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U102" i="1"/>
  <c r="Q102"/>
  <c r="M102"/>
  <c r="Y102" s="1"/>
  <c r="V100"/>
  <c r="T99"/>
  <c r="S99"/>
  <c r="U99" s="1"/>
  <c r="R99"/>
  <c r="P99"/>
  <c r="O99"/>
  <c r="Q99" s="1"/>
  <c r="N99"/>
  <c r="K99"/>
  <c r="W99" s="1"/>
  <c r="J99"/>
  <c r="V99" s="1"/>
  <c r="T98"/>
  <c r="S98"/>
  <c r="W98" s="1"/>
  <c r="R98"/>
  <c r="P98"/>
  <c r="O98"/>
  <c r="L98"/>
  <c r="J98"/>
  <c r="V98" s="1"/>
  <c r="T97"/>
  <c r="S97"/>
  <c r="R97"/>
  <c r="U97" s="1"/>
  <c r="U95" s="1"/>
  <c r="P97"/>
  <c r="O97"/>
  <c r="N97"/>
  <c r="Q97" s="1"/>
  <c r="K97"/>
  <c r="W97" s="1"/>
  <c r="J97"/>
  <c r="V96"/>
  <c r="T96"/>
  <c r="S96"/>
  <c r="P96"/>
  <c r="O96"/>
  <c r="O95" s="1"/>
  <c r="M96"/>
  <c r="T95"/>
  <c r="S95"/>
  <c r="R95"/>
  <c r="P95"/>
  <c r="N95"/>
  <c r="V94"/>
  <c r="T94"/>
  <c r="S94"/>
  <c r="U94" s="1"/>
  <c r="P94"/>
  <c r="O94"/>
  <c r="Q94" s="1"/>
  <c r="N94"/>
  <c r="K94"/>
  <c r="W94" s="1"/>
  <c r="J94"/>
  <c r="L94" s="1"/>
  <c r="T93"/>
  <c r="S93"/>
  <c r="R93"/>
  <c r="U93" s="1"/>
  <c r="P93"/>
  <c r="P90" s="1"/>
  <c r="P89" s="1"/>
  <c r="P88" s="1"/>
  <c r="O93"/>
  <c r="N93"/>
  <c r="Q93" s="1"/>
  <c r="K93"/>
  <c r="W93" s="1"/>
  <c r="J93"/>
  <c r="V92"/>
  <c r="T92"/>
  <c r="T90" s="1"/>
  <c r="T89" s="1"/>
  <c r="T88" s="1"/>
  <c r="S92"/>
  <c r="U92" s="1"/>
  <c r="P92"/>
  <c r="O92"/>
  <c r="Q92" s="1"/>
  <c r="N92"/>
  <c r="K92"/>
  <c r="W92" s="1"/>
  <c r="J92"/>
  <c r="L92" s="1"/>
  <c r="T91"/>
  <c r="S91"/>
  <c r="U91" s="1"/>
  <c r="U90" s="1"/>
  <c r="R91"/>
  <c r="P91"/>
  <c r="O91"/>
  <c r="Q91" s="1"/>
  <c r="N91"/>
  <c r="K91"/>
  <c r="W91" s="1"/>
  <c r="J91"/>
  <c r="V91" s="1"/>
  <c r="S90"/>
  <c r="O90"/>
  <c r="K90"/>
  <c r="W90" s="1"/>
  <c r="S89"/>
  <c r="S88" s="1"/>
  <c r="K89"/>
  <c r="K88" s="1"/>
  <c r="V87"/>
  <c r="T85"/>
  <c r="S85"/>
  <c r="W85" s="1"/>
  <c r="P85"/>
  <c r="P82" s="1"/>
  <c r="O85"/>
  <c r="N85"/>
  <c r="Q85" s="1"/>
  <c r="K85"/>
  <c r="J85"/>
  <c r="V85" s="1"/>
  <c r="V84"/>
  <c r="T84"/>
  <c r="T82" s="1"/>
  <c r="R84"/>
  <c r="U84" s="1"/>
  <c r="P84"/>
  <c r="O84"/>
  <c r="Q84" s="1"/>
  <c r="N84"/>
  <c r="K84"/>
  <c r="W84" s="1"/>
  <c r="J84"/>
  <c r="L84" s="1"/>
  <c r="T83"/>
  <c r="S83"/>
  <c r="U83" s="1"/>
  <c r="R83"/>
  <c r="P83"/>
  <c r="O83"/>
  <c r="Q83" s="1"/>
  <c r="Q82" s="1"/>
  <c r="N83"/>
  <c r="K83"/>
  <c r="W83" s="1"/>
  <c r="J83"/>
  <c r="V83" s="1"/>
  <c r="S82"/>
  <c r="R82"/>
  <c r="O82"/>
  <c r="K82"/>
  <c r="V81"/>
  <c r="V80"/>
  <c r="V79"/>
  <c r="V78"/>
  <c r="V77"/>
  <c r="T76"/>
  <c r="T72" s="1"/>
  <c r="S76"/>
  <c r="R76"/>
  <c r="U76" s="1"/>
  <c r="P76"/>
  <c r="O76"/>
  <c r="N76"/>
  <c r="Q76" s="1"/>
  <c r="K76"/>
  <c r="W76" s="1"/>
  <c r="J76"/>
  <c r="T75"/>
  <c r="S75"/>
  <c r="W75" s="1"/>
  <c r="P75"/>
  <c r="O75"/>
  <c r="N75"/>
  <c r="Q75" s="1"/>
  <c r="K75"/>
  <c r="J75"/>
  <c r="V75" s="1"/>
  <c r="T74"/>
  <c r="S74"/>
  <c r="W74" s="1"/>
  <c r="P74"/>
  <c r="P72" s="1"/>
  <c r="O74"/>
  <c r="N74"/>
  <c r="Q74" s="1"/>
  <c r="K74"/>
  <c r="J74"/>
  <c r="V74" s="1"/>
  <c r="Y74" s="1"/>
  <c r="T73"/>
  <c r="S73"/>
  <c r="U73" s="1"/>
  <c r="R73"/>
  <c r="P73"/>
  <c r="O73"/>
  <c r="Q73" s="1"/>
  <c r="N73"/>
  <c r="K73"/>
  <c r="W73" s="1"/>
  <c r="J73"/>
  <c r="V73" s="1"/>
  <c r="Y73" s="1"/>
  <c r="S72"/>
  <c r="O72"/>
  <c r="K72"/>
  <c r="T71"/>
  <c r="S71"/>
  <c r="U71" s="1"/>
  <c r="P71"/>
  <c r="O71"/>
  <c r="N71"/>
  <c r="Q71" s="1"/>
  <c r="K71"/>
  <c r="J71"/>
  <c r="V71" s="1"/>
  <c r="T70"/>
  <c r="S70"/>
  <c r="R70"/>
  <c r="U70" s="1"/>
  <c r="P70"/>
  <c r="O70"/>
  <c r="N70"/>
  <c r="Q70" s="1"/>
  <c r="K70"/>
  <c r="J70"/>
  <c r="T69"/>
  <c r="S69"/>
  <c r="R69"/>
  <c r="U69" s="1"/>
  <c r="P69"/>
  <c r="O69"/>
  <c r="N69"/>
  <c r="Q69" s="1"/>
  <c r="K69"/>
  <c r="J69"/>
  <c r="T68"/>
  <c r="S68"/>
  <c r="R68"/>
  <c r="U68" s="1"/>
  <c r="P68"/>
  <c r="P66" s="1"/>
  <c r="P65" s="1"/>
  <c r="O68"/>
  <c r="N68"/>
  <c r="Q68" s="1"/>
  <c r="K68"/>
  <c r="J68"/>
  <c r="V67"/>
  <c r="T67"/>
  <c r="T66" s="1"/>
  <c r="T65" s="1"/>
  <c r="S67"/>
  <c r="U67" s="1"/>
  <c r="U66" s="1"/>
  <c r="P67"/>
  <c r="O67"/>
  <c r="Q67" s="1"/>
  <c r="N67"/>
  <c r="K67"/>
  <c r="J67"/>
  <c r="L67" s="1"/>
  <c r="S66"/>
  <c r="S65" s="1"/>
  <c r="O66"/>
  <c r="O65" s="1"/>
  <c r="K66"/>
  <c r="K65" s="1"/>
  <c r="T64"/>
  <c r="S64"/>
  <c r="R64"/>
  <c r="U64" s="1"/>
  <c r="P64"/>
  <c r="O64"/>
  <c r="N64"/>
  <c r="Q64" s="1"/>
  <c r="K64"/>
  <c r="J64"/>
  <c r="T63"/>
  <c r="S63"/>
  <c r="R63"/>
  <c r="U63" s="1"/>
  <c r="P63"/>
  <c r="O63"/>
  <c r="N63"/>
  <c r="Q63" s="1"/>
  <c r="K63"/>
  <c r="J63"/>
  <c r="T62"/>
  <c r="S62"/>
  <c r="R62"/>
  <c r="U62" s="1"/>
  <c r="U61" s="1"/>
  <c r="P62"/>
  <c r="O62"/>
  <c r="N62"/>
  <c r="Q62" s="1"/>
  <c r="Q61" s="1"/>
  <c r="K62"/>
  <c r="J62"/>
  <c r="T61"/>
  <c r="S61"/>
  <c r="R61"/>
  <c r="P61"/>
  <c r="O61"/>
  <c r="N61"/>
  <c r="K61"/>
  <c r="J61"/>
  <c r="V61" s="1"/>
  <c r="V60"/>
  <c r="V59"/>
  <c r="T59"/>
  <c r="S59"/>
  <c r="U59" s="1"/>
  <c r="P59"/>
  <c r="O59"/>
  <c r="Q59" s="1"/>
  <c r="N59"/>
  <c r="M59"/>
  <c r="K59"/>
  <c r="W59" s="1"/>
  <c r="T58"/>
  <c r="S58"/>
  <c r="U58" s="1"/>
  <c r="R58"/>
  <c r="P58"/>
  <c r="O58"/>
  <c r="Q58" s="1"/>
  <c r="N58"/>
  <c r="K58"/>
  <c r="W58" s="1"/>
  <c r="J58"/>
  <c r="V58" s="1"/>
  <c r="T57"/>
  <c r="S57"/>
  <c r="R57"/>
  <c r="U57" s="1"/>
  <c r="P57"/>
  <c r="O57"/>
  <c r="N57"/>
  <c r="Q57" s="1"/>
  <c r="K57"/>
  <c r="W57" s="1"/>
  <c r="J57"/>
  <c r="T56"/>
  <c r="S56"/>
  <c r="U56" s="1"/>
  <c r="R56"/>
  <c r="P56"/>
  <c r="O56"/>
  <c r="Q56" s="1"/>
  <c r="N56"/>
  <c r="K56"/>
  <c r="W56" s="1"/>
  <c r="J56"/>
  <c r="V56" s="1"/>
  <c r="Y56" s="1"/>
  <c r="T55"/>
  <c r="S55"/>
  <c r="R55"/>
  <c r="U55" s="1"/>
  <c r="P55"/>
  <c r="O55"/>
  <c r="N55"/>
  <c r="Q55" s="1"/>
  <c r="K55"/>
  <c r="W55" s="1"/>
  <c r="J55"/>
  <c r="T54"/>
  <c r="S54"/>
  <c r="U54" s="1"/>
  <c r="R54"/>
  <c r="P54"/>
  <c r="O54"/>
  <c r="Q54" s="1"/>
  <c r="N54"/>
  <c r="K54"/>
  <c r="W54" s="1"/>
  <c r="J54"/>
  <c r="V54" s="1"/>
  <c r="Y54" s="1"/>
  <c r="V53"/>
  <c r="T53"/>
  <c r="R53"/>
  <c r="U53" s="1"/>
  <c r="P53"/>
  <c r="O53"/>
  <c r="Q53" s="1"/>
  <c r="N53"/>
  <c r="K53"/>
  <c r="W53" s="1"/>
  <c r="J53"/>
  <c r="L53" s="1"/>
  <c r="T52"/>
  <c r="U52" s="1"/>
  <c r="P52"/>
  <c r="O52"/>
  <c r="N52"/>
  <c r="Q52" s="1"/>
  <c r="K52"/>
  <c r="W52" s="1"/>
  <c r="J52"/>
  <c r="T51"/>
  <c r="S51"/>
  <c r="U51" s="1"/>
  <c r="R51"/>
  <c r="P51"/>
  <c r="O51"/>
  <c r="Q51" s="1"/>
  <c r="N51"/>
  <c r="K51"/>
  <c r="W51" s="1"/>
  <c r="J51"/>
  <c r="V51" s="1"/>
  <c r="Y51" s="1"/>
  <c r="T50"/>
  <c r="S50"/>
  <c r="R50"/>
  <c r="U50" s="1"/>
  <c r="P50"/>
  <c r="O50"/>
  <c r="N50"/>
  <c r="Q50" s="1"/>
  <c r="K50"/>
  <c r="W50" s="1"/>
  <c r="J50"/>
  <c r="T49"/>
  <c r="S49"/>
  <c r="W49" s="1"/>
  <c r="P49"/>
  <c r="O49"/>
  <c r="N49"/>
  <c r="Q49" s="1"/>
  <c r="K49"/>
  <c r="J49"/>
  <c r="V49" s="1"/>
  <c r="T48"/>
  <c r="S48"/>
  <c r="U48" s="1"/>
  <c r="R48"/>
  <c r="P48"/>
  <c r="O48"/>
  <c r="Q48" s="1"/>
  <c r="N48"/>
  <c r="K48"/>
  <c r="W48" s="1"/>
  <c r="J48"/>
  <c r="V48" s="1"/>
  <c r="V47"/>
  <c r="Y47" s="1"/>
  <c r="T47"/>
  <c r="S47"/>
  <c r="U47" s="1"/>
  <c r="P47"/>
  <c r="O47"/>
  <c r="Q47" s="1"/>
  <c r="N47"/>
  <c r="M47"/>
  <c r="K47"/>
  <c r="W47" s="1"/>
  <c r="T46"/>
  <c r="S46"/>
  <c r="Q46"/>
  <c r="O46"/>
  <c r="W46" s="1"/>
  <c r="M46"/>
  <c r="J46"/>
  <c r="L46" s="1"/>
  <c r="T45"/>
  <c r="S45"/>
  <c r="S44" s="1"/>
  <c r="R45"/>
  <c r="P45"/>
  <c r="O45"/>
  <c r="O44" s="1"/>
  <c r="N45"/>
  <c r="K45"/>
  <c r="K44" s="1"/>
  <c r="W44" s="1"/>
  <c r="J45"/>
  <c r="V45" s="1"/>
  <c r="T44"/>
  <c r="R44"/>
  <c r="P44"/>
  <c r="N44"/>
  <c r="J44"/>
  <c r="V44" s="1"/>
  <c r="Y44" s="1"/>
  <c r="T43"/>
  <c r="S43"/>
  <c r="U43" s="1"/>
  <c r="R43"/>
  <c r="P43"/>
  <c r="O43"/>
  <c r="Q43" s="1"/>
  <c r="N43"/>
  <c r="K43"/>
  <c r="W43" s="1"/>
  <c r="J43"/>
  <c r="V43" s="1"/>
  <c r="T42"/>
  <c r="S42"/>
  <c r="R42"/>
  <c r="U42" s="1"/>
  <c r="P42"/>
  <c r="O42"/>
  <c r="N42"/>
  <c r="Q42" s="1"/>
  <c r="K42"/>
  <c r="W42" s="1"/>
  <c r="J42"/>
  <c r="V42" s="1"/>
  <c r="Y42" s="1"/>
  <c r="T41"/>
  <c r="S41"/>
  <c r="U41" s="1"/>
  <c r="R41"/>
  <c r="P41"/>
  <c r="O41"/>
  <c r="Q41" s="1"/>
  <c r="N41"/>
  <c r="K41"/>
  <c r="W41" s="1"/>
  <c r="J41"/>
  <c r="V41" s="1"/>
  <c r="T40"/>
  <c r="S40"/>
  <c r="R40"/>
  <c r="U40" s="1"/>
  <c r="P40"/>
  <c r="P38" s="1"/>
  <c r="O40"/>
  <c r="N40"/>
  <c r="K40"/>
  <c r="W40" s="1"/>
  <c r="J40"/>
  <c r="T39"/>
  <c r="S39"/>
  <c r="U39" s="1"/>
  <c r="R39"/>
  <c r="P39"/>
  <c r="O39"/>
  <c r="Q39" s="1"/>
  <c r="N39"/>
  <c r="K39"/>
  <c r="W39" s="1"/>
  <c r="J39"/>
  <c r="V39" s="1"/>
  <c r="T38"/>
  <c r="S38"/>
  <c r="K38"/>
  <c r="T37"/>
  <c r="S37"/>
  <c r="R37"/>
  <c r="U37" s="1"/>
  <c r="P37"/>
  <c r="O37"/>
  <c r="N37"/>
  <c r="Q37" s="1"/>
  <c r="K37"/>
  <c r="W37" s="1"/>
  <c r="J37"/>
  <c r="V37" s="1"/>
  <c r="T36"/>
  <c r="S36"/>
  <c r="U36" s="1"/>
  <c r="R36"/>
  <c r="P36"/>
  <c r="O36"/>
  <c r="Q36" s="1"/>
  <c r="N36"/>
  <c r="K36"/>
  <c r="W36" s="1"/>
  <c r="J36"/>
  <c r="V36" s="1"/>
  <c r="V35"/>
  <c r="T35"/>
  <c r="S35"/>
  <c r="U35" s="1"/>
  <c r="U34" s="1"/>
  <c r="P35"/>
  <c r="O35"/>
  <c r="Q35" s="1"/>
  <c r="Q34" s="1"/>
  <c r="N35"/>
  <c r="K35"/>
  <c r="M35" s="1"/>
  <c r="J35"/>
  <c r="L35" s="1"/>
  <c r="T34"/>
  <c r="R34"/>
  <c r="P34"/>
  <c r="N34"/>
  <c r="J34"/>
  <c r="V34" s="1"/>
  <c r="T33"/>
  <c r="S33"/>
  <c r="W33" s="1"/>
  <c r="P33"/>
  <c r="O33"/>
  <c r="N33"/>
  <c r="Q33" s="1"/>
  <c r="K33"/>
  <c r="J33"/>
  <c r="L33" s="1"/>
  <c r="T32"/>
  <c r="S32"/>
  <c r="U32" s="1"/>
  <c r="R32"/>
  <c r="P32"/>
  <c r="O32"/>
  <c r="Q32" s="1"/>
  <c r="Q31" s="1"/>
  <c r="N32"/>
  <c r="K32"/>
  <c r="W32" s="1"/>
  <c r="J32"/>
  <c r="V32" s="1"/>
  <c r="T31"/>
  <c r="R31"/>
  <c r="P31"/>
  <c r="N31"/>
  <c r="J31"/>
  <c r="V31" s="1"/>
  <c r="T30"/>
  <c r="S30"/>
  <c r="U30" s="1"/>
  <c r="R30"/>
  <c r="P30"/>
  <c r="O30"/>
  <c r="Q30" s="1"/>
  <c r="N30"/>
  <c r="K30"/>
  <c r="W30" s="1"/>
  <c r="J30"/>
  <c r="V30" s="1"/>
  <c r="Y30" s="1"/>
  <c r="V29"/>
  <c r="T29"/>
  <c r="S29"/>
  <c r="U29" s="1"/>
  <c r="P29"/>
  <c r="O29"/>
  <c r="Q29" s="1"/>
  <c r="Q28" s="1"/>
  <c r="N29"/>
  <c r="K29"/>
  <c r="J29"/>
  <c r="L29" s="1"/>
  <c r="T28"/>
  <c r="T27" s="1"/>
  <c r="R28"/>
  <c r="R27" s="1"/>
  <c r="P28"/>
  <c r="P27" s="1"/>
  <c r="N28"/>
  <c r="N27" s="1"/>
  <c r="J28"/>
  <c r="V28" s="1"/>
  <c r="V26"/>
  <c r="T26"/>
  <c r="S26"/>
  <c r="U26" s="1"/>
  <c r="P26"/>
  <c r="O26"/>
  <c r="Q26" s="1"/>
  <c r="N26"/>
  <c r="K26"/>
  <c r="M26" s="1"/>
  <c r="J26"/>
  <c r="L26" s="1"/>
  <c r="T25"/>
  <c r="S25"/>
  <c r="R25"/>
  <c r="U25" s="1"/>
  <c r="P25"/>
  <c r="O25"/>
  <c r="N25"/>
  <c r="Q25" s="1"/>
  <c r="K25"/>
  <c r="W25" s="1"/>
  <c r="J25"/>
  <c r="V25" s="1"/>
  <c r="T24"/>
  <c r="S24"/>
  <c r="U24" s="1"/>
  <c r="R24"/>
  <c r="P24"/>
  <c r="O24"/>
  <c r="Q24" s="1"/>
  <c r="N24"/>
  <c r="K24"/>
  <c r="W24" s="1"/>
  <c r="J24"/>
  <c r="V24" s="1"/>
  <c r="V23"/>
  <c r="T23"/>
  <c r="S23"/>
  <c r="U23" s="1"/>
  <c r="U22" s="1"/>
  <c r="P23"/>
  <c r="O23"/>
  <c r="Q23" s="1"/>
  <c r="Q22" s="1"/>
  <c r="N23"/>
  <c r="K23"/>
  <c r="M23" s="1"/>
  <c r="J23"/>
  <c r="L23" s="1"/>
  <c r="T22"/>
  <c r="R22"/>
  <c r="P22"/>
  <c r="N22"/>
  <c r="J22"/>
  <c r="V22" s="1"/>
  <c r="T21"/>
  <c r="S21"/>
  <c r="U21" s="1"/>
  <c r="U20" s="1"/>
  <c r="U19" s="1"/>
  <c r="R21"/>
  <c r="P21"/>
  <c r="O21"/>
  <c r="Q21" s="1"/>
  <c r="Q20" s="1"/>
  <c r="Q19" s="1"/>
  <c r="N21"/>
  <c r="K21"/>
  <c r="W21" s="1"/>
  <c r="J21"/>
  <c r="V21" s="1"/>
  <c r="Y21" s="1"/>
  <c r="T20"/>
  <c r="T19" s="1"/>
  <c r="T18" s="1"/>
  <c r="T4" s="1"/>
  <c r="T86" s="1"/>
  <c r="T101" s="1"/>
  <c r="T104" s="1"/>
  <c r="R20"/>
  <c r="R19" s="1"/>
  <c r="R18" s="1"/>
  <c r="R4" s="1"/>
  <c r="P20"/>
  <c r="P19" s="1"/>
  <c r="P18" s="1"/>
  <c r="P4" s="1"/>
  <c r="P86" s="1"/>
  <c r="P101" s="1"/>
  <c r="P104" s="1"/>
  <c r="N20"/>
  <c r="N19" s="1"/>
  <c r="J20"/>
  <c r="V20" s="1"/>
  <c r="V17"/>
  <c r="T17"/>
  <c r="S17"/>
  <c r="U17" s="1"/>
  <c r="P17"/>
  <c r="O17"/>
  <c r="Q17" s="1"/>
  <c r="N17"/>
  <c r="K17"/>
  <c r="M17" s="1"/>
  <c r="J17"/>
  <c r="L17" s="1"/>
  <c r="T16"/>
  <c r="S16"/>
  <c r="R16"/>
  <c r="U16" s="1"/>
  <c r="P16"/>
  <c r="O16"/>
  <c r="N16"/>
  <c r="Q16" s="1"/>
  <c r="K16"/>
  <c r="W16" s="1"/>
  <c r="J16"/>
  <c r="V16" s="1"/>
  <c r="T15"/>
  <c r="S15"/>
  <c r="U15" s="1"/>
  <c r="R15"/>
  <c r="P15"/>
  <c r="O15"/>
  <c r="Q15" s="1"/>
  <c r="N15"/>
  <c r="K15"/>
  <c r="W15" s="1"/>
  <c r="J15"/>
  <c r="V15" s="1"/>
  <c r="T14"/>
  <c r="S14"/>
  <c r="R14"/>
  <c r="U14" s="1"/>
  <c r="P14"/>
  <c r="O14"/>
  <c r="N14"/>
  <c r="Q14" s="1"/>
  <c r="K14"/>
  <c r="W14" s="1"/>
  <c r="J14"/>
  <c r="V14" s="1"/>
  <c r="T13"/>
  <c r="S13"/>
  <c r="W13" s="1"/>
  <c r="P13"/>
  <c r="O13"/>
  <c r="N13"/>
  <c r="Q13" s="1"/>
  <c r="K13"/>
  <c r="J13"/>
  <c r="L13" s="1"/>
  <c r="T12"/>
  <c r="S12"/>
  <c r="U12" s="1"/>
  <c r="R12"/>
  <c r="P12"/>
  <c r="O12"/>
  <c r="N12"/>
  <c r="Q12" s="1"/>
  <c r="K12"/>
  <c r="W12" s="1"/>
  <c r="J12"/>
  <c r="T11"/>
  <c r="S11"/>
  <c r="U11" s="1"/>
  <c r="P11"/>
  <c r="O11"/>
  <c r="Q11" s="1"/>
  <c r="K11"/>
  <c r="W11" s="1"/>
  <c r="J11"/>
  <c r="V11" s="1"/>
  <c r="Y11" s="1"/>
  <c r="T10"/>
  <c r="S10"/>
  <c r="U10" s="1"/>
  <c r="P10"/>
  <c r="O10"/>
  <c r="Q10" s="1"/>
  <c r="K10"/>
  <c r="W10" s="1"/>
  <c r="J10"/>
  <c r="T9"/>
  <c r="S9"/>
  <c r="W9" s="1"/>
  <c r="P9"/>
  <c r="O9"/>
  <c r="N9"/>
  <c r="Q9" s="1"/>
  <c r="K9"/>
  <c r="J9"/>
  <c r="V9" s="1"/>
  <c r="T8"/>
  <c r="S8"/>
  <c r="U8" s="1"/>
  <c r="P8"/>
  <c r="O8"/>
  <c r="N8"/>
  <c r="Q8" s="1"/>
  <c r="K8"/>
  <c r="W8" s="1"/>
  <c r="J8"/>
  <c r="V8" s="1"/>
  <c r="Y8" s="1"/>
  <c r="T7"/>
  <c r="S7"/>
  <c r="U7" s="1"/>
  <c r="P7"/>
  <c r="O7"/>
  <c r="N7"/>
  <c r="V7" s="1"/>
  <c r="Y7" s="1"/>
  <c r="K7"/>
  <c r="T6"/>
  <c r="S6"/>
  <c r="R6"/>
  <c r="P6"/>
  <c r="O6"/>
  <c r="N6"/>
  <c r="K6"/>
  <c r="K5" s="1"/>
  <c r="J6"/>
  <c r="V6" s="1"/>
  <c r="T5"/>
  <c r="S5"/>
  <c r="R5"/>
  <c r="P5"/>
  <c r="O5"/>
  <c r="N5"/>
  <c r="J5"/>
  <c r="V5" s="1"/>
  <c r="Y5" s="1"/>
  <c r="Y9" l="1"/>
  <c r="Y14"/>
  <c r="Y15"/>
  <c r="Y16"/>
  <c r="Y24"/>
  <c r="Y25"/>
  <c r="M29"/>
  <c r="Q27"/>
  <c r="U28"/>
  <c r="Y32"/>
  <c r="Y36"/>
  <c r="Y37"/>
  <c r="M5"/>
  <c r="W6"/>
  <c r="Y6" s="1"/>
  <c r="W7"/>
  <c r="L8"/>
  <c r="L9"/>
  <c r="U9"/>
  <c r="U6" s="1"/>
  <c r="U5" s="1"/>
  <c r="L10"/>
  <c r="M10" s="1"/>
  <c r="V10"/>
  <c r="Y10" s="1"/>
  <c r="M11"/>
  <c r="L12"/>
  <c r="M12" s="1"/>
  <c r="V12"/>
  <c r="Y12" s="1"/>
  <c r="M13"/>
  <c r="V13"/>
  <c r="Y13" s="1"/>
  <c r="L15"/>
  <c r="W17"/>
  <c r="Y17" s="1"/>
  <c r="J19"/>
  <c r="K20"/>
  <c r="O20"/>
  <c r="O19" s="1"/>
  <c r="S20"/>
  <c r="S19" s="1"/>
  <c r="L21"/>
  <c r="L20" s="1"/>
  <c r="L19" s="1"/>
  <c r="K22"/>
  <c r="O22"/>
  <c r="S22"/>
  <c r="W23"/>
  <c r="Y23" s="1"/>
  <c r="L24"/>
  <c r="L22" s="1"/>
  <c r="W26"/>
  <c r="Y26" s="1"/>
  <c r="J27"/>
  <c r="V27" s="1"/>
  <c r="K28"/>
  <c r="O28"/>
  <c r="S28"/>
  <c r="S27" s="1"/>
  <c r="W29"/>
  <c r="Y29" s="1"/>
  <c r="L30"/>
  <c r="L28" s="1"/>
  <c r="L27" s="1"/>
  <c r="K31"/>
  <c r="O31"/>
  <c r="S31"/>
  <c r="L32"/>
  <c r="L31" s="1"/>
  <c r="M33"/>
  <c r="V33"/>
  <c r="Y33" s="1"/>
  <c r="K34"/>
  <c r="O34"/>
  <c r="S34"/>
  <c r="W35"/>
  <c r="Y35" s="1"/>
  <c r="L36"/>
  <c r="L34" s="1"/>
  <c r="M37"/>
  <c r="J38"/>
  <c r="O38"/>
  <c r="U38"/>
  <c r="Y39"/>
  <c r="M40"/>
  <c r="L40"/>
  <c r="Y43"/>
  <c r="Y45"/>
  <c r="Q45"/>
  <c r="Q44" s="1"/>
  <c r="U45"/>
  <c r="U46"/>
  <c r="V46"/>
  <c r="Y46" s="1"/>
  <c r="Y48"/>
  <c r="Y49"/>
  <c r="Y53"/>
  <c r="M63"/>
  <c r="W65"/>
  <c r="M67"/>
  <c r="Q66"/>
  <c r="Q65" s="1"/>
  <c r="Q72"/>
  <c r="Y75"/>
  <c r="Y85"/>
  <c r="W88"/>
  <c r="W101" s="1"/>
  <c r="W104" s="1"/>
  <c r="Q90"/>
  <c r="Y94"/>
  <c r="Q40"/>
  <c r="Q38" s="1"/>
  <c r="N38"/>
  <c r="N18" s="1"/>
  <c r="N4" s="1"/>
  <c r="W95"/>
  <c r="O89"/>
  <c r="O88" s="1"/>
  <c r="M7"/>
  <c r="Q7"/>
  <c r="Q6" s="1"/>
  <c r="Q5" s="1"/>
  <c r="M8"/>
  <c r="M9"/>
  <c r="L11"/>
  <c r="U13"/>
  <c r="L14"/>
  <c r="M14" s="1"/>
  <c r="M15"/>
  <c r="L16"/>
  <c r="M16" s="1"/>
  <c r="M21"/>
  <c r="M20" s="1"/>
  <c r="M19" s="1"/>
  <c r="L25"/>
  <c r="M25" s="1"/>
  <c r="M32"/>
  <c r="M31" s="1"/>
  <c r="U33"/>
  <c r="U31" s="1"/>
  <c r="M36"/>
  <c r="M34" s="1"/>
  <c r="L37"/>
  <c r="W38"/>
  <c r="V40"/>
  <c r="Y40" s="1"/>
  <c r="Y41"/>
  <c r="L42"/>
  <c r="M42" s="1"/>
  <c r="W45"/>
  <c r="M55"/>
  <c r="L66"/>
  <c r="M69"/>
  <c r="M76"/>
  <c r="Y96"/>
  <c r="L49"/>
  <c r="M49" s="1"/>
  <c r="U49"/>
  <c r="L50"/>
  <c r="M50" s="1"/>
  <c r="V50"/>
  <c r="Y50" s="1"/>
  <c r="L52"/>
  <c r="M52" s="1"/>
  <c r="V52"/>
  <c r="Y52" s="1"/>
  <c r="M53"/>
  <c r="M54"/>
  <c r="L55"/>
  <c r="V55"/>
  <c r="Y55" s="1"/>
  <c r="L57"/>
  <c r="M57" s="1"/>
  <c r="V57"/>
  <c r="Y57" s="1"/>
  <c r="M58"/>
  <c r="L62"/>
  <c r="V62"/>
  <c r="L63"/>
  <c r="V63"/>
  <c r="L64"/>
  <c r="M64" s="1"/>
  <c r="V64"/>
  <c r="L68"/>
  <c r="M68" s="1"/>
  <c r="V68"/>
  <c r="L69"/>
  <c r="V69"/>
  <c r="L70"/>
  <c r="M70" s="1"/>
  <c r="V70"/>
  <c r="L71"/>
  <c r="M73"/>
  <c r="L74"/>
  <c r="U74"/>
  <c r="U72" s="1"/>
  <c r="L75"/>
  <c r="U75"/>
  <c r="L76"/>
  <c r="V76"/>
  <c r="Y76" s="1"/>
  <c r="M84"/>
  <c r="L85"/>
  <c r="U85"/>
  <c r="U82" s="1"/>
  <c r="M92"/>
  <c r="L93"/>
  <c r="M93" s="1"/>
  <c r="V93"/>
  <c r="Y93" s="1"/>
  <c r="M94"/>
  <c r="Q96"/>
  <c r="Q95" s="1"/>
  <c r="W96"/>
  <c r="L97"/>
  <c r="L95" s="1"/>
  <c r="V97"/>
  <c r="Y97" s="1"/>
  <c r="U98"/>
  <c r="U89" s="1"/>
  <c r="U88" s="1"/>
  <c r="L39"/>
  <c r="L41"/>
  <c r="M41" s="1"/>
  <c r="L43"/>
  <c r="M43" s="1"/>
  <c r="L45"/>
  <c r="L48"/>
  <c r="M48" s="1"/>
  <c r="L51"/>
  <c r="M51" s="1"/>
  <c r="L54"/>
  <c r="L56"/>
  <c r="M56" s="1"/>
  <c r="L58"/>
  <c r="J66"/>
  <c r="N66"/>
  <c r="R66"/>
  <c r="M71"/>
  <c r="J72"/>
  <c r="N72"/>
  <c r="R72"/>
  <c r="L73"/>
  <c r="L72" s="1"/>
  <c r="M74"/>
  <c r="M75"/>
  <c r="J82"/>
  <c r="V82" s="1"/>
  <c r="Y82" s="1"/>
  <c r="N82"/>
  <c r="L83"/>
  <c r="L82" s="1"/>
  <c r="M85"/>
  <c r="J90"/>
  <c r="N90"/>
  <c r="N89" s="1"/>
  <c r="N88" s="1"/>
  <c r="R90"/>
  <c r="R89" s="1"/>
  <c r="R88" s="1"/>
  <c r="L91"/>
  <c r="L90" s="1"/>
  <c r="J95"/>
  <c r="V95" s="1"/>
  <c r="Y95" s="1"/>
  <c r="L99"/>
  <c r="M99" s="1"/>
  <c r="Q18" l="1"/>
  <c r="U65"/>
  <c r="V66"/>
  <c r="J65"/>
  <c r="V19"/>
  <c r="J18"/>
  <c r="R65"/>
  <c r="R86" s="1"/>
  <c r="R101" s="1"/>
  <c r="L38"/>
  <c r="M72"/>
  <c r="L65"/>
  <c r="Q4"/>
  <c r="Q86" s="1"/>
  <c r="Q101" s="1"/>
  <c r="Q104" s="1"/>
  <c r="M97"/>
  <c r="M95" s="1"/>
  <c r="L89"/>
  <c r="L88" s="1"/>
  <c r="N65"/>
  <c r="N86" s="1"/>
  <c r="N101" s="1"/>
  <c r="L44"/>
  <c r="M91"/>
  <c r="M90" s="1"/>
  <c r="M89" s="1"/>
  <c r="M88" s="1"/>
  <c r="M83"/>
  <c r="M82" s="1"/>
  <c r="L61"/>
  <c r="M30"/>
  <c r="M24"/>
  <c r="M22" s="1"/>
  <c r="M6"/>
  <c r="Q89"/>
  <c r="Q88" s="1"/>
  <c r="M66"/>
  <c r="M65" s="1"/>
  <c r="M62"/>
  <c r="M61" s="1"/>
  <c r="U44"/>
  <c r="M45"/>
  <c r="M44" s="1"/>
  <c r="M39"/>
  <c r="M38" s="1"/>
  <c r="V38"/>
  <c r="Y38" s="1"/>
  <c r="W34"/>
  <c r="Y34" s="1"/>
  <c r="W31"/>
  <c r="Y31" s="1"/>
  <c r="O27"/>
  <c r="O18" s="1"/>
  <c r="O4" s="1"/>
  <c r="O86" s="1"/>
  <c r="O101" s="1"/>
  <c r="O104" s="1"/>
  <c r="L18"/>
  <c r="L4" s="1"/>
  <c r="L86" s="1"/>
  <c r="L101" s="1"/>
  <c r="L6"/>
  <c r="X59"/>
  <c r="Y59" s="1"/>
  <c r="X61"/>
  <c r="X63"/>
  <c r="W66"/>
  <c r="X68"/>
  <c r="X70"/>
  <c r="W77"/>
  <c r="W79"/>
  <c r="W81"/>
  <c r="X87"/>
  <c r="W100"/>
  <c r="W60"/>
  <c r="W62"/>
  <c r="Y62" s="1"/>
  <c r="W64"/>
  <c r="Y64" s="1"/>
  <c r="W67"/>
  <c r="W69"/>
  <c r="Y69" s="1"/>
  <c r="X71"/>
  <c r="X78"/>
  <c r="X80"/>
  <c r="X83"/>
  <c r="Y83" s="1"/>
  <c r="X90"/>
  <c r="X98"/>
  <c r="X100"/>
  <c r="V90"/>
  <c r="Y90" s="1"/>
  <c r="J89"/>
  <c r="K27"/>
  <c r="W27" s="1"/>
  <c r="Y27" s="1"/>
  <c r="W28"/>
  <c r="Y28" s="1"/>
  <c r="K19"/>
  <c r="W20"/>
  <c r="Y20" s="1"/>
  <c r="V72"/>
  <c r="Y72" s="1"/>
  <c r="W22"/>
  <c r="Y22" s="1"/>
  <c r="S18"/>
  <c r="S4" s="1"/>
  <c r="S86" s="1"/>
  <c r="S101" s="1"/>
  <c r="S104" s="1"/>
  <c r="X60"/>
  <c r="X62"/>
  <c r="X64"/>
  <c r="X67"/>
  <c r="X69"/>
  <c r="W71"/>
  <c r="Y71" s="1"/>
  <c r="W78"/>
  <c r="Y78" s="1"/>
  <c r="W80"/>
  <c r="Y80" s="1"/>
  <c r="X84"/>
  <c r="Y84" s="1"/>
  <c r="X92"/>
  <c r="Y92" s="1"/>
  <c r="X58"/>
  <c r="Y58" s="1"/>
  <c r="W61"/>
  <c r="Y61" s="1"/>
  <c r="W63"/>
  <c r="Y63" s="1"/>
  <c r="X66"/>
  <c r="W68"/>
  <c r="Y68" s="1"/>
  <c r="W70"/>
  <c r="Y70" s="1"/>
  <c r="X77"/>
  <c r="X79"/>
  <c r="X81"/>
  <c r="W87"/>
  <c r="Y87" s="1"/>
  <c r="X91"/>
  <c r="Y91" s="1"/>
  <c r="X99"/>
  <c r="Y99" s="1"/>
  <c r="U27"/>
  <c r="U18" s="1"/>
  <c r="U4" s="1"/>
  <c r="U86" s="1"/>
  <c r="U101" s="1"/>
  <c r="U104" s="1"/>
  <c r="M28"/>
  <c r="M27" s="1"/>
  <c r="M18" s="1"/>
  <c r="M4" s="1"/>
  <c r="M86" s="1"/>
  <c r="M101" s="1"/>
  <c r="M104" s="1"/>
  <c r="V89" l="1"/>
  <c r="Y89" s="1"/>
  <c r="J88"/>
  <c r="V88" s="1"/>
  <c r="Y88" s="1"/>
  <c r="Y67"/>
  <c r="Y100"/>
  <c r="Y81"/>
  <c r="Y77"/>
  <c r="Y66"/>
  <c r="W19"/>
  <c r="Y19" s="1"/>
  <c r="K18"/>
  <c r="K4" s="1"/>
  <c r="X101"/>
  <c r="X104" s="1"/>
  <c r="Y98"/>
  <c r="V18"/>
  <c r="Y18" s="1"/>
  <c r="J4"/>
  <c r="Y60"/>
  <c r="Y79"/>
  <c r="V65"/>
  <c r="Y65" s="1"/>
  <c r="J86" l="1"/>
  <c r="V4"/>
  <c r="K86"/>
  <c r="K101" s="1"/>
  <c r="W4"/>
  <c r="J101" l="1"/>
  <c r="V86"/>
  <c r="Y4"/>
  <c r="V101" l="1"/>
  <c r="Y101" s="1"/>
  <c r="Y104" s="1"/>
  <c r="Y86"/>
</calcChain>
</file>

<file path=xl/sharedStrings.xml><?xml version="1.0" encoding="utf-8"?>
<sst xmlns="http://schemas.openxmlformats.org/spreadsheetml/2006/main" count="236" uniqueCount="175">
  <si>
    <t>Címszám</t>
  </si>
  <si>
    <t>Alcímszám</t>
  </si>
  <si>
    <t>Jogcímcsoportszám</t>
  </si>
  <si>
    <t>Jogcímszám</t>
  </si>
  <si>
    <t>Előirányzat megnevezése</t>
  </si>
  <si>
    <t>Rovat-
szám</t>
  </si>
  <si>
    <t>Eredeti előirányzat 2017</t>
  </si>
  <si>
    <t>Harkányi Közös Önkormányzati Hivatal</t>
  </si>
  <si>
    <t>Harkányi Könyvtár, Kulturális és Sportközpont</t>
  </si>
  <si>
    <t>Önkormányzat</t>
  </si>
  <si>
    <t>Összesen</t>
  </si>
  <si>
    <t>Kötelező feladatok</t>
  </si>
  <si>
    <t>Önként vállalt feladatok</t>
  </si>
  <si>
    <t>Államigazgatási feladatok</t>
  </si>
  <si>
    <t>Működési bevételek összesen:</t>
  </si>
  <si>
    <t>Működési célú támogatások államháztartáson belülről</t>
  </si>
  <si>
    <t>B1</t>
  </si>
  <si>
    <t>Önkormányzat működési támogatása</t>
  </si>
  <si>
    <t>B11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</si>
  <si>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</si>
  <si>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</si>
  <si>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</si>
  <si>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</si>
  <si>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</si>
  <si>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</si>
  <si>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</si>
  <si>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</si>
  <si>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</si>
  <si>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</si>
  <si>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</si>
  <si>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</si>
  <si>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Elvonások és befizetések bevételei</t>
  </si>
  <si>
    <t>B12</t>
  </si>
  <si>
    <t>Működési célú garancia- és kezességvállalásból származó megtérülések áht-n belülről</t>
  </si>
  <si>
    <t>B13</t>
  </si>
  <si>
    <t>Működési célú visszatérítendő támogatások, kölcsönök visszatérülése áht-n belülről</t>
  </si>
  <si>
    <t>B14</t>
  </si>
  <si>
    <t>Működési célú visszatérítendő támogtások, kölcsönök igénybevétele áht-n belülről</t>
  </si>
  <si>
    <t>B15</t>
  </si>
  <si>
    <t>Egyéb működési célú támogatások bevételei államháztartáson belülről</t>
  </si>
  <si>
    <t>B16</t>
  </si>
  <si>
    <t>Közhatalmi bevételek</t>
  </si>
  <si>
    <t>B3</t>
  </si>
  <si>
    <t>Jövedelemadók</t>
  </si>
  <si>
    <t>B31</t>
  </si>
  <si>
    <t>Magánszemélyek jövedelemadói</t>
  </si>
  <si>
    <t>B311</t>
  </si>
  <si>
    <t>ebből:</t>
  </si>
  <si>
    <t>Terműföld bérbeadásából származó szem.jöv. adó bevétel</t>
  </si>
  <si>
    <t>Vagyoni típusú adók</t>
  </si>
  <si>
    <t>B34</t>
  </si>
  <si>
    <t>Építményadó</t>
  </si>
  <si>
    <t>Idegenforgalmi adó épület után</t>
  </si>
  <si>
    <t>Kommunális adó</t>
  </si>
  <si>
    <t>Telekadó</t>
  </si>
  <si>
    <t>Termékek és szolgáltatások adói</t>
  </si>
  <si>
    <t>B35</t>
  </si>
  <si>
    <t>Értékesítési és forgalmi adók</t>
  </si>
  <si>
    <t>B351</t>
  </si>
  <si>
    <t>Iparűzési adó állandó jelleggel végzett iparűzési tev.után</t>
  </si>
  <si>
    <t>Iparűzési adó ideiglenes jelleggel végzett iparűzési tev.után</t>
  </si>
  <si>
    <t>Gépjárműadók</t>
  </si>
  <si>
    <t>B354</t>
  </si>
  <si>
    <t xml:space="preserve">Belföldi gj-ek adójának a központi ktgvetést megillető része </t>
  </si>
  <si>
    <t xml:space="preserve">Belföldi gj-ek adójának a helyi önkormányzatot megillető része </t>
  </si>
  <si>
    <t>Egyéb áruhasználati és szolgáltatási adók</t>
  </si>
  <si>
    <t>B355</t>
  </si>
  <si>
    <t>Idegenforgalmi adó tartózkodás után</t>
  </si>
  <si>
    <t>Talajterhelési díj</t>
  </si>
  <si>
    <t>Korábbi évek megszünt adónemei áthuzódó fizetéseiből bef.bev.</t>
  </si>
  <si>
    <t>Egyéb közhatalmi bevételek</t>
  </si>
  <si>
    <t>B36</t>
  </si>
  <si>
    <t>Igazgatási szolgáltatási díj</t>
  </si>
  <si>
    <t>Környezetvédelmi bírság</t>
  </si>
  <si>
    <t>Természetvédelmi bírság</t>
  </si>
  <si>
    <t>Műemlékvédelmi bírság</t>
  </si>
  <si>
    <t>Építésügyi bírság</t>
  </si>
  <si>
    <t>Működési bevételek</t>
  </si>
  <si>
    <t>B4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</si>
  <si>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</si>
  <si>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</si>
  <si>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</si>
  <si>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</si>
  <si>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</si>
  <si>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</si>
  <si>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</si>
  <si>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</si>
  <si>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Önkormányzati vagyon üzemeltetéséből, koncesszióból szárm.bevétel</t>
  </si>
  <si>
    <t>Önkormányzati vagyon vagyonkezelésbe adásából származó bevétel</t>
  </si>
  <si>
    <t>Önkormányzati többségi tulajdonú vállalkozástól kapott osztalék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</si>
  <si>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</si>
  <si>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</si>
  <si>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</si>
  <si>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</si>
  <si>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</si>
  <si>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</si>
  <si>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</si>
  <si>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</si>
  <si>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Államháztartáson belül</t>
  </si>
  <si>
    <t>Egyéb pénzügyi műveletek bevételei</t>
  </si>
  <si>
    <t>B409</t>
  </si>
  <si>
    <t>Részesedések értékesítéséhez kapcsolódó realizált nyereség</t>
  </si>
  <si>
    <t>Egyéb működési bevételek</t>
  </si>
  <si>
    <t>B410</t>
  </si>
  <si>
    <t>Működési célú átvett pénzeszközök</t>
  </si>
  <si>
    <t>B6</t>
  </si>
  <si>
    <t>Működési célú garancia- és kezességvállalásból származó megtérülések áht-n kívülről</t>
  </si>
  <si>
    <t>B61</t>
  </si>
  <si>
    <t>Működési célú visszatérítendő támogatások, kölcsönök visszatérülése áht-n kívülről</t>
  </si>
  <si>
    <t>B62</t>
  </si>
  <si>
    <t>Egyéb működési célú átvett pénzeszközök</t>
  </si>
  <si>
    <t>B63</t>
  </si>
  <si>
    <t>Felhalmozási bevételek összesen:</t>
  </si>
  <si>
    <t>Felhalmozási célú támogatások államháztartáson belülről</t>
  </si>
  <si>
    <t>B2</t>
  </si>
  <si>
    <t>Felhalmozási célú önkormányzati támogatás</t>
  </si>
  <si>
    <t>B21</t>
  </si>
  <si>
    <t>Felhalmozási célú garancia- és kezességvállalásból származó megtérülések áht-n belülről</t>
  </si>
  <si>
    <t>B22</t>
  </si>
  <si>
    <t>Felhalmozási célú visszatérítendő támogatások, kölcsönök visszatérülése áht-n belülről</t>
  </si>
  <si>
    <t>B23</t>
  </si>
  <si>
    <t>Felhalmozási célú visszatérítendő támogtások, kölcsönök igénybevétele áht-n belülről</t>
  </si>
  <si>
    <t>B24</t>
  </si>
  <si>
    <t>Egyéb felhalmozási célú támogatások bevételei államháztartáson belülről</t>
  </si>
  <si>
    <t>B25</t>
  </si>
  <si>
    <t>Felhalmozási bevételek</t>
  </si>
  <si>
    <t>B5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</si>
  <si>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</si>
  <si>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</si>
  <si>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</si>
  <si>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</si>
  <si>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</si>
  <si>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</si>
  <si>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</si>
  <si>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</si>
  <si>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Privatizációból származó bevétel</t>
  </si>
  <si>
    <t>Részesedések megszünéséhez kapcsolódó bevételek</t>
  </si>
  <si>
    <t>B55</t>
  </si>
  <si>
    <t>Felhalmozási célú átvett pénzeszközök</t>
  </si>
  <si>
    <t>B7</t>
  </si>
  <si>
    <t>Felhalmozási célú garancia- és kezességvállalásból származó megtérülések áht-n kívülről</t>
  </si>
  <si>
    <t>B71</t>
  </si>
  <si>
    <t>Felhalmozási célú visszatérítendő támogatások, kölcsönök visszatérülése áht-n kívülről</t>
  </si>
  <si>
    <t>B72</t>
  </si>
  <si>
    <t>Egyéb felhalmozási célú átvett pénzeszközök</t>
  </si>
  <si>
    <t>B73</t>
  </si>
  <si>
    <t>Költségvetési bevételek:</t>
  </si>
  <si>
    <t>Költségvetési bevétel - költségvetési kiadás =</t>
  </si>
  <si>
    <t>Finanszírozási bevételek</t>
  </si>
  <si>
    <t>B8</t>
  </si>
  <si>
    <t>Belföldi finanszírozás bevételei</t>
  </si>
  <si>
    <t>B81</t>
  </si>
  <si>
    <t>Hitel-, kölcsönfelvétel államháztartáson kívülről</t>
  </si>
  <si>
    <t>B811</t>
  </si>
  <si>
    <t>Hosszú lejáratú hitelek, kölcsönök felvétele</t>
  </si>
  <si>
    <t>B8111</t>
  </si>
  <si>
    <t>Likviditási célú hitelek, kölcsönök felvétele pénzügyi vállalkozástól</t>
  </si>
  <si>
    <t>B8112</t>
  </si>
  <si>
    <t>Rövid lejáratú hitelek, kölcsönök felvétele</t>
  </si>
  <si>
    <t>B8113</t>
  </si>
  <si>
    <t>Belföldi értékpapírok bevételei</t>
  </si>
  <si>
    <t>B812</t>
  </si>
  <si>
    <t>Maradvány igénybevétele</t>
  </si>
  <si>
    <t>B813</t>
  </si>
  <si>
    <t>Előző év költségvetési maradványának igénybevétele</t>
  </si>
  <si>
    <t>B8131</t>
  </si>
  <si>
    <t>Előző év vállalkozási maradványának igénybevétele</t>
  </si>
  <si>
    <t>B8132</t>
  </si>
  <si>
    <t>Központi, irányító szervi támogatás</t>
  </si>
  <si>
    <t>B816</t>
  </si>
  <si>
    <t>Betétek megszüntetése</t>
  </si>
  <si>
    <t>B817</t>
  </si>
  <si>
    <t>B83</t>
  </si>
  <si>
    <t>Bevételek összesen:</t>
  </si>
  <si>
    <t xml:space="preserve">Összes bevétel - összes kiadás = 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</si>
</sst>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43" fontId="7" fillId="0" borderId="0" applyFont="0" applyFill="0" applyBorder="0" applyAlignment="0" applyProtection="0"/>
  </cellStyleXfs>
  <cellXfs count="128">
    <xf numFmtId="0" fontId="0" fillId="0" borderId="0" xfId="0"/>
    <xf numFmtId="0" fontId="2" fillId="2" borderId="1" xfId="1" applyFont="1" applyFill="1" applyBorder="1" applyAlignment="1" applyProtection="1">
      <alignment horizontal="center" vertical="center" textRotation="90"/>
      <protection hidden="1"/>
    </xf>
    <xf numFmtId="0" fontId="2" fillId="2" borderId="2" xfId="1" applyFont="1" applyFill="1" applyBorder="1" applyAlignment="1" applyProtection="1">
      <alignment horizontal="center" vertical="center" textRotation="90"/>
      <protection hidden="1"/>
    </xf>
    <xf numFmtId="0" fontId="2" fillId="2" borderId="3" xfId="1" applyFont="1" applyFill="1" applyBorder="1" applyAlignment="1" applyProtection="1">
      <alignment horizontal="center" vertical="center" wrapText="1"/>
      <protection hidden="1"/>
    </xf>
    <xf numFmtId="0" fontId="2" fillId="2" borderId="4" xfId="1" applyFont="1" applyFill="1" applyBorder="1" applyAlignment="1" applyProtection="1">
      <alignment horizontal="center" vertical="center" wrapText="1"/>
      <protection hidden="1"/>
    </xf>
    <xf numFmtId="0" fontId="2" fillId="2" borderId="5" xfId="1" applyFont="1" applyFill="1" applyBorder="1" applyAlignment="1" applyProtection="1">
      <alignment horizontal="center" vertical="center" wrapText="1"/>
      <protection hidden="1"/>
    </xf>
    <xf numFmtId="0" fontId="2" fillId="2" borderId="6" xfId="1" applyFont="1" applyFill="1" applyBorder="1" applyAlignment="1" applyProtection="1">
      <alignment horizontal="center" vertical="center" wrapText="1"/>
      <protection hidden="1"/>
    </xf>
    <xf numFmtId="0" fontId="2" fillId="0" borderId="7" xfId="2" applyFont="1" applyBorder="1" applyAlignment="1" applyProtection="1">
      <alignment horizontal="center" vertical="center"/>
    </xf>
    <xf numFmtId="0" fontId="2" fillId="0" borderId="8" xfId="2" applyFont="1" applyBorder="1" applyAlignment="1" applyProtection="1">
      <alignment horizontal="center" vertical="center"/>
    </xf>
    <xf numFmtId="0" fontId="2" fillId="0" borderId="9" xfId="2" applyFont="1" applyBorder="1" applyAlignment="1" applyProtection="1">
      <alignment horizontal="center" vertical="center"/>
    </xf>
    <xf numFmtId="0" fontId="2" fillId="0" borderId="0" xfId="2" applyFont="1" applyFill="1" applyBorder="1" applyAlignment="1" applyProtection="1">
      <alignment vertical="center"/>
    </xf>
    <xf numFmtId="0" fontId="2" fillId="2" borderId="10" xfId="1" applyFont="1" applyFill="1" applyBorder="1" applyAlignment="1" applyProtection="1">
      <alignment horizontal="center" vertical="center" textRotation="90"/>
      <protection hidden="1"/>
    </xf>
    <xf numFmtId="0" fontId="2" fillId="2" borderId="11" xfId="1" applyFont="1" applyFill="1" applyBorder="1" applyAlignment="1" applyProtection="1">
      <alignment horizontal="center" vertical="center" textRotation="90"/>
      <protection hidden="1"/>
    </xf>
    <xf numFmtId="0" fontId="2" fillId="2" borderId="12" xfId="1" applyFont="1" applyFill="1" applyBorder="1" applyAlignment="1" applyProtection="1">
      <alignment horizontal="center" vertical="center" wrapText="1"/>
      <protection hidden="1"/>
    </xf>
    <xf numFmtId="0" fontId="2" fillId="2" borderId="0" xfId="1" applyFont="1" applyFill="1" applyBorder="1" applyAlignment="1" applyProtection="1">
      <alignment horizontal="center" vertical="center" wrapText="1"/>
      <protection hidden="1"/>
    </xf>
    <xf numFmtId="0" fontId="2" fillId="2" borderId="13" xfId="1" applyFont="1" applyFill="1" applyBorder="1" applyAlignment="1" applyProtection="1">
      <alignment horizontal="center" vertical="center" wrapText="1"/>
      <protection hidden="1"/>
    </xf>
    <xf numFmtId="0" fontId="2" fillId="2" borderId="14" xfId="1" applyFont="1" applyFill="1" applyBorder="1" applyAlignment="1" applyProtection="1">
      <alignment horizontal="center" vertical="center" wrapText="1"/>
      <protection hidden="1"/>
    </xf>
    <xf numFmtId="0" fontId="4" fillId="0" borderId="7" xfId="2" applyFont="1" applyBorder="1" applyAlignment="1" applyProtection="1">
      <alignment horizontal="center" vertical="center"/>
    </xf>
    <xf numFmtId="0" fontId="4" fillId="0" borderId="8" xfId="2" applyFont="1" applyBorder="1" applyAlignment="1" applyProtection="1">
      <alignment horizontal="center" vertical="center"/>
    </xf>
    <xf numFmtId="0" fontId="4" fillId="0" borderId="15" xfId="2" applyFont="1" applyBorder="1" applyAlignment="1" applyProtection="1">
      <alignment horizontal="center" vertical="center"/>
    </xf>
    <xf numFmtId="0" fontId="2" fillId="0" borderId="0" xfId="2" applyFont="1" applyFill="1" applyBorder="1" applyAlignment="1" applyProtection="1">
      <alignment horizontal="center" vertical="center"/>
    </xf>
    <xf numFmtId="0" fontId="2" fillId="2" borderId="16" xfId="1" applyFont="1" applyFill="1" applyBorder="1" applyAlignment="1" applyProtection="1">
      <alignment horizontal="center" vertical="center" textRotation="90"/>
      <protection hidden="1"/>
    </xf>
    <xf numFmtId="0" fontId="2" fillId="2" borderId="17" xfId="1" applyFont="1" applyFill="1" applyBorder="1" applyAlignment="1" applyProtection="1">
      <alignment horizontal="center" vertical="center" textRotation="90"/>
      <protection hidden="1"/>
    </xf>
    <xf numFmtId="0" fontId="2" fillId="2" borderId="18" xfId="1" applyFont="1" applyFill="1" applyBorder="1" applyAlignment="1" applyProtection="1">
      <alignment horizontal="center" vertical="center" wrapText="1"/>
      <protection hidden="1"/>
    </xf>
    <xf numFmtId="0" fontId="2" fillId="2" borderId="19" xfId="1" applyFont="1" applyFill="1" applyBorder="1" applyAlignment="1" applyProtection="1">
      <alignment horizontal="center" vertical="center" wrapText="1"/>
      <protection hidden="1"/>
    </xf>
    <xf numFmtId="0" fontId="2" fillId="2" borderId="20" xfId="1" applyFont="1" applyFill="1" applyBorder="1" applyAlignment="1" applyProtection="1">
      <alignment horizontal="center" vertical="center" wrapText="1"/>
      <protection hidden="1"/>
    </xf>
    <xf numFmtId="0" fontId="2" fillId="2" borderId="17" xfId="1" applyFont="1" applyFill="1" applyBorder="1" applyAlignment="1" applyProtection="1">
      <alignment horizontal="center" vertical="center" wrapText="1"/>
      <protection hidden="1"/>
    </xf>
    <xf numFmtId="0" fontId="2" fillId="2" borderId="21" xfId="1" applyFont="1" applyFill="1" applyBorder="1" applyAlignment="1" applyProtection="1">
      <alignment horizontal="center" vertical="center" wrapText="1"/>
      <protection hidden="1"/>
    </xf>
    <xf numFmtId="0" fontId="2" fillId="2" borderId="22" xfId="1" applyFont="1" applyFill="1" applyBorder="1" applyAlignment="1" applyProtection="1">
      <alignment horizontal="center" vertical="center" wrapText="1"/>
      <protection hidden="1"/>
    </xf>
    <xf numFmtId="0" fontId="4" fillId="2" borderId="21" xfId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Fill="1" applyBorder="1" applyAlignment="1" applyProtection="1">
      <alignment horizontal="center" vertical="center" wrapText="1"/>
      <protection hidden="1"/>
    </xf>
    <xf numFmtId="0" fontId="5" fillId="0" borderId="23" xfId="1" applyFont="1" applyBorder="1" applyAlignment="1" applyProtection="1">
      <alignment vertical="center" textRotation="90"/>
      <protection hidden="1"/>
    </xf>
    <xf numFmtId="0" fontId="5" fillId="3" borderId="21" xfId="1" applyFont="1" applyFill="1" applyBorder="1" applyAlignment="1" applyProtection="1">
      <alignment horizontal="center" vertical="center"/>
      <protection hidden="1"/>
    </xf>
    <xf numFmtId="0" fontId="6" fillId="3" borderId="21" xfId="1" applyFont="1" applyFill="1" applyBorder="1" applyAlignment="1" applyProtection="1">
      <alignment vertical="center"/>
      <protection hidden="1"/>
    </xf>
    <xf numFmtId="3" fontId="2" fillId="3" borderId="21" xfId="3" applyNumberFormat="1" applyFont="1" applyFill="1" applyBorder="1" applyAlignment="1" applyProtection="1">
      <alignment horizontal="right" vertical="center" wrapText="1"/>
      <protection hidden="1"/>
    </xf>
    <xf numFmtId="3" fontId="2" fillId="3" borderId="22" xfId="3" applyNumberFormat="1" applyFont="1" applyFill="1" applyBorder="1" applyAlignment="1" applyProtection="1">
      <alignment horizontal="right" vertical="center" wrapText="1"/>
      <protection hidden="1"/>
    </xf>
    <xf numFmtId="3" fontId="4" fillId="3" borderId="21" xfId="3" applyNumberFormat="1" applyFont="1" applyFill="1" applyBorder="1" applyAlignment="1" applyProtection="1">
      <alignment horizontal="right" vertical="center" wrapText="1"/>
      <protection hidden="1"/>
    </xf>
    <xf numFmtId="3" fontId="6" fillId="4" borderId="21" xfId="3" applyNumberFormat="1" applyFont="1" applyFill="1" applyBorder="1" applyAlignment="1" applyProtection="1">
      <alignment horizontal="right" vertical="center" wrapText="1"/>
      <protection hidden="1"/>
    </xf>
    <xf numFmtId="3" fontId="2" fillId="0" borderId="0" xfId="3" applyNumberFormat="1" applyFont="1" applyFill="1" applyBorder="1" applyAlignment="1" applyProtection="1">
      <alignment horizontal="right" vertical="center" wrapText="1"/>
      <protection hidden="1"/>
    </xf>
    <xf numFmtId="0" fontId="5" fillId="0" borderId="23" xfId="1" applyFont="1" applyBorder="1" applyAlignment="1" applyProtection="1">
      <alignment vertical="center"/>
      <protection hidden="1"/>
    </xf>
    <xf numFmtId="0" fontId="2" fillId="0" borderId="21" xfId="1" applyFont="1" applyBorder="1" applyAlignment="1" applyProtection="1">
      <alignment horizontal="left" vertical="center"/>
      <protection hidden="1"/>
    </xf>
    <xf numFmtId="0" fontId="2" fillId="4" borderId="21" xfId="1" applyFont="1" applyFill="1" applyBorder="1" applyAlignment="1" applyProtection="1">
      <alignment horizontal="center" vertical="center"/>
      <protection hidden="1"/>
    </xf>
    <xf numFmtId="0" fontId="2" fillId="4" borderId="21" xfId="1" applyFont="1" applyFill="1" applyBorder="1" applyAlignment="1" applyProtection="1">
      <alignment vertical="center"/>
      <protection hidden="1"/>
    </xf>
    <xf numFmtId="0" fontId="2" fillId="4" borderId="21" xfId="1" applyFont="1" applyFill="1" applyBorder="1" applyAlignment="1" applyProtection="1">
      <alignment horizontal="left" vertical="center"/>
      <protection hidden="1"/>
    </xf>
    <xf numFmtId="3" fontId="5" fillId="4" borderId="21" xfId="3" applyNumberFormat="1" applyFont="1" applyFill="1" applyBorder="1" applyAlignment="1" applyProtection="1">
      <alignment horizontal="right" vertical="center"/>
      <protection hidden="1"/>
    </xf>
    <xf numFmtId="3" fontId="5" fillId="4" borderId="22" xfId="3" applyNumberFormat="1" applyFont="1" applyFill="1" applyBorder="1" applyAlignment="1" applyProtection="1">
      <alignment horizontal="right" vertical="center"/>
      <protection hidden="1"/>
    </xf>
    <xf numFmtId="3" fontId="6" fillId="5" borderId="21" xfId="3" applyNumberFormat="1" applyFont="1" applyFill="1" applyBorder="1" applyAlignment="1" applyProtection="1">
      <alignment horizontal="right" vertical="center" wrapText="1"/>
      <protection hidden="1"/>
    </xf>
    <xf numFmtId="3" fontId="4" fillId="4" borderId="21" xfId="3" applyNumberFormat="1" applyFont="1" applyFill="1" applyBorder="1" applyAlignment="1" applyProtection="1">
      <alignment horizontal="right" vertical="center" wrapText="1"/>
      <protection hidden="1"/>
    </xf>
    <xf numFmtId="3" fontId="5" fillId="0" borderId="0" xfId="3" applyNumberFormat="1" applyFont="1" applyFill="1" applyBorder="1" applyAlignment="1" applyProtection="1">
      <alignment horizontal="right" vertical="center"/>
      <protection hidden="1"/>
    </xf>
    <xf numFmtId="0" fontId="2" fillId="0" borderId="23" xfId="1" applyFont="1" applyBorder="1" applyAlignment="1" applyProtection="1">
      <alignment vertical="center"/>
      <protection hidden="1"/>
    </xf>
    <xf numFmtId="0" fontId="2" fillId="0" borderId="21" xfId="1" applyFont="1" applyBorder="1" applyAlignment="1" applyProtection="1">
      <alignment vertical="center"/>
      <protection hidden="1"/>
    </xf>
    <xf numFmtId="0" fontId="2" fillId="0" borderId="21" xfId="1" applyFont="1" applyBorder="1" applyAlignment="1" applyProtection="1">
      <alignment horizontal="center" vertical="center"/>
      <protection hidden="1"/>
    </xf>
    <xf numFmtId="3" fontId="5" fillId="0" borderId="21" xfId="3" applyNumberFormat="1" applyFont="1" applyFill="1" applyBorder="1" applyAlignment="1" applyProtection="1">
      <alignment horizontal="right" vertical="center"/>
      <protection hidden="1"/>
    </xf>
    <xf numFmtId="3" fontId="5" fillId="0" borderId="22" xfId="3" applyNumberFormat="1" applyFont="1" applyFill="1" applyBorder="1" applyAlignment="1" applyProtection="1">
      <alignment horizontal="right" vertical="center"/>
      <protection hidden="1"/>
    </xf>
    <xf numFmtId="3" fontId="4" fillId="0" borderId="21" xfId="3" applyNumberFormat="1" applyFont="1" applyFill="1" applyBorder="1" applyAlignment="1" applyProtection="1">
      <alignment horizontal="right" vertical="center" wrapText="1"/>
      <protection hidden="1"/>
    </xf>
    <xf numFmtId="0" fontId="2" fillId="0" borderId="21" xfId="2" applyFont="1" applyBorder="1" applyAlignment="1">
      <alignment vertical="center"/>
    </xf>
    <xf numFmtId="3" fontId="2" fillId="0" borderId="21" xfId="2" applyNumberFormat="1" applyFont="1" applyBorder="1" applyAlignment="1">
      <alignment horizontal="right" vertical="center"/>
    </xf>
    <xf numFmtId="3" fontId="2" fillId="0" borderId="22" xfId="2" applyNumberFormat="1" applyFont="1" applyBorder="1" applyAlignment="1">
      <alignment horizontal="right" vertical="center"/>
    </xf>
    <xf numFmtId="3" fontId="2" fillId="0" borderId="0" xfId="2" applyNumberFormat="1" applyFont="1" applyFill="1" applyBorder="1" applyAlignment="1">
      <alignment horizontal="right" vertical="center"/>
    </xf>
    <xf numFmtId="3" fontId="2" fillId="0" borderId="0" xfId="1" applyNumberFormat="1" applyFont="1" applyFill="1" applyBorder="1" applyAlignment="1" applyProtection="1">
      <alignment horizontal="right" vertical="center"/>
      <protection hidden="1"/>
    </xf>
    <xf numFmtId="0" fontId="2" fillId="0" borderId="21" xfId="2" applyFont="1" applyBorder="1" applyAlignment="1">
      <alignment horizontal="center" vertical="center"/>
    </xf>
    <xf numFmtId="3" fontId="2" fillId="4" borderId="21" xfId="3" applyNumberFormat="1" applyFont="1" applyFill="1" applyBorder="1" applyAlignment="1" applyProtection="1">
      <alignment horizontal="right" vertical="center"/>
      <protection hidden="1"/>
    </xf>
    <xf numFmtId="3" fontId="2" fillId="4" borderId="22" xfId="3" applyNumberFormat="1" applyFont="1" applyFill="1" applyBorder="1" applyAlignment="1" applyProtection="1">
      <alignment horizontal="right" vertical="center"/>
      <protection hidden="1"/>
    </xf>
    <xf numFmtId="3" fontId="2" fillId="5" borderId="22" xfId="3" applyNumberFormat="1" applyFont="1" applyFill="1" applyBorder="1" applyAlignment="1" applyProtection="1">
      <alignment horizontal="right" vertical="center"/>
      <protection hidden="1"/>
    </xf>
    <xf numFmtId="3" fontId="4" fillId="5" borderId="21" xfId="3" applyNumberFormat="1" applyFont="1" applyFill="1" applyBorder="1" applyAlignment="1" applyProtection="1">
      <alignment horizontal="right" vertical="center" wrapText="1"/>
      <protection hidden="1"/>
    </xf>
    <xf numFmtId="3" fontId="2" fillId="0" borderId="0" xfId="3" applyNumberFormat="1" applyFont="1" applyFill="1" applyBorder="1" applyAlignment="1" applyProtection="1">
      <alignment horizontal="right" vertical="center"/>
      <protection hidden="1"/>
    </xf>
    <xf numFmtId="0" fontId="4" fillId="0" borderId="21" xfId="1" applyFont="1" applyBorder="1" applyAlignment="1" applyProtection="1">
      <alignment vertical="center"/>
      <protection hidden="1"/>
    </xf>
    <xf numFmtId="3" fontId="2" fillId="0" borderId="21" xfId="3" applyNumberFormat="1" applyFont="1" applyBorder="1" applyAlignment="1" applyProtection="1">
      <alignment horizontal="right" vertical="center"/>
      <protection hidden="1"/>
    </xf>
    <xf numFmtId="3" fontId="2" fillId="0" borderId="22" xfId="3" applyNumberFormat="1" applyFont="1" applyBorder="1" applyAlignment="1" applyProtection="1">
      <alignment horizontal="right" vertical="center"/>
      <protection hidden="1"/>
    </xf>
    <xf numFmtId="0" fontId="4" fillId="0" borderId="22" xfId="1" applyFont="1" applyBorder="1" applyAlignment="1" applyProtection="1">
      <alignment horizontal="left" vertical="center"/>
      <protection hidden="1"/>
    </xf>
    <xf numFmtId="0" fontId="4" fillId="0" borderId="15" xfId="1" applyFont="1" applyBorder="1" applyAlignment="1" applyProtection="1">
      <alignment horizontal="left" vertical="center"/>
      <protection hidden="1"/>
    </xf>
    <xf numFmtId="3" fontId="2" fillId="0" borderId="22" xfId="1" applyNumberFormat="1" applyFont="1" applyBorder="1" applyAlignment="1" applyProtection="1">
      <alignment horizontal="right" vertical="center"/>
      <protection hidden="1"/>
    </xf>
    <xf numFmtId="0" fontId="4" fillId="0" borderId="23" xfId="1" applyFont="1" applyBorder="1" applyAlignment="1" applyProtection="1">
      <alignment vertical="center"/>
      <protection hidden="1"/>
    </xf>
    <xf numFmtId="0" fontId="4" fillId="0" borderId="21" xfId="1" applyFont="1" applyBorder="1" applyAlignment="1" applyProtection="1">
      <alignment horizontal="left" vertical="center"/>
      <protection hidden="1"/>
    </xf>
    <xf numFmtId="3" fontId="5" fillId="0" borderId="21" xfId="3" applyNumberFormat="1" applyFont="1" applyBorder="1" applyAlignment="1" applyProtection="1">
      <alignment horizontal="right" vertical="center"/>
      <protection hidden="1"/>
    </xf>
    <xf numFmtId="3" fontId="5" fillId="0" borderId="22" xfId="3" applyNumberFormat="1" applyFont="1" applyBorder="1" applyAlignment="1" applyProtection="1">
      <alignment horizontal="right" vertical="center"/>
      <protection hidden="1"/>
    </xf>
    <xf numFmtId="0" fontId="2" fillId="4" borderId="21" xfId="2" applyFont="1" applyFill="1" applyBorder="1" applyAlignment="1">
      <alignment horizontal="left" vertical="center"/>
    </xf>
    <xf numFmtId="0" fontId="5" fillId="0" borderId="21" xfId="1" applyFont="1" applyBorder="1" applyAlignment="1" applyProtection="1">
      <alignment vertical="center"/>
      <protection hidden="1"/>
    </xf>
    <xf numFmtId="3" fontId="2" fillId="3" borderId="21" xfId="3" applyNumberFormat="1" applyFont="1" applyFill="1" applyBorder="1" applyAlignment="1" applyProtection="1">
      <alignment horizontal="right" vertical="center"/>
      <protection hidden="1"/>
    </xf>
    <xf numFmtId="3" fontId="2" fillId="3" borderId="22" xfId="3" applyNumberFormat="1" applyFont="1" applyFill="1" applyBorder="1" applyAlignment="1" applyProtection="1">
      <alignment horizontal="right" vertical="center"/>
      <protection hidden="1"/>
    </xf>
    <xf numFmtId="3" fontId="5" fillId="3" borderId="21" xfId="3" applyNumberFormat="1" applyFont="1" applyFill="1" applyBorder="1" applyAlignment="1" applyProtection="1">
      <alignment horizontal="right" vertical="center"/>
      <protection hidden="1"/>
    </xf>
    <xf numFmtId="3" fontId="5" fillId="3" borderId="22" xfId="3" applyNumberFormat="1" applyFont="1" applyFill="1" applyBorder="1" applyAlignment="1" applyProtection="1">
      <alignment horizontal="right" vertical="center"/>
      <protection hidden="1"/>
    </xf>
    <xf numFmtId="3" fontId="6" fillId="6" borderId="21" xfId="3" applyNumberFormat="1" applyFont="1" applyFill="1" applyBorder="1" applyAlignment="1" applyProtection="1">
      <alignment horizontal="right" vertical="center" wrapText="1"/>
      <protection hidden="1"/>
    </xf>
    <xf numFmtId="3" fontId="5" fillId="5" borderId="22" xfId="3" applyNumberFormat="1" applyFont="1" applyFill="1" applyBorder="1" applyAlignment="1" applyProtection="1">
      <alignment horizontal="right" vertical="center"/>
      <protection hidden="1"/>
    </xf>
    <xf numFmtId="0" fontId="4" fillId="0" borderId="8" xfId="1" applyFont="1" applyBorder="1" applyAlignment="1" applyProtection="1">
      <alignment horizontal="left" vertical="center"/>
      <protection hidden="1"/>
    </xf>
    <xf numFmtId="3" fontId="4" fillId="0" borderId="21" xfId="1" applyNumberFormat="1" applyFont="1" applyBorder="1" applyAlignment="1" applyProtection="1">
      <alignment horizontal="right" vertical="center"/>
      <protection hidden="1"/>
    </xf>
    <xf numFmtId="3" fontId="4" fillId="0" borderId="22" xfId="1" applyNumberFormat="1" applyFont="1" applyBorder="1" applyAlignment="1" applyProtection="1">
      <alignment horizontal="right" vertical="center"/>
      <protection hidden="1"/>
    </xf>
    <xf numFmtId="3" fontId="4" fillId="0" borderId="0" xfId="1" applyNumberFormat="1" applyFont="1" applyFill="1" applyBorder="1" applyAlignment="1" applyProtection="1">
      <alignment horizontal="right" vertical="center"/>
      <protection hidden="1"/>
    </xf>
    <xf numFmtId="3" fontId="2" fillId="0" borderId="21" xfId="1" applyNumberFormat="1" applyFont="1" applyBorder="1" applyAlignment="1" applyProtection="1">
      <alignment horizontal="right" vertical="center"/>
      <protection hidden="1"/>
    </xf>
    <xf numFmtId="0" fontId="5" fillId="7" borderId="7" xfId="1" applyFont="1" applyFill="1" applyBorder="1" applyAlignment="1" applyProtection="1">
      <alignment horizontal="left" vertical="center"/>
      <protection hidden="1"/>
    </xf>
    <xf numFmtId="0" fontId="5" fillId="7" borderId="8" xfId="1" applyFont="1" applyFill="1" applyBorder="1" applyAlignment="1" applyProtection="1">
      <alignment horizontal="left" vertical="center"/>
      <protection hidden="1"/>
    </xf>
    <xf numFmtId="0" fontId="5" fillId="7" borderId="15" xfId="1" applyFont="1" applyFill="1" applyBorder="1" applyAlignment="1" applyProtection="1">
      <alignment horizontal="left" vertical="center"/>
      <protection hidden="1"/>
    </xf>
    <xf numFmtId="0" fontId="5" fillId="7" borderId="21" xfId="1" applyFont="1" applyFill="1" applyBorder="1" applyAlignment="1" applyProtection="1">
      <alignment horizontal="center" vertical="center"/>
      <protection hidden="1"/>
    </xf>
    <xf numFmtId="3" fontId="5" fillId="7" borderId="21" xfId="3" applyNumberFormat="1" applyFont="1" applyFill="1" applyBorder="1" applyAlignment="1" applyProtection="1">
      <alignment horizontal="right" vertical="center"/>
      <protection hidden="1"/>
    </xf>
    <xf numFmtId="3" fontId="5" fillId="7" borderId="22" xfId="3" applyNumberFormat="1" applyFont="1" applyFill="1" applyBorder="1" applyAlignment="1" applyProtection="1">
      <alignment horizontal="right" vertical="center"/>
      <protection hidden="1"/>
    </xf>
    <xf numFmtId="3" fontId="4" fillId="7" borderId="21" xfId="3" applyNumberFormat="1" applyFont="1" applyFill="1" applyBorder="1" applyAlignment="1" applyProtection="1">
      <alignment horizontal="right" vertical="center" wrapText="1"/>
      <protection hidden="1"/>
    </xf>
    <xf numFmtId="3" fontId="6" fillId="7" borderId="21" xfId="3" applyNumberFormat="1" applyFont="1" applyFill="1" applyBorder="1" applyAlignment="1" applyProtection="1">
      <alignment horizontal="right" vertical="center" wrapText="1"/>
      <protection hidden="1"/>
    </xf>
    <xf numFmtId="0" fontId="5" fillId="0" borderId="7" xfId="1" applyFont="1" applyBorder="1" applyAlignment="1" applyProtection="1">
      <alignment horizontal="left" vertical="center"/>
      <protection hidden="1"/>
    </xf>
    <xf numFmtId="0" fontId="5" fillId="0" borderId="8" xfId="1" applyFont="1" applyBorder="1" applyAlignment="1" applyProtection="1">
      <alignment horizontal="left" vertical="center"/>
      <protection hidden="1"/>
    </xf>
    <xf numFmtId="0" fontId="5" fillId="0" borderId="15" xfId="1" applyFont="1" applyBorder="1" applyAlignment="1" applyProtection="1">
      <alignment horizontal="left" vertical="center"/>
      <protection hidden="1"/>
    </xf>
    <xf numFmtId="0" fontId="5" fillId="0" borderId="21" xfId="1" applyFont="1" applyBorder="1" applyAlignment="1" applyProtection="1">
      <alignment horizontal="center" vertical="center"/>
      <protection hidden="1"/>
    </xf>
    <xf numFmtId="3" fontId="5" fillId="0" borderId="21" xfId="1" applyNumberFormat="1" applyFont="1" applyBorder="1" applyAlignment="1" applyProtection="1">
      <alignment horizontal="right" vertical="center"/>
      <protection hidden="1"/>
    </xf>
    <xf numFmtId="3" fontId="5" fillId="0" borderId="22" xfId="1" applyNumberFormat="1" applyFont="1" applyBorder="1" applyAlignment="1" applyProtection="1">
      <alignment horizontal="right" vertical="center"/>
      <protection hidden="1"/>
    </xf>
    <xf numFmtId="3" fontId="5" fillId="0" borderId="0" xfId="1" applyNumberFormat="1" applyFont="1" applyFill="1" applyBorder="1" applyAlignment="1" applyProtection="1">
      <alignment horizontal="right" vertical="center"/>
      <protection hidden="1"/>
    </xf>
    <xf numFmtId="0" fontId="6" fillId="3" borderId="21" xfId="1" applyFont="1" applyFill="1" applyBorder="1" applyAlignment="1" applyProtection="1">
      <alignment horizontal="left" vertical="center"/>
      <protection hidden="1"/>
    </xf>
    <xf numFmtId="0" fontId="2" fillId="3" borderId="21" xfId="1" applyFont="1" applyFill="1" applyBorder="1" applyAlignment="1" applyProtection="1">
      <alignment horizontal="left" vertical="center"/>
      <protection hidden="1"/>
    </xf>
    <xf numFmtId="3" fontId="5" fillId="6" borderId="21" xfId="3" applyNumberFormat="1" applyFont="1" applyFill="1" applyBorder="1" applyAlignment="1" applyProtection="1">
      <alignment horizontal="right" vertical="center"/>
      <protection hidden="1"/>
    </xf>
    <xf numFmtId="0" fontId="2" fillId="4" borderId="22" xfId="1" applyFont="1" applyFill="1" applyBorder="1" applyAlignment="1" applyProtection="1">
      <alignment horizontal="left" vertical="center"/>
      <protection hidden="1"/>
    </xf>
    <xf numFmtId="0" fontId="2" fillId="4" borderId="8" xfId="1" applyFont="1" applyFill="1" applyBorder="1" applyAlignment="1" applyProtection="1">
      <alignment horizontal="left" vertical="center"/>
      <protection hidden="1"/>
    </xf>
    <xf numFmtId="0" fontId="2" fillId="4" borderId="15" xfId="1" applyFont="1" applyFill="1" applyBorder="1" applyAlignment="1" applyProtection="1">
      <alignment horizontal="left" vertical="center"/>
      <protection hidden="1"/>
    </xf>
    <xf numFmtId="0" fontId="2" fillId="0" borderId="21" xfId="1" applyFont="1" applyFill="1" applyBorder="1" applyAlignment="1" applyProtection="1">
      <alignment vertical="center"/>
      <protection hidden="1"/>
    </xf>
    <xf numFmtId="3" fontId="2" fillId="0" borderId="21" xfId="3" applyNumberFormat="1" applyFont="1" applyFill="1" applyBorder="1" applyAlignment="1" applyProtection="1">
      <alignment horizontal="right" vertical="center"/>
      <protection hidden="1"/>
    </xf>
    <xf numFmtId="3" fontId="2" fillId="0" borderId="22" xfId="3" applyNumberFormat="1" applyFont="1" applyFill="1" applyBorder="1" applyAlignment="1" applyProtection="1">
      <alignment horizontal="right" vertical="center"/>
      <protection hidden="1"/>
    </xf>
    <xf numFmtId="0" fontId="2" fillId="0" borderId="22" xfId="1" applyFont="1" applyBorder="1" applyAlignment="1" applyProtection="1">
      <alignment horizontal="left" vertical="center"/>
      <protection hidden="1"/>
    </xf>
    <xf numFmtId="0" fontId="2" fillId="0" borderId="8" xfId="1" applyFont="1" applyBorder="1" applyAlignment="1" applyProtection="1">
      <alignment horizontal="left" vertical="center"/>
      <protection hidden="1"/>
    </xf>
    <xf numFmtId="0" fontId="2" fillId="0" borderId="15" xfId="1" applyFont="1" applyBorder="1" applyAlignment="1" applyProtection="1">
      <alignment horizontal="left" vertical="center"/>
      <protection hidden="1"/>
    </xf>
    <xf numFmtId="0" fontId="6" fillId="0" borderId="24" xfId="2" applyFont="1" applyBorder="1" applyAlignment="1" applyProtection="1">
      <alignment horizontal="right" vertical="center"/>
      <protection hidden="1"/>
    </xf>
    <xf numFmtId="0" fontId="6" fillId="0" borderId="25" xfId="2" applyFont="1" applyBorder="1" applyAlignment="1" applyProtection="1">
      <alignment horizontal="right" vertical="center"/>
      <protection hidden="1"/>
    </xf>
    <xf numFmtId="0" fontId="6" fillId="0" borderId="26" xfId="2" applyFont="1" applyBorder="1" applyAlignment="1" applyProtection="1">
      <alignment horizontal="right" vertical="center"/>
      <protection hidden="1"/>
    </xf>
    <xf numFmtId="0" fontId="4" fillId="0" borderId="27" xfId="2" applyFont="1" applyBorder="1" applyAlignment="1" applyProtection="1">
      <alignment horizontal="right" vertical="center"/>
      <protection hidden="1"/>
    </xf>
    <xf numFmtId="3" fontId="5" fillId="0" borderId="27" xfId="3" applyNumberFormat="1" applyFont="1" applyBorder="1" applyAlignment="1" applyProtection="1">
      <alignment horizontal="right" vertical="center"/>
      <protection hidden="1"/>
    </xf>
    <xf numFmtId="3" fontId="5" fillId="0" borderId="28" xfId="3" applyNumberFormat="1" applyFont="1" applyBorder="1" applyAlignment="1" applyProtection="1">
      <alignment horizontal="right" vertical="center"/>
      <protection hidden="1"/>
    </xf>
    <xf numFmtId="3" fontId="5" fillId="0" borderId="27" xfId="3" applyNumberFormat="1" applyFont="1" applyFill="1" applyBorder="1" applyAlignment="1" applyProtection="1">
      <alignment horizontal="right" vertical="center"/>
      <protection hidden="1"/>
    </xf>
    <xf numFmtId="3" fontId="5" fillId="0" borderId="28" xfId="3" applyNumberFormat="1" applyFont="1" applyFill="1" applyBorder="1" applyAlignment="1" applyProtection="1">
      <alignment horizontal="right" vertical="center"/>
      <protection hidden="1"/>
    </xf>
    <xf numFmtId="0" fontId="2" fillId="0" borderId="0" xfId="1" applyFont="1" applyBorder="1" applyAlignment="1" applyProtection="1">
      <alignment vertical="center"/>
      <protection hidden="1"/>
    </xf>
    <xf numFmtId="3" fontId="2" fillId="0" borderId="0" xfId="1" applyNumberFormat="1" applyFont="1" applyBorder="1" applyAlignment="1" applyProtection="1">
      <alignment horizontal="right" vertical="center"/>
      <protection hidden="1"/>
    </xf>
    <xf numFmtId="0" fontId="4" fillId="0" borderId="0" xfId="1" applyFont="1" applyBorder="1" applyAlignment="1" applyProtection="1">
      <alignment vertical="center"/>
      <protection hidden="1"/>
    </xf>
    <xf numFmtId="3" fontId="4" fillId="0" borderId="0" xfId="1" applyNumberFormat="1" applyFont="1" applyBorder="1" applyAlignment="1" applyProtection="1">
      <alignment horizontal="right" vertical="center"/>
      <protection hidden="1"/>
    </xf>
  </cellXfs>
  <cellStyles count="4">
    <cellStyle name="Ezres 2" xfId="3"/>
    <cellStyle name="Normál" xfId="0" builtinId="0"/>
    <cellStyle name="Normál 2_2014szerkesztett ktgvetés" xfId="2"/>
    <cellStyle name="Normál_KVFORMÁTUM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elyi%20rendeletek/Rendeletek%20&#233;vek%20szerint/2017/2017.%20&#233;vi%20k&#246;lts&#233;gvet&#233;s%20t&#225;bl&#225;k%203_2017_II_20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i főtábla 1.sz "/>
      <sheetName val="kiadási főtábla 2.sz."/>
      <sheetName val="működési felhalmozási m. 3."/>
      <sheetName val="bevételi tábla 4.sz."/>
      <sheetName val="kiadási tábla 5.sz"/>
      <sheetName val="stab. 6.sz"/>
      <sheetName val="7.sz melléklet Normatíva"/>
      <sheetName val="8. sz. saját bevételek"/>
      <sheetName val="9.sz. előirányzat-felhasználás"/>
      <sheetName val="közvetett támogatás 10. sz."/>
      <sheetName val="felúj. kiad. célonként 11."/>
      <sheetName val="beruh. kiad. fel.ként 12. sz"/>
      <sheetName val="tartalékok 13. sz."/>
      <sheetName val="támogatás 14. sz"/>
      <sheetName val="bérleti díj-sportcsarnok 15.sz "/>
      <sheetName val="16A Eszközök"/>
      <sheetName val="16.sz. bérldíj kult közp"/>
      <sheetName val="könyvtári díjak 17.sz."/>
      <sheetName val="18. sz. térítési díj isi-ovi"/>
      <sheetName val="szoc étk 19.sz melléklet"/>
      <sheetName val="Több éves kihat.20.sz.mell"/>
      <sheetName val="EU-s projektek"/>
      <sheetName val="Gördülő terv"/>
      <sheetName val="Munka3"/>
    </sheetNames>
    <sheetDataSet>
      <sheetData sheetId="0"/>
      <sheetData sheetId="1">
        <row r="51">
          <cell r="K51">
            <v>0</v>
          </cell>
          <cell r="O51">
            <v>0</v>
          </cell>
          <cell r="S51">
            <v>0</v>
          </cell>
        </row>
      </sheetData>
      <sheetData sheetId="2"/>
      <sheetData sheetId="3">
        <row r="4">
          <cell r="Y4" t="str">
            <v>Államigazgatási feladatok</v>
          </cell>
          <cell r="AJ4" t="str">
            <v>Önként vállalt feladatok</v>
          </cell>
          <cell r="AK4" t="str">
            <v>Államigazgatási feladatok</v>
          </cell>
          <cell r="AL4" t="str">
            <v>Kötelező feladatok</v>
          </cell>
          <cell r="DL4">
            <v>821900.91012100002</v>
          </cell>
        </row>
        <row r="5">
          <cell r="X5">
            <v>0</v>
          </cell>
          <cell r="AJ5">
            <v>0</v>
          </cell>
          <cell r="AL5">
            <v>740000</v>
          </cell>
          <cell r="DK5" t="str">
            <v>Államigazgatási feladatok</v>
          </cell>
          <cell r="DL5" t="str">
            <v>Kötelező feladatok</v>
          </cell>
        </row>
        <row r="6">
          <cell r="X6">
            <v>0</v>
          </cell>
          <cell r="AJ6">
            <v>0</v>
          </cell>
          <cell r="AL6">
            <v>0</v>
          </cell>
        </row>
        <row r="7">
          <cell r="X7">
            <v>0</v>
          </cell>
          <cell r="AL7">
            <v>0</v>
          </cell>
        </row>
        <row r="20">
          <cell r="X20">
            <v>0</v>
          </cell>
          <cell r="AJ20">
            <v>0</v>
          </cell>
          <cell r="AL20">
            <v>0</v>
          </cell>
        </row>
        <row r="21">
          <cell r="X21">
            <v>0</v>
          </cell>
          <cell r="AJ21">
            <v>0</v>
          </cell>
          <cell r="AL21">
            <v>0</v>
          </cell>
        </row>
        <row r="23">
          <cell r="X23">
            <v>0</v>
          </cell>
          <cell r="AJ23">
            <v>0</v>
          </cell>
          <cell r="AL23">
            <v>0</v>
          </cell>
        </row>
        <row r="29">
          <cell r="X29">
            <v>0</v>
          </cell>
          <cell r="AJ29">
            <v>0</v>
          </cell>
          <cell r="AL29">
            <v>0</v>
          </cell>
        </row>
        <row r="32">
          <cell r="X32">
            <v>0</v>
          </cell>
          <cell r="AJ32">
            <v>0</v>
          </cell>
          <cell r="AL32">
            <v>0</v>
          </cell>
        </row>
        <row r="39">
          <cell r="X39">
            <v>0</v>
          </cell>
          <cell r="AJ39">
            <v>0</v>
          </cell>
          <cell r="AL39">
            <v>0</v>
          </cell>
        </row>
        <row r="45">
          <cell r="X45">
            <v>0</v>
          </cell>
          <cell r="AJ45">
            <v>0</v>
          </cell>
          <cell r="AL45">
            <v>740000</v>
          </cell>
        </row>
        <row r="47">
          <cell r="AL47">
            <v>740000</v>
          </cell>
        </row>
        <row r="66">
          <cell r="X66">
            <v>0</v>
          </cell>
          <cell r="AJ66">
            <v>0</v>
          </cell>
          <cell r="AL66">
            <v>0</v>
          </cell>
        </row>
        <row r="67">
          <cell r="X67">
            <v>0</v>
          </cell>
          <cell r="AJ67">
            <v>0</v>
          </cell>
          <cell r="AL67">
            <v>0</v>
          </cell>
        </row>
        <row r="73">
          <cell r="X73">
            <v>0</v>
          </cell>
          <cell r="AJ73">
            <v>0</v>
          </cell>
          <cell r="AL73">
            <v>0</v>
          </cell>
        </row>
        <row r="89">
          <cell r="X89">
            <v>0</v>
          </cell>
          <cell r="AJ89">
            <v>0</v>
          </cell>
          <cell r="AL89">
            <v>0</v>
          </cell>
        </row>
        <row r="90">
          <cell r="X90">
            <v>0</v>
          </cell>
          <cell r="AJ90">
            <v>0</v>
          </cell>
          <cell r="AL90">
            <v>0</v>
          </cell>
        </row>
        <row r="91">
          <cell r="X91">
            <v>0</v>
          </cell>
          <cell r="AJ91">
            <v>0</v>
          </cell>
          <cell r="AL91">
            <v>0</v>
          </cell>
        </row>
        <row r="96">
          <cell r="X96">
            <v>0</v>
          </cell>
          <cell r="AJ96">
            <v>0</v>
          </cell>
          <cell r="AL96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8"/>
  <sheetViews>
    <sheetView tabSelected="1" topLeftCell="I1" workbookViewId="0">
      <selection sqref="A1:Z108"/>
    </sheetView>
  </sheetViews>
  <sheetFormatPr defaultRowHeight="15"/>
  <cols>
    <col min="10" max="10" width="13.140625" customWidth="1"/>
    <col min="13" max="13" width="13.28515625" customWidth="1"/>
    <col min="14" max="14" width="12.7109375" customWidth="1"/>
    <col min="17" max="17" width="11.5703125" customWidth="1"/>
    <col min="18" max="18" width="12.140625" customWidth="1"/>
    <col min="21" max="21" width="12.85546875" customWidth="1"/>
    <col min="22" max="22" width="13.5703125" customWidth="1"/>
    <col min="25" max="25" width="14.5703125" customWidth="1"/>
  </cols>
  <sheetData>
    <row r="1" spans="1:26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/>
      <c r="G1" s="4"/>
      <c r="H1" s="5"/>
      <c r="I1" s="6" t="s">
        <v>5</v>
      </c>
      <c r="J1" s="7" t="s">
        <v>6</v>
      </c>
      <c r="K1" s="8"/>
      <c r="L1" s="8"/>
      <c r="M1" s="9"/>
      <c r="N1" s="7" t="s">
        <v>6</v>
      </c>
      <c r="O1" s="8"/>
      <c r="P1" s="8"/>
      <c r="Q1" s="9"/>
      <c r="R1" s="7" t="s">
        <v>6</v>
      </c>
      <c r="S1" s="8"/>
      <c r="T1" s="8"/>
      <c r="U1" s="9"/>
      <c r="V1" s="7" t="s">
        <v>6</v>
      </c>
      <c r="W1" s="8"/>
      <c r="X1" s="8"/>
      <c r="Y1" s="9"/>
      <c r="Z1" s="10"/>
    </row>
    <row r="2" spans="1:26">
      <c r="A2" s="11"/>
      <c r="B2" s="12"/>
      <c r="C2" s="12"/>
      <c r="D2" s="12"/>
      <c r="E2" s="13"/>
      <c r="F2" s="14"/>
      <c r="G2" s="14"/>
      <c r="H2" s="15"/>
      <c r="I2" s="16"/>
      <c r="J2" s="7" t="s">
        <v>7</v>
      </c>
      <c r="K2" s="8"/>
      <c r="L2" s="8"/>
      <c r="M2" s="9"/>
      <c r="N2" s="7" t="s">
        <v>8</v>
      </c>
      <c r="O2" s="8"/>
      <c r="P2" s="8"/>
      <c r="Q2" s="9"/>
      <c r="R2" s="7" t="s">
        <v>9</v>
      </c>
      <c r="S2" s="8"/>
      <c r="T2" s="8"/>
      <c r="U2" s="9"/>
      <c r="V2" s="17" t="s">
        <v>10</v>
      </c>
      <c r="W2" s="18"/>
      <c r="X2" s="18"/>
      <c r="Y2" s="19"/>
      <c r="Z2" s="20"/>
    </row>
    <row r="3" spans="1:26" ht="60">
      <c r="A3" s="21"/>
      <c r="B3" s="22"/>
      <c r="C3" s="22"/>
      <c r="D3" s="22"/>
      <c r="E3" s="23"/>
      <c r="F3" s="24"/>
      <c r="G3" s="24"/>
      <c r="H3" s="25"/>
      <c r="I3" s="26"/>
      <c r="J3" s="27" t="s">
        <v>11</v>
      </c>
      <c r="K3" s="27" t="s">
        <v>12</v>
      </c>
      <c r="L3" s="27" t="s">
        <v>13</v>
      </c>
      <c r="M3" s="28" t="s">
        <v>10</v>
      </c>
      <c r="N3" s="27" t="s">
        <v>11</v>
      </c>
      <c r="O3" s="27" t="s">
        <v>12</v>
      </c>
      <c r="P3" s="27" t="s">
        <v>13</v>
      </c>
      <c r="Q3" s="28" t="s">
        <v>10</v>
      </c>
      <c r="R3" s="27" t="s">
        <v>11</v>
      </c>
      <c r="S3" s="27" t="s">
        <v>12</v>
      </c>
      <c r="T3" s="27" t="s">
        <v>13</v>
      </c>
      <c r="U3" s="28" t="s">
        <v>10</v>
      </c>
      <c r="V3" s="29" t="s">
        <v>11</v>
      </c>
      <c r="W3" s="29" t="s">
        <v>12</v>
      </c>
      <c r="X3" s="29" t="s">
        <v>13</v>
      </c>
      <c r="Y3" s="29" t="s">
        <v>10</v>
      </c>
      <c r="Z3" s="30"/>
    </row>
    <row r="4" spans="1:26" ht="23.25">
      <c r="A4" s="31">
        <v>101</v>
      </c>
      <c r="B4" s="32">
        <v>1</v>
      </c>
      <c r="C4" s="33" t="s">
        <v>14</v>
      </c>
      <c r="D4" s="33"/>
      <c r="E4" s="33"/>
      <c r="F4" s="33"/>
      <c r="G4" s="33"/>
      <c r="H4" s="33"/>
      <c r="I4" s="33"/>
      <c r="J4" s="34">
        <f>J5+J18+J44</f>
        <v>100444000</v>
      </c>
      <c r="K4" s="34">
        <f>K5+K18+K44</f>
        <v>0</v>
      </c>
      <c r="L4" s="34">
        <f>L5+L18+L44</f>
        <v>0</v>
      </c>
      <c r="M4" s="34">
        <f>M5+M18+M44</f>
        <v>100444000</v>
      </c>
      <c r="N4" s="34">
        <f>N5+N18+N44+N61</f>
        <v>10438800</v>
      </c>
      <c r="O4" s="34">
        <f>O5+O18+O44+O61</f>
        <v>0</v>
      </c>
      <c r="P4" s="34">
        <f>P5+P18+P44+P61</f>
        <v>1480000</v>
      </c>
      <c r="Q4" s="35">
        <f>Q5+Q18+Q44+Q61</f>
        <v>11918800</v>
      </c>
      <c r="R4" s="34">
        <f>R5+R18+R44</f>
        <v>874455656</v>
      </c>
      <c r="S4" s="34">
        <f>S5+S18+S44</f>
        <v>0</v>
      </c>
      <c r="T4" s="34">
        <f>T5+T18+T44</f>
        <v>821900.91012100002</v>
      </c>
      <c r="U4" s="34">
        <f>U5+U18+U44</f>
        <v>875277556.91012096</v>
      </c>
      <c r="V4" s="36">
        <f>J4+N4+R4</f>
        <v>985338456</v>
      </c>
      <c r="W4" s="36">
        <f>K4+O4+S4</f>
        <v>0</v>
      </c>
      <c r="X4" s="36">
        <v>0</v>
      </c>
      <c r="Y4" s="37">
        <f>SUM(V4:X4)</f>
        <v>985338456</v>
      </c>
      <c r="Z4" s="38"/>
    </row>
    <row r="5" spans="1:26">
      <c r="A5" s="39"/>
      <c r="B5" s="40"/>
      <c r="C5" s="41">
        <v>1</v>
      </c>
      <c r="D5" s="42" t="s">
        <v>15</v>
      </c>
      <c r="E5" s="41"/>
      <c r="F5" s="41"/>
      <c r="G5" s="41"/>
      <c r="H5" s="41"/>
      <c r="I5" s="43" t="s">
        <v>16</v>
      </c>
      <c r="J5" s="44">
        <f>J6+J13+J14+J15+J16+J17</f>
        <v>99844000</v>
      </c>
      <c r="K5" s="44">
        <f>K6+K13+K14+K15+K16+K17</f>
        <v>0</v>
      </c>
      <c r="L5" s="45"/>
      <c r="M5" s="45">
        <f>SUM(J5:L5)</f>
        <v>99844000</v>
      </c>
      <c r="N5" s="44">
        <f t="shared" ref="N5:U5" si="0">N6+N13+N14+N15+N16+N17</f>
        <v>5038800</v>
      </c>
      <c r="O5" s="44">
        <f t="shared" si="0"/>
        <v>0</v>
      </c>
      <c r="P5" s="44">
        <f t="shared" si="0"/>
        <v>740000</v>
      </c>
      <c r="Q5" s="45">
        <f t="shared" si="0"/>
        <v>5778800</v>
      </c>
      <c r="R5" s="44">
        <f t="shared" si="0"/>
        <v>309777656</v>
      </c>
      <c r="S5" s="44">
        <f t="shared" si="0"/>
        <v>0</v>
      </c>
      <c r="T5" s="44">
        <f t="shared" si="0"/>
        <v>821900.91012100002</v>
      </c>
      <c r="U5" s="45">
        <f t="shared" si="0"/>
        <v>310599556.91012096</v>
      </c>
      <c r="V5" s="46">
        <f t="shared" ref="V5:W36" si="1">J5+N5+R5</f>
        <v>414660456</v>
      </c>
      <c r="W5" s="47">
        <v>0</v>
      </c>
      <c r="X5" s="47">
        <v>0</v>
      </c>
      <c r="Y5" s="37">
        <f t="shared" ref="Y5:Y68" si="2">SUM(V5:X5)</f>
        <v>414660456</v>
      </c>
      <c r="Z5" s="48"/>
    </row>
    <row r="6" spans="1:26">
      <c r="A6" s="49"/>
      <c r="B6" s="50"/>
      <c r="C6" s="50"/>
      <c r="D6" s="51">
        <v>1</v>
      </c>
      <c r="E6" s="50" t="s">
        <v>17</v>
      </c>
      <c r="F6" s="51"/>
      <c r="G6" s="51"/>
      <c r="H6" s="51"/>
      <c r="I6" s="40" t="s">
        <v>18</v>
      </c>
      <c r="J6" s="52">
        <f t="shared" ref="J6:U6" si="3">SUM(J7:J12)</f>
        <v>99844000</v>
      </c>
      <c r="K6" s="52">
        <f t="shared" si="3"/>
        <v>0</v>
      </c>
      <c r="L6" s="52">
        <f t="shared" si="3"/>
        <v>0</v>
      </c>
      <c r="M6" s="52">
        <f t="shared" si="3"/>
        <v>99844000</v>
      </c>
      <c r="N6" s="52">
        <f t="shared" si="3"/>
        <v>5038800</v>
      </c>
      <c r="O6" s="52">
        <f t="shared" si="3"/>
        <v>0</v>
      </c>
      <c r="P6" s="52">
        <f t="shared" si="3"/>
        <v>740000</v>
      </c>
      <c r="Q6" s="53">
        <f t="shared" si="3"/>
        <v>5778800</v>
      </c>
      <c r="R6" s="52">
        <f t="shared" si="3"/>
        <v>290272646</v>
      </c>
      <c r="S6" s="52">
        <f t="shared" si="3"/>
        <v>0</v>
      </c>
      <c r="T6" s="52">
        <f t="shared" si="3"/>
        <v>821900.91012100002</v>
      </c>
      <c r="U6" s="53">
        <f t="shared" si="3"/>
        <v>291094546.91012096</v>
      </c>
      <c r="V6" s="54">
        <f t="shared" si="1"/>
        <v>395155446</v>
      </c>
      <c r="W6" s="54">
        <f>K6+O6+S6</f>
        <v>0</v>
      </c>
      <c r="X6" s="54">
        <v>0</v>
      </c>
      <c r="Y6" s="37">
        <f t="shared" si="2"/>
        <v>395155446</v>
      </c>
      <c r="Z6" s="48"/>
    </row>
    <row r="7" spans="1:26">
      <c r="A7" s="49"/>
      <c r="B7" s="50"/>
      <c r="C7" s="50"/>
      <c r="D7" s="40"/>
      <c r="E7" s="51">
        <v>1</v>
      </c>
      <c r="F7" s="50" t="s">
        <v>19</v>
      </c>
      <c r="G7" s="51"/>
      <c r="H7" s="51"/>
      <c r="I7" s="55" t="s">
        <v>20</v>
      </c>
      <c r="J7" s="56">
        <v>99844000</v>
      </c>
      <c r="K7" s="56" t="str">
        <f>'[1]bevételi tábla 4.sz.'!Y4</f>
        <v>Államigazgatási feladatok</v>
      </c>
      <c r="L7" s="57"/>
      <c r="M7" s="57">
        <f>SUM(J7:L7)</f>
        <v>99844000</v>
      </c>
      <c r="N7" s="56" t="str">
        <f>'[1]bevételi tábla 4.sz.'!AJ4</f>
        <v>Önként vállalt feladatok</v>
      </c>
      <c r="O7" s="56" t="str">
        <f>'[1]bevételi tábla 4.sz.'!AK4</f>
        <v>Államigazgatási feladatok</v>
      </c>
      <c r="P7" s="56" t="str">
        <f>'[1]bevételi tábla 4.sz.'!AL4</f>
        <v>Kötelező feladatok</v>
      </c>
      <c r="Q7" s="57">
        <f>SUM(N7:P7)</f>
        <v>0</v>
      </c>
      <c r="R7" s="56">
        <v>129361416</v>
      </c>
      <c r="S7" s="56">
        <f>'[1]bevételi tábla 4.sz.'!DK4</f>
        <v>0</v>
      </c>
      <c r="T7" s="56">
        <f>'[1]bevételi tábla 4.sz.'!DL4</f>
        <v>821900.91012100002</v>
      </c>
      <c r="U7" s="57">
        <f>SUM(R7:T7)</f>
        <v>130183316.91012099</v>
      </c>
      <c r="V7" s="54" t="e">
        <f t="shared" si="1"/>
        <v>#VALUE!</v>
      </c>
      <c r="W7" s="54" t="e">
        <f t="shared" si="1"/>
        <v>#VALUE!</v>
      </c>
      <c r="X7" s="54">
        <v>0</v>
      </c>
      <c r="Y7" s="37" t="e">
        <f t="shared" si="2"/>
        <v>#VALUE!</v>
      </c>
      <c r="Z7" s="58"/>
    </row>
    <row r="8" spans="1:26">
      <c r="A8" s="49"/>
      <c r="B8" s="50"/>
      <c r="C8" s="50"/>
      <c r="D8" s="40"/>
      <c r="E8" s="51">
        <v>2</v>
      </c>
      <c r="F8" s="50" t="s">
        <v>21</v>
      </c>
      <c r="G8" s="51"/>
      <c r="H8" s="51"/>
      <c r="I8" s="55" t="s">
        <v>22</v>
      </c>
      <c r="J8" s="56">
        <f>'[1]bevételi tábla 4.sz.'!X5</f>
        <v>0</v>
      </c>
      <c r="K8" s="56">
        <f>'[1]bevételi tábla 4.sz.'!Y5</f>
        <v>0</v>
      </c>
      <c r="L8" s="57">
        <f t="shared" ref="L8:L17" si="4">SUM(J8:K8)</f>
        <v>0</v>
      </c>
      <c r="M8" s="57">
        <f t="shared" ref="M8:M17" si="5">SUM(J8:L8)</f>
        <v>0</v>
      </c>
      <c r="N8" s="56">
        <f>'[1]bevételi tábla 4.sz.'!AJ5</f>
        <v>0</v>
      </c>
      <c r="O8" s="56">
        <f>'[1]bevételi tábla 4.sz.'!AK5</f>
        <v>0</v>
      </c>
      <c r="P8" s="56">
        <f>'[1]bevételi tábla 4.sz.'!AL5</f>
        <v>740000</v>
      </c>
      <c r="Q8" s="57">
        <f t="shared" ref="Q8:Q17" si="6">SUM(N8:P8)</f>
        <v>740000</v>
      </c>
      <c r="R8" s="56">
        <v>103832287</v>
      </c>
      <c r="S8" s="56" t="str">
        <f>'[1]bevételi tábla 4.sz.'!DK5</f>
        <v>Államigazgatási feladatok</v>
      </c>
      <c r="T8" s="56" t="str">
        <f>'[1]bevételi tábla 4.sz.'!DL5</f>
        <v>Kötelező feladatok</v>
      </c>
      <c r="U8" s="57">
        <f t="shared" ref="U8:U17" si="7">SUM(R8:T8)</f>
        <v>103832287</v>
      </c>
      <c r="V8" s="54">
        <f t="shared" si="1"/>
        <v>103832287</v>
      </c>
      <c r="W8" s="54" t="e">
        <f t="shared" si="1"/>
        <v>#VALUE!</v>
      </c>
      <c r="X8" s="54">
        <v>0</v>
      </c>
      <c r="Y8" s="37" t="e">
        <f t="shared" si="2"/>
        <v>#VALUE!</v>
      </c>
      <c r="Z8" s="58"/>
    </row>
    <row r="9" spans="1:26">
      <c r="A9" s="49"/>
      <c r="B9" s="50"/>
      <c r="C9" s="50"/>
      <c r="D9" s="40"/>
      <c r="E9" s="51">
        <v>3</v>
      </c>
      <c r="F9" s="50" t="s">
        <v>23</v>
      </c>
      <c r="G9" s="51"/>
      <c r="H9" s="51"/>
      <c r="I9" s="55" t="s">
        <v>24</v>
      </c>
      <c r="J9" s="56">
        <f>'[1]bevételi tábla 4.sz.'!X6</f>
        <v>0</v>
      </c>
      <c r="K9" s="56">
        <f>'[1]bevételi tábla 4.sz.'!Y6</f>
        <v>0</v>
      </c>
      <c r="L9" s="57">
        <f t="shared" si="4"/>
        <v>0</v>
      </c>
      <c r="M9" s="57">
        <f t="shared" si="5"/>
        <v>0</v>
      </c>
      <c r="N9" s="56">
        <f>'[1]bevételi tábla 4.sz.'!AJ6</f>
        <v>0</v>
      </c>
      <c r="O9" s="56">
        <f>'[1]bevételi tábla 4.sz.'!AK6</f>
        <v>0</v>
      </c>
      <c r="P9" s="56">
        <f>'[1]bevételi tábla 4.sz.'!AL6</f>
        <v>0</v>
      </c>
      <c r="Q9" s="57">
        <f t="shared" si="6"/>
        <v>0</v>
      </c>
      <c r="R9" s="56">
        <v>57078943</v>
      </c>
      <c r="S9" s="56">
        <f>'[1]bevételi tábla 4.sz.'!DK6</f>
        <v>0</v>
      </c>
      <c r="T9" s="56">
        <f>'[1]bevételi tábla 4.sz.'!DL6</f>
        <v>0</v>
      </c>
      <c r="U9" s="57">
        <f t="shared" si="7"/>
        <v>57078943</v>
      </c>
      <c r="V9" s="54">
        <f t="shared" si="1"/>
        <v>57078943</v>
      </c>
      <c r="W9" s="54">
        <f t="shared" si="1"/>
        <v>0</v>
      </c>
      <c r="X9" s="54">
        <v>0</v>
      </c>
      <c r="Y9" s="37">
        <f t="shared" si="2"/>
        <v>57078943</v>
      </c>
      <c r="Z9" s="58"/>
    </row>
    <row r="10" spans="1:26">
      <c r="A10" s="49"/>
      <c r="B10" s="50"/>
      <c r="C10" s="50"/>
      <c r="D10" s="40"/>
      <c r="E10" s="51">
        <v>4</v>
      </c>
      <c r="F10" s="50" t="s">
        <v>25</v>
      </c>
      <c r="G10" s="51"/>
      <c r="H10" s="51"/>
      <c r="I10" s="55" t="s">
        <v>26</v>
      </c>
      <c r="J10" s="56">
        <f>'[1]bevételi tábla 4.sz.'!X7</f>
        <v>0</v>
      </c>
      <c r="K10" s="56">
        <f>'[1]bevételi tábla 4.sz.'!Y7</f>
        <v>0</v>
      </c>
      <c r="L10" s="57">
        <f t="shared" si="4"/>
        <v>0</v>
      </c>
      <c r="M10" s="57">
        <f t="shared" si="5"/>
        <v>0</v>
      </c>
      <c r="N10" s="56">
        <v>5038800</v>
      </c>
      <c r="O10" s="56">
        <f>'[1]bevételi tábla 4.sz.'!AK7</f>
        <v>0</v>
      </c>
      <c r="P10" s="56">
        <f>'[1]bevételi tábla 4.sz.'!AL7</f>
        <v>0</v>
      </c>
      <c r="Q10" s="57">
        <f t="shared" si="6"/>
        <v>5038800</v>
      </c>
      <c r="R10" s="56"/>
      <c r="S10" s="56">
        <f>'[1]bevételi tábla 4.sz.'!DK7</f>
        <v>0</v>
      </c>
      <c r="T10" s="56">
        <f>'[1]bevételi tábla 4.sz.'!DL7</f>
        <v>0</v>
      </c>
      <c r="U10" s="57">
        <f t="shared" si="7"/>
        <v>0</v>
      </c>
      <c r="V10" s="54">
        <f t="shared" si="1"/>
        <v>5038800</v>
      </c>
      <c r="W10" s="54">
        <f t="shared" si="1"/>
        <v>0</v>
      </c>
      <c r="X10" s="54">
        <v>0</v>
      </c>
      <c r="Y10" s="37">
        <f t="shared" si="2"/>
        <v>5038800</v>
      </c>
      <c r="Z10" s="58"/>
    </row>
    <row r="11" spans="1:26">
      <c r="A11" s="49"/>
      <c r="B11" s="50"/>
      <c r="C11" s="50"/>
      <c r="D11" s="40"/>
      <c r="E11" s="51">
        <v>5</v>
      </c>
      <c r="F11" s="50" t="s">
        <v>27</v>
      </c>
      <c r="G11" s="51"/>
      <c r="H11" s="51"/>
      <c r="I11" s="55" t="s">
        <v>28</v>
      </c>
      <c r="J11" s="56">
        <f>'[1]bevételi tábla 4.sz.'!X8</f>
        <v>0</v>
      </c>
      <c r="K11" s="56">
        <f>'[1]bevételi tábla 4.sz.'!Y8</f>
        <v>0</v>
      </c>
      <c r="L11" s="57">
        <f t="shared" si="4"/>
        <v>0</v>
      </c>
      <c r="M11" s="57">
        <f t="shared" si="5"/>
        <v>0</v>
      </c>
      <c r="N11" s="56"/>
      <c r="O11" s="56">
        <f>'[1]bevételi tábla 4.sz.'!AK8</f>
        <v>0</v>
      </c>
      <c r="P11" s="56">
        <f>'[1]bevételi tábla 4.sz.'!AL8</f>
        <v>0</v>
      </c>
      <c r="Q11" s="57">
        <f t="shared" si="6"/>
        <v>0</v>
      </c>
      <c r="R11" s="56"/>
      <c r="S11" s="56">
        <f>'[1]bevételi tábla 4.sz.'!DK8</f>
        <v>0</v>
      </c>
      <c r="T11" s="56">
        <f>'[1]bevételi tábla 4.sz.'!DL8</f>
        <v>0</v>
      </c>
      <c r="U11" s="57">
        <f t="shared" si="7"/>
        <v>0</v>
      </c>
      <c r="V11" s="54">
        <f t="shared" si="1"/>
        <v>0</v>
      </c>
      <c r="W11" s="54">
        <f t="shared" si="1"/>
        <v>0</v>
      </c>
      <c r="X11" s="54">
        <v>0</v>
      </c>
      <c r="Y11" s="37">
        <f t="shared" si="2"/>
        <v>0</v>
      </c>
      <c r="Z11" s="58"/>
    </row>
    <row r="12" spans="1:26">
      <c r="A12" s="49"/>
      <c r="B12" s="50"/>
      <c r="C12" s="50"/>
      <c r="D12" s="40"/>
      <c r="E12" s="51">
        <v>6</v>
      </c>
      <c r="F12" s="50" t="s">
        <v>29</v>
      </c>
      <c r="G12" s="51"/>
      <c r="H12" s="51"/>
      <c r="I12" s="55" t="s">
        <v>30</v>
      </c>
      <c r="J12" s="56">
        <f>'[1]bevételi tábla 4.sz.'!X9</f>
        <v>0</v>
      </c>
      <c r="K12" s="56">
        <f>'[1]bevételi tábla 4.sz.'!Y9</f>
        <v>0</v>
      </c>
      <c r="L12" s="57">
        <f t="shared" si="4"/>
        <v>0</v>
      </c>
      <c r="M12" s="57">
        <f t="shared" si="5"/>
        <v>0</v>
      </c>
      <c r="N12" s="56">
        <f>'[1]bevételi tábla 4.sz.'!AJ9</f>
        <v>0</v>
      </c>
      <c r="O12" s="56">
        <f>'[1]bevételi tábla 4.sz.'!AK9</f>
        <v>0</v>
      </c>
      <c r="P12" s="56">
        <f>'[1]bevételi tábla 4.sz.'!AL9</f>
        <v>0</v>
      </c>
      <c r="Q12" s="57">
        <f t="shared" si="6"/>
        <v>0</v>
      </c>
      <c r="R12" s="56">
        <f>'[1]bevételi tábla 4.sz.'!DJ9</f>
        <v>0</v>
      </c>
      <c r="S12" s="56">
        <f>'[1]bevételi tábla 4.sz.'!DK9</f>
        <v>0</v>
      </c>
      <c r="T12" s="56">
        <f>'[1]bevételi tábla 4.sz.'!DL9</f>
        <v>0</v>
      </c>
      <c r="U12" s="57">
        <f t="shared" si="7"/>
        <v>0</v>
      </c>
      <c r="V12" s="54">
        <f t="shared" si="1"/>
        <v>0</v>
      </c>
      <c r="W12" s="54">
        <f t="shared" si="1"/>
        <v>0</v>
      </c>
      <c r="X12" s="54">
        <v>0</v>
      </c>
      <c r="Y12" s="37">
        <f t="shared" si="2"/>
        <v>0</v>
      </c>
      <c r="Z12" s="58"/>
    </row>
    <row r="13" spans="1:26">
      <c r="A13" s="49"/>
      <c r="B13" s="50"/>
      <c r="C13" s="50"/>
      <c r="D13" s="51">
        <v>2</v>
      </c>
      <c r="E13" s="50" t="s">
        <v>31</v>
      </c>
      <c r="F13" s="51"/>
      <c r="G13" s="51"/>
      <c r="H13" s="51"/>
      <c r="I13" s="50" t="s">
        <v>32</v>
      </c>
      <c r="J13" s="56">
        <f>'[1]bevételi tábla 4.sz.'!X10</f>
        <v>0</v>
      </c>
      <c r="K13" s="56">
        <f>'[1]bevételi tábla 4.sz.'!Y10</f>
        <v>0</v>
      </c>
      <c r="L13" s="57">
        <f t="shared" si="4"/>
        <v>0</v>
      </c>
      <c r="M13" s="57">
        <f t="shared" si="5"/>
        <v>0</v>
      </c>
      <c r="N13" s="56">
        <f>'[1]bevételi tábla 4.sz.'!AJ10</f>
        <v>0</v>
      </c>
      <c r="O13" s="56">
        <f>'[1]bevételi tábla 4.sz.'!AK10</f>
        <v>0</v>
      </c>
      <c r="P13" s="56">
        <f>'[1]bevételi tábla 4.sz.'!AL10</f>
        <v>0</v>
      </c>
      <c r="Q13" s="57">
        <f t="shared" si="6"/>
        <v>0</v>
      </c>
      <c r="R13" s="56"/>
      <c r="S13" s="56">
        <f>'[1]bevételi tábla 4.sz.'!DK10</f>
        <v>0</v>
      </c>
      <c r="T13" s="56">
        <f>'[1]bevételi tábla 4.sz.'!DL10</f>
        <v>0</v>
      </c>
      <c r="U13" s="57">
        <f t="shared" si="7"/>
        <v>0</v>
      </c>
      <c r="V13" s="54">
        <f t="shared" si="1"/>
        <v>0</v>
      </c>
      <c r="W13" s="54">
        <f t="shared" si="1"/>
        <v>0</v>
      </c>
      <c r="X13" s="54">
        <v>0</v>
      </c>
      <c r="Y13" s="37">
        <f t="shared" si="2"/>
        <v>0</v>
      </c>
      <c r="Z13" s="59"/>
    </row>
    <row r="14" spans="1:26">
      <c r="A14" s="49"/>
      <c r="B14" s="50"/>
      <c r="C14" s="50"/>
      <c r="D14" s="51">
        <v>3</v>
      </c>
      <c r="E14" s="50" t="s">
        <v>33</v>
      </c>
      <c r="F14" s="60"/>
      <c r="G14" s="60"/>
      <c r="H14" s="60"/>
      <c r="I14" s="55" t="s">
        <v>34</v>
      </c>
      <c r="J14" s="56">
        <f>'[1]bevételi tábla 4.sz.'!X11</f>
        <v>0</v>
      </c>
      <c r="K14" s="56">
        <f>'[1]bevételi tábla 4.sz.'!Y11</f>
        <v>0</v>
      </c>
      <c r="L14" s="57">
        <f t="shared" si="4"/>
        <v>0</v>
      </c>
      <c r="M14" s="57">
        <f t="shared" si="5"/>
        <v>0</v>
      </c>
      <c r="N14" s="56">
        <f>'[1]bevételi tábla 4.sz.'!AJ11</f>
        <v>0</v>
      </c>
      <c r="O14" s="56">
        <f>'[1]bevételi tábla 4.sz.'!AK11</f>
        <v>0</v>
      </c>
      <c r="P14" s="56">
        <f>'[1]bevételi tábla 4.sz.'!AL11</f>
        <v>0</v>
      </c>
      <c r="Q14" s="57">
        <f t="shared" si="6"/>
        <v>0</v>
      </c>
      <c r="R14" s="56">
        <f>'[1]bevételi tábla 4.sz.'!DJ11</f>
        <v>0</v>
      </c>
      <c r="S14" s="56">
        <f>'[1]bevételi tábla 4.sz.'!DK11</f>
        <v>0</v>
      </c>
      <c r="T14" s="56">
        <f>'[1]bevételi tábla 4.sz.'!DL11</f>
        <v>0</v>
      </c>
      <c r="U14" s="57">
        <f t="shared" si="7"/>
        <v>0</v>
      </c>
      <c r="V14" s="54">
        <f t="shared" si="1"/>
        <v>0</v>
      </c>
      <c r="W14" s="54">
        <f t="shared" si="1"/>
        <v>0</v>
      </c>
      <c r="X14" s="54">
        <v>0</v>
      </c>
      <c r="Y14" s="37">
        <f t="shared" si="2"/>
        <v>0</v>
      </c>
      <c r="Z14" s="58"/>
    </row>
    <row r="15" spans="1:26">
      <c r="A15" s="49"/>
      <c r="B15" s="50"/>
      <c r="C15" s="50"/>
      <c r="D15" s="51">
        <v>4</v>
      </c>
      <c r="E15" s="50" t="s">
        <v>35</v>
      </c>
      <c r="F15" s="60"/>
      <c r="G15" s="60"/>
      <c r="H15" s="60"/>
      <c r="I15" s="55" t="s">
        <v>36</v>
      </c>
      <c r="J15" s="56">
        <f>'[1]bevételi tábla 4.sz.'!X12</f>
        <v>0</v>
      </c>
      <c r="K15" s="56">
        <f>'[1]bevételi tábla 4.sz.'!Y12</f>
        <v>0</v>
      </c>
      <c r="L15" s="57">
        <f t="shared" si="4"/>
        <v>0</v>
      </c>
      <c r="M15" s="57">
        <f t="shared" si="5"/>
        <v>0</v>
      </c>
      <c r="N15" s="56">
        <f>'[1]bevételi tábla 4.sz.'!AJ12</f>
        <v>0</v>
      </c>
      <c r="O15" s="56">
        <f>'[1]bevételi tábla 4.sz.'!AK12</f>
        <v>0</v>
      </c>
      <c r="P15" s="56">
        <f>'[1]bevételi tábla 4.sz.'!AL12</f>
        <v>0</v>
      </c>
      <c r="Q15" s="57">
        <f t="shared" si="6"/>
        <v>0</v>
      </c>
      <c r="R15" s="56">
        <f>'[1]bevételi tábla 4.sz.'!DJ12</f>
        <v>0</v>
      </c>
      <c r="S15" s="56">
        <f>'[1]bevételi tábla 4.sz.'!DK12</f>
        <v>0</v>
      </c>
      <c r="T15" s="56">
        <f>'[1]bevételi tábla 4.sz.'!DL12</f>
        <v>0</v>
      </c>
      <c r="U15" s="57">
        <f t="shared" si="7"/>
        <v>0</v>
      </c>
      <c r="V15" s="54">
        <f t="shared" si="1"/>
        <v>0</v>
      </c>
      <c r="W15" s="54">
        <f t="shared" si="1"/>
        <v>0</v>
      </c>
      <c r="X15" s="54">
        <v>0</v>
      </c>
      <c r="Y15" s="37">
        <f t="shared" si="2"/>
        <v>0</v>
      </c>
      <c r="Z15" s="58"/>
    </row>
    <row r="16" spans="1:26">
      <c r="A16" s="49"/>
      <c r="B16" s="50"/>
      <c r="C16" s="50"/>
      <c r="D16" s="51">
        <v>5</v>
      </c>
      <c r="E16" s="50" t="s">
        <v>37</v>
      </c>
      <c r="F16" s="60"/>
      <c r="G16" s="60"/>
      <c r="H16" s="60"/>
      <c r="I16" s="55" t="s">
        <v>38</v>
      </c>
      <c r="J16" s="56">
        <f>'[1]bevételi tábla 4.sz.'!X13</f>
        <v>0</v>
      </c>
      <c r="K16" s="56">
        <f>'[1]bevételi tábla 4.sz.'!Y13</f>
        <v>0</v>
      </c>
      <c r="L16" s="57">
        <f t="shared" si="4"/>
        <v>0</v>
      </c>
      <c r="M16" s="57">
        <f t="shared" si="5"/>
        <v>0</v>
      </c>
      <c r="N16" s="56">
        <f>'[1]bevételi tábla 4.sz.'!AJ13</f>
        <v>0</v>
      </c>
      <c r="O16" s="56">
        <f>'[1]bevételi tábla 4.sz.'!AK13</f>
        <v>0</v>
      </c>
      <c r="P16" s="56">
        <f>'[1]bevételi tábla 4.sz.'!AL13</f>
        <v>0</v>
      </c>
      <c r="Q16" s="57">
        <f t="shared" si="6"/>
        <v>0</v>
      </c>
      <c r="R16" s="56">
        <f>'[1]bevételi tábla 4.sz.'!DJ13</f>
        <v>0</v>
      </c>
      <c r="S16" s="56">
        <f>'[1]bevételi tábla 4.sz.'!DK13</f>
        <v>0</v>
      </c>
      <c r="T16" s="56">
        <f>'[1]bevételi tábla 4.sz.'!DL13</f>
        <v>0</v>
      </c>
      <c r="U16" s="57">
        <f t="shared" si="7"/>
        <v>0</v>
      </c>
      <c r="V16" s="54">
        <f t="shared" si="1"/>
        <v>0</v>
      </c>
      <c r="W16" s="54">
        <f t="shared" si="1"/>
        <v>0</v>
      </c>
      <c r="X16" s="54">
        <v>0</v>
      </c>
      <c r="Y16" s="37">
        <f t="shared" si="2"/>
        <v>0</v>
      </c>
      <c r="Z16" s="58"/>
    </row>
    <row r="17" spans="1:26">
      <c r="A17" s="49"/>
      <c r="B17" s="50"/>
      <c r="C17" s="50"/>
      <c r="D17" s="51">
        <v>6</v>
      </c>
      <c r="E17" s="50" t="s">
        <v>39</v>
      </c>
      <c r="F17" s="60"/>
      <c r="G17" s="60"/>
      <c r="H17" s="60"/>
      <c r="I17" s="55" t="s">
        <v>40</v>
      </c>
      <c r="J17" s="56">
        <f>'[1]bevételi tábla 4.sz.'!X14</f>
        <v>0</v>
      </c>
      <c r="K17" s="56">
        <f>'[1]bevételi tábla 4.sz.'!Y14</f>
        <v>0</v>
      </c>
      <c r="L17" s="57">
        <f t="shared" si="4"/>
        <v>0</v>
      </c>
      <c r="M17" s="57">
        <f t="shared" si="5"/>
        <v>0</v>
      </c>
      <c r="N17" s="56">
        <f>'[1]bevételi tábla 4.sz.'!AJ14</f>
        <v>0</v>
      </c>
      <c r="O17" s="56">
        <f>'[1]bevételi tábla 4.sz.'!AK14</f>
        <v>0</v>
      </c>
      <c r="P17" s="56">
        <f>'[1]bevételi tábla 4.sz.'!AL14</f>
        <v>0</v>
      </c>
      <c r="Q17" s="57">
        <f t="shared" si="6"/>
        <v>0</v>
      </c>
      <c r="R17" s="56">
        <v>19505010</v>
      </c>
      <c r="S17" s="56">
        <f>'[1]bevételi tábla 4.sz.'!DK14</f>
        <v>0</v>
      </c>
      <c r="T17" s="56">
        <f>'[1]bevételi tábla 4.sz.'!DL14</f>
        <v>0</v>
      </c>
      <c r="U17" s="57">
        <f t="shared" si="7"/>
        <v>19505010</v>
      </c>
      <c r="V17" s="54">
        <f t="shared" si="1"/>
        <v>19505010</v>
      </c>
      <c r="W17" s="54">
        <f t="shared" si="1"/>
        <v>0</v>
      </c>
      <c r="X17" s="54">
        <v>0</v>
      </c>
      <c r="Y17" s="37">
        <f t="shared" si="2"/>
        <v>19505010</v>
      </c>
      <c r="Z17" s="58"/>
    </row>
    <row r="18" spans="1:26">
      <c r="A18" s="49"/>
      <c r="B18" s="40"/>
      <c r="C18" s="41">
        <v>2</v>
      </c>
      <c r="D18" s="42" t="s">
        <v>41</v>
      </c>
      <c r="E18" s="41"/>
      <c r="F18" s="41"/>
      <c r="G18" s="41"/>
      <c r="H18" s="41"/>
      <c r="I18" s="43" t="s">
        <v>42</v>
      </c>
      <c r="J18" s="61">
        <f t="shared" ref="J18:U18" si="8">J19+J22++J27+J38</f>
        <v>0</v>
      </c>
      <c r="K18" s="61">
        <f t="shared" si="8"/>
        <v>0</v>
      </c>
      <c r="L18" s="62">
        <f t="shared" si="8"/>
        <v>0</v>
      </c>
      <c r="M18" s="62">
        <f t="shared" si="8"/>
        <v>0</v>
      </c>
      <c r="N18" s="61">
        <f t="shared" si="8"/>
        <v>0</v>
      </c>
      <c r="O18" s="61">
        <f t="shared" si="8"/>
        <v>0</v>
      </c>
      <c r="P18" s="61">
        <f t="shared" si="8"/>
        <v>0</v>
      </c>
      <c r="Q18" s="62">
        <f t="shared" si="8"/>
        <v>0</v>
      </c>
      <c r="R18" s="61">
        <f t="shared" si="8"/>
        <v>451000000</v>
      </c>
      <c r="S18" s="61">
        <f t="shared" si="8"/>
        <v>0</v>
      </c>
      <c r="T18" s="61">
        <f t="shared" si="8"/>
        <v>0</v>
      </c>
      <c r="U18" s="63">
        <f t="shared" si="8"/>
        <v>451000000</v>
      </c>
      <c r="V18" s="64">
        <f t="shared" si="1"/>
        <v>451000000</v>
      </c>
      <c r="W18" s="47">
        <v>0</v>
      </c>
      <c r="X18" s="47"/>
      <c r="Y18" s="47">
        <f t="shared" si="2"/>
        <v>451000000</v>
      </c>
      <c r="Z18" s="65"/>
    </row>
    <row r="19" spans="1:26">
      <c r="A19" s="49"/>
      <c r="B19" s="66"/>
      <c r="C19" s="50"/>
      <c r="D19" s="51">
        <v>1</v>
      </c>
      <c r="E19" s="50" t="s">
        <v>43</v>
      </c>
      <c r="F19" s="51"/>
      <c r="G19" s="51"/>
      <c r="H19" s="51"/>
      <c r="I19" s="40" t="s">
        <v>44</v>
      </c>
      <c r="J19" s="67">
        <f t="shared" ref="J19:U20" si="9">J20</f>
        <v>0</v>
      </c>
      <c r="K19" s="67">
        <f t="shared" si="9"/>
        <v>0</v>
      </c>
      <c r="L19" s="68">
        <f t="shared" si="9"/>
        <v>0</v>
      </c>
      <c r="M19" s="68">
        <f t="shared" si="9"/>
        <v>0</v>
      </c>
      <c r="N19" s="67">
        <f t="shared" si="9"/>
        <v>0</v>
      </c>
      <c r="O19" s="67">
        <f t="shared" si="9"/>
        <v>0</v>
      </c>
      <c r="P19" s="67">
        <f t="shared" si="9"/>
        <v>0</v>
      </c>
      <c r="Q19" s="68">
        <f t="shared" si="9"/>
        <v>0</v>
      </c>
      <c r="R19" s="67">
        <f t="shared" si="9"/>
        <v>0</v>
      </c>
      <c r="S19" s="67">
        <f t="shared" si="9"/>
        <v>0</v>
      </c>
      <c r="T19" s="67">
        <f t="shared" si="9"/>
        <v>0</v>
      </c>
      <c r="U19" s="68">
        <f t="shared" si="9"/>
        <v>0</v>
      </c>
      <c r="V19" s="54">
        <f t="shared" si="1"/>
        <v>0</v>
      </c>
      <c r="W19" s="54">
        <f t="shared" si="1"/>
        <v>0</v>
      </c>
      <c r="X19" s="54">
        <v>0</v>
      </c>
      <c r="Y19" s="37">
        <f t="shared" si="2"/>
        <v>0</v>
      </c>
      <c r="Z19" s="65"/>
    </row>
    <row r="20" spans="1:26">
      <c r="A20" s="49"/>
      <c r="B20" s="66"/>
      <c r="C20" s="66"/>
      <c r="D20" s="50"/>
      <c r="E20" s="51">
        <v>1</v>
      </c>
      <c r="F20" s="50" t="s">
        <v>45</v>
      </c>
      <c r="G20" s="51"/>
      <c r="H20" s="51"/>
      <c r="I20" s="40" t="s">
        <v>46</v>
      </c>
      <c r="J20" s="67">
        <f t="shared" si="9"/>
        <v>0</v>
      </c>
      <c r="K20" s="67">
        <f t="shared" si="9"/>
        <v>0</v>
      </c>
      <c r="L20" s="68">
        <f t="shared" si="9"/>
        <v>0</v>
      </c>
      <c r="M20" s="68">
        <f t="shared" si="9"/>
        <v>0</v>
      </c>
      <c r="N20" s="67">
        <f t="shared" si="9"/>
        <v>0</v>
      </c>
      <c r="O20" s="67">
        <f t="shared" si="9"/>
        <v>0</v>
      </c>
      <c r="P20" s="67">
        <f t="shared" si="9"/>
        <v>0</v>
      </c>
      <c r="Q20" s="68">
        <f t="shared" si="9"/>
        <v>0</v>
      </c>
      <c r="R20" s="67">
        <f t="shared" si="9"/>
        <v>0</v>
      </c>
      <c r="S20" s="67">
        <f t="shared" si="9"/>
        <v>0</v>
      </c>
      <c r="T20" s="67">
        <f t="shared" si="9"/>
        <v>0</v>
      </c>
      <c r="U20" s="68">
        <f t="shared" si="9"/>
        <v>0</v>
      </c>
      <c r="V20" s="54">
        <f t="shared" si="1"/>
        <v>0</v>
      </c>
      <c r="W20" s="54">
        <f t="shared" si="1"/>
        <v>0</v>
      </c>
      <c r="X20" s="54">
        <v>0</v>
      </c>
      <c r="Y20" s="37">
        <f t="shared" si="2"/>
        <v>0</v>
      </c>
      <c r="Z20" s="65"/>
    </row>
    <row r="21" spans="1:26">
      <c r="A21" s="49"/>
      <c r="B21" s="66"/>
      <c r="C21" s="66"/>
      <c r="D21" s="50"/>
      <c r="E21" s="66"/>
      <c r="F21" s="66" t="s">
        <v>47</v>
      </c>
      <c r="G21" s="69" t="s">
        <v>48</v>
      </c>
      <c r="H21" s="70"/>
      <c r="I21" s="40" t="s">
        <v>46</v>
      </c>
      <c r="J21" s="56">
        <f>'[1]bevételi tábla 4.sz.'!X18</f>
        <v>0</v>
      </c>
      <c r="K21" s="56">
        <f>'[1]bevételi tábla 4.sz.'!Y18</f>
        <v>0</v>
      </c>
      <c r="L21" s="71">
        <f>SUM(J21:K21)</f>
        <v>0</v>
      </c>
      <c r="M21" s="71">
        <f>SUM(J21:L21)</f>
        <v>0</v>
      </c>
      <c r="N21" s="56">
        <f>'[1]bevételi tábla 4.sz.'!AJ18</f>
        <v>0</v>
      </c>
      <c r="O21" s="56">
        <f>'[1]bevételi tábla 4.sz.'!AK18</f>
        <v>0</v>
      </c>
      <c r="P21" s="56">
        <f>'[1]bevételi tábla 4.sz.'!AL18</f>
        <v>0</v>
      </c>
      <c r="Q21" s="57">
        <f>SUM(N21:P21)</f>
        <v>0</v>
      </c>
      <c r="R21" s="56">
        <f>'[1]bevételi tábla 4.sz.'!DJ18</f>
        <v>0</v>
      </c>
      <c r="S21" s="56">
        <f>'[1]bevételi tábla 4.sz.'!DK18</f>
        <v>0</v>
      </c>
      <c r="T21" s="56">
        <f>'[1]bevételi tábla 4.sz.'!DL18</f>
        <v>0</v>
      </c>
      <c r="U21" s="57">
        <f>SUM(R21:T21)</f>
        <v>0</v>
      </c>
      <c r="V21" s="54">
        <f t="shared" si="1"/>
        <v>0</v>
      </c>
      <c r="W21" s="54">
        <f t="shared" si="1"/>
        <v>0</v>
      </c>
      <c r="X21" s="54">
        <v>0</v>
      </c>
      <c r="Y21" s="37">
        <f t="shared" si="2"/>
        <v>0</v>
      </c>
      <c r="Z21" s="59"/>
    </row>
    <row r="22" spans="1:26">
      <c r="A22" s="49"/>
      <c r="B22" s="66"/>
      <c r="C22" s="50"/>
      <c r="D22" s="51">
        <v>2</v>
      </c>
      <c r="E22" s="50" t="s">
        <v>49</v>
      </c>
      <c r="F22" s="51"/>
      <c r="G22" s="51"/>
      <c r="H22" s="51"/>
      <c r="I22" s="40" t="s">
        <v>50</v>
      </c>
      <c r="J22" s="67">
        <f t="shared" ref="J22:Q22" si="10">SUM(J23:J26)</f>
        <v>0</v>
      </c>
      <c r="K22" s="67">
        <f t="shared" si="10"/>
        <v>0</v>
      </c>
      <c r="L22" s="68">
        <f t="shared" si="10"/>
        <v>0</v>
      </c>
      <c r="M22" s="68">
        <f t="shared" si="10"/>
        <v>0</v>
      </c>
      <c r="N22" s="67">
        <f t="shared" si="10"/>
        <v>0</v>
      </c>
      <c r="O22" s="67">
        <f t="shared" si="10"/>
        <v>0</v>
      </c>
      <c r="P22" s="67">
        <f t="shared" si="10"/>
        <v>0</v>
      </c>
      <c r="Q22" s="68">
        <f t="shared" si="10"/>
        <v>0</v>
      </c>
      <c r="R22" s="67">
        <f>SUM(R23:R26)</f>
        <v>197000000</v>
      </c>
      <c r="S22" s="67">
        <f>SUM(S23:S26)</f>
        <v>0</v>
      </c>
      <c r="T22" s="67">
        <f>SUM(T23:T26)</f>
        <v>0</v>
      </c>
      <c r="U22" s="68">
        <f>SUM(U23:U26)</f>
        <v>197000000</v>
      </c>
      <c r="V22" s="54">
        <f t="shared" si="1"/>
        <v>197000000</v>
      </c>
      <c r="W22" s="54">
        <f t="shared" si="1"/>
        <v>0</v>
      </c>
      <c r="X22" s="54">
        <v>0</v>
      </c>
      <c r="Y22" s="37">
        <f t="shared" si="2"/>
        <v>197000000</v>
      </c>
      <c r="Z22" s="65"/>
    </row>
    <row r="23" spans="1:26">
      <c r="A23" s="72"/>
      <c r="B23" s="66"/>
      <c r="C23" s="66"/>
      <c r="D23" s="50"/>
      <c r="E23" s="66"/>
      <c r="F23" s="66" t="s">
        <v>47</v>
      </c>
      <c r="G23" s="73" t="s">
        <v>51</v>
      </c>
      <c r="H23" s="73"/>
      <c r="I23" s="40" t="s">
        <v>50</v>
      </c>
      <c r="J23" s="56">
        <f>'[1]bevételi tábla 4.sz.'!X20</f>
        <v>0</v>
      </c>
      <c r="K23" s="56">
        <f>'[1]bevételi tábla 4.sz.'!Y20</f>
        <v>0</v>
      </c>
      <c r="L23" s="71">
        <f>SUM(J23:K23)</f>
        <v>0</v>
      </c>
      <c r="M23" s="71">
        <f>SUM(J23:L23)</f>
        <v>0</v>
      </c>
      <c r="N23" s="56">
        <f>'[1]bevételi tábla 4.sz.'!AJ20</f>
        <v>0</v>
      </c>
      <c r="O23" s="56">
        <f>'[1]bevételi tábla 4.sz.'!AK20</f>
        <v>0</v>
      </c>
      <c r="P23" s="56">
        <f>'[1]bevételi tábla 4.sz.'!AL20</f>
        <v>0</v>
      </c>
      <c r="Q23" s="57">
        <f>SUM(N23:P23)</f>
        <v>0</v>
      </c>
      <c r="R23" s="56">
        <v>167000000</v>
      </c>
      <c r="S23" s="56">
        <f>'[1]bevételi tábla 4.sz.'!DK20</f>
        <v>0</v>
      </c>
      <c r="T23" s="56">
        <f>'[1]bevételi tábla 4.sz.'!DL20</f>
        <v>0</v>
      </c>
      <c r="U23" s="57">
        <f>SUM(R23:T23)</f>
        <v>167000000</v>
      </c>
      <c r="V23" s="54">
        <f t="shared" si="1"/>
        <v>167000000</v>
      </c>
      <c r="W23" s="54">
        <f t="shared" si="1"/>
        <v>0</v>
      </c>
      <c r="X23" s="54">
        <v>0</v>
      </c>
      <c r="Y23" s="37">
        <f t="shared" si="2"/>
        <v>167000000</v>
      </c>
      <c r="Z23" s="59"/>
    </row>
    <row r="24" spans="1:26">
      <c r="A24" s="72"/>
      <c r="B24" s="66"/>
      <c r="C24" s="66"/>
      <c r="D24" s="50"/>
      <c r="E24" s="66"/>
      <c r="F24" s="66" t="s">
        <v>47</v>
      </c>
      <c r="G24" s="73" t="s">
        <v>52</v>
      </c>
      <c r="H24" s="73"/>
      <c r="I24" s="40" t="s">
        <v>50</v>
      </c>
      <c r="J24" s="56">
        <f>'[1]bevételi tábla 4.sz.'!X21</f>
        <v>0</v>
      </c>
      <c r="K24" s="56">
        <f>'[1]bevételi tábla 4.sz.'!Y21</f>
        <v>0</v>
      </c>
      <c r="L24" s="71">
        <f>SUM(J24:K24)</f>
        <v>0</v>
      </c>
      <c r="M24" s="71">
        <f>SUM(J24:L24)</f>
        <v>0</v>
      </c>
      <c r="N24" s="56">
        <f>'[1]bevételi tábla 4.sz.'!AJ21</f>
        <v>0</v>
      </c>
      <c r="O24" s="56">
        <f>'[1]bevételi tábla 4.sz.'!AK21</f>
        <v>0</v>
      </c>
      <c r="P24" s="56">
        <f>'[1]bevételi tábla 4.sz.'!AL21</f>
        <v>0</v>
      </c>
      <c r="Q24" s="57">
        <f>SUM(N24:P24)</f>
        <v>0</v>
      </c>
      <c r="R24" s="56">
        <f>'[1]bevételi tábla 4.sz.'!DJ21</f>
        <v>0</v>
      </c>
      <c r="S24" s="56">
        <f>'[1]bevételi tábla 4.sz.'!DK21</f>
        <v>0</v>
      </c>
      <c r="T24" s="56">
        <f>'[1]bevételi tábla 4.sz.'!DL21</f>
        <v>0</v>
      </c>
      <c r="U24" s="57">
        <f>SUM(R24:T24)</f>
        <v>0</v>
      </c>
      <c r="V24" s="54">
        <f t="shared" si="1"/>
        <v>0</v>
      </c>
      <c r="W24" s="54">
        <f t="shared" si="1"/>
        <v>0</v>
      </c>
      <c r="X24" s="54">
        <v>0</v>
      </c>
      <c r="Y24" s="37">
        <f t="shared" si="2"/>
        <v>0</v>
      </c>
      <c r="Z24" s="59"/>
    </row>
    <row r="25" spans="1:26">
      <c r="A25" s="72"/>
      <c r="B25" s="66"/>
      <c r="C25" s="66"/>
      <c r="D25" s="50"/>
      <c r="E25" s="66"/>
      <c r="F25" s="66" t="s">
        <v>47</v>
      </c>
      <c r="G25" s="73" t="s">
        <v>53</v>
      </c>
      <c r="H25" s="73"/>
      <c r="I25" s="40" t="s">
        <v>50</v>
      </c>
      <c r="J25" s="56">
        <f>'[1]bevételi tábla 4.sz.'!X22</f>
        <v>0</v>
      </c>
      <c r="K25" s="56">
        <f>'[1]bevételi tábla 4.sz.'!Y22</f>
        <v>0</v>
      </c>
      <c r="L25" s="71">
        <f>SUM(J25:K25)</f>
        <v>0</v>
      </c>
      <c r="M25" s="71">
        <f>SUM(J25:L25)</f>
        <v>0</v>
      </c>
      <c r="N25" s="56">
        <f>'[1]bevételi tábla 4.sz.'!AJ22</f>
        <v>0</v>
      </c>
      <c r="O25" s="56">
        <f>'[1]bevételi tábla 4.sz.'!AK22</f>
        <v>0</v>
      </c>
      <c r="P25" s="56">
        <f>'[1]bevételi tábla 4.sz.'!AL22</f>
        <v>0</v>
      </c>
      <c r="Q25" s="57">
        <f>SUM(N25:P25)</f>
        <v>0</v>
      </c>
      <c r="R25" s="56">
        <f>'[1]bevételi tábla 4.sz.'!DJ22</f>
        <v>0</v>
      </c>
      <c r="S25" s="56">
        <f>'[1]bevételi tábla 4.sz.'!DK22</f>
        <v>0</v>
      </c>
      <c r="T25" s="56">
        <f>'[1]bevételi tábla 4.sz.'!DL22</f>
        <v>0</v>
      </c>
      <c r="U25" s="57">
        <f>SUM(R25:T25)</f>
        <v>0</v>
      </c>
      <c r="V25" s="54">
        <f t="shared" si="1"/>
        <v>0</v>
      </c>
      <c r="W25" s="54">
        <f t="shared" si="1"/>
        <v>0</v>
      </c>
      <c r="X25" s="54">
        <v>0</v>
      </c>
      <c r="Y25" s="37">
        <f t="shared" si="2"/>
        <v>0</v>
      </c>
      <c r="Z25" s="59"/>
    </row>
    <row r="26" spans="1:26">
      <c r="A26" s="72"/>
      <c r="B26" s="66"/>
      <c r="C26" s="66"/>
      <c r="D26" s="50"/>
      <c r="E26" s="66"/>
      <c r="F26" s="66" t="s">
        <v>47</v>
      </c>
      <c r="G26" s="73" t="s">
        <v>54</v>
      </c>
      <c r="H26" s="73"/>
      <c r="I26" s="40" t="s">
        <v>50</v>
      </c>
      <c r="J26" s="56">
        <f>'[1]bevételi tábla 4.sz.'!X23</f>
        <v>0</v>
      </c>
      <c r="K26" s="56">
        <f>'[1]bevételi tábla 4.sz.'!Y23</f>
        <v>0</v>
      </c>
      <c r="L26" s="71">
        <f>SUM(J26:K26)</f>
        <v>0</v>
      </c>
      <c r="M26" s="71">
        <f>SUM(J26:L26)</f>
        <v>0</v>
      </c>
      <c r="N26" s="56">
        <f>'[1]bevételi tábla 4.sz.'!AJ23</f>
        <v>0</v>
      </c>
      <c r="O26" s="56">
        <f>'[1]bevételi tábla 4.sz.'!AK23</f>
        <v>0</v>
      </c>
      <c r="P26" s="56">
        <f>'[1]bevételi tábla 4.sz.'!AL23</f>
        <v>0</v>
      </c>
      <c r="Q26" s="57">
        <f>SUM(N26:P26)</f>
        <v>0</v>
      </c>
      <c r="R26" s="56">
        <v>30000000</v>
      </c>
      <c r="S26" s="56">
        <f>'[1]bevételi tábla 4.sz.'!DK23</f>
        <v>0</v>
      </c>
      <c r="T26" s="56">
        <f>'[1]bevételi tábla 4.sz.'!DL23</f>
        <v>0</v>
      </c>
      <c r="U26" s="57">
        <f>SUM(R26:T26)</f>
        <v>30000000</v>
      </c>
      <c r="V26" s="54">
        <f t="shared" si="1"/>
        <v>30000000</v>
      </c>
      <c r="W26" s="54">
        <f t="shared" si="1"/>
        <v>0</v>
      </c>
      <c r="X26" s="54">
        <v>0</v>
      </c>
      <c r="Y26" s="37">
        <f t="shared" si="2"/>
        <v>30000000</v>
      </c>
      <c r="Z26" s="59"/>
    </row>
    <row r="27" spans="1:26">
      <c r="A27" s="72"/>
      <c r="B27" s="50"/>
      <c r="C27" s="50"/>
      <c r="D27" s="51">
        <v>3</v>
      </c>
      <c r="E27" s="50" t="s">
        <v>55</v>
      </c>
      <c r="F27" s="51"/>
      <c r="G27" s="51"/>
      <c r="H27" s="51"/>
      <c r="I27" s="40" t="s">
        <v>56</v>
      </c>
      <c r="J27" s="74">
        <f t="shared" ref="J27:U27" si="11">J28+J31+J34</f>
        <v>0</v>
      </c>
      <c r="K27" s="74">
        <f t="shared" si="11"/>
        <v>0</v>
      </c>
      <c r="L27" s="75">
        <f t="shared" si="11"/>
        <v>0</v>
      </c>
      <c r="M27" s="75">
        <f t="shared" si="11"/>
        <v>0</v>
      </c>
      <c r="N27" s="74">
        <f t="shared" si="11"/>
        <v>0</v>
      </c>
      <c r="O27" s="74">
        <f t="shared" si="11"/>
        <v>0</v>
      </c>
      <c r="P27" s="74">
        <f t="shared" si="11"/>
        <v>0</v>
      </c>
      <c r="Q27" s="75">
        <f t="shared" si="11"/>
        <v>0</v>
      </c>
      <c r="R27" s="74">
        <f t="shared" si="11"/>
        <v>241000000</v>
      </c>
      <c r="S27" s="74">
        <f t="shared" si="11"/>
        <v>0</v>
      </c>
      <c r="T27" s="74">
        <f t="shared" si="11"/>
        <v>0</v>
      </c>
      <c r="U27" s="75">
        <f t="shared" si="11"/>
        <v>241000000</v>
      </c>
      <c r="V27" s="54">
        <f t="shared" si="1"/>
        <v>241000000</v>
      </c>
      <c r="W27" s="54">
        <f t="shared" si="1"/>
        <v>0</v>
      </c>
      <c r="X27" s="54">
        <v>0</v>
      </c>
      <c r="Y27" s="37">
        <f t="shared" si="2"/>
        <v>241000000</v>
      </c>
      <c r="Z27" s="48"/>
    </row>
    <row r="28" spans="1:26">
      <c r="A28" s="72"/>
      <c r="B28" s="66"/>
      <c r="C28" s="66"/>
      <c r="D28" s="50"/>
      <c r="E28" s="51">
        <v>1</v>
      </c>
      <c r="F28" s="50" t="s">
        <v>57</v>
      </c>
      <c r="G28" s="51"/>
      <c r="H28" s="51"/>
      <c r="I28" s="40" t="s">
        <v>58</v>
      </c>
      <c r="J28" s="67">
        <f t="shared" ref="J28:U28" si="12">SUM(J29:J30)</f>
        <v>0</v>
      </c>
      <c r="K28" s="67">
        <f t="shared" si="12"/>
        <v>0</v>
      </c>
      <c r="L28" s="68">
        <f t="shared" si="12"/>
        <v>0</v>
      </c>
      <c r="M28" s="68">
        <f t="shared" si="12"/>
        <v>0</v>
      </c>
      <c r="N28" s="67">
        <f t="shared" si="12"/>
        <v>0</v>
      </c>
      <c r="O28" s="67">
        <f t="shared" si="12"/>
        <v>0</v>
      </c>
      <c r="P28" s="67">
        <f t="shared" si="12"/>
        <v>0</v>
      </c>
      <c r="Q28" s="68">
        <f t="shared" si="12"/>
        <v>0</v>
      </c>
      <c r="R28" s="67">
        <f t="shared" si="12"/>
        <v>125000000</v>
      </c>
      <c r="S28" s="67">
        <f t="shared" si="12"/>
        <v>0</v>
      </c>
      <c r="T28" s="67">
        <f t="shared" si="12"/>
        <v>0</v>
      </c>
      <c r="U28" s="68">
        <f t="shared" si="12"/>
        <v>125000000</v>
      </c>
      <c r="V28" s="54">
        <f t="shared" si="1"/>
        <v>125000000</v>
      </c>
      <c r="W28" s="54">
        <f t="shared" si="1"/>
        <v>0</v>
      </c>
      <c r="X28" s="54">
        <v>0</v>
      </c>
      <c r="Y28" s="37">
        <f t="shared" si="2"/>
        <v>125000000</v>
      </c>
      <c r="Z28" s="65"/>
    </row>
    <row r="29" spans="1:26">
      <c r="A29" s="72"/>
      <c r="B29" s="66"/>
      <c r="C29" s="66"/>
      <c r="D29" s="50"/>
      <c r="E29" s="66"/>
      <c r="F29" s="66" t="s">
        <v>47</v>
      </c>
      <c r="G29" s="73" t="s">
        <v>59</v>
      </c>
      <c r="H29" s="73"/>
      <c r="I29" s="40" t="s">
        <v>58</v>
      </c>
      <c r="J29" s="56">
        <f>'[1]bevételi tábla 4.sz.'!X26</f>
        <v>0</v>
      </c>
      <c r="K29" s="56">
        <f>'[1]bevételi tábla 4.sz.'!Y26</f>
        <v>0</v>
      </c>
      <c r="L29" s="71">
        <f>SUM(J29:K29)</f>
        <v>0</v>
      </c>
      <c r="M29" s="71">
        <f>SUM(J29:L29)</f>
        <v>0</v>
      </c>
      <c r="N29" s="56">
        <f>'[1]bevételi tábla 4.sz.'!AJ26</f>
        <v>0</v>
      </c>
      <c r="O29" s="56">
        <f>'[1]bevételi tábla 4.sz.'!AK26</f>
        <v>0</v>
      </c>
      <c r="P29" s="56">
        <f>'[1]bevételi tábla 4.sz.'!AL26</f>
        <v>0</v>
      </c>
      <c r="Q29" s="57">
        <f>SUM(N29:P29)</f>
        <v>0</v>
      </c>
      <c r="R29" s="56">
        <v>125000000</v>
      </c>
      <c r="S29" s="56">
        <f>'[1]bevételi tábla 4.sz.'!DK26</f>
        <v>0</v>
      </c>
      <c r="T29" s="56">
        <f>'[1]bevételi tábla 4.sz.'!DL26</f>
        <v>0</v>
      </c>
      <c r="U29" s="57">
        <f>SUM(R29:T29)</f>
        <v>125000000</v>
      </c>
      <c r="V29" s="54">
        <f t="shared" si="1"/>
        <v>125000000</v>
      </c>
      <c r="W29" s="54">
        <f t="shared" si="1"/>
        <v>0</v>
      </c>
      <c r="X29" s="54">
        <v>0</v>
      </c>
      <c r="Y29" s="37">
        <f t="shared" si="2"/>
        <v>125000000</v>
      </c>
      <c r="Z29" s="59"/>
    </row>
    <row r="30" spans="1:26">
      <c r="A30" s="72"/>
      <c r="B30" s="66"/>
      <c r="C30" s="66"/>
      <c r="D30" s="50"/>
      <c r="E30" s="66"/>
      <c r="F30" s="66" t="s">
        <v>47</v>
      </c>
      <c r="G30" s="73" t="s">
        <v>60</v>
      </c>
      <c r="H30" s="73"/>
      <c r="I30" s="40" t="s">
        <v>58</v>
      </c>
      <c r="J30" s="56">
        <f>'[1]bevételi tábla 4.sz.'!X27</f>
        <v>0</v>
      </c>
      <c r="K30" s="56">
        <f>'[1]bevételi tábla 4.sz.'!Y27</f>
        <v>0</v>
      </c>
      <c r="L30" s="71">
        <f>SUM(J30:K30)</f>
        <v>0</v>
      </c>
      <c r="M30" s="71">
        <f>SUM(J30:L30)</f>
        <v>0</v>
      </c>
      <c r="N30" s="56">
        <f>'[1]bevételi tábla 4.sz.'!AJ27</f>
        <v>0</v>
      </c>
      <c r="O30" s="56">
        <f>'[1]bevételi tábla 4.sz.'!AK27</f>
        <v>0</v>
      </c>
      <c r="P30" s="56">
        <f>'[1]bevételi tábla 4.sz.'!AL27</f>
        <v>0</v>
      </c>
      <c r="Q30" s="57">
        <f>SUM(N30:P30)</f>
        <v>0</v>
      </c>
      <c r="R30" s="56">
        <f>'[1]bevételi tábla 4.sz.'!DJ27</f>
        <v>0</v>
      </c>
      <c r="S30" s="56">
        <f>'[1]bevételi tábla 4.sz.'!DK27</f>
        <v>0</v>
      </c>
      <c r="T30" s="56">
        <f>'[1]bevételi tábla 4.sz.'!DL27</f>
        <v>0</v>
      </c>
      <c r="U30" s="57">
        <f>SUM(R30:T30)</f>
        <v>0</v>
      </c>
      <c r="V30" s="54">
        <f t="shared" si="1"/>
        <v>0</v>
      </c>
      <c r="W30" s="54">
        <f t="shared" si="1"/>
        <v>0</v>
      </c>
      <c r="X30" s="54">
        <v>0</v>
      </c>
      <c r="Y30" s="37">
        <f t="shared" si="2"/>
        <v>0</v>
      </c>
      <c r="Z30" s="59"/>
    </row>
    <row r="31" spans="1:26">
      <c r="A31" s="72"/>
      <c r="B31" s="66"/>
      <c r="C31" s="66"/>
      <c r="D31" s="50"/>
      <c r="E31" s="51">
        <v>2</v>
      </c>
      <c r="F31" s="50" t="s">
        <v>61</v>
      </c>
      <c r="G31" s="51"/>
      <c r="H31" s="51"/>
      <c r="I31" s="40" t="s">
        <v>62</v>
      </c>
      <c r="J31" s="67">
        <f t="shared" ref="J31:Q31" si="13">SUM(J32:J33)</f>
        <v>0</v>
      </c>
      <c r="K31" s="67">
        <f t="shared" si="13"/>
        <v>0</v>
      </c>
      <c r="L31" s="68">
        <f t="shared" si="13"/>
        <v>0</v>
      </c>
      <c r="M31" s="68">
        <f t="shared" si="13"/>
        <v>0</v>
      </c>
      <c r="N31" s="67">
        <f t="shared" si="13"/>
        <v>0</v>
      </c>
      <c r="O31" s="67">
        <f t="shared" si="13"/>
        <v>0</v>
      </c>
      <c r="P31" s="67">
        <f t="shared" si="13"/>
        <v>0</v>
      </c>
      <c r="Q31" s="68">
        <f t="shared" si="13"/>
        <v>0</v>
      </c>
      <c r="R31" s="67">
        <f>SUM(R32:R33)</f>
        <v>11000000</v>
      </c>
      <c r="S31" s="67">
        <f>SUM(S32:S33)</f>
        <v>0</v>
      </c>
      <c r="T31" s="67">
        <f>SUM(T32:T33)</f>
        <v>0</v>
      </c>
      <c r="U31" s="68">
        <f>SUM(U32:U33)</f>
        <v>11000000</v>
      </c>
      <c r="V31" s="54">
        <f t="shared" si="1"/>
        <v>11000000</v>
      </c>
      <c r="W31" s="54">
        <f t="shared" si="1"/>
        <v>0</v>
      </c>
      <c r="X31" s="54">
        <v>0</v>
      </c>
      <c r="Y31" s="37">
        <f t="shared" si="2"/>
        <v>11000000</v>
      </c>
      <c r="Z31" s="65"/>
    </row>
    <row r="32" spans="1:26">
      <c r="A32" s="49"/>
      <c r="B32" s="66"/>
      <c r="C32" s="66"/>
      <c r="D32" s="50"/>
      <c r="E32" s="50"/>
      <c r="F32" s="66" t="s">
        <v>47</v>
      </c>
      <c r="G32" s="73" t="s">
        <v>63</v>
      </c>
      <c r="H32" s="73"/>
      <c r="I32" s="40" t="s">
        <v>62</v>
      </c>
      <c r="J32" s="56">
        <f>'[1]bevételi tábla 4.sz.'!X29</f>
        <v>0</v>
      </c>
      <c r="K32" s="56">
        <f>'[1]bevételi tábla 4.sz.'!Y29</f>
        <v>0</v>
      </c>
      <c r="L32" s="71">
        <f>SUM(J32:K32)</f>
        <v>0</v>
      </c>
      <c r="M32" s="71">
        <f>SUM(J32:L32)</f>
        <v>0</v>
      </c>
      <c r="N32" s="56">
        <f>'[1]bevételi tábla 4.sz.'!AJ29</f>
        <v>0</v>
      </c>
      <c r="O32" s="56">
        <f>'[1]bevételi tábla 4.sz.'!AK29</f>
        <v>0</v>
      </c>
      <c r="P32" s="56">
        <f>'[1]bevételi tábla 4.sz.'!AL29</f>
        <v>0</v>
      </c>
      <c r="Q32" s="57">
        <f>SUM(N32:P32)</f>
        <v>0</v>
      </c>
      <c r="R32" s="56">
        <f>'[1]bevételi tábla 4.sz.'!DJ29</f>
        <v>0</v>
      </c>
      <c r="S32" s="56">
        <f>'[1]bevételi tábla 4.sz.'!DK29</f>
        <v>0</v>
      </c>
      <c r="T32" s="56">
        <f>'[1]bevételi tábla 4.sz.'!DL29</f>
        <v>0</v>
      </c>
      <c r="U32" s="57">
        <f>SUM(R32:T32)</f>
        <v>0</v>
      </c>
      <c r="V32" s="54">
        <f t="shared" si="1"/>
        <v>0</v>
      </c>
      <c r="W32" s="54">
        <f t="shared" si="1"/>
        <v>0</v>
      </c>
      <c r="X32" s="54">
        <v>0</v>
      </c>
      <c r="Y32" s="37">
        <f t="shared" si="2"/>
        <v>0</v>
      </c>
      <c r="Z32" s="59"/>
    </row>
    <row r="33" spans="1:26">
      <c r="A33" s="72"/>
      <c r="B33" s="50"/>
      <c r="C33" s="50"/>
      <c r="D33" s="50"/>
      <c r="E33" s="66"/>
      <c r="F33" s="66" t="s">
        <v>47</v>
      </c>
      <c r="G33" s="73" t="s">
        <v>64</v>
      </c>
      <c r="H33" s="73"/>
      <c r="I33" s="40" t="s">
        <v>62</v>
      </c>
      <c r="J33" s="56">
        <f>'[1]bevételi tábla 4.sz.'!X30</f>
        <v>0</v>
      </c>
      <c r="K33" s="56">
        <f>'[1]bevételi tábla 4.sz.'!Y30</f>
        <v>0</v>
      </c>
      <c r="L33" s="71">
        <f>SUM(J33:K33)</f>
        <v>0</v>
      </c>
      <c r="M33" s="71">
        <f>SUM(J33:L33)</f>
        <v>0</v>
      </c>
      <c r="N33" s="56">
        <f>'[1]bevételi tábla 4.sz.'!AJ30</f>
        <v>0</v>
      </c>
      <c r="O33" s="56">
        <f>'[1]bevételi tábla 4.sz.'!AK30</f>
        <v>0</v>
      </c>
      <c r="P33" s="56">
        <f>'[1]bevételi tábla 4.sz.'!AL30</f>
        <v>0</v>
      </c>
      <c r="Q33" s="57">
        <f>SUM(N33:P33)</f>
        <v>0</v>
      </c>
      <c r="R33" s="56">
        <v>11000000</v>
      </c>
      <c r="S33" s="56">
        <f>'[1]bevételi tábla 4.sz.'!DK30</f>
        <v>0</v>
      </c>
      <c r="T33" s="56">
        <f>'[1]bevételi tábla 4.sz.'!DL30</f>
        <v>0</v>
      </c>
      <c r="U33" s="57">
        <f>SUM(R33:T33)</f>
        <v>11000000</v>
      </c>
      <c r="V33" s="54">
        <f t="shared" si="1"/>
        <v>11000000</v>
      </c>
      <c r="W33" s="54">
        <f t="shared" si="1"/>
        <v>0</v>
      </c>
      <c r="X33" s="54">
        <v>0</v>
      </c>
      <c r="Y33" s="37">
        <f t="shared" si="2"/>
        <v>11000000</v>
      </c>
      <c r="Z33" s="59"/>
    </row>
    <row r="34" spans="1:26">
      <c r="A34" s="72"/>
      <c r="B34" s="66"/>
      <c r="C34" s="66"/>
      <c r="D34" s="50"/>
      <c r="E34" s="51">
        <v>3</v>
      </c>
      <c r="F34" s="50" t="s">
        <v>65</v>
      </c>
      <c r="G34" s="51"/>
      <c r="H34" s="51"/>
      <c r="I34" s="40" t="s">
        <v>66</v>
      </c>
      <c r="J34" s="67">
        <f t="shared" ref="J34:U34" si="14">SUM(J35:J37)</f>
        <v>0</v>
      </c>
      <c r="K34" s="67">
        <f t="shared" si="14"/>
        <v>0</v>
      </c>
      <c r="L34" s="68">
        <f t="shared" si="14"/>
        <v>0</v>
      </c>
      <c r="M34" s="68">
        <f t="shared" si="14"/>
        <v>0</v>
      </c>
      <c r="N34" s="67">
        <f t="shared" si="14"/>
        <v>0</v>
      </c>
      <c r="O34" s="67">
        <f t="shared" si="14"/>
        <v>0</v>
      </c>
      <c r="P34" s="67">
        <f t="shared" si="14"/>
        <v>0</v>
      </c>
      <c r="Q34" s="68">
        <f t="shared" si="14"/>
        <v>0</v>
      </c>
      <c r="R34" s="67">
        <f t="shared" si="14"/>
        <v>105000000</v>
      </c>
      <c r="S34" s="67">
        <f t="shared" si="14"/>
        <v>0</v>
      </c>
      <c r="T34" s="67">
        <f t="shared" si="14"/>
        <v>0</v>
      </c>
      <c r="U34" s="68">
        <f t="shared" si="14"/>
        <v>105000000</v>
      </c>
      <c r="V34" s="54">
        <f t="shared" si="1"/>
        <v>105000000</v>
      </c>
      <c r="W34" s="54">
        <f t="shared" si="1"/>
        <v>0</v>
      </c>
      <c r="X34" s="54">
        <v>0</v>
      </c>
      <c r="Y34" s="37">
        <f t="shared" si="2"/>
        <v>105000000</v>
      </c>
      <c r="Z34" s="65"/>
    </row>
    <row r="35" spans="1:26">
      <c r="A35" s="72"/>
      <c r="B35" s="66"/>
      <c r="C35" s="66"/>
      <c r="D35" s="50"/>
      <c r="E35" s="66"/>
      <c r="F35" s="66" t="s">
        <v>47</v>
      </c>
      <c r="G35" s="73" t="s">
        <v>67</v>
      </c>
      <c r="H35" s="73"/>
      <c r="I35" s="40" t="s">
        <v>66</v>
      </c>
      <c r="J35" s="56">
        <f>'[1]bevételi tábla 4.sz.'!X32</f>
        <v>0</v>
      </c>
      <c r="K35" s="56">
        <f>'[1]bevételi tábla 4.sz.'!Y32</f>
        <v>0</v>
      </c>
      <c r="L35" s="71">
        <f>SUM(J35:K35)</f>
        <v>0</v>
      </c>
      <c r="M35" s="71">
        <f>SUM(J35:L35)</f>
        <v>0</v>
      </c>
      <c r="N35" s="56">
        <f>'[1]bevételi tábla 4.sz.'!AJ32</f>
        <v>0</v>
      </c>
      <c r="O35" s="56">
        <f>'[1]bevételi tábla 4.sz.'!AK32</f>
        <v>0</v>
      </c>
      <c r="P35" s="56">
        <f>'[1]bevételi tábla 4.sz.'!AL32</f>
        <v>0</v>
      </c>
      <c r="Q35" s="57">
        <f>SUM(N35:P35)</f>
        <v>0</v>
      </c>
      <c r="R35" s="56">
        <v>105000000</v>
      </c>
      <c r="S35" s="56">
        <f>'[1]bevételi tábla 4.sz.'!DK32</f>
        <v>0</v>
      </c>
      <c r="T35" s="56">
        <f>'[1]bevételi tábla 4.sz.'!DL32</f>
        <v>0</v>
      </c>
      <c r="U35" s="57">
        <f t="shared" ref="U35:U43" si="15">SUM(R35:T35)</f>
        <v>105000000</v>
      </c>
      <c r="V35" s="54">
        <f t="shared" si="1"/>
        <v>105000000</v>
      </c>
      <c r="W35" s="54">
        <f t="shared" si="1"/>
        <v>0</v>
      </c>
      <c r="X35" s="54">
        <v>0</v>
      </c>
      <c r="Y35" s="37">
        <f t="shared" si="2"/>
        <v>105000000</v>
      </c>
      <c r="Z35" s="59"/>
    </row>
    <row r="36" spans="1:26">
      <c r="A36" s="72"/>
      <c r="B36" s="66"/>
      <c r="C36" s="66"/>
      <c r="D36" s="50"/>
      <c r="E36" s="66"/>
      <c r="F36" s="66" t="s">
        <v>47</v>
      </c>
      <c r="G36" s="73" t="s">
        <v>68</v>
      </c>
      <c r="H36" s="73"/>
      <c r="I36" s="40" t="s">
        <v>66</v>
      </c>
      <c r="J36" s="56">
        <f>'[1]bevételi tábla 4.sz.'!X33</f>
        <v>0</v>
      </c>
      <c r="K36" s="56">
        <f>'[1]bevételi tábla 4.sz.'!Y33</f>
        <v>0</v>
      </c>
      <c r="L36" s="71">
        <f>SUM(J36:K36)</f>
        <v>0</v>
      </c>
      <c r="M36" s="71">
        <f>SUM(J36:L36)</f>
        <v>0</v>
      </c>
      <c r="N36" s="56">
        <f>'[1]bevételi tábla 4.sz.'!AJ33</f>
        <v>0</v>
      </c>
      <c r="O36" s="56">
        <f>'[1]bevételi tábla 4.sz.'!AK33</f>
        <v>0</v>
      </c>
      <c r="P36" s="56">
        <f>'[1]bevételi tábla 4.sz.'!AL33</f>
        <v>0</v>
      </c>
      <c r="Q36" s="57">
        <f>SUM(N36:P36)</f>
        <v>0</v>
      </c>
      <c r="R36" s="56">
        <f>'[1]bevételi tábla 4.sz.'!DJ33</f>
        <v>0</v>
      </c>
      <c r="S36" s="56">
        <f>'[1]bevételi tábla 4.sz.'!DK33</f>
        <v>0</v>
      </c>
      <c r="T36" s="56">
        <f>'[1]bevételi tábla 4.sz.'!DL33</f>
        <v>0</v>
      </c>
      <c r="U36" s="57">
        <f t="shared" si="15"/>
        <v>0</v>
      </c>
      <c r="V36" s="54">
        <f t="shared" si="1"/>
        <v>0</v>
      </c>
      <c r="W36" s="54">
        <f t="shared" si="1"/>
        <v>0</v>
      </c>
      <c r="X36" s="54">
        <v>0</v>
      </c>
      <c r="Y36" s="37">
        <f t="shared" si="2"/>
        <v>0</v>
      </c>
      <c r="Z36" s="59"/>
    </row>
    <row r="37" spans="1:26">
      <c r="A37" s="72"/>
      <c r="B37" s="66"/>
      <c r="C37" s="66"/>
      <c r="D37" s="50"/>
      <c r="E37" s="66"/>
      <c r="F37" s="66" t="s">
        <v>47</v>
      </c>
      <c r="G37" s="73" t="s">
        <v>69</v>
      </c>
      <c r="H37" s="73"/>
      <c r="I37" s="40" t="s">
        <v>66</v>
      </c>
      <c r="J37" s="56">
        <f>'[1]bevételi tábla 4.sz.'!X34</f>
        <v>0</v>
      </c>
      <c r="K37" s="56">
        <f>'[1]bevételi tábla 4.sz.'!Y34</f>
        <v>0</v>
      </c>
      <c r="L37" s="71">
        <f>SUM(J37:K37)</f>
        <v>0</v>
      </c>
      <c r="M37" s="71">
        <f>SUM(J37:L37)</f>
        <v>0</v>
      </c>
      <c r="N37" s="56">
        <f>'[1]bevételi tábla 4.sz.'!AJ34</f>
        <v>0</v>
      </c>
      <c r="O37" s="56">
        <f>'[1]bevételi tábla 4.sz.'!AK34</f>
        <v>0</v>
      </c>
      <c r="P37" s="56">
        <f>'[1]bevételi tábla 4.sz.'!AL34</f>
        <v>0</v>
      </c>
      <c r="Q37" s="57">
        <f>SUM(N37:P37)</f>
        <v>0</v>
      </c>
      <c r="R37" s="56">
        <f>'[1]bevételi tábla 4.sz.'!DJ34</f>
        <v>0</v>
      </c>
      <c r="S37" s="56">
        <f>'[1]bevételi tábla 4.sz.'!DK34</f>
        <v>0</v>
      </c>
      <c r="T37" s="56">
        <f>'[1]bevételi tábla 4.sz.'!DL34</f>
        <v>0</v>
      </c>
      <c r="U37" s="57">
        <f t="shared" si="15"/>
        <v>0</v>
      </c>
      <c r="V37" s="54">
        <f t="shared" ref="V37:W68" si="16">J37+N37+R37</f>
        <v>0</v>
      </c>
      <c r="W37" s="54">
        <f t="shared" si="16"/>
        <v>0</v>
      </c>
      <c r="X37" s="54">
        <v>0</v>
      </c>
      <c r="Y37" s="37">
        <f t="shared" si="2"/>
        <v>0</v>
      </c>
      <c r="Z37" s="59"/>
    </row>
    <row r="38" spans="1:26">
      <c r="A38" s="72"/>
      <c r="B38" s="66"/>
      <c r="C38" s="50"/>
      <c r="D38" s="51">
        <v>4</v>
      </c>
      <c r="E38" s="50" t="s">
        <v>70</v>
      </c>
      <c r="F38" s="51"/>
      <c r="G38" s="51"/>
      <c r="H38" s="51"/>
      <c r="I38" s="40" t="s">
        <v>71</v>
      </c>
      <c r="J38" s="67">
        <f t="shared" ref="J38:Q38" si="17">SUM(J39:J43)</f>
        <v>0</v>
      </c>
      <c r="K38" s="67">
        <f t="shared" si="17"/>
        <v>0</v>
      </c>
      <c r="L38" s="68">
        <f t="shared" si="17"/>
        <v>0</v>
      </c>
      <c r="M38" s="68">
        <f t="shared" si="17"/>
        <v>0</v>
      </c>
      <c r="N38" s="67">
        <f t="shared" si="17"/>
        <v>0</v>
      </c>
      <c r="O38" s="67">
        <f t="shared" si="17"/>
        <v>0</v>
      </c>
      <c r="P38" s="67">
        <f t="shared" si="17"/>
        <v>0</v>
      </c>
      <c r="Q38" s="68">
        <f t="shared" si="17"/>
        <v>0</v>
      </c>
      <c r="R38" s="56">
        <v>13000000</v>
      </c>
      <c r="S38" s="56">
        <f>'[1]bevételi tábla 4.sz.'!DK35</f>
        <v>0</v>
      </c>
      <c r="T38" s="56">
        <f>'[1]bevételi tábla 4.sz.'!DL35</f>
        <v>0</v>
      </c>
      <c r="U38" s="57">
        <f t="shared" si="15"/>
        <v>13000000</v>
      </c>
      <c r="V38" s="54">
        <f t="shared" si="16"/>
        <v>13000000</v>
      </c>
      <c r="W38" s="54">
        <f t="shared" si="16"/>
        <v>0</v>
      </c>
      <c r="X38" s="54">
        <v>0</v>
      </c>
      <c r="Y38" s="37">
        <f t="shared" si="2"/>
        <v>13000000</v>
      </c>
      <c r="Z38" s="65"/>
    </row>
    <row r="39" spans="1:26">
      <c r="A39" s="49"/>
      <c r="B39" s="66"/>
      <c r="C39" s="66"/>
      <c r="D39" s="50"/>
      <c r="E39" s="50"/>
      <c r="F39" s="66" t="s">
        <v>47</v>
      </c>
      <c r="G39" s="69" t="s">
        <v>72</v>
      </c>
      <c r="H39" s="70"/>
      <c r="I39" s="40" t="s">
        <v>71</v>
      </c>
      <c r="J39" s="56">
        <f>'[1]bevételi tábla 4.sz.'!X36</f>
        <v>0</v>
      </c>
      <c r="K39" s="56">
        <f>'[1]bevételi tábla 4.sz.'!Y36</f>
        <v>0</v>
      </c>
      <c r="L39" s="71">
        <f>SUM(J39:K39)</f>
        <v>0</v>
      </c>
      <c r="M39" s="71">
        <f>SUM(J39:L39)</f>
        <v>0</v>
      </c>
      <c r="N39" s="56">
        <f>'[1]bevételi tábla 4.sz.'!AJ36</f>
        <v>0</v>
      </c>
      <c r="O39" s="56">
        <f>'[1]bevételi tábla 4.sz.'!AK36</f>
        <v>0</v>
      </c>
      <c r="P39" s="56">
        <f>'[1]bevételi tábla 4.sz.'!AL36</f>
        <v>0</v>
      </c>
      <c r="Q39" s="57">
        <f>SUM(N39:P39)</f>
        <v>0</v>
      </c>
      <c r="R39" s="56">
        <f>'[1]bevételi tábla 4.sz.'!DJ36</f>
        <v>0</v>
      </c>
      <c r="S39" s="56">
        <f>'[1]bevételi tábla 4.sz.'!DK36</f>
        <v>0</v>
      </c>
      <c r="T39" s="56">
        <f>'[1]bevételi tábla 4.sz.'!DL36</f>
        <v>0</v>
      </c>
      <c r="U39" s="57">
        <f t="shared" si="15"/>
        <v>0</v>
      </c>
      <c r="V39" s="54">
        <f t="shared" si="16"/>
        <v>0</v>
      </c>
      <c r="W39" s="54">
        <f t="shared" si="16"/>
        <v>0</v>
      </c>
      <c r="X39" s="54">
        <v>0</v>
      </c>
      <c r="Y39" s="37">
        <f t="shared" si="2"/>
        <v>0</v>
      </c>
      <c r="Z39" s="59"/>
    </row>
    <row r="40" spans="1:26">
      <c r="A40" s="72"/>
      <c r="B40" s="66"/>
      <c r="C40" s="66"/>
      <c r="D40" s="50"/>
      <c r="E40" s="66"/>
      <c r="F40" s="66" t="s">
        <v>47</v>
      </c>
      <c r="G40" s="69" t="s">
        <v>73</v>
      </c>
      <c r="H40" s="70"/>
      <c r="I40" s="40" t="s">
        <v>71</v>
      </c>
      <c r="J40" s="56">
        <f>'[1]bevételi tábla 4.sz.'!X37</f>
        <v>0</v>
      </c>
      <c r="K40" s="56">
        <f>'[1]bevételi tábla 4.sz.'!Y37</f>
        <v>0</v>
      </c>
      <c r="L40" s="71">
        <f>SUM(J40:K40)</f>
        <v>0</v>
      </c>
      <c r="M40" s="71">
        <f>SUM(J40:L40)</f>
        <v>0</v>
      </c>
      <c r="N40" s="56">
        <f>'[1]bevételi tábla 4.sz.'!AJ37</f>
        <v>0</v>
      </c>
      <c r="O40" s="56">
        <f>'[1]bevételi tábla 4.sz.'!AK37</f>
        <v>0</v>
      </c>
      <c r="P40" s="56">
        <f>'[1]bevételi tábla 4.sz.'!AL37</f>
        <v>0</v>
      </c>
      <c r="Q40" s="57">
        <f>SUM(N40:P40)</f>
        <v>0</v>
      </c>
      <c r="R40" s="56">
        <f>'[1]bevételi tábla 4.sz.'!DJ37</f>
        <v>0</v>
      </c>
      <c r="S40" s="56">
        <f>'[1]bevételi tábla 4.sz.'!DK37</f>
        <v>0</v>
      </c>
      <c r="T40" s="56">
        <f>'[1]bevételi tábla 4.sz.'!DL37</f>
        <v>0</v>
      </c>
      <c r="U40" s="57">
        <f t="shared" si="15"/>
        <v>0</v>
      </c>
      <c r="V40" s="54">
        <f t="shared" si="16"/>
        <v>0</v>
      </c>
      <c r="W40" s="54">
        <f t="shared" si="16"/>
        <v>0</v>
      </c>
      <c r="X40" s="54">
        <v>0</v>
      </c>
      <c r="Y40" s="37">
        <f t="shared" si="2"/>
        <v>0</v>
      </c>
      <c r="Z40" s="59"/>
    </row>
    <row r="41" spans="1:26">
      <c r="A41" s="72"/>
      <c r="B41" s="66"/>
      <c r="C41" s="66"/>
      <c r="D41" s="66"/>
      <c r="E41" s="66"/>
      <c r="F41" s="66" t="s">
        <v>47</v>
      </c>
      <c r="G41" s="69" t="s">
        <v>74</v>
      </c>
      <c r="H41" s="70"/>
      <c r="I41" s="40" t="s">
        <v>71</v>
      </c>
      <c r="J41" s="56">
        <f>'[1]bevételi tábla 4.sz.'!X38</f>
        <v>0</v>
      </c>
      <c r="K41" s="56">
        <f>'[1]bevételi tábla 4.sz.'!Y38</f>
        <v>0</v>
      </c>
      <c r="L41" s="71">
        <f>SUM(J41:K41)</f>
        <v>0</v>
      </c>
      <c r="M41" s="71">
        <f>SUM(J41:L41)</f>
        <v>0</v>
      </c>
      <c r="N41" s="56">
        <f>'[1]bevételi tábla 4.sz.'!AJ38</f>
        <v>0</v>
      </c>
      <c r="O41" s="56">
        <f>'[1]bevételi tábla 4.sz.'!AK38</f>
        <v>0</v>
      </c>
      <c r="P41" s="56">
        <f>'[1]bevételi tábla 4.sz.'!AL38</f>
        <v>0</v>
      </c>
      <c r="Q41" s="57">
        <f>SUM(N41:P41)</f>
        <v>0</v>
      </c>
      <c r="R41" s="56">
        <f>'[1]bevételi tábla 4.sz.'!DJ38</f>
        <v>0</v>
      </c>
      <c r="S41" s="56">
        <f>'[1]bevételi tábla 4.sz.'!DK38</f>
        <v>0</v>
      </c>
      <c r="T41" s="56">
        <f>'[1]bevételi tábla 4.sz.'!DL38</f>
        <v>0</v>
      </c>
      <c r="U41" s="57">
        <f t="shared" si="15"/>
        <v>0</v>
      </c>
      <c r="V41" s="54">
        <f t="shared" si="16"/>
        <v>0</v>
      </c>
      <c r="W41" s="54">
        <f t="shared" si="16"/>
        <v>0</v>
      </c>
      <c r="X41" s="54">
        <v>0</v>
      </c>
      <c r="Y41" s="37">
        <f t="shared" si="2"/>
        <v>0</v>
      </c>
      <c r="Z41" s="59"/>
    </row>
    <row r="42" spans="1:26">
      <c r="A42" s="72"/>
      <c r="B42" s="66"/>
      <c r="C42" s="66"/>
      <c r="D42" s="66"/>
      <c r="E42" s="66"/>
      <c r="F42" s="66" t="s">
        <v>47</v>
      </c>
      <c r="G42" s="73" t="s">
        <v>75</v>
      </c>
      <c r="H42" s="73"/>
      <c r="I42" s="40" t="s">
        <v>71</v>
      </c>
      <c r="J42" s="56">
        <f>'[1]bevételi tábla 4.sz.'!X39</f>
        <v>0</v>
      </c>
      <c r="K42" s="56">
        <f>'[1]bevételi tábla 4.sz.'!Y39</f>
        <v>0</v>
      </c>
      <c r="L42" s="71">
        <f>SUM(J42:K42)</f>
        <v>0</v>
      </c>
      <c r="M42" s="71">
        <f>SUM(J42:L42)</f>
        <v>0</v>
      </c>
      <c r="N42" s="56">
        <f>'[1]bevételi tábla 4.sz.'!AJ39</f>
        <v>0</v>
      </c>
      <c r="O42" s="56">
        <f>'[1]bevételi tábla 4.sz.'!AK39</f>
        <v>0</v>
      </c>
      <c r="P42" s="56">
        <f>'[1]bevételi tábla 4.sz.'!AL39</f>
        <v>0</v>
      </c>
      <c r="Q42" s="57">
        <f>SUM(N42:P42)</f>
        <v>0</v>
      </c>
      <c r="R42" s="56">
        <f>'[1]bevételi tábla 4.sz.'!DJ39</f>
        <v>0</v>
      </c>
      <c r="S42" s="56">
        <f>'[1]bevételi tábla 4.sz.'!DK39</f>
        <v>0</v>
      </c>
      <c r="T42" s="56">
        <f>'[1]bevételi tábla 4.sz.'!DL39</f>
        <v>0</v>
      </c>
      <c r="U42" s="57">
        <f t="shared" si="15"/>
        <v>0</v>
      </c>
      <c r="V42" s="54">
        <f t="shared" si="16"/>
        <v>0</v>
      </c>
      <c r="W42" s="54">
        <f t="shared" si="16"/>
        <v>0</v>
      </c>
      <c r="X42" s="54">
        <v>0</v>
      </c>
      <c r="Y42" s="37">
        <f t="shared" si="2"/>
        <v>0</v>
      </c>
      <c r="Z42" s="59"/>
    </row>
    <row r="43" spans="1:26">
      <c r="A43" s="72"/>
      <c r="B43" s="66"/>
      <c r="C43" s="66"/>
      <c r="D43" s="66"/>
      <c r="E43" s="66"/>
      <c r="F43" s="66" t="s">
        <v>47</v>
      </c>
      <c r="G43" s="73" t="s">
        <v>76</v>
      </c>
      <c r="H43" s="73"/>
      <c r="I43" s="40" t="s">
        <v>71</v>
      </c>
      <c r="J43" s="56">
        <f>'[1]bevételi tábla 4.sz.'!X40</f>
        <v>0</v>
      </c>
      <c r="K43" s="56">
        <f>'[1]bevételi tábla 4.sz.'!Y40</f>
        <v>0</v>
      </c>
      <c r="L43" s="71">
        <f>SUM(J43:K43)</f>
        <v>0</v>
      </c>
      <c r="M43" s="71">
        <f>SUM(J43:L43)</f>
        <v>0</v>
      </c>
      <c r="N43" s="56">
        <f>'[1]bevételi tábla 4.sz.'!AJ40</f>
        <v>0</v>
      </c>
      <c r="O43" s="56">
        <f>'[1]bevételi tábla 4.sz.'!AK40</f>
        <v>0</v>
      </c>
      <c r="P43" s="56">
        <f>'[1]bevételi tábla 4.sz.'!AL40</f>
        <v>0</v>
      </c>
      <c r="Q43" s="57">
        <f>SUM(N43:P43)</f>
        <v>0</v>
      </c>
      <c r="R43" s="56">
        <f>'[1]bevételi tábla 4.sz.'!DJ40</f>
        <v>0</v>
      </c>
      <c r="S43" s="56">
        <f>'[1]bevételi tábla 4.sz.'!DK40</f>
        <v>0</v>
      </c>
      <c r="T43" s="56">
        <f>'[1]bevételi tábla 4.sz.'!DL40</f>
        <v>0</v>
      </c>
      <c r="U43" s="57">
        <f t="shared" si="15"/>
        <v>0</v>
      </c>
      <c r="V43" s="54">
        <f t="shared" si="16"/>
        <v>0</v>
      </c>
      <c r="W43" s="54">
        <f t="shared" si="16"/>
        <v>0</v>
      </c>
      <c r="X43" s="54">
        <v>0</v>
      </c>
      <c r="Y43" s="37">
        <f t="shared" si="2"/>
        <v>0</v>
      </c>
      <c r="Z43" s="59"/>
    </row>
    <row r="44" spans="1:26">
      <c r="A44" s="72"/>
      <c r="B44" s="40"/>
      <c r="C44" s="41">
        <v>3</v>
      </c>
      <c r="D44" s="42" t="s">
        <v>77</v>
      </c>
      <c r="E44" s="41"/>
      <c r="F44" s="41"/>
      <c r="G44" s="41"/>
      <c r="H44" s="41"/>
      <c r="I44" s="76" t="s">
        <v>78</v>
      </c>
      <c r="J44" s="44">
        <f t="shared" ref="J44:U44" si="18">J45+J46+J47+J48+J52+J53+J54+J55+J57+J59</f>
        <v>600000</v>
      </c>
      <c r="K44" s="44">
        <f t="shared" si="18"/>
        <v>0</v>
      </c>
      <c r="L44" s="45">
        <f t="shared" si="18"/>
        <v>0</v>
      </c>
      <c r="M44" s="45">
        <f t="shared" si="18"/>
        <v>600000</v>
      </c>
      <c r="N44" s="44">
        <f t="shared" si="18"/>
        <v>5400000</v>
      </c>
      <c r="O44" s="44">
        <f t="shared" si="18"/>
        <v>0</v>
      </c>
      <c r="P44" s="44">
        <f t="shared" si="18"/>
        <v>740000</v>
      </c>
      <c r="Q44" s="45">
        <f t="shared" si="18"/>
        <v>6140000</v>
      </c>
      <c r="R44" s="44">
        <f t="shared" si="18"/>
        <v>113678000</v>
      </c>
      <c r="S44" s="44">
        <f t="shared" si="18"/>
        <v>0</v>
      </c>
      <c r="T44" s="44">
        <f t="shared" si="18"/>
        <v>0</v>
      </c>
      <c r="U44" s="45">
        <f t="shared" si="18"/>
        <v>113678000</v>
      </c>
      <c r="V44" s="46">
        <f>J44+N44+R44</f>
        <v>119678000</v>
      </c>
      <c r="W44" s="47">
        <f>K44+O44+S44</f>
        <v>0</v>
      </c>
      <c r="X44" s="47"/>
      <c r="Y44" s="37">
        <f t="shared" si="2"/>
        <v>119678000</v>
      </c>
      <c r="Z44" s="48"/>
    </row>
    <row r="45" spans="1:26">
      <c r="A45" s="72"/>
      <c r="B45" s="50"/>
      <c r="C45" s="50"/>
      <c r="D45" s="51">
        <v>1</v>
      </c>
      <c r="E45" s="50" t="s">
        <v>79</v>
      </c>
      <c r="F45" s="51"/>
      <c r="G45" s="51"/>
      <c r="H45" s="51"/>
      <c r="I45" s="50" t="s">
        <v>80</v>
      </c>
      <c r="J45" s="56">
        <f>'[1]bevételi tábla 4.sz.'!X42</f>
        <v>0</v>
      </c>
      <c r="K45" s="56">
        <f>'[1]bevételi tábla 4.sz.'!Y42</f>
        <v>0</v>
      </c>
      <c r="L45" s="71">
        <f t="shared" ref="L45:L58" si="19">SUM(J45:K45)</f>
        <v>0</v>
      </c>
      <c r="M45" s="71">
        <f>SUM(J45:L45)</f>
        <v>0</v>
      </c>
      <c r="N45" s="56">
        <f>'[1]bevételi tábla 4.sz.'!AJ42</f>
        <v>0</v>
      </c>
      <c r="O45" s="56">
        <f>'[1]bevételi tábla 4.sz.'!AK42</f>
        <v>0</v>
      </c>
      <c r="P45" s="56">
        <f>'[1]bevételi tábla 4.sz.'!AL42</f>
        <v>0</v>
      </c>
      <c r="Q45" s="57">
        <f t="shared" ref="Q45:Q59" si="20">SUM(N45:P45)</f>
        <v>0</v>
      </c>
      <c r="R45" s="56">
        <f>'[1]bevételi tábla 4.sz.'!DJ42</f>
        <v>0</v>
      </c>
      <c r="S45" s="56">
        <f>'[1]bevételi tábla 4.sz.'!DK42</f>
        <v>0</v>
      </c>
      <c r="T45" s="56">
        <f>'[1]bevételi tábla 4.sz.'!DL42</f>
        <v>0</v>
      </c>
      <c r="U45" s="57">
        <f t="shared" ref="U45:U59" si="21">SUM(R45:T45)</f>
        <v>0</v>
      </c>
      <c r="V45" s="54">
        <f t="shared" si="16"/>
        <v>0</v>
      </c>
      <c r="W45" s="54">
        <f t="shared" si="16"/>
        <v>0</v>
      </c>
      <c r="X45" s="54">
        <v>0</v>
      </c>
      <c r="Y45" s="37">
        <f t="shared" si="2"/>
        <v>0</v>
      </c>
      <c r="Z45" s="59"/>
    </row>
    <row r="46" spans="1:26">
      <c r="A46" s="72"/>
      <c r="B46" s="50"/>
      <c r="C46" s="50"/>
      <c r="D46" s="51">
        <v>2</v>
      </c>
      <c r="E46" s="50" t="s">
        <v>81</v>
      </c>
      <c r="F46" s="51"/>
      <c r="G46" s="51"/>
      <c r="H46" s="51"/>
      <c r="I46" s="55" t="s">
        <v>82</v>
      </c>
      <c r="J46" s="56">
        <f>'[1]bevételi tábla 4.sz.'!X43</f>
        <v>0</v>
      </c>
      <c r="K46" s="56"/>
      <c r="L46" s="71">
        <f t="shared" si="19"/>
        <v>0</v>
      </c>
      <c r="M46" s="71">
        <f t="shared" ref="M46:M59" si="22">SUM(J46:L46)</f>
        <v>0</v>
      </c>
      <c r="N46" s="56">
        <v>5400000</v>
      </c>
      <c r="O46" s="56">
        <f>'[1]bevételi tábla 4.sz.'!AK43</f>
        <v>0</v>
      </c>
      <c r="P46" s="56">
        <v>0</v>
      </c>
      <c r="Q46" s="57">
        <f t="shared" si="20"/>
        <v>5400000</v>
      </c>
      <c r="R46" s="56">
        <v>89738000</v>
      </c>
      <c r="S46" s="56">
        <f>'[1]bevételi tábla 4.sz.'!DK43</f>
        <v>0</v>
      </c>
      <c r="T46" s="56">
        <f>'[1]bevételi tábla 4.sz.'!DL43</f>
        <v>0</v>
      </c>
      <c r="U46" s="57">
        <f t="shared" si="21"/>
        <v>89738000</v>
      </c>
      <c r="V46" s="54">
        <f t="shared" si="16"/>
        <v>95138000</v>
      </c>
      <c r="W46" s="54">
        <f t="shared" si="16"/>
        <v>0</v>
      </c>
      <c r="X46" s="54">
        <v>0</v>
      </c>
      <c r="Y46" s="37">
        <f t="shared" si="2"/>
        <v>95138000</v>
      </c>
      <c r="Z46" s="58"/>
    </row>
    <row r="47" spans="1:26">
      <c r="A47" s="72"/>
      <c r="B47" s="66"/>
      <c r="C47" s="50"/>
      <c r="D47" s="51">
        <v>3</v>
      </c>
      <c r="E47" s="50" t="s">
        <v>83</v>
      </c>
      <c r="F47" s="51"/>
      <c r="G47" s="51"/>
      <c r="H47" s="51"/>
      <c r="I47" s="55" t="s">
        <v>84</v>
      </c>
      <c r="J47" s="56">
        <v>300000</v>
      </c>
      <c r="K47" s="56">
        <f>'[1]bevételi tábla 4.sz.'!Y44</f>
        <v>0</v>
      </c>
      <c r="L47" s="71">
        <v>0</v>
      </c>
      <c r="M47" s="71">
        <f t="shared" si="22"/>
        <v>300000</v>
      </c>
      <c r="N47" s="56">
        <f>'[1]bevételi tábla 4.sz.'!AJ44</f>
        <v>0</v>
      </c>
      <c r="O47" s="56">
        <f>'[1]bevételi tábla 4.sz.'!AK44</f>
        <v>0</v>
      </c>
      <c r="P47" s="56">
        <f>'[1]bevételi tábla 4.sz.'!AL44</f>
        <v>0</v>
      </c>
      <c r="Q47" s="57">
        <f t="shared" si="20"/>
        <v>0</v>
      </c>
      <c r="R47" s="56">
        <v>3700000</v>
      </c>
      <c r="S47" s="56">
        <f>'[1]bevételi tábla 4.sz.'!DK44</f>
        <v>0</v>
      </c>
      <c r="T47" s="56">
        <f>'[1]bevételi tábla 4.sz.'!DL44</f>
        <v>0</v>
      </c>
      <c r="U47" s="57">
        <f t="shared" si="21"/>
        <v>3700000</v>
      </c>
      <c r="V47" s="54">
        <f>J47+N47+R47</f>
        <v>4000000</v>
      </c>
      <c r="W47" s="54">
        <f t="shared" si="16"/>
        <v>0</v>
      </c>
      <c r="X47" s="54">
        <v>0</v>
      </c>
      <c r="Y47" s="37">
        <f t="shared" si="2"/>
        <v>4000000</v>
      </c>
      <c r="Z47" s="58"/>
    </row>
    <row r="48" spans="1:26">
      <c r="A48" s="72"/>
      <c r="B48" s="66"/>
      <c r="C48" s="50"/>
      <c r="D48" s="51">
        <v>4</v>
      </c>
      <c r="E48" s="40" t="s">
        <v>85</v>
      </c>
      <c r="F48" s="40"/>
      <c r="G48" s="40"/>
      <c r="H48" s="40"/>
      <c r="I48" s="40" t="s">
        <v>86</v>
      </c>
      <c r="J48" s="56">
        <f>'[1]bevételi tábla 4.sz.'!X45</f>
        <v>0</v>
      </c>
      <c r="K48" s="56">
        <f>'[1]bevételi tábla 4.sz.'!Y45</f>
        <v>0</v>
      </c>
      <c r="L48" s="71">
        <f t="shared" si="19"/>
        <v>0</v>
      </c>
      <c r="M48" s="71">
        <f t="shared" si="22"/>
        <v>0</v>
      </c>
      <c r="N48" s="56">
        <f>'[1]bevételi tábla 4.sz.'!AJ45</f>
        <v>0</v>
      </c>
      <c r="O48" s="56">
        <f>'[1]bevételi tábla 4.sz.'!AK45</f>
        <v>0</v>
      </c>
      <c r="P48" s="56">
        <f>'[1]bevételi tábla 4.sz.'!AL45</f>
        <v>740000</v>
      </c>
      <c r="Q48" s="57">
        <f t="shared" si="20"/>
        <v>740000</v>
      </c>
      <c r="R48" s="56">
        <f>R49</f>
        <v>8092914</v>
      </c>
      <c r="S48" s="56">
        <f>'[1]bevételi tábla 4.sz.'!DK45</f>
        <v>0</v>
      </c>
      <c r="T48" s="56">
        <f>'[1]bevételi tábla 4.sz.'!DL45</f>
        <v>0</v>
      </c>
      <c r="U48" s="57">
        <f t="shared" si="21"/>
        <v>8092914</v>
      </c>
      <c r="V48" s="54">
        <f t="shared" si="16"/>
        <v>8092914</v>
      </c>
      <c r="W48" s="54">
        <f t="shared" si="16"/>
        <v>0</v>
      </c>
      <c r="X48" s="54">
        <v>0</v>
      </c>
      <c r="Y48" s="37">
        <f t="shared" si="2"/>
        <v>8092914</v>
      </c>
      <c r="Z48" s="59"/>
    </row>
    <row r="49" spans="1:26">
      <c r="A49" s="72"/>
      <c r="B49" s="66"/>
      <c r="C49" s="50"/>
      <c r="D49" s="66"/>
      <c r="E49" s="66"/>
      <c r="F49" s="66" t="s">
        <v>47</v>
      </c>
      <c r="G49" s="73" t="s">
        <v>87</v>
      </c>
      <c r="H49" s="73"/>
      <c r="I49" s="40" t="s">
        <v>86</v>
      </c>
      <c r="J49" s="56">
        <f>'[1]bevételi tábla 4.sz.'!X46</f>
        <v>0</v>
      </c>
      <c r="K49" s="56">
        <f>'[1]bevételi tábla 4.sz.'!Y46</f>
        <v>0</v>
      </c>
      <c r="L49" s="71">
        <f t="shared" si="19"/>
        <v>0</v>
      </c>
      <c r="M49" s="71">
        <f t="shared" si="22"/>
        <v>0</v>
      </c>
      <c r="N49" s="56">
        <f>'[1]bevételi tábla 4.sz.'!AJ46</f>
        <v>0</v>
      </c>
      <c r="O49" s="56">
        <f>'[1]bevételi tábla 4.sz.'!AK46</f>
        <v>0</v>
      </c>
      <c r="P49" s="56">
        <f>'[1]bevételi tábla 4.sz.'!AL46</f>
        <v>0</v>
      </c>
      <c r="Q49" s="57">
        <f t="shared" si="20"/>
        <v>0</v>
      </c>
      <c r="R49" s="56">
        <v>8092914</v>
      </c>
      <c r="S49" s="56">
        <f>'[1]bevételi tábla 4.sz.'!DK46</f>
        <v>0</v>
      </c>
      <c r="T49" s="56">
        <f>'[1]bevételi tábla 4.sz.'!DL46</f>
        <v>0</v>
      </c>
      <c r="U49" s="57">
        <f t="shared" si="21"/>
        <v>8092914</v>
      </c>
      <c r="V49" s="54">
        <f t="shared" si="16"/>
        <v>8092914</v>
      </c>
      <c r="W49" s="54">
        <f t="shared" si="16"/>
        <v>0</v>
      </c>
      <c r="X49" s="54">
        <v>0</v>
      </c>
      <c r="Y49" s="37">
        <f t="shared" si="2"/>
        <v>8092914</v>
      </c>
      <c r="Z49" s="59"/>
    </row>
    <row r="50" spans="1:26">
      <c r="A50" s="39"/>
      <c r="B50" s="66"/>
      <c r="C50" s="50"/>
      <c r="D50" s="77"/>
      <c r="E50" s="77"/>
      <c r="F50" s="66" t="s">
        <v>47</v>
      </c>
      <c r="G50" s="73" t="s">
        <v>88</v>
      </c>
      <c r="H50" s="73"/>
      <c r="I50" s="40" t="s">
        <v>86</v>
      </c>
      <c r="J50" s="56">
        <f>'[1]bevételi tábla 4.sz.'!X47</f>
        <v>0</v>
      </c>
      <c r="K50" s="56">
        <f>'[1]bevételi tábla 4.sz.'!Y47</f>
        <v>0</v>
      </c>
      <c r="L50" s="71">
        <f t="shared" si="19"/>
        <v>0</v>
      </c>
      <c r="M50" s="71">
        <f t="shared" si="22"/>
        <v>0</v>
      </c>
      <c r="N50" s="56">
        <f>'[1]bevételi tábla 4.sz.'!AJ47</f>
        <v>0</v>
      </c>
      <c r="O50" s="56">
        <f>'[1]bevételi tábla 4.sz.'!AK47</f>
        <v>0</v>
      </c>
      <c r="P50" s="56">
        <f>'[1]bevételi tábla 4.sz.'!AL47</f>
        <v>740000</v>
      </c>
      <c r="Q50" s="57">
        <f t="shared" si="20"/>
        <v>740000</v>
      </c>
      <c r="R50" s="56">
        <f>'[1]bevételi tábla 4.sz.'!DJ47</f>
        <v>0</v>
      </c>
      <c r="S50" s="56">
        <f>'[1]bevételi tábla 4.sz.'!DK47</f>
        <v>0</v>
      </c>
      <c r="T50" s="56">
        <f>'[1]bevételi tábla 4.sz.'!DL47</f>
        <v>0</v>
      </c>
      <c r="U50" s="57">
        <f t="shared" si="21"/>
        <v>0</v>
      </c>
      <c r="V50" s="54">
        <f t="shared" si="16"/>
        <v>0</v>
      </c>
      <c r="W50" s="54">
        <f t="shared" si="16"/>
        <v>0</v>
      </c>
      <c r="X50" s="54">
        <v>0</v>
      </c>
      <c r="Y50" s="37">
        <f t="shared" si="2"/>
        <v>0</v>
      </c>
      <c r="Z50" s="59"/>
    </row>
    <row r="51" spans="1:26">
      <c r="A51" s="49"/>
      <c r="B51" s="66"/>
      <c r="C51" s="50"/>
      <c r="D51" s="50"/>
      <c r="E51" s="50"/>
      <c r="F51" s="66" t="s">
        <v>47</v>
      </c>
      <c r="G51" s="73" t="s">
        <v>89</v>
      </c>
      <c r="H51" s="73"/>
      <c r="I51" s="40" t="s">
        <v>86</v>
      </c>
      <c r="J51" s="56">
        <f>'[1]bevételi tábla 4.sz.'!X48</f>
        <v>0</v>
      </c>
      <c r="K51" s="56">
        <f>'[1]bevételi tábla 4.sz.'!Y48</f>
        <v>0</v>
      </c>
      <c r="L51" s="71">
        <f t="shared" si="19"/>
        <v>0</v>
      </c>
      <c r="M51" s="71">
        <f t="shared" si="22"/>
        <v>0</v>
      </c>
      <c r="N51" s="56">
        <f>'[1]bevételi tábla 4.sz.'!AJ48</f>
        <v>0</v>
      </c>
      <c r="O51" s="56">
        <f>'[1]bevételi tábla 4.sz.'!AK48</f>
        <v>0</v>
      </c>
      <c r="P51" s="56">
        <f>'[1]bevételi tábla 4.sz.'!AL48</f>
        <v>0</v>
      </c>
      <c r="Q51" s="57">
        <f t="shared" si="20"/>
        <v>0</v>
      </c>
      <c r="R51" s="56">
        <f>'[1]bevételi tábla 4.sz.'!DJ48</f>
        <v>0</v>
      </c>
      <c r="S51" s="56">
        <f>'[1]bevételi tábla 4.sz.'!DK48</f>
        <v>0</v>
      </c>
      <c r="T51" s="56">
        <f>'[1]bevételi tábla 4.sz.'!DL48</f>
        <v>0</v>
      </c>
      <c r="U51" s="57">
        <f t="shared" si="21"/>
        <v>0</v>
      </c>
      <c r="V51" s="54">
        <f t="shared" si="16"/>
        <v>0</v>
      </c>
      <c r="W51" s="54">
        <f t="shared" si="16"/>
        <v>0</v>
      </c>
      <c r="X51" s="54">
        <v>0</v>
      </c>
      <c r="Y51" s="37">
        <f t="shared" si="2"/>
        <v>0</v>
      </c>
      <c r="Z51" s="59"/>
    </row>
    <row r="52" spans="1:26">
      <c r="A52" s="49"/>
      <c r="B52" s="66"/>
      <c r="C52" s="50"/>
      <c r="D52" s="51">
        <v>5</v>
      </c>
      <c r="E52" s="40" t="s">
        <v>90</v>
      </c>
      <c r="F52" s="40"/>
      <c r="G52" s="40"/>
      <c r="H52" s="40"/>
      <c r="I52" s="40" t="s">
        <v>91</v>
      </c>
      <c r="J52" s="56">
        <f>'[1]bevételi tábla 4.sz.'!X49</f>
        <v>0</v>
      </c>
      <c r="K52" s="56">
        <f>'[1]bevételi tábla 4.sz.'!Y49</f>
        <v>0</v>
      </c>
      <c r="L52" s="71">
        <f t="shared" si="19"/>
        <v>0</v>
      </c>
      <c r="M52" s="71">
        <f t="shared" si="22"/>
        <v>0</v>
      </c>
      <c r="N52" s="56">
        <f>'[1]bevételi tábla 4.sz.'!AJ49</f>
        <v>0</v>
      </c>
      <c r="O52" s="56">
        <f>'[1]bevételi tábla 4.sz.'!AK49</f>
        <v>0</v>
      </c>
      <c r="P52" s="56">
        <f>'[1]bevételi tábla 4.sz.'!AL49</f>
        <v>0</v>
      </c>
      <c r="Q52" s="57">
        <f t="shared" si="20"/>
        <v>0</v>
      </c>
      <c r="R52" s="56">
        <v>0</v>
      </c>
      <c r="S52" s="56">
        <v>0</v>
      </c>
      <c r="T52" s="56">
        <f>'[1]bevételi tábla 4.sz.'!DL49</f>
        <v>0</v>
      </c>
      <c r="U52" s="57">
        <f t="shared" si="21"/>
        <v>0</v>
      </c>
      <c r="V52" s="54">
        <f t="shared" si="16"/>
        <v>0</v>
      </c>
      <c r="W52" s="54">
        <f t="shared" si="16"/>
        <v>0</v>
      </c>
      <c r="X52" s="54">
        <v>0</v>
      </c>
      <c r="Y52" s="37">
        <f t="shared" si="2"/>
        <v>0</v>
      </c>
      <c r="Z52" s="59"/>
    </row>
    <row r="53" spans="1:26">
      <c r="A53" s="72"/>
      <c r="B53" s="66"/>
      <c r="C53" s="50"/>
      <c r="D53" s="51">
        <v>6</v>
      </c>
      <c r="E53" s="50" t="s">
        <v>92</v>
      </c>
      <c r="F53" s="50"/>
      <c r="G53" s="55"/>
      <c r="H53" s="55"/>
      <c r="I53" s="55" t="s">
        <v>93</v>
      </c>
      <c r="J53" s="56">
        <f>'[1]bevételi tábla 4.sz.'!X50</f>
        <v>0</v>
      </c>
      <c r="K53" s="56">
        <f>'[1]bevételi tábla 4.sz.'!Y50</f>
        <v>0</v>
      </c>
      <c r="L53" s="71">
        <f t="shared" si="19"/>
        <v>0</v>
      </c>
      <c r="M53" s="71">
        <f t="shared" si="22"/>
        <v>0</v>
      </c>
      <c r="N53" s="56">
        <f>'[1]bevételi tábla 4.sz.'!AJ50</f>
        <v>0</v>
      </c>
      <c r="O53" s="56">
        <f>'[1]bevételi tábla 4.sz.'!AK50</f>
        <v>0</v>
      </c>
      <c r="P53" s="56">
        <f>'[1]bevételi tábla 4.sz.'!AL50</f>
        <v>0</v>
      </c>
      <c r="Q53" s="57">
        <f t="shared" si="20"/>
        <v>0</v>
      </c>
      <c r="R53" s="56">
        <f>12984724-837638</f>
        <v>12147086</v>
      </c>
      <c r="S53" s="56">
        <v>0</v>
      </c>
      <c r="T53" s="56">
        <f>'[1]bevételi tábla 4.sz.'!DL50</f>
        <v>0</v>
      </c>
      <c r="U53" s="57">
        <f t="shared" si="21"/>
        <v>12147086</v>
      </c>
      <c r="V53" s="54">
        <f t="shared" si="16"/>
        <v>12147086</v>
      </c>
      <c r="W53" s="54">
        <f t="shared" si="16"/>
        <v>0</v>
      </c>
      <c r="X53" s="54">
        <v>0</v>
      </c>
      <c r="Y53" s="37">
        <f t="shared" si="2"/>
        <v>12147086</v>
      </c>
      <c r="Z53" s="58"/>
    </row>
    <row r="54" spans="1:26">
      <c r="A54" s="72"/>
      <c r="B54" s="66"/>
      <c r="C54" s="50"/>
      <c r="D54" s="51">
        <v>7</v>
      </c>
      <c r="E54" s="50" t="s">
        <v>94</v>
      </c>
      <c r="F54" s="50"/>
      <c r="G54" s="50"/>
      <c r="H54" s="40"/>
      <c r="I54" s="40" t="s">
        <v>95</v>
      </c>
      <c r="J54" s="56">
        <f>'[1]bevételi tábla 4.sz.'!X51</f>
        <v>0</v>
      </c>
      <c r="K54" s="56">
        <f>'[1]bevételi tábla 4.sz.'!Y51</f>
        <v>0</v>
      </c>
      <c r="L54" s="71">
        <f t="shared" si="19"/>
        <v>0</v>
      </c>
      <c r="M54" s="71">
        <f t="shared" si="22"/>
        <v>0</v>
      </c>
      <c r="N54" s="56">
        <f>'[1]bevételi tábla 4.sz.'!AJ51</f>
        <v>0</v>
      </c>
      <c r="O54" s="56">
        <f>'[1]bevételi tábla 4.sz.'!AK51</f>
        <v>0</v>
      </c>
      <c r="P54" s="56">
        <f>'[1]bevételi tábla 4.sz.'!AL51</f>
        <v>0</v>
      </c>
      <c r="Q54" s="57">
        <f t="shared" si="20"/>
        <v>0</v>
      </c>
      <c r="R54" s="56">
        <f>'[1]bevételi tábla 4.sz.'!DJ51</f>
        <v>0</v>
      </c>
      <c r="S54" s="56">
        <f>'[1]bevételi tábla 4.sz.'!DK51</f>
        <v>0</v>
      </c>
      <c r="T54" s="56">
        <f>'[1]bevételi tábla 4.sz.'!DL51</f>
        <v>0</v>
      </c>
      <c r="U54" s="57">
        <f t="shared" si="21"/>
        <v>0</v>
      </c>
      <c r="V54" s="54">
        <f t="shared" si="16"/>
        <v>0</v>
      </c>
      <c r="W54" s="54">
        <f t="shared" si="16"/>
        <v>0</v>
      </c>
      <c r="X54" s="54">
        <v>0</v>
      </c>
      <c r="Y54" s="37">
        <f t="shared" si="2"/>
        <v>0</v>
      </c>
      <c r="Z54" s="59"/>
    </row>
    <row r="55" spans="1:26">
      <c r="A55" s="72"/>
      <c r="B55" s="50"/>
      <c r="C55" s="50"/>
      <c r="D55" s="51">
        <v>8</v>
      </c>
      <c r="E55" s="40" t="s">
        <v>96</v>
      </c>
      <c r="F55" s="40"/>
      <c r="G55" s="40"/>
      <c r="H55" s="40"/>
      <c r="I55" s="40" t="s">
        <v>97</v>
      </c>
      <c r="J55" s="56">
        <f>'[1]bevételi tábla 4.sz.'!X52</f>
        <v>0</v>
      </c>
      <c r="K55" s="56">
        <f>'[1]bevételi tábla 4.sz.'!Y52</f>
        <v>0</v>
      </c>
      <c r="L55" s="71">
        <f t="shared" si="19"/>
        <v>0</v>
      </c>
      <c r="M55" s="71">
        <f t="shared" si="22"/>
        <v>0</v>
      </c>
      <c r="N55" s="56">
        <f>'[1]bevételi tábla 4.sz.'!AJ52</f>
        <v>0</v>
      </c>
      <c r="O55" s="56">
        <f>'[1]bevételi tábla 4.sz.'!AK52</f>
        <v>0</v>
      </c>
      <c r="P55" s="56">
        <f>'[1]bevételi tábla 4.sz.'!AL52</f>
        <v>0</v>
      </c>
      <c r="Q55" s="57">
        <f t="shared" si="20"/>
        <v>0</v>
      </c>
      <c r="R55" s="56">
        <f>'[1]bevételi tábla 4.sz.'!DJ52</f>
        <v>0</v>
      </c>
      <c r="S55" s="56">
        <f>'[1]bevételi tábla 4.sz.'!DK52</f>
        <v>0</v>
      </c>
      <c r="T55" s="56">
        <f>'[1]bevételi tábla 4.sz.'!DL52</f>
        <v>0</v>
      </c>
      <c r="U55" s="57">
        <f t="shared" si="21"/>
        <v>0</v>
      </c>
      <c r="V55" s="54">
        <f t="shared" si="16"/>
        <v>0</v>
      </c>
      <c r="W55" s="54">
        <f t="shared" si="16"/>
        <v>0</v>
      </c>
      <c r="X55" s="54">
        <v>0</v>
      </c>
      <c r="Y55" s="37">
        <f t="shared" si="2"/>
        <v>0</v>
      </c>
      <c r="Z55" s="59"/>
    </row>
    <row r="56" spans="1:26">
      <c r="A56" s="72"/>
      <c r="B56" s="50"/>
      <c r="C56" s="66"/>
      <c r="D56" s="66"/>
      <c r="E56" s="66"/>
      <c r="F56" s="66" t="s">
        <v>47</v>
      </c>
      <c r="G56" s="73" t="s">
        <v>98</v>
      </c>
      <c r="H56" s="66"/>
      <c r="I56" s="40" t="s">
        <v>97</v>
      </c>
      <c r="J56" s="56">
        <f>'[1]bevételi tábla 4.sz.'!X53</f>
        <v>0</v>
      </c>
      <c r="K56" s="56">
        <f>'[1]bevételi tábla 4.sz.'!Y53</f>
        <v>0</v>
      </c>
      <c r="L56" s="71">
        <f t="shared" si="19"/>
        <v>0</v>
      </c>
      <c r="M56" s="71">
        <f t="shared" si="22"/>
        <v>0</v>
      </c>
      <c r="N56" s="56">
        <f>'[1]bevételi tábla 4.sz.'!AJ53</f>
        <v>0</v>
      </c>
      <c r="O56" s="56">
        <f>'[1]bevételi tábla 4.sz.'!AK53</f>
        <v>0</v>
      </c>
      <c r="P56" s="56">
        <f>'[1]bevételi tábla 4.sz.'!AL53</f>
        <v>0</v>
      </c>
      <c r="Q56" s="57">
        <f t="shared" si="20"/>
        <v>0</v>
      </c>
      <c r="R56" s="56">
        <f>'[1]bevételi tábla 4.sz.'!DJ53</f>
        <v>0</v>
      </c>
      <c r="S56" s="56">
        <f>'[1]bevételi tábla 4.sz.'!DK53</f>
        <v>0</v>
      </c>
      <c r="T56" s="56">
        <f>'[1]bevételi tábla 4.sz.'!DL53</f>
        <v>0</v>
      </c>
      <c r="U56" s="57">
        <f t="shared" si="21"/>
        <v>0</v>
      </c>
      <c r="V56" s="54">
        <f t="shared" si="16"/>
        <v>0</v>
      </c>
      <c r="W56" s="54">
        <f t="shared" si="16"/>
        <v>0</v>
      </c>
      <c r="X56" s="54">
        <v>0</v>
      </c>
      <c r="Y56" s="37">
        <f t="shared" si="2"/>
        <v>0</v>
      </c>
      <c r="Z56" s="59"/>
    </row>
    <row r="57" spans="1:26">
      <c r="A57" s="72"/>
      <c r="B57" s="50"/>
      <c r="C57" s="50"/>
      <c r="D57" s="51">
        <v>9</v>
      </c>
      <c r="E57" s="50" t="s">
        <v>99</v>
      </c>
      <c r="F57" s="50"/>
      <c r="G57" s="55"/>
      <c r="H57" s="55"/>
      <c r="I57" s="55" t="s">
        <v>100</v>
      </c>
      <c r="J57" s="56">
        <f>'[1]bevételi tábla 4.sz.'!X54</f>
        <v>0</v>
      </c>
      <c r="K57" s="56">
        <f>'[1]bevételi tábla 4.sz.'!Y54</f>
        <v>0</v>
      </c>
      <c r="L57" s="71">
        <f t="shared" si="19"/>
        <v>0</v>
      </c>
      <c r="M57" s="71">
        <f t="shared" si="22"/>
        <v>0</v>
      </c>
      <c r="N57" s="56">
        <f>'[1]bevételi tábla 4.sz.'!AJ54</f>
        <v>0</v>
      </c>
      <c r="O57" s="56">
        <f>'[1]bevételi tábla 4.sz.'!AK54</f>
        <v>0</v>
      </c>
      <c r="P57" s="56">
        <f>'[1]bevételi tábla 4.sz.'!AL54</f>
        <v>0</v>
      </c>
      <c r="Q57" s="57">
        <f t="shared" si="20"/>
        <v>0</v>
      </c>
      <c r="R57" s="56">
        <f>'[1]bevételi tábla 4.sz.'!DJ54</f>
        <v>0</v>
      </c>
      <c r="S57" s="56">
        <f>'[1]bevételi tábla 4.sz.'!DK54</f>
        <v>0</v>
      </c>
      <c r="T57" s="56">
        <f>'[1]bevételi tábla 4.sz.'!DL54</f>
        <v>0</v>
      </c>
      <c r="U57" s="57">
        <f t="shared" si="21"/>
        <v>0</v>
      </c>
      <c r="V57" s="54">
        <f t="shared" si="16"/>
        <v>0</v>
      </c>
      <c r="W57" s="54">
        <f t="shared" si="16"/>
        <v>0</v>
      </c>
      <c r="X57" s="54">
        <v>0</v>
      </c>
      <c r="Y57" s="37">
        <f t="shared" si="2"/>
        <v>0</v>
      </c>
      <c r="Z57" s="58"/>
    </row>
    <row r="58" spans="1:26">
      <c r="A58" s="72"/>
      <c r="B58" s="66"/>
      <c r="C58" s="66"/>
      <c r="D58" s="51"/>
      <c r="E58" s="66"/>
      <c r="F58" s="66" t="s">
        <v>47</v>
      </c>
      <c r="G58" s="73" t="s">
        <v>101</v>
      </c>
      <c r="H58" s="66"/>
      <c r="I58" s="55" t="s">
        <v>100</v>
      </c>
      <c r="J58" s="56">
        <f>'[1]bevételi tábla 4.sz.'!X55</f>
        <v>0</v>
      </c>
      <c r="K58" s="56">
        <f>'[1]bevételi tábla 4.sz.'!Y55</f>
        <v>0</v>
      </c>
      <c r="L58" s="71">
        <f t="shared" si="19"/>
        <v>0</v>
      </c>
      <c r="M58" s="71">
        <f t="shared" si="22"/>
        <v>0</v>
      </c>
      <c r="N58" s="56">
        <f>'[1]bevételi tábla 4.sz.'!AJ55</f>
        <v>0</v>
      </c>
      <c r="O58" s="56">
        <f>'[1]bevételi tábla 4.sz.'!AK55</f>
        <v>0</v>
      </c>
      <c r="P58" s="56">
        <f>'[1]bevételi tábla 4.sz.'!AL55</f>
        <v>0</v>
      </c>
      <c r="Q58" s="57">
        <f t="shared" si="20"/>
        <v>0</v>
      </c>
      <c r="R58" s="56">
        <f>'[1]bevételi tábla 4.sz.'!DJ55</f>
        <v>0</v>
      </c>
      <c r="S58" s="56">
        <f>'[1]bevételi tábla 4.sz.'!DK55</f>
        <v>0</v>
      </c>
      <c r="T58" s="56">
        <f>'[1]bevételi tábla 4.sz.'!DL55</f>
        <v>0</v>
      </c>
      <c r="U58" s="57">
        <f t="shared" si="21"/>
        <v>0</v>
      </c>
      <c r="V58" s="54">
        <f t="shared" si="16"/>
        <v>0</v>
      </c>
      <c r="W58" s="54">
        <f t="shared" si="16"/>
        <v>0</v>
      </c>
      <c r="X58" s="54">
        <f t="shared" ref="X58:X64" si="23">SUMIF($J$7:$Q$7,"Kötelező feladatok",N58:W58)</f>
        <v>0</v>
      </c>
      <c r="Y58" s="37">
        <f t="shared" si="2"/>
        <v>0</v>
      </c>
      <c r="Z58" s="58"/>
    </row>
    <row r="59" spans="1:26">
      <c r="A59" s="72"/>
      <c r="B59" s="66"/>
      <c r="C59" s="50"/>
      <c r="D59" s="51">
        <v>10</v>
      </c>
      <c r="E59" s="50" t="s">
        <v>102</v>
      </c>
      <c r="F59" s="50"/>
      <c r="G59" s="55"/>
      <c r="H59" s="55"/>
      <c r="I59" s="55" t="s">
        <v>103</v>
      </c>
      <c r="J59" s="56">
        <v>300000</v>
      </c>
      <c r="K59" s="56">
        <f>'[1]bevételi tábla 4.sz.'!Y56</f>
        <v>0</v>
      </c>
      <c r="L59" s="71"/>
      <c r="M59" s="71">
        <f t="shared" si="22"/>
        <v>300000</v>
      </c>
      <c r="N59" s="56">
        <f>'[1]bevételi tábla 4.sz.'!AJ56</f>
        <v>0</v>
      </c>
      <c r="O59" s="56">
        <f>'[1]bevételi tábla 4.sz.'!AK56</f>
        <v>0</v>
      </c>
      <c r="P59" s="56">
        <f>'[1]bevételi tábla 4.sz.'!AL56</f>
        <v>0</v>
      </c>
      <c r="Q59" s="57">
        <f t="shared" si="20"/>
        <v>0</v>
      </c>
      <c r="R59" s="56">
        <v>0</v>
      </c>
      <c r="S59" s="56">
        <f>'[1]bevételi tábla 4.sz.'!DK56</f>
        <v>0</v>
      </c>
      <c r="T59" s="56">
        <f>'[1]bevételi tábla 4.sz.'!DL56</f>
        <v>0</v>
      </c>
      <c r="U59" s="57">
        <f t="shared" si="21"/>
        <v>0</v>
      </c>
      <c r="V59" s="54">
        <f t="shared" si="16"/>
        <v>300000</v>
      </c>
      <c r="W59" s="54">
        <f t="shared" si="16"/>
        <v>0</v>
      </c>
      <c r="X59" s="54">
        <f t="shared" si="23"/>
        <v>0</v>
      </c>
      <c r="Y59" s="37">
        <f t="shared" si="2"/>
        <v>300000</v>
      </c>
      <c r="Z59" s="58"/>
    </row>
    <row r="60" spans="1:26">
      <c r="A60" s="72"/>
      <c r="B60" s="66"/>
      <c r="C60" s="50"/>
      <c r="D60" s="51"/>
      <c r="E60" s="73"/>
      <c r="F60" s="50"/>
      <c r="G60" s="55"/>
      <c r="H60" s="55"/>
      <c r="I60" s="55"/>
      <c r="J60" s="56"/>
      <c r="K60" s="56"/>
      <c r="L60" s="57"/>
      <c r="M60" s="57"/>
      <c r="N60" s="56"/>
      <c r="O60" s="56"/>
      <c r="P60" s="56"/>
      <c r="Q60" s="57"/>
      <c r="R60" s="56"/>
      <c r="S60" s="56"/>
      <c r="T60" s="56"/>
      <c r="U60" s="57"/>
      <c r="V60" s="54">
        <f t="shared" si="16"/>
        <v>0</v>
      </c>
      <c r="W60" s="54">
        <f>SUMIF($J$7:$Q$7,"Kötelező feladatok",N60:V60)</f>
        <v>0</v>
      </c>
      <c r="X60" s="54">
        <f t="shared" si="23"/>
        <v>0</v>
      </c>
      <c r="Y60" s="37">
        <f t="shared" si="2"/>
        <v>0</v>
      </c>
      <c r="Z60" s="58"/>
    </row>
    <row r="61" spans="1:26">
      <c r="A61" s="72"/>
      <c r="B61" s="40"/>
      <c r="C61" s="41">
        <v>4</v>
      </c>
      <c r="D61" s="42" t="s">
        <v>104</v>
      </c>
      <c r="E61" s="42"/>
      <c r="F61" s="42"/>
      <c r="G61" s="42"/>
      <c r="H61" s="42"/>
      <c r="I61" s="43" t="s">
        <v>105</v>
      </c>
      <c r="J61" s="44">
        <f t="shared" ref="J61:U61" si="24">SUM(J62:J64)</f>
        <v>0</v>
      </c>
      <c r="K61" s="44">
        <f t="shared" si="24"/>
        <v>0</v>
      </c>
      <c r="L61" s="45">
        <f t="shared" si="24"/>
        <v>0</v>
      </c>
      <c r="M61" s="45">
        <f t="shared" si="24"/>
        <v>0</v>
      </c>
      <c r="N61" s="44">
        <f t="shared" si="24"/>
        <v>0</v>
      </c>
      <c r="O61" s="44">
        <f t="shared" si="24"/>
        <v>0</v>
      </c>
      <c r="P61" s="44">
        <f t="shared" si="24"/>
        <v>0</v>
      </c>
      <c r="Q61" s="45">
        <f t="shared" si="24"/>
        <v>0</v>
      </c>
      <c r="R61" s="44">
        <f t="shared" si="24"/>
        <v>0</v>
      </c>
      <c r="S61" s="44">
        <f t="shared" si="24"/>
        <v>0</v>
      </c>
      <c r="T61" s="44">
        <f>SUM(T62:T64)</f>
        <v>0</v>
      </c>
      <c r="U61" s="45">
        <f t="shared" si="24"/>
        <v>0</v>
      </c>
      <c r="V61" s="64">
        <f t="shared" si="16"/>
        <v>0</v>
      </c>
      <c r="W61" s="47">
        <f>SUMIF($J$7:$Q$7,"Kötelező feladatok",N61:V61)</f>
        <v>0</v>
      </c>
      <c r="X61" s="47">
        <f t="shared" si="23"/>
        <v>0</v>
      </c>
      <c r="Y61" s="37">
        <f t="shared" si="2"/>
        <v>0</v>
      </c>
      <c r="Z61" s="48"/>
    </row>
    <row r="62" spans="1:26">
      <c r="A62" s="72"/>
      <c r="B62" s="66"/>
      <c r="C62" s="50"/>
      <c r="D62" s="51">
        <v>1</v>
      </c>
      <c r="E62" s="40" t="s">
        <v>106</v>
      </c>
      <c r="F62" s="55"/>
      <c r="G62" s="55"/>
      <c r="H62" s="55"/>
      <c r="I62" s="55" t="s">
        <v>107</v>
      </c>
      <c r="J62" s="56">
        <f>'[1]bevételi tábla 4.sz.'!X59</f>
        <v>0</v>
      </c>
      <c r="K62" s="56">
        <f>'[1]bevételi tábla 4.sz.'!Y59</f>
        <v>0</v>
      </c>
      <c r="L62" s="71">
        <f>SUM(J62:K62)</f>
        <v>0</v>
      </c>
      <c r="M62" s="71">
        <f>SUM(J62:L62)</f>
        <v>0</v>
      </c>
      <c r="N62" s="56">
        <f>'[1]bevételi tábla 4.sz.'!AJ59</f>
        <v>0</v>
      </c>
      <c r="O62" s="56">
        <f>'[1]bevételi tábla 4.sz.'!AK59</f>
        <v>0</v>
      </c>
      <c r="P62" s="56">
        <f>'[1]bevételi tábla 4.sz.'!AL59</f>
        <v>0</v>
      </c>
      <c r="Q62" s="57">
        <f>SUM(N62:P62)</f>
        <v>0</v>
      </c>
      <c r="R62" s="56">
        <f>'[1]bevételi tábla 4.sz.'!DJ59</f>
        <v>0</v>
      </c>
      <c r="S62" s="56">
        <f>'[1]bevételi tábla 4.sz.'!DK59</f>
        <v>0</v>
      </c>
      <c r="T62" s="56">
        <f>'[1]bevételi tábla 4.sz.'!DL59</f>
        <v>0</v>
      </c>
      <c r="U62" s="57">
        <f>SUM(R62:T62)</f>
        <v>0</v>
      </c>
      <c r="V62" s="54">
        <f t="shared" si="16"/>
        <v>0</v>
      </c>
      <c r="W62" s="54">
        <f>SUMIF($J$7:$Q$7,"Kötelező feladatok",N62:V62)</f>
        <v>0</v>
      </c>
      <c r="X62" s="54">
        <f t="shared" si="23"/>
        <v>0</v>
      </c>
      <c r="Y62" s="37">
        <f t="shared" si="2"/>
        <v>0</v>
      </c>
      <c r="Z62" s="58"/>
    </row>
    <row r="63" spans="1:26">
      <c r="A63" s="72"/>
      <c r="B63" s="66"/>
      <c r="C63" s="50"/>
      <c r="D63" s="51">
        <v>2</v>
      </c>
      <c r="E63" s="40" t="s">
        <v>108</v>
      </c>
      <c r="F63" s="55"/>
      <c r="G63" s="55"/>
      <c r="H63" s="55"/>
      <c r="I63" s="55" t="s">
        <v>109</v>
      </c>
      <c r="J63" s="56">
        <f>'[1]bevételi tábla 4.sz.'!X60</f>
        <v>0</v>
      </c>
      <c r="K63" s="56">
        <f>'[1]bevételi tábla 4.sz.'!Y60</f>
        <v>0</v>
      </c>
      <c r="L63" s="71">
        <f>SUM(J63:K63)</f>
        <v>0</v>
      </c>
      <c r="M63" s="71">
        <f>SUM(J63:L63)</f>
        <v>0</v>
      </c>
      <c r="N63" s="56">
        <f>'[1]bevételi tábla 4.sz.'!AJ60</f>
        <v>0</v>
      </c>
      <c r="O63" s="56">
        <f>'[1]bevételi tábla 4.sz.'!AK60</f>
        <v>0</v>
      </c>
      <c r="P63" s="56">
        <f>'[1]bevételi tábla 4.sz.'!AL60</f>
        <v>0</v>
      </c>
      <c r="Q63" s="57">
        <f>SUM(N63:P63)</f>
        <v>0</v>
      </c>
      <c r="R63" s="56">
        <f>'[1]bevételi tábla 4.sz.'!DJ60</f>
        <v>0</v>
      </c>
      <c r="S63" s="56">
        <f>'[1]bevételi tábla 4.sz.'!DK60</f>
        <v>0</v>
      </c>
      <c r="T63" s="56">
        <f>'[1]bevételi tábla 4.sz.'!DL60</f>
        <v>0</v>
      </c>
      <c r="U63" s="57">
        <f>SUM(R63:T63)</f>
        <v>0</v>
      </c>
      <c r="V63" s="54">
        <f t="shared" si="16"/>
        <v>0</v>
      </c>
      <c r="W63" s="54">
        <f>SUMIF($J$7:$Q$7,"Kötelező feladatok",N63:V63)</f>
        <v>0</v>
      </c>
      <c r="X63" s="54">
        <f t="shared" si="23"/>
        <v>0</v>
      </c>
      <c r="Y63" s="37">
        <f t="shared" si="2"/>
        <v>0</v>
      </c>
      <c r="Z63" s="58"/>
    </row>
    <row r="64" spans="1:26">
      <c r="A64" s="72"/>
      <c r="B64" s="66"/>
      <c r="C64" s="50"/>
      <c r="D64" s="51">
        <v>3</v>
      </c>
      <c r="E64" s="40" t="s">
        <v>110</v>
      </c>
      <c r="F64" s="55"/>
      <c r="G64" s="55"/>
      <c r="H64" s="55"/>
      <c r="I64" s="55" t="s">
        <v>111</v>
      </c>
      <c r="J64" s="56">
        <f>'[1]bevételi tábla 4.sz.'!X61</f>
        <v>0</v>
      </c>
      <c r="K64" s="56">
        <f>'[1]bevételi tábla 4.sz.'!Y61</f>
        <v>0</v>
      </c>
      <c r="L64" s="71">
        <f>SUM(J64:K64)</f>
        <v>0</v>
      </c>
      <c r="M64" s="71">
        <f>SUM(J64:L64)</f>
        <v>0</v>
      </c>
      <c r="N64" s="56">
        <f>'[1]bevételi tábla 4.sz.'!AJ61</f>
        <v>0</v>
      </c>
      <c r="O64" s="56">
        <f>'[1]bevételi tábla 4.sz.'!AK61</f>
        <v>0</v>
      </c>
      <c r="P64" s="56">
        <f>'[1]bevételi tábla 4.sz.'!AL61</f>
        <v>0</v>
      </c>
      <c r="Q64" s="57">
        <f>SUM(N64:P64)</f>
        <v>0</v>
      </c>
      <c r="R64" s="56">
        <f>'[1]bevételi tábla 4.sz.'!DJ61</f>
        <v>0</v>
      </c>
      <c r="S64" s="56">
        <f>'[1]bevételi tábla 4.sz.'!DK61</f>
        <v>0</v>
      </c>
      <c r="T64" s="56">
        <f>'[1]bevételi tábla 4.sz.'!DL61</f>
        <v>0</v>
      </c>
      <c r="U64" s="57">
        <f>SUM(R64:T64)</f>
        <v>0</v>
      </c>
      <c r="V64" s="54">
        <f t="shared" si="16"/>
        <v>0</v>
      </c>
      <c r="W64" s="54">
        <f>SUMIF($J$7:$Q$7,"Kötelező feladatok",N64:V64)</f>
        <v>0</v>
      </c>
      <c r="X64" s="54">
        <f t="shared" si="23"/>
        <v>0</v>
      </c>
      <c r="Y64" s="37">
        <f t="shared" si="2"/>
        <v>0</v>
      </c>
      <c r="Z64" s="58"/>
    </row>
    <row r="65" spans="1:26">
      <c r="A65" s="72"/>
      <c r="B65" s="32">
        <v>2</v>
      </c>
      <c r="C65" s="33" t="s">
        <v>112</v>
      </c>
      <c r="D65" s="33"/>
      <c r="E65" s="33"/>
      <c r="F65" s="33"/>
      <c r="G65" s="33"/>
      <c r="H65" s="33"/>
      <c r="I65" s="33"/>
      <c r="J65" s="78">
        <f t="shared" ref="J65:U65" si="25">J66+J72+J82</f>
        <v>0</v>
      </c>
      <c r="K65" s="78">
        <f t="shared" si="25"/>
        <v>0</v>
      </c>
      <c r="L65" s="79">
        <f t="shared" si="25"/>
        <v>0</v>
      </c>
      <c r="M65" s="79">
        <f t="shared" si="25"/>
        <v>0</v>
      </c>
      <c r="N65" s="78">
        <f t="shared" si="25"/>
        <v>0</v>
      </c>
      <c r="O65" s="78">
        <f t="shared" si="25"/>
        <v>0</v>
      </c>
      <c r="P65" s="78">
        <f t="shared" si="25"/>
        <v>0</v>
      </c>
      <c r="Q65" s="79">
        <f t="shared" si="25"/>
        <v>0</v>
      </c>
      <c r="R65" s="80">
        <f t="shared" si="25"/>
        <v>10268800</v>
      </c>
      <c r="S65" s="80">
        <f t="shared" si="25"/>
        <v>0</v>
      </c>
      <c r="T65" s="80">
        <f t="shared" si="25"/>
        <v>0</v>
      </c>
      <c r="U65" s="81">
        <f t="shared" si="25"/>
        <v>10268800</v>
      </c>
      <c r="V65" s="82">
        <f t="shared" si="16"/>
        <v>10268800</v>
      </c>
      <c r="W65" s="36">
        <f>K65+O65+S65</f>
        <v>0</v>
      </c>
      <c r="X65" s="36">
        <v>0</v>
      </c>
      <c r="Y65" s="37">
        <f t="shared" si="2"/>
        <v>10268800</v>
      </c>
      <c r="Z65" s="65"/>
    </row>
    <row r="66" spans="1:26">
      <c r="A66" s="72"/>
      <c r="B66" s="40"/>
      <c r="C66" s="41">
        <v>1</v>
      </c>
      <c r="D66" s="42" t="s">
        <v>113</v>
      </c>
      <c r="E66" s="42"/>
      <c r="F66" s="42"/>
      <c r="G66" s="42"/>
      <c r="H66" s="42"/>
      <c r="I66" s="43" t="s">
        <v>114</v>
      </c>
      <c r="J66" s="44">
        <f t="shared" ref="J66:U66" si="26">SUM(J67:J71)</f>
        <v>0</v>
      </c>
      <c r="K66" s="44">
        <f t="shared" si="26"/>
        <v>0</v>
      </c>
      <c r="L66" s="45">
        <f t="shared" si="26"/>
        <v>0</v>
      </c>
      <c r="M66" s="45">
        <f t="shared" si="26"/>
        <v>0</v>
      </c>
      <c r="N66" s="44">
        <f t="shared" si="26"/>
        <v>0</v>
      </c>
      <c r="O66" s="44">
        <f t="shared" si="26"/>
        <v>0</v>
      </c>
      <c r="P66" s="44">
        <f t="shared" si="26"/>
        <v>0</v>
      </c>
      <c r="Q66" s="45">
        <f t="shared" si="26"/>
        <v>0</v>
      </c>
      <c r="R66" s="44">
        <f t="shared" si="26"/>
        <v>0</v>
      </c>
      <c r="S66" s="44">
        <f t="shared" si="26"/>
        <v>0</v>
      </c>
      <c r="T66" s="44">
        <f t="shared" si="26"/>
        <v>0</v>
      </c>
      <c r="U66" s="45">
        <f t="shared" si="26"/>
        <v>0</v>
      </c>
      <c r="V66" s="64">
        <f t="shared" si="16"/>
        <v>0</v>
      </c>
      <c r="W66" s="47">
        <f t="shared" ref="W66:W71" si="27">SUMIF($J$7:$Q$7,"Kötelező feladatok",N66:V66)</f>
        <v>0</v>
      </c>
      <c r="X66" s="47">
        <f t="shared" ref="X66:X71" si="28">SUMIF($J$7:$Q$7,"Kötelező feladatok",N66:W66)</f>
        <v>0</v>
      </c>
      <c r="Y66" s="37">
        <f t="shared" si="2"/>
        <v>0</v>
      </c>
      <c r="Z66" s="48"/>
    </row>
    <row r="67" spans="1:26">
      <c r="A67" s="72"/>
      <c r="B67" s="50"/>
      <c r="C67" s="50"/>
      <c r="D67" s="51">
        <v>1</v>
      </c>
      <c r="E67" s="50" t="s">
        <v>115</v>
      </c>
      <c r="F67" s="50"/>
      <c r="G67" s="50"/>
      <c r="H67" s="50"/>
      <c r="I67" s="40" t="s">
        <v>116</v>
      </c>
      <c r="J67" s="56">
        <f>'[1]bevételi tábla 4.sz.'!X64</f>
        <v>0</v>
      </c>
      <c r="K67" s="56">
        <f>'[1]bevételi tábla 4.sz.'!Y64</f>
        <v>0</v>
      </c>
      <c r="L67" s="71">
        <f>SUM(J67:K67)</f>
        <v>0</v>
      </c>
      <c r="M67" s="71">
        <f>SUM(J67:L67)</f>
        <v>0</v>
      </c>
      <c r="N67" s="56">
        <f>'[1]bevételi tábla 4.sz.'!AJ64</f>
        <v>0</v>
      </c>
      <c r="O67" s="56">
        <f>'[1]bevételi tábla 4.sz.'!AK64</f>
        <v>0</v>
      </c>
      <c r="P67" s="56">
        <f>'[1]bevételi tábla 4.sz.'!AL64</f>
        <v>0</v>
      </c>
      <c r="Q67" s="57">
        <f>SUM(N67:P67)</f>
        <v>0</v>
      </c>
      <c r="R67" s="56"/>
      <c r="S67" s="56">
        <f>'[1]bevételi tábla 4.sz.'!DK64</f>
        <v>0</v>
      </c>
      <c r="T67" s="56">
        <f>'[1]bevételi tábla 4.sz.'!DL64</f>
        <v>0</v>
      </c>
      <c r="U67" s="57">
        <f>SUM(R67:T67)</f>
        <v>0</v>
      </c>
      <c r="V67" s="54">
        <f t="shared" si="16"/>
        <v>0</v>
      </c>
      <c r="W67" s="54">
        <f t="shared" si="27"/>
        <v>0</v>
      </c>
      <c r="X67" s="54">
        <f t="shared" si="28"/>
        <v>0</v>
      </c>
      <c r="Y67" s="37">
        <f t="shared" si="2"/>
        <v>0</v>
      </c>
      <c r="Z67" s="59"/>
    </row>
    <row r="68" spans="1:26">
      <c r="A68" s="49"/>
      <c r="B68" s="50"/>
      <c r="C68" s="50"/>
      <c r="D68" s="51">
        <v>2</v>
      </c>
      <c r="E68" s="50" t="s">
        <v>117</v>
      </c>
      <c r="F68" s="55"/>
      <c r="G68" s="55"/>
      <c r="H68" s="55"/>
      <c r="I68" s="55" t="s">
        <v>118</v>
      </c>
      <c r="J68" s="56">
        <f>'[1]bevételi tábla 4.sz.'!X65</f>
        <v>0</v>
      </c>
      <c r="K68" s="56">
        <f>'[1]bevételi tábla 4.sz.'!Y65</f>
        <v>0</v>
      </c>
      <c r="L68" s="71">
        <f>SUM(J68:K68)</f>
        <v>0</v>
      </c>
      <c r="M68" s="71">
        <f>SUM(J68:L68)</f>
        <v>0</v>
      </c>
      <c r="N68" s="56">
        <f>'[1]bevételi tábla 4.sz.'!AJ65</f>
        <v>0</v>
      </c>
      <c r="O68" s="56">
        <f>'[1]bevételi tábla 4.sz.'!AK65</f>
        <v>0</v>
      </c>
      <c r="P68" s="56">
        <f>'[1]bevételi tábla 4.sz.'!AL65</f>
        <v>0</v>
      </c>
      <c r="Q68" s="57">
        <f>SUM(N68:P68)</f>
        <v>0</v>
      </c>
      <c r="R68" s="56">
        <f>'[1]bevételi tábla 4.sz.'!DJ65</f>
        <v>0</v>
      </c>
      <c r="S68" s="56">
        <f>'[1]bevételi tábla 4.sz.'!DK65</f>
        <v>0</v>
      </c>
      <c r="T68" s="56">
        <f>'[1]bevételi tábla 4.sz.'!DL65</f>
        <v>0</v>
      </c>
      <c r="U68" s="57">
        <f>SUM(R68:T68)</f>
        <v>0</v>
      </c>
      <c r="V68" s="54">
        <f t="shared" si="16"/>
        <v>0</v>
      </c>
      <c r="W68" s="54">
        <f t="shared" si="27"/>
        <v>0</v>
      </c>
      <c r="X68" s="54">
        <f t="shared" si="28"/>
        <v>0</v>
      </c>
      <c r="Y68" s="37">
        <f t="shared" si="2"/>
        <v>0</v>
      </c>
      <c r="Z68" s="58"/>
    </row>
    <row r="69" spans="1:26">
      <c r="A69" s="72"/>
      <c r="B69" s="50"/>
      <c r="C69" s="50"/>
      <c r="D69" s="51">
        <v>3</v>
      </c>
      <c r="E69" s="50" t="s">
        <v>119</v>
      </c>
      <c r="F69" s="55"/>
      <c r="G69" s="55"/>
      <c r="H69" s="55"/>
      <c r="I69" s="55" t="s">
        <v>120</v>
      </c>
      <c r="J69" s="56">
        <f>'[1]bevételi tábla 4.sz.'!X66</f>
        <v>0</v>
      </c>
      <c r="K69" s="56">
        <f>'[1]bevételi tábla 4.sz.'!Y66</f>
        <v>0</v>
      </c>
      <c r="L69" s="71">
        <f>SUM(J69:K69)</f>
        <v>0</v>
      </c>
      <c r="M69" s="71">
        <f>SUM(J69:L69)</f>
        <v>0</v>
      </c>
      <c r="N69" s="56">
        <f>'[1]bevételi tábla 4.sz.'!AJ66</f>
        <v>0</v>
      </c>
      <c r="O69" s="56">
        <f>'[1]bevételi tábla 4.sz.'!AK66</f>
        <v>0</v>
      </c>
      <c r="P69" s="56">
        <f>'[1]bevételi tábla 4.sz.'!AL66</f>
        <v>0</v>
      </c>
      <c r="Q69" s="57">
        <f>SUM(N69:P69)</f>
        <v>0</v>
      </c>
      <c r="R69" s="56">
        <f>'[1]bevételi tábla 4.sz.'!DJ66</f>
        <v>0</v>
      </c>
      <c r="S69" s="56">
        <f>'[1]bevételi tábla 4.sz.'!DK66</f>
        <v>0</v>
      </c>
      <c r="T69" s="56">
        <f>'[1]bevételi tábla 4.sz.'!DL66</f>
        <v>0</v>
      </c>
      <c r="U69" s="57">
        <f>SUM(R69:T69)</f>
        <v>0</v>
      </c>
      <c r="V69" s="54">
        <f t="shared" ref="V69:W100" si="29">J69+N69+R69</f>
        <v>0</v>
      </c>
      <c r="W69" s="54">
        <f t="shared" si="27"/>
        <v>0</v>
      </c>
      <c r="X69" s="54">
        <f t="shared" si="28"/>
        <v>0</v>
      </c>
      <c r="Y69" s="37">
        <f t="shared" ref="Y69:Y101" si="30">SUM(V69:X69)</f>
        <v>0</v>
      </c>
      <c r="Z69" s="58"/>
    </row>
    <row r="70" spans="1:26">
      <c r="A70" s="72"/>
      <c r="B70" s="66"/>
      <c r="C70" s="50"/>
      <c r="D70" s="51">
        <v>4</v>
      </c>
      <c r="E70" s="50" t="s">
        <v>121</v>
      </c>
      <c r="F70" s="55"/>
      <c r="G70" s="55"/>
      <c r="H70" s="55"/>
      <c r="I70" s="55" t="s">
        <v>122</v>
      </c>
      <c r="J70" s="56">
        <f>'[1]bevételi tábla 4.sz.'!X67</f>
        <v>0</v>
      </c>
      <c r="K70" s="56">
        <f>'[1]bevételi tábla 4.sz.'!Y67</f>
        <v>0</v>
      </c>
      <c r="L70" s="71">
        <f>SUM(J70:K70)</f>
        <v>0</v>
      </c>
      <c r="M70" s="71">
        <f>SUM(J70:L70)</f>
        <v>0</v>
      </c>
      <c r="N70" s="56">
        <f>'[1]bevételi tábla 4.sz.'!AJ67</f>
        <v>0</v>
      </c>
      <c r="O70" s="56">
        <f>'[1]bevételi tábla 4.sz.'!AK67</f>
        <v>0</v>
      </c>
      <c r="P70" s="56">
        <f>'[1]bevételi tábla 4.sz.'!AL67</f>
        <v>0</v>
      </c>
      <c r="Q70" s="57">
        <f>SUM(N70:P70)</f>
        <v>0</v>
      </c>
      <c r="R70" s="56">
        <f>'[1]bevételi tábla 4.sz.'!DJ67</f>
        <v>0</v>
      </c>
      <c r="S70" s="56">
        <f>'[1]bevételi tábla 4.sz.'!DK67</f>
        <v>0</v>
      </c>
      <c r="T70" s="56">
        <f>'[1]bevételi tábla 4.sz.'!DL67</f>
        <v>0</v>
      </c>
      <c r="U70" s="57">
        <f>SUM(R70:T70)</f>
        <v>0</v>
      </c>
      <c r="V70" s="54">
        <f t="shared" si="29"/>
        <v>0</v>
      </c>
      <c r="W70" s="54">
        <f t="shared" si="27"/>
        <v>0</v>
      </c>
      <c r="X70" s="54">
        <f t="shared" si="28"/>
        <v>0</v>
      </c>
      <c r="Y70" s="37">
        <f t="shared" si="30"/>
        <v>0</v>
      </c>
      <c r="Z70" s="58"/>
    </row>
    <row r="71" spans="1:26">
      <c r="A71" s="72"/>
      <c r="B71" s="66"/>
      <c r="C71" s="50"/>
      <c r="D71" s="51">
        <v>5</v>
      </c>
      <c r="E71" s="50" t="s">
        <v>123</v>
      </c>
      <c r="F71" s="55"/>
      <c r="G71" s="55"/>
      <c r="H71" s="55"/>
      <c r="I71" s="55" t="s">
        <v>124</v>
      </c>
      <c r="J71" s="56">
        <f>'[1]bevételi tábla 4.sz.'!X68</f>
        <v>0</v>
      </c>
      <c r="K71" s="56">
        <f>'[1]bevételi tábla 4.sz.'!Y68</f>
        <v>0</v>
      </c>
      <c r="L71" s="71">
        <f>SUM(J71:K71)</f>
        <v>0</v>
      </c>
      <c r="M71" s="71">
        <f>SUM(J71:L71)</f>
        <v>0</v>
      </c>
      <c r="N71" s="56">
        <f>'[1]bevételi tábla 4.sz.'!AJ68</f>
        <v>0</v>
      </c>
      <c r="O71" s="56">
        <f>'[1]bevételi tábla 4.sz.'!AK68</f>
        <v>0</v>
      </c>
      <c r="P71" s="56">
        <f>'[1]bevételi tábla 4.sz.'!AL68</f>
        <v>0</v>
      </c>
      <c r="Q71" s="57">
        <f>SUM(N71:P71)</f>
        <v>0</v>
      </c>
      <c r="R71" s="56"/>
      <c r="S71" s="56">
        <f>'[1]bevételi tábla 4.sz.'!DK68</f>
        <v>0</v>
      </c>
      <c r="T71" s="56">
        <f>'[1]bevételi tábla 4.sz.'!DL68</f>
        <v>0</v>
      </c>
      <c r="U71" s="57">
        <f>SUM(R71:T71)</f>
        <v>0</v>
      </c>
      <c r="V71" s="54">
        <f t="shared" si="29"/>
        <v>0</v>
      </c>
      <c r="W71" s="54">
        <f t="shared" si="27"/>
        <v>0</v>
      </c>
      <c r="X71" s="54">
        <f t="shared" si="28"/>
        <v>0</v>
      </c>
      <c r="Y71" s="37">
        <f t="shared" si="30"/>
        <v>0</v>
      </c>
      <c r="Z71" s="58"/>
    </row>
    <row r="72" spans="1:26">
      <c r="A72" s="72"/>
      <c r="B72" s="40"/>
      <c r="C72" s="41">
        <v>2</v>
      </c>
      <c r="D72" s="42" t="s">
        <v>125</v>
      </c>
      <c r="E72" s="42"/>
      <c r="F72" s="42"/>
      <c r="G72" s="42"/>
      <c r="H72" s="42"/>
      <c r="I72" s="43" t="s">
        <v>126</v>
      </c>
      <c r="J72" s="44">
        <f t="shared" ref="J72:U72" si="31">SUM(J73:J76)</f>
        <v>0</v>
      </c>
      <c r="K72" s="44">
        <f t="shared" si="31"/>
        <v>0</v>
      </c>
      <c r="L72" s="45">
        <f t="shared" si="31"/>
        <v>0</v>
      </c>
      <c r="M72" s="45">
        <f t="shared" si="31"/>
        <v>0</v>
      </c>
      <c r="N72" s="44">
        <f t="shared" si="31"/>
        <v>0</v>
      </c>
      <c r="O72" s="44">
        <f t="shared" si="31"/>
        <v>0</v>
      </c>
      <c r="P72" s="44">
        <f t="shared" si="31"/>
        <v>0</v>
      </c>
      <c r="Q72" s="45">
        <f t="shared" si="31"/>
        <v>0</v>
      </c>
      <c r="R72" s="44">
        <f t="shared" si="31"/>
        <v>2268800</v>
      </c>
      <c r="S72" s="44">
        <f t="shared" si="31"/>
        <v>0</v>
      </c>
      <c r="T72" s="44">
        <f t="shared" si="31"/>
        <v>0</v>
      </c>
      <c r="U72" s="83">
        <f t="shared" si="31"/>
        <v>2268800</v>
      </c>
      <c r="V72" s="64">
        <f t="shared" si="29"/>
        <v>2268800</v>
      </c>
      <c r="W72" s="47">
        <v>0</v>
      </c>
      <c r="X72" s="47">
        <v>0</v>
      </c>
      <c r="Y72" s="37">
        <f t="shared" si="30"/>
        <v>2268800</v>
      </c>
      <c r="Z72" s="48"/>
    </row>
    <row r="73" spans="1:26">
      <c r="A73" s="72"/>
      <c r="B73" s="66"/>
      <c r="C73" s="50"/>
      <c r="D73" s="51">
        <v>1</v>
      </c>
      <c r="E73" s="50" t="s">
        <v>127</v>
      </c>
      <c r="F73" s="50"/>
      <c r="G73" s="50"/>
      <c r="H73" s="50"/>
      <c r="I73" s="40" t="s">
        <v>128</v>
      </c>
      <c r="J73" s="56">
        <f>'[1]bevételi tábla 4.sz.'!X70</f>
        <v>0</v>
      </c>
      <c r="K73" s="56">
        <f>'[1]bevételi tábla 4.sz.'!Y70</f>
        <v>0</v>
      </c>
      <c r="L73" s="71">
        <f>SUM(J73:K73)</f>
        <v>0</v>
      </c>
      <c r="M73" s="71">
        <f>SUM(J73:L73)</f>
        <v>0</v>
      </c>
      <c r="N73" s="56">
        <f>'[1]bevételi tábla 4.sz.'!AJ70</f>
        <v>0</v>
      </c>
      <c r="O73" s="56">
        <f>'[1]bevételi tábla 4.sz.'!AK70</f>
        <v>0</v>
      </c>
      <c r="P73" s="56">
        <f>'[1]bevételi tábla 4.sz.'!AL70</f>
        <v>0</v>
      </c>
      <c r="Q73" s="57">
        <f>SUM(N73:P73)</f>
        <v>0</v>
      </c>
      <c r="R73" s="56">
        <f>'[1]bevételi tábla 4.sz.'!DJ70</f>
        <v>0</v>
      </c>
      <c r="S73" s="56">
        <f>'[1]bevételi tábla 4.sz.'!DK70</f>
        <v>0</v>
      </c>
      <c r="T73" s="56">
        <f>'[1]bevételi tábla 4.sz.'!DL70</f>
        <v>0</v>
      </c>
      <c r="U73" s="57">
        <f>SUM(R73:T73)</f>
        <v>0</v>
      </c>
      <c r="V73" s="54">
        <f t="shared" si="29"/>
        <v>0</v>
      </c>
      <c r="W73" s="54">
        <f>K73+O73+S73</f>
        <v>0</v>
      </c>
      <c r="X73" s="54">
        <v>0</v>
      </c>
      <c r="Y73" s="37">
        <f t="shared" si="30"/>
        <v>0</v>
      </c>
      <c r="Z73" s="59"/>
    </row>
    <row r="74" spans="1:26">
      <c r="A74" s="72"/>
      <c r="B74" s="66"/>
      <c r="C74" s="50"/>
      <c r="D74" s="51">
        <v>2</v>
      </c>
      <c r="E74" s="50" t="s">
        <v>129</v>
      </c>
      <c r="F74" s="50"/>
      <c r="G74" s="50"/>
      <c r="H74" s="50"/>
      <c r="I74" s="40" t="s">
        <v>130</v>
      </c>
      <c r="J74" s="56">
        <f>'[1]bevételi tábla 4.sz.'!X71</f>
        <v>0</v>
      </c>
      <c r="K74" s="56">
        <f>'[1]bevételi tábla 4.sz.'!Y71</f>
        <v>0</v>
      </c>
      <c r="L74" s="71">
        <f>SUM(J74:K74)</f>
        <v>0</v>
      </c>
      <c r="M74" s="71">
        <f>SUM(J74:L74)</f>
        <v>0</v>
      </c>
      <c r="N74" s="56">
        <f>'[1]bevételi tábla 4.sz.'!AJ71</f>
        <v>0</v>
      </c>
      <c r="O74" s="56">
        <f>'[1]bevételi tábla 4.sz.'!AK71</f>
        <v>0</v>
      </c>
      <c r="P74" s="56">
        <f>'[1]bevételi tábla 4.sz.'!AL71</f>
        <v>0</v>
      </c>
      <c r="Q74" s="57">
        <f>SUM(N74:P74)</f>
        <v>0</v>
      </c>
      <c r="R74" s="56">
        <v>2268800</v>
      </c>
      <c r="S74" s="56">
        <f>'[1]bevételi tábla 4.sz.'!DK71</f>
        <v>0</v>
      </c>
      <c r="T74" s="56">
        <f>'[1]bevételi tábla 4.sz.'!DL71</f>
        <v>0</v>
      </c>
      <c r="U74" s="57">
        <f>SUM(R74:T74)</f>
        <v>2268800</v>
      </c>
      <c r="V74" s="54">
        <f t="shared" si="29"/>
        <v>2268800</v>
      </c>
      <c r="W74" s="54">
        <f>K74+O74+S74</f>
        <v>0</v>
      </c>
      <c r="X74" s="54">
        <v>0</v>
      </c>
      <c r="Y74" s="37">
        <f t="shared" si="30"/>
        <v>2268800</v>
      </c>
      <c r="Z74" s="59"/>
    </row>
    <row r="75" spans="1:26">
      <c r="A75" s="72"/>
      <c r="B75" s="66"/>
      <c r="C75" s="50"/>
      <c r="D75" s="51">
        <v>3</v>
      </c>
      <c r="E75" s="50" t="s">
        <v>131</v>
      </c>
      <c r="F75" s="50"/>
      <c r="G75" s="50"/>
      <c r="H75" s="50"/>
      <c r="I75" s="40" t="s">
        <v>132</v>
      </c>
      <c r="J75" s="56">
        <f>'[1]bevételi tábla 4.sz.'!X72</f>
        <v>0</v>
      </c>
      <c r="K75" s="56">
        <f>'[1]bevételi tábla 4.sz.'!Y72</f>
        <v>0</v>
      </c>
      <c r="L75" s="71">
        <f>SUM(J75:K75)</f>
        <v>0</v>
      </c>
      <c r="M75" s="71">
        <f>SUM(J75:L75)</f>
        <v>0</v>
      </c>
      <c r="N75" s="56">
        <f>'[1]bevételi tábla 4.sz.'!AJ72</f>
        <v>0</v>
      </c>
      <c r="O75" s="56">
        <f>'[1]bevételi tábla 4.sz.'!AK72</f>
        <v>0</v>
      </c>
      <c r="P75" s="56">
        <f>'[1]bevételi tábla 4.sz.'!AL72</f>
        <v>0</v>
      </c>
      <c r="Q75" s="57">
        <f>SUM(N75:P75)</f>
        <v>0</v>
      </c>
      <c r="R75" s="56"/>
      <c r="S75" s="56">
        <f>'[1]bevételi tábla 4.sz.'!DK72</f>
        <v>0</v>
      </c>
      <c r="T75" s="56">
        <f>'[1]bevételi tábla 4.sz.'!DL72</f>
        <v>0</v>
      </c>
      <c r="U75" s="57">
        <f>SUM(R75:T75)</f>
        <v>0</v>
      </c>
      <c r="V75" s="54">
        <f t="shared" si="29"/>
        <v>0</v>
      </c>
      <c r="W75" s="54">
        <f>K75+O75+S75</f>
        <v>0</v>
      </c>
      <c r="X75" s="54">
        <v>0</v>
      </c>
      <c r="Y75" s="37">
        <f t="shared" si="30"/>
        <v>0</v>
      </c>
      <c r="Z75" s="59"/>
    </row>
    <row r="76" spans="1:26">
      <c r="A76" s="72"/>
      <c r="B76" s="66"/>
      <c r="C76" s="50"/>
      <c r="D76" s="51">
        <v>4</v>
      </c>
      <c r="E76" s="50" t="s">
        <v>133</v>
      </c>
      <c r="F76" s="50"/>
      <c r="G76" s="50"/>
      <c r="H76" s="50"/>
      <c r="I76" s="40" t="s">
        <v>134</v>
      </c>
      <c r="J76" s="56">
        <f>'[1]bevételi tábla 4.sz.'!X73</f>
        <v>0</v>
      </c>
      <c r="K76" s="56">
        <f>'[1]bevételi tábla 4.sz.'!Y73</f>
        <v>0</v>
      </c>
      <c r="L76" s="71">
        <f>SUM(J76:K76)</f>
        <v>0</v>
      </c>
      <c r="M76" s="71">
        <f>SUM(J76:L76)</f>
        <v>0</v>
      </c>
      <c r="N76" s="56">
        <f>'[1]bevételi tábla 4.sz.'!AJ73</f>
        <v>0</v>
      </c>
      <c r="O76" s="56">
        <f>'[1]bevételi tábla 4.sz.'!AK73</f>
        <v>0</v>
      </c>
      <c r="P76" s="56">
        <f>'[1]bevételi tábla 4.sz.'!AL73</f>
        <v>0</v>
      </c>
      <c r="Q76" s="57">
        <f>SUM(N76:P76)</f>
        <v>0</v>
      </c>
      <c r="R76" s="56">
        <f>'[1]bevételi tábla 4.sz.'!DJ73</f>
        <v>0</v>
      </c>
      <c r="S76" s="56">
        <f>'[1]bevételi tábla 4.sz.'!DK73</f>
        <v>0</v>
      </c>
      <c r="T76" s="56">
        <f>'[1]bevételi tábla 4.sz.'!DL73</f>
        <v>0</v>
      </c>
      <c r="U76" s="57">
        <f>SUM(R76:T76)</f>
        <v>0</v>
      </c>
      <c r="V76" s="54">
        <f t="shared" si="29"/>
        <v>0</v>
      </c>
      <c r="W76" s="54">
        <f>K76+O76+S76</f>
        <v>0</v>
      </c>
      <c r="X76" s="54">
        <v>0</v>
      </c>
      <c r="Y76" s="37">
        <f t="shared" si="30"/>
        <v>0</v>
      </c>
      <c r="Z76" s="59"/>
    </row>
    <row r="77" spans="1:26">
      <c r="A77" s="72"/>
      <c r="B77" s="66"/>
      <c r="C77" s="66"/>
      <c r="D77" s="51" t="s">
        <v>47</v>
      </c>
      <c r="E77" s="69" t="s">
        <v>135</v>
      </c>
      <c r="F77" s="84"/>
      <c r="G77" s="84"/>
      <c r="H77" s="70"/>
      <c r="I77" s="73" t="s">
        <v>134</v>
      </c>
      <c r="J77" s="85"/>
      <c r="K77" s="85"/>
      <c r="L77" s="86"/>
      <c r="M77" s="86"/>
      <c r="N77" s="85"/>
      <c r="O77" s="85"/>
      <c r="P77" s="85"/>
      <c r="Q77" s="86"/>
      <c r="R77" s="85"/>
      <c r="S77" s="85"/>
      <c r="T77" s="85"/>
      <c r="U77" s="86"/>
      <c r="V77" s="54">
        <f t="shared" si="29"/>
        <v>0</v>
      </c>
      <c r="W77" s="54">
        <f>SUMIF($J$7:$Q$7,"Kötelező feladatok",N77:V77)</f>
        <v>0</v>
      </c>
      <c r="X77" s="54">
        <f>SUMIF($J$7:$Q$7,"Kötelező feladatok",N77:W77)</f>
        <v>0</v>
      </c>
      <c r="Y77" s="37">
        <f t="shared" si="30"/>
        <v>0</v>
      </c>
      <c r="Z77" s="87"/>
    </row>
    <row r="78" spans="1:26">
      <c r="A78" s="72"/>
      <c r="B78" s="66"/>
      <c r="C78" s="50"/>
      <c r="D78" s="51">
        <v>5</v>
      </c>
      <c r="E78" s="50" t="s">
        <v>136</v>
      </c>
      <c r="F78" s="50"/>
      <c r="G78" s="50"/>
      <c r="H78" s="50"/>
      <c r="I78" s="40" t="s">
        <v>137</v>
      </c>
      <c r="J78" s="88"/>
      <c r="K78" s="88"/>
      <c r="L78" s="71"/>
      <c r="M78" s="71"/>
      <c r="N78" s="88"/>
      <c r="O78" s="88"/>
      <c r="P78" s="88"/>
      <c r="Q78" s="71"/>
      <c r="R78" s="88"/>
      <c r="S78" s="88"/>
      <c r="T78" s="88"/>
      <c r="U78" s="71"/>
      <c r="V78" s="54">
        <f t="shared" si="29"/>
        <v>0</v>
      </c>
      <c r="W78" s="54">
        <f>SUMIF($J$7:$Q$7,"Kötelező feladatok",N78:V78)</f>
        <v>0</v>
      </c>
      <c r="X78" s="54">
        <f>SUMIF($J$7:$Q$7,"Kötelező feladatok",N78:W78)</f>
        <v>0</v>
      </c>
      <c r="Y78" s="37">
        <f t="shared" si="30"/>
        <v>0</v>
      </c>
      <c r="Z78" s="59"/>
    </row>
    <row r="79" spans="1:26">
      <c r="A79" s="72"/>
      <c r="B79" s="66"/>
      <c r="C79" s="50"/>
      <c r="D79" s="66"/>
      <c r="E79" s="66"/>
      <c r="F79" s="66"/>
      <c r="G79" s="66"/>
      <c r="H79" s="66"/>
      <c r="I79" s="66"/>
      <c r="J79" s="85"/>
      <c r="K79" s="85"/>
      <c r="L79" s="86"/>
      <c r="M79" s="86"/>
      <c r="N79" s="85"/>
      <c r="O79" s="85"/>
      <c r="P79" s="85"/>
      <c r="Q79" s="86"/>
      <c r="R79" s="85"/>
      <c r="S79" s="85"/>
      <c r="T79" s="85"/>
      <c r="U79" s="86"/>
      <c r="V79" s="54">
        <f t="shared" si="29"/>
        <v>0</v>
      </c>
      <c r="W79" s="54">
        <f>SUMIF($J$7:$Q$7,"Kötelező feladatok",N79:V79)</f>
        <v>0</v>
      </c>
      <c r="X79" s="54">
        <f>SUMIF($J$7:$Q$7,"Kötelező feladatok",N79:W79)</f>
        <v>0</v>
      </c>
      <c r="Y79" s="37">
        <f t="shared" si="30"/>
        <v>0</v>
      </c>
      <c r="Z79" s="87"/>
    </row>
    <row r="80" spans="1:26">
      <c r="A80" s="72"/>
      <c r="B80" s="66"/>
      <c r="C80" s="50"/>
      <c r="D80" s="66"/>
      <c r="E80" s="69"/>
      <c r="F80" s="84"/>
      <c r="G80" s="84"/>
      <c r="H80" s="70"/>
      <c r="I80" s="73"/>
      <c r="J80" s="85"/>
      <c r="K80" s="85"/>
      <c r="L80" s="86"/>
      <c r="M80" s="86"/>
      <c r="N80" s="85"/>
      <c r="O80" s="85"/>
      <c r="P80" s="85"/>
      <c r="Q80" s="86"/>
      <c r="R80" s="85"/>
      <c r="S80" s="85"/>
      <c r="T80" s="85"/>
      <c r="U80" s="86"/>
      <c r="V80" s="54">
        <f t="shared" si="29"/>
        <v>0</v>
      </c>
      <c r="W80" s="54">
        <f>SUMIF($J$7:$Q$7,"Kötelező feladatok",N80:V80)</f>
        <v>0</v>
      </c>
      <c r="X80" s="54">
        <f>SUMIF($J$7:$Q$7,"Kötelező feladatok",N80:W80)</f>
        <v>0</v>
      </c>
      <c r="Y80" s="37">
        <f t="shared" si="30"/>
        <v>0</v>
      </c>
      <c r="Z80" s="87"/>
    </row>
    <row r="81" spans="1:26">
      <c r="A81" s="72"/>
      <c r="B81" s="66"/>
      <c r="C81" s="66"/>
      <c r="D81" s="66"/>
      <c r="E81" s="66"/>
      <c r="F81" s="66"/>
      <c r="G81" s="66"/>
      <c r="H81" s="66"/>
      <c r="I81" s="66"/>
      <c r="J81" s="85"/>
      <c r="K81" s="85"/>
      <c r="L81" s="86"/>
      <c r="M81" s="86"/>
      <c r="N81" s="85"/>
      <c r="O81" s="85"/>
      <c r="P81" s="85"/>
      <c r="Q81" s="86"/>
      <c r="R81" s="85"/>
      <c r="S81" s="85"/>
      <c r="T81" s="85"/>
      <c r="U81" s="86"/>
      <c r="V81" s="54">
        <f t="shared" si="29"/>
        <v>0</v>
      </c>
      <c r="W81" s="54">
        <f>SUMIF($J$7:$Q$7,"Kötelező feladatok",N81:V81)</f>
        <v>0</v>
      </c>
      <c r="X81" s="54">
        <f>SUMIF($J$7:$Q$7,"Kötelező feladatok",N81:W81)</f>
        <v>0</v>
      </c>
      <c r="Y81" s="37">
        <f t="shared" si="30"/>
        <v>0</v>
      </c>
      <c r="Z81" s="87"/>
    </row>
    <row r="82" spans="1:26">
      <c r="A82" s="72"/>
      <c r="B82" s="40"/>
      <c r="C82" s="41">
        <v>3</v>
      </c>
      <c r="D82" s="42" t="s">
        <v>138</v>
      </c>
      <c r="E82" s="42"/>
      <c r="F82" s="42"/>
      <c r="G82" s="42"/>
      <c r="H82" s="42"/>
      <c r="I82" s="43" t="s">
        <v>139</v>
      </c>
      <c r="J82" s="61">
        <f t="shared" ref="J82:U82" si="32">SUM(J83:J85)</f>
        <v>0</v>
      </c>
      <c r="K82" s="61">
        <f t="shared" si="32"/>
        <v>0</v>
      </c>
      <c r="L82" s="62">
        <f t="shared" si="32"/>
        <v>0</v>
      </c>
      <c r="M82" s="62">
        <f t="shared" si="32"/>
        <v>0</v>
      </c>
      <c r="N82" s="61">
        <f t="shared" si="32"/>
        <v>0</v>
      </c>
      <c r="O82" s="61">
        <f t="shared" si="32"/>
        <v>0</v>
      </c>
      <c r="P82" s="61">
        <f t="shared" si="32"/>
        <v>0</v>
      </c>
      <c r="Q82" s="62">
        <f t="shared" si="32"/>
        <v>0</v>
      </c>
      <c r="R82" s="61">
        <f t="shared" si="32"/>
        <v>8000000</v>
      </c>
      <c r="S82" s="61">
        <f t="shared" si="32"/>
        <v>0</v>
      </c>
      <c r="T82" s="61">
        <f t="shared" si="32"/>
        <v>0</v>
      </c>
      <c r="U82" s="62">
        <f t="shared" si="32"/>
        <v>8000000</v>
      </c>
      <c r="V82" s="64">
        <f t="shared" si="29"/>
        <v>8000000</v>
      </c>
      <c r="W82" s="47">
        <v>0</v>
      </c>
      <c r="X82" s="47">
        <v>0</v>
      </c>
      <c r="Y82" s="37">
        <f t="shared" si="30"/>
        <v>8000000</v>
      </c>
      <c r="Z82" s="65"/>
    </row>
    <row r="83" spans="1:26">
      <c r="A83" s="72"/>
      <c r="B83" s="66"/>
      <c r="C83" s="50"/>
      <c r="D83" s="51">
        <v>1</v>
      </c>
      <c r="E83" s="40" t="s">
        <v>140</v>
      </c>
      <c r="F83" s="55"/>
      <c r="G83" s="55"/>
      <c r="H83" s="55"/>
      <c r="I83" s="55" t="s">
        <v>141</v>
      </c>
      <c r="J83" s="56">
        <f>'[1]bevételi tábla 4.sz.'!X80</f>
        <v>0</v>
      </c>
      <c r="K83" s="56">
        <f>'[1]bevételi tábla 4.sz.'!Y80</f>
        <v>0</v>
      </c>
      <c r="L83" s="71">
        <f>SUM(J83:K83)</f>
        <v>0</v>
      </c>
      <c r="M83" s="71">
        <f>SUM(J83:L83)</f>
        <v>0</v>
      </c>
      <c r="N83" s="56">
        <f>'[1]bevételi tábla 4.sz.'!AJ80</f>
        <v>0</v>
      </c>
      <c r="O83" s="56">
        <f>'[1]bevételi tábla 4.sz.'!AK80</f>
        <v>0</v>
      </c>
      <c r="P83" s="56">
        <f>'[1]bevételi tábla 4.sz.'!AL80</f>
        <v>0</v>
      </c>
      <c r="Q83" s="57">
        <f>SUM(N83:P83)</f>
        <v>0</v>
      </c>
      <c r="R83" s="56">
        <f>'[1]bevételi tábla 4.sz.'!DJ80</f>
        <v>0</v>
      </c>
      <c r="S83" s="56">
        <f>'[1]bevételi tábla 4.sz.'!DK80</f>
        <v>0</v>
      </c>
      <c r="T83" s="56">
        <f>'[1]bevételi tábla 4.sz.'!DL80</f>
        <v>0</v>
      </c>
      <c r="U83" s="57">
        <f>SUM(R83:T83)</f>
        <v>0</v>
      </c>
      <c r="V83" s="54">
        <f t="shared" si="29"/>
        <v>0</v>
      </c>
      <c r="W83" s="54">
        <f>K83+O83+S83</f>
        <v>0</v>
      </c>
      <c r="X83" s="54">
        <f>SUMIF($J$7:$Q$7,"Kötelező feladatok",N83:W83)</f>
        <v>0</v>
      </c>
      <c r="Y83" s="37">
        <f t="shared" si="30"/>
        <v>0</v>
      </c>
      <c r="Z83" s="58"/>
    </row>
    <row r="84" spans="1:26">
      <c r="A84" s="72"/>
      <c r="B84" s="66"/>
      <c r="C84" s="50"/>
      <c r="D84" s="51">
        <v>2</v>
      </c>
      <c r="E84" s="40" t="s">
        <v>142</v>
      </c>
      <c r="F84" s="55"/>
      <c r="G84" s="55"/>
      <c r="H84" s="55"/>
      <c r="I84" s="55" t="s">
        <v>143</v>
      </c>
      <c r="J84" s="56">
        <f>'[1]bevételi tábla 4.sz.'!X81</f>
        <v>0</v>
      </c>
      <c r="K84" s="56">
        <f>'[1]bevételi tábla 4.sz.'!Y81</f>
        <v>0</v>
      </c>
      <c r="L84" s="71">
        <f>SUM(J84:K84)</f>
        <v>0</v>
      </c>
      <c r="M84" s="71">
        <f>SUM(J84:L84)</f>
        <v>0</v>
      </c>
      <c r="N84" s="56">
        <f>'[1]bevételi tábla 4.sz.'!AJ81</f>
        <v>0</v>
      </c>
      <c r="O84" s="56">
        <f>'[1]bevételi tábla 4.sz.'!AK81</f>
        <v>0</v>
      </c>
      <c r="P84" s="56">
        <f>'[1]bevételi tábla 4.sz.'!AL81</f>
        <v>0</v>
      </c>
      <c r="Q84" s="57">
        <f>SUM(N84:P84)</f>
        <v>0</v>
      </c>
      <c r="R84" s="56">
        <f>'[1]bevételi tábla 4.sz.'!DJ81</f>
        <v>0</v>
      </c>
      <c r="S84" s="56"/>
      <c r="T84" s="56">
        <f>'[1]bevételi tábla 4.sz.'!DL81</f>
        <v>0</v>
      </c>
      <c r="U84" s="57">
        <f>SUM(R84:T84)</f>
        <v>0</v>
      </c>
      <c r="V84" s="54">
        <f t="shared" si="29"/>
        <v>0</v>
      </c>
      <c r="W84" s="54">
        <f>K84+O84+S84</f>
        <v>0</v>
      </c>
      <c r="X84" s="54">
        <f>SUMIF($J$7:$Q$7,"Kötelező feladatok",N84:W84)</f>
        <v>0</v>
      </c>
      <c r="Y84" s="37">
        <f t="shared" si="30"/>
        <v>0</v>
      </c>
      <c r="Z84" s="58"/>
    </row>
    <row r="85" spans="1:26">
      <c r="A85" s="72"/>
      <c r="B85" s="66"/>
      <c r="C85" s="50"/>
      <c r="D85" s="51">
        <v>3</v>
      </c>
      <c r="E85" s="40" t="s">
        <v>144</v>
      </c>
      <c r="F85" s="55"/>
      <c r="G85" s="55"/>
      <c r="H85" s="55"/>
      <c r="I85" s="55" t="s">
        <v>145</v>
      </c>
      <c r="J85" s="56">
        <f>'[1]bevételi tábla 4.sz.'!X82</f>
        <v>0</v>
      </c>
      <c r="K85" s="56">
        <f>'[1]bevételi tábla 4.sz.'!Y82</f>
        <v>0</v>
      </c>
      <c r="L85" s="71">
        <f>SUM(J85:K85)</f>
        <v>0</v>
      </c>
      <c r="M85" s="71">
        <f>SUM(J85:L85)</f>
        <v>0</v>
      </c>
      <c r="N85" s="56">
        <f>'[1]bevételi tábla 4.sz.'!AJ82</f>
        <v>0</v>
      </c>
      <c r="O85" s="56">
        <f>'[1]bevételi tábla 4.sz.'!AK82</f>
        <v>0</v>
      </c>
      <c r="P85" s="56">
        <f>'[1]bevételi tábla 4.sz.'!AL82</f>
        <v>0</v>
      </c>
      <c r="Q85" s="57">
        <f>SUM(N85:P85)</f>
        <v>0</v>
      </c>
      <c r="R85" s="56">
        <v>8000000</v>
      </c>
      <c r="S85" s="56">
        <f>'[1]bevételi tábla 4.sz.'!DK82</f>
        <v>0</v>
      </c>
      <c r="T85" s="56">
        <f>'[1]bevételi tábla 4.sz.'!DL82</f>
        <v>0</v>
      </c>
      <c r="U85" s="57">
        <f>SUM(R85:T85)</f>
        <v>8000000</v>
      </c>
      <c r="V85" s="54">
        <f t="shared" si="29"/>
        <v>8000000</v>
      </c>
      <c r="W85" s="54">
        <f>K85+O85+S85</f>
        <v>0</v>
      </c>
      <c r="X85" s="54">
        <v>0</v>
      </c>
      <c r="Y85" s="37">
        <f t="shared" si="30"/>
        <v>8000000</v>
      </c>
      <c r="Z85" s="58"/>
    </row>
    <row r="86" spans="1:26">
      <c r="A86" s="89" t="s">
        <v>146</v>
      </c>
      <c r="B86" s="90"/>
      <c r="C86" s="90"/>
      <c r="D86" s="90"/>
      <c r="E86" s="90"/>
      <c r="F86" s="90"/>
      <c r="G86" s="90"/>
      <c r="H86" s="91"/>
      <c r="I86" s="92"/>
      <c r="J86" s="93">
        <f t="shared" ref="J86:U86" si="33">J4+J65</f>
        <v>100444000</v>
      </c>
      <c r="K86" s="93">
        <f t="shared" si="33"/>
        <v>0</v>
      </c>
      <c r="L86" s="93">
        <f t="shared" si="33"/>
        <v>0</v>
      </c>
      <c r="M86" s="94">
        <f t="shared" si="33"/>
        <v>100444000</v>
      </c>
      <c r="N86" s="93">
        <f t="shared" si="33"/>
        <v>10438800</v>
      </c>
      <c r="O86" s="93">
        <f t="shared" si="33"/>
        <v>0</v>
      </c>
      <c r="P86" s="93">
        <f t="shared" si="33"/>
        <v>1480000</v>
      </c>
      <c r="Q86" s="94">
        <f t="shared" si="33"/>
        <v>11918800</v>
      </c>
      <c r="R86" s="93">
        <f>R4+R65</f>
        <v>884724456</v>
      </c>
      <c r="S86" s="93">
        <f t="shared" si="33"/>
        <v>0</v>
      </c>
      <c r="T86" s="93">
        <f t="shared" si="33"/>
        <v>821900.91012100002</v>
      </c>
      <c r="U86" s="94">
        <f t="shared" si="33"/>
        <v>885546356.91012096</v>
      </c>
      <c r="V86" s="95">
        <f t="shared" si="29"/>
        <v>995607256</v>
      </c>
      <c r="W86" s="95">
        <v>0</v>
      </c>
      <c r="X86" s="95">
        <v>0</v>
      </c>
      <c r="Y86" s="96">
        <f t="shared" si="30"/>
        <v>995607256</v>
      </c>
      <c r="Z86" s="48"/>
    </row>
    <row r="87" spans="1:26">
      <c r="A87" s="97" t="s">
        <v>147</v>
      </c>
      <c r="B87" s="98"/>
      <c r="C87" s="98"/>
      <c r="D87" s="98"/>
      <c r="E87" s="98"/>
      <c r="F87" s="98"/>
      <c r="G87" s="98"/>
      <c r="H87" s="99"/>
      <c r="I87" s="100"/>
      <c r="J87" s="101"/>
      <c r="K87" s="101"/>
      <c r="L87" s="102"/>
      <c r="M87" s="102"/>
      <c r="N87" s="101"/>
      <c r="O87" s="101"/>
      <c r="P87" s="101"/>
      <c r="Q87" s="102"/>
      <c r="R87" s="101"/>
      <c r="S87" s="101"/>
      <c r="T87" s="101"/>
      <c r="U87" s="102"/>
      <c r="V87" s="54">
        <f t="shared" si="29"/>
        <v>0</v>
      </c>
      <c r="W87" s="54">
        <f>SUMIF($J$7:$Q$7,"Kötelező feladatok",N87:V87)</f>
        <v>0</v>
      </c>
      <c r="X87" s="54">
        <f>SUMIF($J$7:$Q$7,"Kötelező feladatok",N87:W87)</f>
        <v>0</v>
      </c>
      <c r="Y87" s="37">
        <f t="shared" si="30"/>
        <v>0</v>
      </c>
      <c r="Z87" s="103"/>
    </row>
    <row r="88" spans="1:26">
      <c r="A88" s="72"/>
      <c r="B88" s="32">
        <v>3</v>
      </c>
      <c r="C88" s="104" t="s">
        <v>148</v>
      </c>
      <c r="D88" s="104"/>
      <c r="E88" s="104"/>
      <c r="F88" s="104"/>
      <c r="G88" s="104"/>
      <c r="H88" s="104"/>
      <c r="I88" s="105" t="s">
        <v>149</v>
      </c>
      <c r="J88" s="80">
        <f t="shared" ref="J88:U88" si="34">J89</f>
        <v>120000</v>
      </c>
      <c r="K88" s="80">
        <f t="shared" si="34"/>
        <v>0</v>
      </c>
      <c r="L88" s="81">
        <f t="shared" si="34"/>
        <v>0</v>
      </c>
      <c r="M88" s="81">
        <f t="shared" si="34"/>
        <v>65725216</v>
      </c>
      <c r="N88" s="80">
        <f t="shared" si="34"/>
        <v>806000</v>
      </c>
      <c r="O88" s="80">
        <f t="shared" si="34"/>
        <v>0</v>
      </c>
      <c r="P88" s="80">
        <f t="shared" si="34"/>
        <v>0</v>
      </c>
      <c r="Q88" s="81">
        <f t="shared" si="34"/>
        <v>62570982</v>
      </c>
      <c r="R88" s="80">
        <f t="shared" si="34"/>
        <v>478773000</v>
      </c>
      <c r="S88" s="80">
        <f t="shared" si="34"/>
        <v>0</v>
      </c>
      <c r="T88" s="106">
        <f t="shared" si="34"/>
        <v>0</v>
      </c>
      <c r="U88" s="81">
        <f t="shared" si="34"/>
        <v>478773000</v>
      </c>
      <c r="V88" s="82">
        <f t="shared" si="29"/>
        <v>479699000</v>
      </c>
      <c r="W88" s="36">
        <f>K88+O88+S88</f>
        <v>0</v>
      </c>
      <c r="X88" s="36">
        <v>0</v>
      </c>
      <c r="Y88" s="37">
        <f t="shared" si="30"/>
        <v>479699000</v>
      </c>
      <c r="Z88" s="48"/>
    </row>
    <row r="89" spans="1:26">
      <c r="A89" s="72"/>
      <c r="B89" s="66"/>
      <c r="C89" s="41">
        <v>1</v>
      </c>
      <c r="D89" s="107" t="s">
        <v>150</v>
      </c>
      <c r="E89" s="108"/>
      <c r="F89" s="108"/>
      <c r="G89" s="108"/>
      <c r="H89" s="109"/>
      <c r="I89" s="43" t="s">
        <v>151</v>
      </c>
      <c r="J89" s="44">
        <f t="shared" ref="J89:U89" si="35">J90+J94+J95+J98+J99</f>
        <v>120000</v>
      </c>
      <c r="K89" s="44">
        <f t="shared" si="35"/>
        <v>0</v>
      </c>
      <c r="L89" s="45">
        <f t="shared" si="35"/>
        <v>0</v>
      </c>
      <c r="M89" s="45">
        <f t="shared" si="35"/>
        <v>65725216</v>
      </c>
      <c r="N89" s="44">
        <f t="shared" si="35"/>
        <v>806000</v>
      </c>
      <c r="O89" s="44">
        <f t="shared" si="35"/>
        <v>0</v>
      </c>
      <c r="P89" s="44">
        <f t="shared" si="35"/>
        <v>0</v>
      </c>
      <c r="Q89" s="45">
        <f t="shared" si="35"/>
        <v>62570982</v>
      </c>
      <c r="R89" s="44">
        <f t="shared" si="35"/>
        <v>478773000</v>
      </c>
      <c r="S89" s="44">
        <f t="shared" si="35"/>
        <v>0</v>
      </c>
      <c r="T89" s="44">
        <f t="shared" si="35"/>
        <v>0</v>
      </c>
      <c r="U89" s="45">
        <f t="shared" si="35"/>
        <v>478773000</v>
      </c>
      <c r="V89" s="46">
        <f t="shared" si="29"/>
        <v>479699000</v>
      </c>
      <c r="W89" s="47">
        <v>0</v>
      </c>
      <c r="X89" s="47">
        <v>0</v>
      </c>
      <c r="Y89" s="37">
        <f t="shared" si="30"/>
        <v>479699000</v>
      </c>
      <c r="Z89" s="48"/>
    </row>
    <row r="90" spans="1:26">
      <c r="A90" s="72"/>
      <c r="B90" s="66"/>
      <c r="C90" s="110"/>
      <c r="D90" s="51">
        <v>1</v>
      </c>
      <c r="E90" s="50" t="s">
        <v>152</v>
      </c>
      <c r="F90" s="50"/>
      <c r="G90" s="50"/>
      <c r="H90" s="50"/>
      <c r="I90" s="50" t="s">
        <v>153</v>
      </c>
      <c r="J90" s="111">
        <f t="shared" ref="J90:U90" si="36">SUM(J91:J93)</f>
        <v>0</v>
      </c>
      <c r="K90" s="111">
        <f t="shared" si="36"/>
        <v>0</v>
      </c>
      <c r="L90" s="112">
        <f t="shared" si="36"/>
        <v>0</v>
      </c>
      <c r="M90" s="112">
        <f t="shared" si="36"/>
        <v>0</v>
      </c>
      <c r="N90" s="111">
        <f t="shared" si="36"/>
        <v>0</v>
      </c>
      <c r="O90" s="111">
        <f t="shared" si="36"/>
        <v>0</v>
      </c>
      <c r="P90" s="111">
        <f t="shared" si="36"/>
        <v>0</v>
      </c>
      <c r="Q90" s="112">
        <f t="shared" si="36"/>
        <v>0</v>
      </c>
      <c r="R90" s="111">
        <f t="shared" si="36"/>
        <v>0</v>
      </c>
      <c r="S90" s="111">
        <f t="shared" si="36"/>
        <v>0</v>
      </c>
      <c r="T90" s="111">
        <f t="shared" si="36"/>
        <v>0</v>
      </c>
      <c r="U90" s="112">
        <f t="shared" si="36"/>
        <v>0</v>
      </c>
      <c r="V90" s="54">
        <f t="shared" si="29"/>
        <v>0</v>
      </c>
      <c r="W90" s="54">
        <f t="shared" si="29"/>
        <v>0</v>
      </c>
      <c r="X90" s="54">
        <f>SUMIF($J$7:$Q$7,"Kötelező feladatok",N90:W90)</f>
        <v>0</v>
      </c>
      <c r="Y90" s="37">
        <f t="shared" si="30"/>
        <v>0</v>
      </c>
      <c r="Z90" s="65"/>
    </row>
    <row r="91" spans="1:26">
      <c r="A91" s="72"/>
      <c r="B91" s="66"/>
      <c r="C91" s="110"/>
      <c r="D91" s="77"/>
      <c r="E91" s="51">
        <v>1</v>
      </c>
      <c r="F91" s="113" t="s">
        <v>154</v>
      </c>
      <c r="G91" s="114"/>
      <c r="H91" s="115"/>
      <c r="I91" s="40" t="s">
        <v>155</v>
      </c>
      <c r="J91" s="56">
        <f>'[1]bevételi tábla 4.sz.'!X88</f>
        <v>0</v>
      </c>
      <c r="K91" s="56">
        <f>'[1]bevételi tábla 4.sz.'!Y88</f>
        <v>0</v>
      </c>
      <c r="L91" s="71">
        <f>SUM(J91:K91)</f>
        <v>0</v>
      </c>
      <c r="M91" s="71">
        <f>SUM(J91:L91)</f>
        <v>0</v>
      </c>
      <c r="N91" s="56">
        <f>'[1]bevételi tábla 4.sz.'!AJ88</f>
        <v>0</v>
      </c>
      <c r="O91" s="56">
        <f>'[1]bevételi tábla 4.sz.'!AK88</f>
        <v>0</v>
      </c>
      <c r="P91" s="56">
        <f>'[1]bevételi tábla 4.sz.'!AL88</f>
        <v>0</v>
      </c>
      <c r="Q91" s="57">
        <f>SUM(N91:P91)</f>
        <v>0</v>
      </c>
      <c r="R91" s="56">
        <f>'[1]bevételi tábla 4.sz.'!DJ88</f>
        <v>0</v>
      </c>
      <c r="S91" s="56">
        <f>'[1]bevételi tábla 4.sz.'!DK88</f>
        <v>0</v>
      </c>
      <c r="T91" s="56">
        <f>'[1]bevételi tábla 4.sz.'!DL88</f>
        <v>0</v>
      </c>
      <c r="U91" s="57">
        <f>SUM(R91:T91)</f>
        <v>0</v>
      </c>
      <c r="V91" s="54">
        <f t="shared" si="29"/>
        <v>0</v>
      </c>
      <c r="W91" s="54">
        <f t="shared" si="29"/>
        <v>0</v>
      </c>
      <c r="X91" s="54">
        <f>SUMIF($J$7:$Q$7,"Kötelező feladatok",N91:W91)</f>
        <v>0</v>
      </c>
      <c r="Y91" s="37">
        <f t="shared" si="30"/>
        <v>0</v>
      </c>
      <c r="Z91" s="59"/>
    </row>
    <row r="92" spans="1:26">
      <c r="A92" s="39"/>
      <c r="B92" s="77"/>
      <c r="C92" s="77"/>
      <c r="D92" s="77"/>
      <c r="E92" s="51">
        <v>2</v>
      </c>
      <c r="F92" s="113" t="s">
        <v>156</v>
      </c>
      <c r="G92" s="114"/>
      <c r="H92" s="115"/>
      <c r="I92" s="40" t="s">
        <v>157</v>
      </c>
      <c r="J92" s="56">
        <f>'[1]bevételi tábla 4.sz.'!X89</f>
        <v>0</v>
      </c>
      <c r="K92" s="56">
        <f>'[1]bevételi tábla 4.sz.'!Y89</f>
        <v>0</v>
      </c>
      <c r="L92" s="71">
        <f>SUM(J92:K92)</f>
        <v>0</v>
      </c>
      <c r="M92" s="71">
        <f>SUM(J92:L92)</f>
        <v>0</v>
      </c>
      <c r="N92" s="56">
        <f>'[1]bevételi tábla 4.sz.'!AJ89</f>
        <v>0</v>
      </c>
      <c r="O92" s="56">
        <f>'[1]bevételi tábla 4.sz.'!AK89</f>
        <v>0</v>
      </c>
      <c r="P92" s="56">
        <f>'[1]bevételi tábla 4.sz.'!AL89</f>
        <v>0</v>
      </c>
      <c r="Q92" s="57">
        <f>SUM(N92:P92)</f>
        <v>0</v>
      </c>
      <c r="R92" s="56"/>
      <c r="S92" s="56">
        <f>'[1]bevételi tábla 4.sz.'!DK89</f>
        <v>0</v>
      </c>
      <c r="T92" s="56">
        <f>'[1]bevételi tábla 4.sz.'!DL89</f>
        <v>0</v>
      </c>
      <c r="U92" s="57">
        <f>SUM(R92:T92)</f>
        <v>0</v>
      </c>
      <c r="V92" s="54">
        <f t="shared" si="29"/>
        <v>0</v>
      </c>
      <c r="W92" s="54">
        <f t="shared" si="29"/>
        <v>0</v>
      </c>
      <c r="X92" s="54">
        <f>SUMIF($J$7:$Q$7,"Kötelező feladatok",N92:W92)</f>
        <v>0</v>
      </c>
      <c r="Y92" s="37">
        <f t="shared" si="30"/>
        <v>0</v>
      </c>
      <c r="Z92" s="59"/>
    </row>
    <row r="93" spans="1:26">
      <c r="A93" s="49"/>
      <c r="B93" s="50"/>
      <c r="C93" s="50"/>
      <c r="D93" s="77"/>
      <c r="E93" s="51">
        <v>3</v>
      </c>
      <c r="F93" s="113" t="s">
        <v>158</v>
      </c>
      <c r="G93" s="114"/>
      <c r="H93" s="115"/>
      <c r="I93" s="40" t="s">
        <v>159</v>
      </c>
      <c r="J93" s="56">
        <f>'[1]bevételi tábla 4.sz.'!X90</f>
        <v>0</v>
      </c>
      <c r="K93" s="56">
        <f>'[1]bevételi tábla 4.sz.'!Y90</f>
        <v>0</v>
      </c>
      <c r="L93" s="71">
        <f>SUM(J93:K93)</f>
        <v>0</v>
      </c>
      <c r="M93" s="71">
        <f>SUM(J93:L93)</f>
        <v>0</v>
      </c>
      <c r="N93" s="56">
        <f>'[1]bevételi tábla 4.sz.'!AJ90</f>
        <v>0</v>
      </c>
      <c r="O93" s="56">
        <f>'[1]bevételi tábla 4.sz.'!AK90</f>
        <v>0</v>
      </c>
      <c r="P93" s="56">
        <f>'[1]bevételi tábla 4.sz.'!AL90</f>
        <v>0</v>
      </c>
      <c r="Q93" s="57">
        <f>SUM(N93:P93)</f>
        <v>0</v>
      </c>
      <c r="R93" s="56">
        <f>'[1]bevételi tábla 4.sz.'!DJ90</f>
        <v>0</v>
      </c>
      <c r="S93" s="56">
        <f>'[1]bevételi tábla 4.sz.'!DK90</f>
        <v>0</v>
      </c>
      <c r="T93" s="56">
        <f>'[1]bevételi tábla 4.sz.'!DL90</f>
        <v>0</v>
      </c>
      <c r="U93" s="57">
        <f>SUM(R93:T93)</f>
        <v>0</v>
      </c>
      <c r="V93" s="54">
        <f t="shared" si="29"/>
        <v>0</v>
      </c>
      <c r="W93" s="54">
        <f t="shared" si="29"/>
        <v>0</v>
      </c>
      <c r="X93" s="54">
        <v>0</v>
      </c>
      <c r="Y93" s="37">
        <f t="shared" si="30"/>
        <v>0</v>
      </c>
      <c r="Z93" s="59"/>
    </row>
    <row r="94" spans="1:26">
      <c r="A94" s="49"/>
      <c r="B94" s="50"/>
      <c r="C94" s="50"/>
      <c r="D94" s="51">
        <v>2</v>
      </c>
      <c r="E94" s="40" t="s">
        <v>160</v>
      </c>
      <c r="F94" s="55"/>
      <c r="G94" s="55"/>
      <c r="H94" s="55"/>
      <c r="I94" s="55" t="s">
        <v>161</v>
      </c>
      <c r="J94" s="56">
        <f>'[1]bevételi tábla 4.sz.'!X91</f>
        <v>0</v>
      </c>
      <c r="K94" s="56">
        <f>'[1]bevételi tábla 4.sz.'!Y91</f>
        <v>0</v>
      </c>
      <c r="L94" s="71">
        <f>SUM(J94:K94)</f>
        <v>0</v>
      </c>
      <c r="M94" s="71">
        <f>SUM(J94:L94)</f>
        <v>0</v>
      </c>
      <c r="N94" s="56">
        <f>'[1]bevételi tábla 4.sz.'!AJ91</f>
        <v>0</v>
      </c>
      <c r="O94" s="56">
        <f>'[1]bevételi tábla 4.sz.'!AK91</f>
        <v>0</v>
      </c>
      <c r="P94" s="56">
        <f>'[1]bevételi tábla 4.sz.'!AL91</f>
        <v>0</v>
      </c>
      <c r="Q94" s="57">
        <f>SUM(N94:P94)</f>
        <v>0</v>
      </c>
      <c r="R94" s="56">
        <v>175000000</v>
      </c>
      <c r="S94" s="56">
        <f>'[1]bevételi tábla 4.sz.'!DK91</f>
        <v>0</v>
      </c>
      <c r="T94" s="56">
        <f>'[1]bevételi tábla 4.sz.'!DL91</f>
        <v>0</v>
      </c>
      <c r="U94" s="57">
        <f>SUM(R94:T94)</f>
        <v>175000000</v>
      </c>
      <c r="V94" s="54">
        <f t="shared" si="29"/>
        <v>175000000</v>
      </c>
      <c r="W94" s="54">
        <f t="shared" si="29"/>
        <v>0</v>
      </c>
      <c r="X94" s="54">
        <v>0</v>
      </c>
      <c r="Y94" s="37">
        <f t="shared" si="30"/>
        <v>175000000</v>
      </c>
      <c r="Z94" s="58"/>
    </row>
    <row r="95" spans="1:26">
      <c r="A95" s="49"/>
      <c r="B95" s="50"/>
      <c r="C95" s="50"/>
      <c r="D95" s="51">
        <v>3</v>
      </c>
      <c r="E95" s="40" t="s">
        <v>162</v>
      </c>
      <c r="F95" s="55"/>
      <c r="G95" s="55"/>
      <c r="H95" s="55"/>
      <c r="I95" s="55" t="s">
        <v>163</v>
      </c>
      <c r="J95" s="111">
        <f>SUM(J96:J97)</f>
        <v>120000</v>
      </c>
      <c r="K95" s="111"/>
      <c r="L95" s="112">
        <f>SUM(L96:L97)</f>
        <v>0</v>
      </c>
      <c r="M95" s="112">
        <f>SUM(M96:M97)</f>
        <v>120000</v>
      </c>
      <c r="N95" s="111">
        <f t="shared" ref="N95:U95" si="37">SUM(N96:N97)</f>
        <v>806000</v>
      </c>
      <c r="O95" s="111">
        <f t="shared" si="37"/>
        <v>0</v>
      </c>
      <c r="P95" s="111">
        <f t="shared" si="37"/>
        <v>0</v>
      </c>
      <c r="Q95" s="112">
        <f t="shared" si="37"/>
        <v>806000</v>
      </c>
      <c r="R95" s="111">
        <f t="shared" si="37"/>
        <v>303773000</v>
      </c>
      <c r="S95" s="111">
        <f t="shared" si="37"/>
        <v>0</v>
      </c>
      <c r="T95" s="111">
        <f t="shared" si="37"/>
        <v>0</v>
      </c>
      <c r="U95" s="112">
        <f t="shared" si="37"/>
        <v>303773000</v>
      </c>
      <c r="V95" s="54">
        <f t="shared" si="29"/>
        <v>304699000</v>
      </c>
      <c r="W95" s="54">
        <f t="shared" si="29"/>
        <v>0</v>
      </c>
      <c r="X95" s="54">
        <v>0</v>
      </c>
      <c r="Y95" s="37">
        <f t="shared" si="30"/>
        <v>304699000</v>
      </c>
      <c r="Z95" s="65"/>
    </row>
    <row r="96" spans="1:26">
      <c r="A96" s="49"/>
      <c r="B96" s="50"/>
      <c r="C96" s="50"/>
      <c r="D96" s="50"/>
      <c r="E96" s="51">
        <v>1</v>
      </c>
      <c r="F96" s="113" t="s">
        <v>164</v>
      </c>
      <c r="G96" s="114"/>
      <c r="H96" s="115"/>
      <c r="I96" s="40" t="s">
        <v>165</v>
      </c>
      <c r="J96" s="56">
        <v>120000</v>
      </c>
      <c r="K96" s="56"/>
      <c r="L96" s="71">
        <v>0</v>
      </c>
      <c r="M96" s="71">
        <f>SUM(J96:L96)</f>
        <v>120000</v>
      </c>
      <c r="N96" s="56">
        <v>806000</v>
      </c>
      <c r="O96" s="56">
        <f>'[1]bevételi tábla 4.sz.'!AK93</f>
        <v>0</v>
      </c>
      <c r="P96" s="56">
        <f>'[1]bevételi tábla 4.sz.'!AL93</f>
        <v>0</v>
      </c>
      <c r="Q96" s="57">
        <f>SUM(N96:P96)</f>
        <v>806000</v>
      </c>
      <c r="R96" s="56">
        <v>303773000</v>
      </c>
      <c r="S96" s="56">
        <f>'[1]bevételi tábla 4.sz.'!DK93</f>
        <v>0</v>
      </c>
      <c r="T96" s="56">
        <f>'[1]bevételi tábla 4.sz.'!DL93</f>
        <v>0</v>
      </c>
      <c r="U96" s="57">
        <v>303773000</v>
      </c>
      <c r="V96" s="54">
        <f>J96+N96+R96</f>
        <v>304699000</v>
      </c>
      <c r="W96" s="54">
        <f t="shared" si="29"/>
        <v>0</v>
      </c>
      <c r="X96" s="54">
        <v>0</v>
      </c>
      <c r="Y96" s="37">
        <f t="shared" si="30"/>
        <v>304699000</v>
      </c>
      <c r="Z96" s="59"/>
    </row>
    <row r="97" spans="1:26">
      <c r="A97" s="49"/>
      <c r="B97" s="50"/>
      <c r="C97" s="50"/>
      <c r="D97" s="50"/>
      <c r="E97" s="51">
        <v>2</v>
      </c>
      <c r="F97" s="113" t="s">
        <v>166</v>
      </c>
      <c r="G97" s="114"/>
      <c r="H97" s="115"/>
      <c r="I97" s="40" t="s">
        <v>167</v>
      </c>
      <c r="J97" s="56">
        <f>'[1]bevételi tábla 4.sz.'!X94</f>
        <v>0</v>
      </c>
      <c r="K97" s="56">
        <f>'[1]bevételi tábla 4.sz.'!Y94</f>
        <v>0</v>
      </c>
      <c r="L97" s="71">
        <f>SUM(J97:K97)</f>
        <v>0</v>
      </c>
      <c r="M97" s="71">
        <f>SUM(J97:L97)</f>
        <v>0</v>
      </c>
      <c r="N97" s="56">
        <f>'[1]bevételi tábla 4.sz.'!AJ94</f>
        <v>0</v>
      </c>
      <c r="O97" s="56">
        <f>'[1]bevételi tábla 4.sz.'!AK94</f>
        <v>0</v>
      </c>
      <c r="P97" s="56">
        <f>'[1]bevételi tábla 4.sz.'!AL94</f>
        <v>0</v>
      </c>
      <c r="Q97" s="57">
        <f>SUM(N97:P97)</f>
        <v>0</v>
      </c>
      <c r="R97" s="56">
        <f>'[1]bevételi tábla 4.sz.'!DJ94</f>
        <v>0</v>
      </c>
      <c r="S97" s="56">
        <f>'[1]bevételi tábla 4.sz.'!DK94</f>
        <v>0</v>
      </c>
      <c r="T97" s="56">
        <f>'[1]bevételi tábla 4.sz.'!DL94</f>
        <v>0</v>
      </c>
      <c r="U97" s="57">
        <f>SUM(R97:T97)</f>
        <v>0</v>
      </c>
      <c r="V97" s="54">
        <f t="shared" si="29"/>
        <v>0</v>
      </c>
      <c r="W97" s="54">
        <f t="shared" si="29"/>
        <v>0</v>
      </c>
      <c r="X97" s="54">
        <v>0</v>
      </c>
      <c r="Y97" s="37">
        <f t="shared" si="30"/>
        <v>0</v>
      </c>
      <c r="Z97" s="59"/>
    </row>
    <row r="98" spans="1:26">
      <c r="A98" s="49"/>
      <c r="B98" s="50"/>
      <c r="C98" s="50"/>
      <c r="D98" s="51">
        <v>4</v>
      </c>
      <c r="E98" s="40" t="s">
        <v>168</v>
      </c>
      <c r="F98" s="55"/>
      <c r="G98" s="55"/>
      <c r="H98" s="55"/>
      <c r="I98" s="55" t="s">
        <v>169</v>
      </c>
      <c r="J98" s="56">
        <f>'[1]bevételi tábla 4.sz.'!X95</f>
        <v>0</v>
      </c>
      <c r="K98" s="56"/>
      <c r="L98" s="71">
        <f>SUM(J98:K98)</f>
        <v>0</v>
      </c>
      <c r="M98" s="71">
        <v>65605216</v>
      </c>
      <c r="N98" s="56"/>
      <c r="O98" s="56">
        <f>'[1]bevételi tábla 4.sz.'!AK95</f>
        <v>0</v>
      </c>
      <c r="P98" s="56">
        <f>'[1]bevételi tábla 4.sz.'!AL95</f>
        <v>0</v>
      </c>
      <c r="Q98" s="57">
        <v>61764982</v>
      </c>
      <c r="R98" s="56">
        <f>'[1]bevételi tábla 4.sz.'!DJ95</f>
        <v>0</v>
      </c>
      <c r="S98" s="56">
        <f>'[1]bevételi tábla 4.sz.'!DK95</f>
        <v>0</v>
      </c>
      <c r="T98" s="56">
        <f>'[1]bevételi tábla 4.sz.'!DL95</f>
        <v>0</v>
      </c>
      <c r="U98" s="57">
        <f>SUM(R98:T98)</f>
        <v>0</v>
      </c>
      <c r="V98" s="54">
        <f t="shared" si="29"/>
        <v>0</v>
      </c>
      <c r="W98" s="54">
        <f t="shared" si="29"/>
        <v>0</v>
      </c>
      <c r="X98" s="54">
        <f>SUMIF($J$7:$Q$7,"Kötelező feladatok",N98:W98)</f>
        <v>0</v>
      </c>
      <c r="Y98" s="37">
        <f t="shared" si="30"/>
        <v>0</v>
      </c>
      <c r="Z98" s="58"/>
    </row>
    <row r="99" spans="1:26">
      <c r="A99" s="49"/>
      <c r="B99" s="50"/>
      <c r="C99" s="50"/>
      <c r="D99" s="51">
        <v>5</v>
      </c>
      <c r="E99" s="40" t="s">
        <v>170</v>
      </c>
      <c r="F99" s="55"/>
      <c r="G99" s="55"/>
      <c r="H99" s="55"/>
      <c r="I99" s="55" t="s">
        <v>171</v>
      </c>
      <c r="J99" s="56">
        <f>'[1]bevételi tábla 4.sz.'!X96</f>
        <v>0</v>
      </c>
      <c r="K99" s="56">
        <f>'[1]bevételi tábla 4.sz.'!Y96</f>
        <v>0</v>
      </c>
      <c r="L99" s="71">
        <f>SUM(J99:K99)</f>
        <v>0</v>
      </c>
      <c r="M99" s="71">
        <f>SUM(J99:L99)</f>
        <v>0</v>
      </c>
      <c r="N99" s="56">
        <f>'[1]bevételi tábla 4.sz.'!AJ96</f>
        <v>0</v>
      </c>
      <c r="O99" s="56">
        <f>'[1]bevételi tábla 4.sz.'!AK96</f>
        <v>0</v>
      </c>
      <c r="P99" s="56">
        <f>'[1]bevételi tábla 4.sz.'!AL96</f>
        <v>0</v>
      </c>
      <c r="Q99" s="57">
        <f>SUM(N99:P99)</f>
        <v>0</v>
      </c>
      <c r="R99" s="56">
        <f>'[1]bevételi tábla 4.sz.'!DJ96</f>
        <v>0</v>
      </c>
      <c r="S99" s="56">
        <f>'[1]bevételi tábla 4.sz.'!DK96</f>
        <v>0</v>
      </c>
      <c r="T99" s="56">
        <f>'[1]bevételi tábla 4.sz.'!DL96</f>
        <v>0</v>
      </c>
      <c r="U99" s="57">
        <f>SUM(R99:T99)</f>
        <v>0</v>
      </c>
      <c r="V99" s="54">
        <f t="shared" si="29"/>
        <v>0</v>
      </c>
      <c r="W99" s="54">
        <f t="shared" si="29"/>
        <v>0</v>
      </c>
      <c r="X99" s="54">
        <f>SUMIF($J$7:$Q$7,"Kötelező feladatok",N99:W99)</f>
        <v>0</v>
      </c>
      <c r="Y99" s="37">
        <f t="shared" si="30"/>
        <v>0</v>
      </c>
      <c r="Z99" s="58"/>
    </row>
    <row r="100" spans="1:26">
      <c r="A100" s="49"/>
      <c r="B100" s="100"/>
      <c r="C100" s="51">
        <v>2</v>
      </c>
      <c r="D100" s="40"/>
      <c r="E100" s="55"/>
      <c r="F100" s="55"/>
      <c r="G100" s="55"/>
      <c r="H100" s="55"/>
      <c r="I100" s="55" t="s">
        <v>172</v>
      </c>
      <c r="J100" s="56"/>
      <c r="K100" s="56"/>
      <c r="L100" s="57"/>
      <c r="M100" s="57"/>
      <c r="N100" s="56"/>
      <c r="O100" s="56"/>
      <c r="P100" s="56"/>
      <c r="Q100" s="57"/>
      <c r="R100" s="56"/>
      <c r="S100" s="56"/>
      <c r="T100" s="56"/>
      <c r="U100" s="57"/>
      <c r="V100" s="54">
        <f t="shared" si="29"/>
        <v>0</v>
      </c>
      <c r="W100" s="54">
        <f>SUMIF($J$7:$Q$7,"Kötelező feladatok",N100:V100)</f>
        <v>0</v>
      </c>
      <c r="X100" s="54">
        <f>SUMIF($J$7:$Q$7,"Kötelező feladatok",N100:W100)</f>
        <v>0</v>
      </c>
      <c r="Y100" s="37">
        <f t="shared" si="30"/>
        <v>0</v>
      </c>
      <c r="Z100" s="58"/>
    </row>
    <row r="101" spans="1:26">
      <c r="A101" s="89" t="s">
        <v>173</v>
      </c>
      <c r="B101" s="90"/>
      <c r="C101" s="90"/>
      <c r="D101" s="90"/>
      <c r="E101" s="90"/>
      <c r="F101" s="90"/>
      <c r="G101" s="90"/>
      <c r="H101" s="91"/>
      <c r="I101" s="92"/>
      <c r="J101" s="93">
        <f>J86+J88-J98</f>
        <v>100564000</v>
      </c>
      <c r="K101" s="93">
        <f>K86+K88-K98</f>
        <v>0</v>
      </c>
      <c r="L101" s="93">
        <f>L86+L88-L98</f>
        <v>0</v>
      </c>
      <c r="M101" s="93">
        <f>M86+M88-M98</f>
        <v>100564000</v>
      </c>
      <c r="N101" s="93">
        <f t="shared" ref="N101:X101" si="38">N86+N88-N98</f>
        <v>11244800</v>
      </c>
      <c r="O101" s="93">
        <f t="shared" si="38"/>
        <v>0</v>
      </c>
      <c r="P101" s="93">
        <f t="shared" si="38"/>
        <v>1480000</v>
      </c>
      <c r="Q101" s="93">
        <f t="shared" si="38"/>
        <v>12724800</v>
      </c>
      <c r="R101" s="93">
        <f t="shared" si="38"/>
        <v>1363497456</v>
      </c>
      <c r="S101" s="93">
        <f t="shared" si="38"/>
        <v>0</v>
      </c>
      <c r="T101" s="93">
        <f t="shared" si="38"/>
        <v>821900.91012100002</v>
      </c>
      <c r="U101" s="93">
        <f t="shared" si="38"/>
        <v>1364319356.910121</v>
      </c>
      <c r="V101" s="93">
        <f t="shared" si="38"/>
        <v>1475306256</v>
      </c>
      <c r="W101" s="93">
        <f t="shared" si="38"/>
        <v>0</v>
      </c>
      <c r="X101" s="93">
        <f t="shared" si="38"/>
        <v>0</v>
      </c>
      <c r="Y101" s="96">
        <f t="shared" si="30"/>
        <v>1475306256</v>
      </c>
      <c r="Z101" s="48"/>
    </row>
    <row r="102" spans="1:26">
      <c r="A102" s="116" t="s">
        <v>174</v>
      </c>
      <c r="B102" s="117"/>
      <c r="C102" s="117"/>
      <c r="D102" s="117"/>
      <c r="E102" s="117"/>
      <c r="F102" s="117"/>
      <c r="G102" s="117"/>
      <c r="H102" s="118"/>
      <c r="I102" s="119"/>
      <c r="J102" s="120"/>
      <c r="K102" s="121"/>
      <c r="L102" s="121"/>
      <c r="M102" s="121">
        <f>'[1]kiadási főtábla 2.sz.'!K51</f>
        <v>0</v>
      </c>
      <c r="N102" s="120"/>
      <c r="O102" s="120"/>
      <c r="P102" s="121"/>
      <c r="Q102" s="121">
        <f>'[1]kiadási főtábla 2.sz.'!O51</f>
        <v>0</v>
      </c>
      <c r="R102" s="120"/>
      <c r="S102" s="120"/>
      <c r="T102" s="121"/>
      <c r="U102" s="121">
        <f>'[1]kiadási főtábla 2.sz.'!S51</f>
        <v>0</v>
      </c>
      <c r="V102" s="122"/>
      <c r="W102" s="122"/>
      <c r="X102" s="123"/>
      <c r="Y102" s="123">
        <f>SUM(M102:W102)</f>
        <v>0</v>
      </c>
      <c r="Z102" s="48"/>
    </row>
    <row r="103" spans="1:26">
      <c r="A103" s="124"/>
      <c r="B103" s="124"/>
      <c r="C103" s="124"/>
      <c r="D103" s="124"/>
      <c r="E103" s="124"/>
      <c r="F103" s="124"/>
      <c r="G103" s="124"/>
      <c r="H103" s="124"/>
      <c r="I103" s="124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59"/>
      <c r="W103" s="59"/>
      <c r="X103" s="59"/>
      <c r="Y103" s="59"/>
      <c r="Z103" s="59"/>
    </row>
    <row r="104" spans="1:26">
      <c r="A104" s="124"/>
      <c r="B104" s="124"/>
      <c r="C104" s="124"/>
      <c r="D104" s="124"/>
      <c r="E104" s="124"/>
      <c r="F104" s="124"/>
      <c r="G104" s="124"/>
      <c r="H104" s="124"/>
      <c r="I104" s="124"/>
      <c r="J104" s="125"/>
      <c r="K104" s="125"/>
      <c r="L104" s="125"/>
      <c r="M104" s="125">
        <f>M101-M102</f>
        <v>100564000</v>
      </c>
      <c r="N104" s="125"/>
      <c r="O104" s="125">
        <f t="shared" ref="O104:Y104" si="39">O101-O102</f>
        <v>0</v>
      </c>
      <c r="P104" s="125">
        <f t="shared" si="39"/>
        <v>1480000</v>
      </c>
      <c r="Q104" s="125">
        <f t="shared" si="39"/>
        <v>12724800</v>
      </c>
      <c r="R104" s="125"/>
      <c r="S104" s="125">
        <f t="shared" si="39"/>
        <v>0</v>
      </c>
      <c r="T104" s="125">
        <f t="shared" si="39"/>
        <v>821900.91012100002</v>
      </c>
      <c r="U104" s="125">
        <f t="shared" si="39"/>
        <v>1364319356.910121</v>
      </c>
      <c r="V104" s="125"/>
      <c r="W104" s="125">
        <f t="shared" si="39"/>
        <v>0</v>
      </c>
      <c r="X104" s="125">
        <f t="shared" si="39"/>
        <v>0</v>
      </c>
      <c r="Y104" s="125">
        <f t="shared" si="39"/>
        <v>1475306256</v>
      </c>
      <c r="Z104" s="59"/>
    </row>
    <row r="105" spans="1:26">
      <c r="A105" s="124"/>
      <c r="B105" s="124"/>
      <c r="C105" s="124"/>
      <c r="D105" s="124"/>
      <c r="E105" s="124"/>
      <c r="F105" s="124"/>
      <c r="G105" s="124"/>
      <c r="H105" s="124"/>
      <c r="I105" s="124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59"/>
      <c r="Z105" s="59"/>
    </row>
    <row r="106" spans="1:26">
      <c r="A106" s="124"/>
      <c r="B106" s="124"/>
      <c r="C106" s="124"/>
      <c r="D106" s="124"/>
      <c r="E106" s="124"/>
      <c r="F106" s="124"/>
      <c r="G106" s="124"/>
      <c r="H106" s="124"/>
      <c r="I106" s="124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59"/>
      <c r="W106" s="59"/>
      <c r="X106" s="59"/>
      <c r="Y106" s="59"/>
      <c r="Z106" s="59"/>
    </row>
    <row r="107" spans="1:26">
      <c r="A107" s="126"/>
      <c r="B107" s="124"/>
      <c r="C107" s="126"/>
      <c r="D107" s="126"/>
      <c r="E107" s="126"/>
      <c r="F107" s="126"/>
      <c r="G107" s="126"/>
      <c r="H107" s="126"/>
      <c r="I107" s="126"/>
      <c r="J107" s="127"/>
      <c r="K107" s="127"/>
      <c r="L107" s="127"/>
      <c r="M107" s="127"/>
      <c r="N107" s="127"/>
      <c r="O107" s="127"/>
      <c r="P107" s="127"/>
      <c r="Q107" s="127"/>
      <c r="R107" s="127"/>
      <c r="S107" s="127"/>
      <c r="T107" s="127"/>
      <c r="U107" s="127"/>
      <c r="V107" s="127"/>
      <c r="W107" s="127"/>
      <c r="X107" s="127"/>
      <c r="Y107" s="127"/>
      <c r="Z107" s="87"/>
    </row>
    <row r="108" spans="1:26">
      <c r="A108" s="124"/>
      <c r="B108" s="126"/>
      <c r="C108" s="124"/>
      <c r="D108" s="124"/>
      <c r="E108" s="124"/>
      <c r="F108" s="124"/>
      <c r="G108" s="124"/>
      <c r="H108" s="124"/>
      <c r="I108" s="124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59"/>
    </row>
  </sheetData>
  <mergeCells count="30">
    <mergeCell ref="F96:H96"/>
    <mergeCell ref="F97:H97"/>
    <mergeCell ref="A101:H101"/>
    <mergeCell ref="A102:H102"/>
    <mergeCell ref="A86:H86"/>
    <mergeCell ref="A87:H87"/>
    <mergeCell ref="D89:H89"/>
    <mergeCell ref="F91:H91"/>
    <mergeCell ref="F92:H92"/>
    <mergeCell ref="F93:H93"/>
    <mergeCell ref="G21:H21"/>
    <mergeCell ref="G39:H39"/>
    <mergeCell ref="G40:H40"/>
    <mergeCell ref="G41:H41"/>
    <mergeCell ref="E77:H77"/>
    <mergeCell ref="E80:H80"/>
    <mergeCell ref="J1:M1"/>
    <mergeCell ref="N1:Q1"/>
    <mergeCell ref="R1:U1"/>
    <mergeCell ref="V1:Y1"/>
    <mergeCell ref="J2:M2"/>
    <mergeCell ref="N2:Q2"/>
    <mergeCell ref="R2:U2"/>
    <mergeCell ref="V2:Y2"/>
    <mergeCell ref="A1:A3"/>
    <mergeCell ref="B1:B3"/>
    <mergeCell ref="C1:C3"/>
    <mergeCell ref="D1:D3"/>
    <mergeCell ref="E1:H3"/>
    <mergeCell ref="I1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2017-02-20T11:54:21Z</dcterms:created>
  <dcterms:modified xsi:type="dcterms:W3CDTF">2017-02-20T11:54:58Z</dcterms:modified>
</cp:coreProperties>
</file>