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firstSheet="2" activeTab="8"/>
  </bookViews>
  <sheets>
    <sheet name="1m Címrend (2)" sheetId="1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r:id="rId6"/>
    <sheet name="12m létsz|13m közf|14m fejl.cél" sheetId="7" r:id="rId7"/>
    <sheet name="15. m stabilitás" sheetId="8" r:id="rId8"/>
    <sheet name="6.m Mérleg" sheetId="9" r:id="rId9"/>
    <sheet name="7.m Közös Hivatal" sheetId="10" r:id="rId10"/>
    <sheet name="8.m Óvoda" sheetId="11" r:id="rId11"/>
    <sheet name="17. m céltart|18. m Többéves" sheetId="12" r:id="rId12"/>
    <sheet name="19. m ütemterv|20. m közv.tám. " sheetId="13" r:id="rId13"/>
  </sheets>
  <definedNames/>
  <calcPr fullCalcOnLoad="1"/>
</workbook>
</file>

<file path=xl/sharedStrings.xml><?xml version="1.0" encoding="utf-8"?>
<sst xmlns="http://schemas.openxmlformats.org/spreadsheetml/2006/main" count="647" uniqueCount="440">
  <si>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</si>
  <si>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</si>
  <si>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</si>
  <si>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</si>
  <si>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</si>
  <si>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</si>
  <si>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</si>
  <si>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</si>
  <si>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</si>
  <si>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</si>
  <si>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</si>
  <si>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</si>
  <si>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</si>
  <si>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</si>
  <si>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</si>
  <si>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</si>
  <si>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</si>
  <si>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</si>
  <si>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</si>
  <si>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</si>
  <si>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</si>
  <si>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</si>
  <si>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</si>
  <si>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</si>
  <si>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</si>
  <si>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</si>
  <si>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</si>
  <si>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</si>
  <si>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</si>
  <si>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</si>
  <si>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</si>
  <si>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</si>
  <si>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</si>
  <si>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</si>
  <si>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</si>
  <si>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</si>
  <si>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</si>
  <si>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</si>
  <si>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</si>
  <si>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</si>
  <si>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</si>
  <si>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</si>
  <si>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</si>
  <si>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</si>
  <si>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</si>
  <si>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</si>
  <si>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</si>
  <si>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</si>
  <si>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</si>
  <si>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</si>
  <si>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</si>
  <si>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</si>
  <si>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</si>
  <si>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</si>
  <si>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</si>
  <si>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</si>
  <si>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</si>
  <si>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</si>
  <si>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</si>
  <si>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</si>
  <si>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</si>
  <si>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</si>
  <si>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</si>
  <si>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</si>
  <si>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</si>
  <si>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</si>
  <si>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</si>
  <si>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</si>
  <si>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</si>
  <si>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</si>
  <si>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</si>
  <si>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</si>
  <si>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</si>
  <si>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</si>
  <si>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</si>
  <si>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</si>
  <si>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</si>
  <si>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</si>
  <si>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</si>
  <si>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</si>
  <si>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</si>
  <si>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</si>
  <si>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</si>
  <si>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</si>
  <si>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</si>
  <si>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</si>
  <si>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</si>
  <si>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</si>
  <si>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</si>
  <si>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</si>
  <si>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</si>
  <si>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</si>
  <si>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</si>
  <si>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</si>
  <si>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</si>
  <si>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</si>
  <si>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</si>
  <si>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</si>
  <si>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</si>
  <si>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</si>
  <si>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</si>
  <si>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</si>
  <si>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</si>
  <si>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</si>
  <si>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</si>
  <si>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</si>
  <si>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</si>
  <si>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</si>
  <si>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</si>
  <si>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</si>
  <si>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</si>
  <si>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</si>
  <si>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</si>
  <si>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</si>
  <si>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</si>
  <si>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</si>
  <si>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</si>
  <si>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</si>
  <si>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</si>
  <si>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</si>
  <si>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</si>
  <si>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</si>
  <si>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</si>
  <si>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</si>
  <si>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</si>
  <si>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</si>
  <si>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</si>
  <si>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</si>
  <si>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</si>
  <si>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</si>
  <si>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</si>
  <si>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</si>
  <si>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</si>
  <si>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</si>
  <si>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</si>
  <si>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</si>
  <si>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</si>
  <si>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</si>
  <si>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</si>
  <si>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</si>
  <si>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</si>
  <si>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</si>
  <si>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</si>
  <si>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</si>
  <si>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</si>
  <si>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</si>
  <si>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</si>
  <si>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</si>
  <si>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</si>
  <si>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</si>
  <si>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</si>
  <si>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</si>
  <si>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</si>
  <si>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</si>
  <si>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</si>
  <si>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</si>
  <si>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</si>
  <si>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</si>
  <si>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</si>
  <si>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</si>
  <si>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</si>
  <si>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</si>
  <si>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</si>
  <si>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</si>
  <si>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</si>
  <si>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</si>
  <si>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</si>
  <si>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</si>
  <si>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</si>
  <si>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</si>
  <si>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</si>
  <si>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</si>
  <si>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</si>
  <si>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</si>
  <si>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</si>
  <si>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</si>
  <si>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</si>
  <si>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</si>
  <si>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</si>
  <si>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</si>
  <si>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</si>
  <si>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</si>
  <si>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</si>
  <si>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</si>
  <si>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</si>
  <si>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</si>
  <si>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</si>
  <si>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</si>
  <si>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</si>
  <si>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</si>
  <si>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</si>
  <si>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</si>
  <si>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</si>
  <si>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</si>
  <si>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</si>
  <si>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</si>
  <si>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</si>
  <si>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</si>
  <si>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</si>
  <si>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</si>
  <si>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</si>
  <si>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</si>
  <si>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</si>
  <si>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</si>
  <si>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</si>
  <si>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</si>
  <si>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</si>
  <si>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</si>
  <si>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</si>
  <si>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</si>
  <si>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</si>
  <si>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</si>
  <si>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</si>
  <si>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</si>
  <si>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</si>
  <si>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</si>
  <si>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</si>
  <si>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</si>
  <si>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</si>
  <si>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</si>
  <si>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</si>
  <si>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</si>
  <si>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</si>
  <si>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</si>
  <si>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</si>
  <si>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</si>
  <si>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</si>
  <si>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</si>
  <si>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</si>
  <si>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</si>
  <si>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</si>
  <si>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</si>
  <si>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</si>
  <si>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</si>
  <si>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</si>
  <si>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</si>
  <si>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</si>
  <si>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</si>
  <si>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</si>
  <si>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</si>
  <si>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</si>
  <si>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</si>
  <si>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</si>
  <si>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</si>
  <si>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</si>
  <si>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</si>
  <si>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</si>
  <si>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</si>
  <si>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</si>
  <si>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</si>
  <si>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</si>
  <si>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</si>
  <si>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</si>
  <si>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</si>
  <si>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</si>
  <si>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</si>
  <si>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</si>
  <si>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</si>
  <si>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</si>
  <si>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</si>
  <si>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</si>
  <si>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</si>
  <si>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</si>
  <si>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</si>
  <si>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</si>
  <si>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</si>
  <si>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</si>
  <si>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</si>
  <si>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</si>
  <si>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</si>
  <si>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</si>
  <si>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</si>
  <si>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</si>
  <si>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</si>
  <si>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</si>
  <si>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</si>
  <si>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</si>
  <si>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</si>
  <si>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</si>
  <si>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</si>
  <si>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</si>
  <si>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</si>
  <si>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</si>
  <si>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</si>
  <si>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</si>
  <si>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</si>
  <si>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</si>
  <si>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</si>
  <si>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</si>
  <si>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</si>
  <si>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</si>
  <si>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</si>
  <si>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</si>
  <si>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</si>
  <si>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</si>
  <si>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</si>
  <si>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</si>
  <si>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</si>
  <si>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</si>
  <si>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</si>
  <si>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</si>
  <si>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</si>
  <si>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</si>
  <si>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</si>
  <si>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</si>
  <si>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</si>
  <si>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</si>
  <si>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</si>
  <si>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</si>
  <si>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</si>
  <si>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</si>
  <si>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</si>
  <si>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</si>
  <si>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</si>
  <si>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</si>
  <si>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</si>
  <si>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</si>
  <si>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</si>
  <si>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</si>
  <si>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</si>
  <si>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</si>
  <si>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</si>
  <si>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</si>
  <si>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</si>
  <si>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</si>
  <si>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</si>
  <si>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</si>
  <si>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</si>
  <si>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</si>
  <si>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</si>
  <si>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</si>
  <si>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</si>
  <si>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</si>
  <si>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</si>
  <si>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</si>
  <si>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</si>
  <si>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</si>
  <si>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</si>
  <si>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</si>
  <si>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</si>
  <si>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</si>
  <si>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</si>
  <si>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</si>
  <si>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</si>
  <si>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</si>
  <si>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</si>
  <si>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</si>
  <si>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</si>
  <si>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</si>
  <si>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</si>
  <si>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</si>
  <si>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</si>
  <si>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</si>
  <si>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</si>
  <si>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</si>
  <si>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</si>
  <si>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</si>
  <si>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</si>
  <si>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</si>
  <si>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</si>
  <si>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</si>
  <si>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</si>
  <si>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</si>
  <si>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</si>
  <si>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</si>
  <si>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</si>
  <si>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</si>
  <si>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</si>
  <si>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</si>
  <si>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</si>
  <si>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</si>
  <si>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</si>
  <si>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</si>
  <si>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</si>
  <si>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</si>
  <si>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</si>
  <si>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</si>
  <si>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</si>
  <si>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1.5</t>
  </si>
  <si>
    <t>1.6</t>
  </si>
  <si>
    <t>1.7</t>
  </si>
  <si>
    <t>1.8</t>
  </si>
  <si>
    <t>1.9</t>
  </si>
  <si>
    <t>1.10</t>
  </si>
  <si>
    <t>1.11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</si>
  <si>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</si>
  <si>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</si>
  <si>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</si>
  <si>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</si>
  <si>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</si>
  <si>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</si>
  <si>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</si>
  <si>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</si>
  <si>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</si>
  <si>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</si>
  <si>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</si>
  <si>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</si>
  <si>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</si>
  <si>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</si>
  <si>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</si>
  <si>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Felhalmozási kiadások</t>
  </si>
  <si>
    <t>Felújítási kiadások</t>
  </si>
  <si>
    <t>Rászoruló gyermekek szünidei étkeztetése</t>
  </si>
  <si>
    <t xml:space="preserve"> Ft</t>
  </si>
  <si>
    <t>Ft</t>
  </si>
  <si>
    <t>non-profit szervezetnek</t>
  </si>
  <si>
    <t xml:space="preserve"> Ft-ban</t>
  </si>
  <si>
    <t>Fejezeti kezelési előirányzatok Európai Uniós programokra</t>
  </si>
  <si>
    <t>Fejezeti pénzeszközátvétel fejlesztésre</t>
  </si>
  <si>
    <t>Belterületi vízrendezés</t>
  </si>
  <si>
    <t>Nemzeti Közfoglalkoztatási alaptól pe.átv.</t>
  </si>
  <si>
    <t>Települési önkormányzatok szociális feladatainak tám.</t>
  </si>
  <si>
    <t>Polgármesteri illetmény támogatása</t>
  </si>
  <si>
    <t>2018. évi eredeti</t>
  </si>
  <si>
    <t>2018. évi módosított  I.</t>
  </si>
  <si>
    <t>2018. évi módosított II.</t>
  </si>
  <si>
    <t>2018. évi módosított III.</t>
  </si>
  <si>
    <t>Képtár</t>
  </si>
  <si>
    <t>2018. évi eredeti ei.</t>
  </si>
  <si>
    <t>2018.évi módosított III.</t>
  </si>
  <si>
    <t>2018. évi</t>
  </si>
  <si>
    <t>Belterületi vízrendezés,Képtár</t>
  </si>
  <si>
    <t>3. sz. melléklet
a 1/2018. (II.19) önkormányzati rendelethez
Gölle Községi Önkormányzat 2018.évi költségvetésének pénzmaradvány kimutatása</t>
  </si>
  <si>
    <t>Működőképesség megőrzését szolg,kieg.tám</t>
  </si>
  <si>
    <t>2017.december 31-ei pénzmaradvány összege:</t>
  </si>
  <si>
    <t>2018. év előtti támogatás</t>
  </si>
  <si>
    <t>2018. évi támogatás</t>
  </si>
  <si>
    <t>2018. évi utáni támogatás</t>
  </si>
  <si>
    <t>2018. év előtti kiadás</t>
  </si>
  <si>
    <t>2018. évi kiadás</t>
  </si>
  <si>
    <t>2018. utáni kiadás</t>
  </si>
  <si>
    <t>11. sz. melléklet
a 1/2018. (II.19.) önkormányzati rendelethez
Gölle Községi Önkormányzat 2018. évi közfoglalkoztatási létszám-előirányzata</t>
  </si>
  <si>
    <t>2018.</t>
  </si>
  <si>
    <t>12. sz. melléklet
a 1/2018 (II.19.) önkormányzati rendelethez
Gölle Községi Önkormányzat 2018. évi 
adósságot keletkeztető ügylet megkötését igénylő fejlesztési célok</t>
  </si>
  <si>
    <t>2018. évre megállapított közfoglalkoztatási létszám: 22,5 fő (átlag 22 fő)</t>
  </si>
  <si>
    <t>20. számú melléklet 
a 1/2018. (II.19.) önkormányzati rendelethez
Gölle Község Önkormányzat 2018. évi közvetett támogatások</t>
  </si>
  <si>
    <t>Költégvetési bevételek</t>
  </si>
  <si>
    <t>Önkorm.hivatal működésének tám.</t>
  </si>
  <si>
    <t>7.sz.melléklet   1/2018. (II.19.) önkormányzati rendelethez
Gölle Önkormányzat 2018. évi felújítási kiadásai</t>
  </si>
  <si>
    <t>18. számú melléklet 
a 1/2018. (II.19) önkormányzati rendelethez
Gölle Község Önkormányzat többéves kihatással járó feladatainak előirányzatai éves bontásban és összesítve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</si>
</sst>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74" xfId="0" applyBorder="1" applyAlignment="1">
      <alignment/>
    </xf>
    <xf numFmtId="0" fontId="14" fillId="0" borderId="92" xfId="0" applyFont="1" applyFill="1" applyBorder="1" applyAlignment="1">
      <alignment horizontal="left"/>
    </xf>
    <xf numFmtId="0" fontId="14" fillId="0" borderId="93" xfId="0" applyFont="1" applyFill="1" applyBorder="1" applyAlignment="1">
      <alignment horizontal="left"/>
    </xf>
    <xf numFmtId="0" fontId="0" fillId="0" borderId="93" xfId="0" applyBorder="1" applyAlignment="1">
      <alignment/>
    </xf>
    <xf numFmtId="0" fontId="0" fillId="0" borderId="77" xfId="0" applyBorder="1" applyAlignment="1">
      <alignment/>
    </xf>
    <xf numFmtId="0" fontId="2" fillId="34" borderId="94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5" xfId="0" applyFont="1" applyBorder="1" applyAlignment="1">
      <alignment horizontal="left" vertical="center" wrapText="1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4" fillId="34" borderId="98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8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9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8" xfId="0" applyBorder="1" applyAlignment="1">
      <alignment/>
    </xf>
    <xf numFmtId="0" fontId="0" fillId="0" borderId="70" xfId="0" applyBorder="1" applyAlignment="1">
      <alignment/>
    </xf>
    <xf numFmtId="0" fontId="2" fillId="0" borderId="100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101" xfId="0" applyBorder="1" applyAlignment="1">
      <alignment/>
    </xf>
    <xf numFmtId="0" fontId="0" fillId="0" borderId="91" xfId="0" applyBorder="1" applyAlignment="1">
      <alignment/>
    </xf>
    <xf numFmtId="0" fontId="0" fillId="0" borderId="94" xfId="0" applyBorder="1" applyAlignment="1">
      <alignment/>
    </xf>
    <xf numFmtId="0" fontId="0" fillId="0" borderId="83" xfId="0" applyBorder="1" applyAlignment="1">
      <alignment/>
    </xf>
    <xf numFmtId="3" fontId="17" fillId="0" borderId="95" xfId="56" applyNumberFormat="1" applyFont="1" applyBorder="1" applyAlignment="1">
      <alignment horizontal="center"/>
      <protection/>
    </xf>
    <xf numFmtId="3" fontId="17" fillId="0" borderId="96" xfId="56" applyNumberFormat="1" applyFont="1" applyBorder="1" applyAlignment="1">
      <alignment horizontal="center"/>
      <protection/>
    </xf>
    <xf numFmtId="3" fontId="17" fillId="0" borderId="97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92" xfId="0" applyFont="1" applyBorder="1" applyAlignment="1">
      <alignment horizontal="right"/>
    </xf>
    <xf numFmtId="0" fontId="2" fillId="0" borderId="93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5" xfId="61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97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B1">
      <selection activeCell="C40" sqref="C40:C41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56" t="s">
        <v>128</v>
      </c>
      <c r="B3" s="357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ht="12.75">
      <c r="A4" s="333" t="s">
        <v>187</v>
      </c>
      <c r="B4" s="358" t="s">
        <v>133</v>
      </c>
      <c r="C4" s="359" t="s">
        <v>134</v>
      </c>
      <c r="D4" s="355" t="s">
        <v>135</v>
      </c>
      <c r="E4" s="355"/>
      <c r="F4" s="355"/>
    </row>
    <row r="5" spans="1:6" ht="12.75">
      <c r="A5" s="341"/>
      <c r="B5" s="350"/>
      <c r="C5" s="350"/>
      <c r="D5" s="333" t="s">
        <v>136</v>
      </c>
      <c r="E5" s="339" t="s">
        <v>137</v>
      </c>
      <c r="F5" s="66" t="s">
        <v>138</v>
      </c>
    </row>
    <row r="6" spans="1:6" ht="12.75">
      <c r="A6" s="341"/>
      <c r="B6" s="350"/>
      <c r="C6" s="350"/>
      <c r="D6" s="341"/>
      <c r="E6" s="348"/>
      <c r="F6" s="66" t="s">
        <v>139</v>
      </c>
    </row>
    <row r="7" spans="1:6" ht="12.75">
      <c r="A7" s="341"/>
      <c r="B7" s="350"/>
      <c r="C7" s="350"/>
      <c r="D7" s="341"/>
      <c r="E7" s="348"/>
      <c r="F7" s="66" t="s">
        <v>140</v>
      </c>
    </row>
    <row r="8" spans="1:6" ht="12.75">
      <c r="A8" s="341"/>
      <c r="B8" s="350"/>
      <c r="C8" s="350"/>
      <c r="D8" s="341"/>
      <c r="E8" s="340"/>
      <c r="F8" s="66" t="s">
        <v>141</v>
      </c>
    </row>
    <row r="9" spans="1:6" ht="12.75">
      <c r="A9" s="341"/>
      <c r="B9" s="350"/>
      <c r="C9" s="350"/>
      <c r="D9" s="341"/>
      <c r="E9" s="339" t="s">
        <v>142</v>
      </c>
      <c r="F9" s="66" t="s">
        <v>143</v>
      </c>
    </row>
    <row r="10" spans="1:6" ht="12.75">
      <c r="A10" s="341"/>
      <c r="B10" s="350"/>
      <c r="C10" s="350"/>
      <c r="D10" s="341"/>
      <c r="E10" s="340"/>
      <c r="F10" s="66" t="s">
        <v>144</v>
      </c>
    </row>
    <row r="11" spans="1:6" ht="12.75">
      <c r="A11" s="341"/>
      <c r="B11" s="350"/>
      <c r="C11" s="350"/>
      <c r="D11" s="341"/>
      <c r="E11" s="68" t="s">
        <v>145</v>
      </c>
      <c r="F11" s="66"/>
    </row>
    <row r="12" spans="1:6" ht="12.75">
      <c r="A12" s="341"/>
      <c r="B12" s="350"/>
      <c r="C12" s="350"/>
      <c r="D12" s="334"/>
      <c r="E12" s="68" t="s">
        <v>146</v>
      </c>
      <c r="F12" s="66"/>
    </row>
    <row r="13" spans="1:6" ht="12.75">
      <c r="A13" s="341"/>
      <c r="B13" s="350"/>
      <c r="C13" s="350"/>
      <c r="D13" s="333" t="s">
        <v>147</v>
      </c>
      <c r="E13" s="339" t="s">
        <v>137</v>
      </c>
      <c r="F13" s="66" t="s">
        <v>138</v>
      </c>
    </row>
    <row r="14" spans="1:6" ht="12.75">
      <c r="A14" s="341"/>
      <c r="B14" s="350"/>
      <c r="C14" s="350"/>
      <c r="D14" s="341"/>
      <c r="E14" s="348"/>
      <c r="F14" s="66" t="s">
        <v>139</v>
      </c>
    </row>
    <row r="15" spans="1:6" ht="12.75">
      <c r="A15" s="341"/>
      <c r="B15" s="350"/>
      <c r="C15" s="350"/>
      <c r="D15" s="347"/>
      <c r="E15" s="349"/>
      <c r="F15" s="66" t="s">
        <v>140</v>
      </c>
    </row>
    <row r="16" spans="1:6" ht="12.75">
      <c r="A16" s="341"/>
      <c r="B16" s="350"/>
      <c r="C16" s="350"/>
      <c r="D16" s="333" t="s">
        <v>148</v>
      </c>
      <c r="E16" s="339" t="s">
        <v>137</v>
      </c>
      <c r="F16" s="66" t="s">
        <v>138</v>
      </c>
    </row>
    <row r="17" spans="1:6" ht="12.75">
      <c r="A17" s="341"/>
      <c r="B17" s="350"/>
      <c r="C17" s="350"/>
      <c r="D17" s="341"/>
      <c r="E17" s="348"/>
      <c r="F17" s="66" t="s">
        <v>139</v>
      </c>
    </row>
    <row r="18" spans="1:6" ht="12.75">
      <c r="A18" s="341"/>
      <c r="B18" s="350"/>
      <c r="C18" s="350"/>
      <c r="D18" s="347"/>
      <c r="E18" s="349"/>
      <c r="F18" s="66" t="s">
        <v>140</v>
      </c>
    </row>
    <row r="19" spans="1:6" ht="12.75">
      <c r="A19" s="341"/>
      <c r="B19" s="350"/>
      <c r="C19" s="350"/>
      <c r="D19" s="342" t="s">
        <v>149</v>
      </c>
      <c r="E19" s="71" t="s">
        <v>137</v>
      </c>
      <c r="F19" s="66" t="s">
        <v>140</v>
      </c>
    </row>
    <row r="20" spans="1:6" ht="12.75">
      <c r="A20" s="341"/>
      <c r="B20" s="350"/>
      <c r="C20" s="350"/>
      <c r="D20" s="343"/>
      <c r="E20" s="339" t="s">
        <v>142</v>
      </c>
      <c r="F20" s="66" t="s">
        <v>143</v>
      </c>
    </row>
    <row r="21" spans="1:6" ht="12.75">
      <c r="A21" s="341"/>
      <c r="B21" s="350"/>
      <c r="C21" s="350"/>
      <c r="D21" s="347"/>
      <c r="E21" s="340"/>
      <c r="F21" s="66" t="s">
        <v>144</v>
      </c>
    </row>
    <row r="22" spans="1:6" ht="12.75">
      <c r="A22" s="341"/>
      <c r="B22" s="350"/>
      <c r="C22" s="350"/>
      <c r="D22" s="70" t="s">
        <v>150</v>
      </c>
      <c r="E22" s="67" t="s">
        <v>137</v>
      </c>
      <c r="F22" s="66" t="s">
        <v>151</v>
      </c>
    </row>
    <row r="23" spans="1:6" ht="12.75">
      <c r="A23" s="341"/>
      <c r="B23" s="350"/>
      <c r="C23" s="350"/>
      <c r="D23" s="70" t="s">
        <v>152</v>
      </c>
      <c r="E23" s="67" t="s">
        <v>137</v>
      </c>
      <c r="F23" s="66" t="s">
        <v>140</v>
      </c>
    </row>
    <row r="24" spans="1:6" ht="12.75">
      <c r="A24" s="341"/>
      <c r="B24" s="350"/>
      <c r="C24" s="350"/>
      <c r="D24" s="70" t="s">
        <v>153</v>
      </c>
      <c r="E24" s="67" t="s">
        <v>137</v>
      </c>
      <c r="F24" s="66" t="s">
        <v>140</v>
      </c>
    </row>
    <row r="25" spans="1:6" ht="12.75">
      <c r="A25" s="341"/>
      <c r="B25" s="350"/>
      <c r="C25" s="350"/>
      <c r="D25" s="69" t="s">
        <v>154</v>
      </c>
      <c r="E25" s="68" t="s">
        <v>137</v>
      </c>
      <c r="F25" s="66" t="s">
        <v>140</v>
      </c>
    </row>
    <row r="26" spans="1:6" ht="12.75">
      <c r="A26" s="341"/>
      <c r="B26" s="350"/>
      <c r="C26" s="350"/>
      <c r="D26" s="355" t="s">
        <v>155</v>
      </c>
      <c r="E26" s="355"/>
      <c r="F26" s="355"/>
    </row>
    <row r="27" spans="1:6" ht="12.75">
      <c r="A27" s="341"/>
      <c r="B27" s="350"/>
      <c r="C27" s="350"/>
      <c r="D27" s="333" t="s">
        <v>156</v>
      </c>
      <c r="E27" s="339" t="s">
        <v>137</v>
      </c>
      <c r="F27" s="66" t="s">
        <v>138</v>
      </c>
    </row>
    <row r="28" spans="1:6" ht="12.75">
      <c r="A28" s="341"/>
      <c r="B28" s="350"/>
      <c r="C28" s="350"/>
      <c r="D28" s="341"/>
      <c r="E28" s="348"/>
      <c r="F28" s="66" t="s">
        <v>139</v>
      </c>
    </row>
    <row r="29" spans="1:6" ht="12.75">
      <c r="A29" s="341"/>
      <c r="B29" s="350"/>
      <c r="C29" s="350"/>
      <c r="D29" s="334"/>
      <c r="E29" s="340"/>
      <c r="F29" s="66" t="s">
        <v>140</v>
      </c>
    </row>
    <row r="30" spans="1:6" ht="12.75">
      <c r="A30" s="341"/>
      <c r="B30" s="350"/>
      <c r="C30" s="350"/>
      <c r="D30" s="333" t="s">
        <v>157</v>
      </c>
      <c r="E30" s="339" t="s">
        <v>137</v>
      </c>
      <c r="F30" s="66" t="s">
        <v>138</v>
      </c>
    </row>
    <row r="31" spans="1:6" ht="12.75">
      <c r="A31" s="341"/>
      <c r="B31" s="350"/>
      <c r="C31" s="350"/>
      <c r="D31" s="334"/>
      <c r="E31" s="340"/>
      <c r="F31" s="66" t="s">
        <v>140</v>
      </c>
    </row>
    <row r="32" spans="1:6" ht="12.75">
      <c r="A32" s="334"/>
      <c r="B32" s="350"/>
      <c r="C32" s="350"/>
      <c r="D32" s="64" t="s">
        <v>158</v>
      </c>
      <c r="E32" s="68" t="s">
        <v>137</v>
      </c>
      <c r="F32" s="66" t="s">
        <v>140</v>
      </c>
    </row>
    <row r="33" spans="1:6" ht="12.75">
      <c r="A33" s="333" t="s">
        <v>321</v>
      </c>
      <c r="B33" s="353" t="s">
        <v>348</v>
      </c>
      <c r="C33" s="344"/>
      <c r="D33" s="333" t="s">
        <v>349</v>
      </c>
      <c r="E33" s="339" t="s">
        <v>137</v>
      </c>
      <c r="F33" s="351" t="s">
        <v>140</v>
      </c>
    </row>
    <row r="34" spans="1:6" ht="30" customHeight="1">
      <c r="A34" s="334"/>
      <c r="B34" s="354" t="s">
        <v>323</v>
      </c>
      <c r="C34" s="345"/>
      <c r="D34" s="341"/>
      <c r="E34" s="348"/>
      <c r="F34" s="352"/>
    </row>
    <row r="35" spans="1:6" ht="12.75">
      <c r="A35" s="333" t="s">
        <v>324</v>
      </c>
      <c r="B35" s="353" t="s">
        <v>347</v>
      </c>
      <c r="C35" s="344"/>
      <c r="D35" s="333" t="s">
        <v>322</v>
      </c>
      <c r="E35" s="339" t="s">
        <v>137</v>
      </c>
      <c r="F35" s="351" t="s">
        <v>140</v>
      </c>
    </row>
    <row r="36" spans="1:6" ht="12.75">
      <c r="A36" s="334"/>
      <c r="B36" s="354"/>
      <c r="C36" s="345"/>
      <c r="D36" s="341"/>
      <c r="E36" s="348"/>
      <c r="F36" s="352"/>
    </row>
    <row r="37" spans="1:6" ht="12.75">
      <c r="A37" s="333" t="s">
        <v>325</v>
      </c>
      <c r="B37" s="342" t="s">
        <v>326</v>
      </c>
      <c r="C37" s="344"/>
      <c r="D37" s="333" t="s">
        <v>322</v>
      </c>
      <c r="E37" s="339" t="s">
        <v>137</v>
      </c>
      <c r="F37" s="66" t="s">
        <v>138</v>
      </c>
    </row>
    <row r="38" spans="1:6" ht="12.75">
      <c r="A38" s="341"/>
      <c r="B38" s="343"/>
      <c r="C38" s="345"/>
      <c r="D38" s="341"/>
      <c r="E38" s="348"/>
      <c r="F38" s="66" t="s">
        <v>139</v>
      </c>
    </row>
    <row r="39" spans="1:6" ht="12.75">
      <c r="A39" s="334"/>
      <c r="B39" s="343"/>
      <c r="C39" s="346"/>
      <c r="D39" s="347"/>
      <c r="E39" s="349"/>
      <c r="F39" s="66" t="s">
        <v>140</v>
      </c>
    </row>
    <row r="40" spans="1:6" ht="12.75">
      <c r="A40" s="333" t="s">
        <v>327</v>
      </c>
      <c r="B40" s="335" t="s">
        <v>143</v>
      </c>
      <c r="C40" s="337" t="s">
        <v>421</v>
      </c>
      <c r="D40" s="333"/>
      <c r="E40" s="339" t="s">
        <v>142</v>
      </c>
      <c r="F40" s="66" t="s">
        <v>159</v>
      </c>
    </row>
    <row r="41" spans="1:6" ht="12.75">
      <c r="A41" s="334"/>
      <c r="B41" s="350"/>
      <c r="C41" s="338"/>
      <c r="D41" s="334"/>
      <c r="E41" s="340"/>
      <c r="F41" s="66"/>
    </row>
    <row r="42" spans="1:6" ht="12.75">
      <c r="A42" s="333" t="s">
        <v>328</v>
      </c>
      <c r="B42" s="335" t="s">
        <v>160</v>
      </c>
      <c r="C42" s="337"/>
      <c r="D42" s="333"/>
      <c r="E42" s="339" t="s">
        <v>142</v>
      </c>
      <c r="F42" s="66" t="s">
        <v>161</v>
      </c>
    </row>
    <row r="43" spans="1:6" ht="12.75">
      <c r="A43" s="334"/>
      <c r="B43" s="336"/>
      <c r="C43" s="338"/>
      <c r="D43" s="334"/>
      <c r="E43" s="340"/>
      <c r="F43" s="66"/>
    </row>
  </sheetData>
  <sheetProtection/>
  <mergeCells count="46"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  <mergeCell ref="D16:D18"/>
    <mergeCell ref="E16:E18"/>
    <mergeCell ref="D19:D21"/>
    <mergeCell ref="E20:E21"/>
    <mergeCell ref="D26:F26"/>
    <mergeCell ref="D27:D29"/>
    <mergeCell ref="E27:E29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1/2018. (II.19.) önkormányzati rendelethez
Gölle Községi Önkormányzat 2018.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11" sqref="B11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9" t="s">
        <v>247</v>
      </c>
      <c r="B3" s="479"/>
      <c r="C3" s="96"/>
      <c r="D3" s="479" t="s">
        <v>248</v>
      </c>
      <c r="E3" s="479"/>
    </row>
    <row r="4" spans="1:5" ht="19.5" customHeight="1" thickBot="1">
      <c r="A4" s="121" t="s">
        <v>249</v>
      </c>
      <c r="B4" s="192" t="s">
        <v>403</v>
      </c>
      <c r="C4" s="193"/>
      <c r="D4" s="194" t="s">
        <v>105</v>
      </c>
      <c r="E4" s="192" t="s">
        <v>403</v>
      </c>
    </row>
    <row r="5" spans="1:5" ht="19.5" customHeight="1">
      <c r="A5" s="195" t="s">
        <v>340</v>
      </c>
      <c r="B5" s="196"/>
      <c r="C5" s="193"/>
      <c r="D5" s="201" t="s">
        <v>253</v>
      </c>
      <c r="E5" s="202">
        <v>25831880</v>
      </c>
    </row>
    <row r="6" spans="1:5" ht="19.5" customHeight="1">
      <c r="A6" s="199" t="s">
        <v>341</v>
      </c>
      <c r="B6" s="200"/>
      <c r="C6" s="193"/>
      <c r="D6" s="201" t="s">
        <v>139</v>
      </c>
      <c r="E6" s="202">
        <v>5037217</v>
      </c>
    </row>
    <row r="7" spans="1:5" ht="19.5" customHeight="1">
      <c r="A7" s="199" t="s">
        <v>342</v>
      </c>
      <c r="B7" s="200"/>
      <c r="C7" s="193"/>
      <c r="D7" s="201" t="s">
        <v>140</v>
      </c>
      <c r="E7" s="202">
        <v>6184930</v>
      </c>
    </row>
    <row r="8" spans="1:5" ht="19.5" customHeight="1">
      <c r="A8" s="199" t="s">
        <v>362</v>
      </c>
      <c r="B8" s="200">
        <v>33113400</v>
      </c>
      <c r="C8" s="193"/>
      <c r="D8" s="201"/>
      <c r="E8" s="202"/>
    </row>
    <row r="9" spans="1:5" ht="19.5" customHeight="1">
      <c r="A9" s="199" t="s">
        <v>343</v>
      </c>
      <c r="B9" s="200">
        <v>1806327</v>
      </c>
      <c r="C9" s="193"/>
      <c r="D9" s="201"/>
      <c r="E9" s="202"/>
    </row>
    <row r="10" spans="1:5" ht="19.5" customHeight="1">
      <c r="A10" s="199" t="s">
        <v>344</v>
      </c>
      <c r="B10" s="200">
        <v>2134300</v>
      </c>
      <c r="C10" s="193"/>
      <c r="D10" s="201"/>
      <c r="E10" s="202"/>
    </row>
    <row r="11" spans="1:5" ht="19.5" customHeight="1" thickBot="1">
      <c r="A11" s="203" t="s">
        <v>260</v>
      </c>
      <c r="B11" s="204">
        <f>SUM(B5:B10)</f>
        <v>37054027</v>
      </c>
      <c r="C11" s="193"/>
      <c r="D11" s="203" t="s">
        <v>261</v>
      </c>
      <c r="E11" s="205">
        <f>SUM(E5:E10)</f>
        <v>37054027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262</v>
      </c>
      <c r="B15" s="192" t="s">
        <v>403</v>
      </c>
      <c r="C15" s="193"/>
      <c r="D15" s="194" t="s">
        <v>263</v>
      </c>
      <c r="E15" s="192" t="s">
        <v>403</v>
      </c>
    </row>
    <row r="16" spans="1:5" ht="19.5" customHeight="1">
      <c r="A16" s="201" t="s">
        <v>345</v>
      </c>
      <c r="B16" s="202"/>
      <c r="C16" s="193"/>
      <c r="D16" s="201" t="s">
        <v>400</v>
      </c>
      <c r="E16" s="202"/>
    </row>
    <row r="17" spans="1:5" ht="19.5" customHeight="1">
      <c r="A17" s="201" t="s">
        <v>265</v>
      </c>
      <c r="B17" s="202"/>
      <c r="C17" s="193"/>
      <c r="D17" s="201" t="s">
        <v>126</v>
      </c>
      <c r="E17" s="202">
        <v>0</v>
      </c>
    </row>
    <row r="18" spans="1:5" ht="19.5" customHeight="1" thickBot="1">
      <c r="A18" s="203" t="s">
        <v>266</v>
      </c>
      <c r="B18" s="204">
        <f>SUM(B16:B17)</f>
        <v>0</v>
      </c>
      <c r="C18" s="193"/>
      <c r="D18" s="203" t="s">
        <v>267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268</v>
      </c>
      <c r="B20" s="210">
        <f>SUM(B11,B18)</f>
        <v>37054027</v>
      </c>
      <c r="C20" s="87"/>
      <c r="D20" s="87" t="s">
        <v>269</v>
      </c>
      <c r="E20" s="210">
        <f>SUM(E11,E18)</f>
        <v>37054027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80"/>
      <c r="B23" s="481"/>
      <c r="C23" s="481"/>
      <c r="D23" s="481"/>
      <c r="E23" s="481"/>
    </row>
    <row r="24" spans="1:5" ht="16.5" customHeight="1">
      <c r="A24" s="481"/>
      <c r="B24" s="481"/>
      <c r="C24" s="481"/>
      <c r="D24" s="481"/>
      <c r="E24" s="481"/>
    </row>
    <row r="25" spans="1:5" ht="16.5" customHeight="1">
      <c r="A25" s="481"/>
      <c r="B25" s="481"/>
      <c r="C25" s="481"/>
      <c r="D25" s="481"/>
      <c r="E25" s="481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&amp;C15.sz. melléklet 
a1/2018 (II.19.) önkormányzati rendelethez
Göllei Közös Önkormányzati Hivatal 2018.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9" t="s">
        <v>247</v>
      </c>
      <c r="B3" s="479"/>
      <c r="C3" s="96"/>
      <c r="D3" s="479" t="s">
        <v>248</v>
      </c>
      <c r="E3" s="479"/>
    </row>
    <row r="4" spans="1:5" ht="19.5" customHeight="1" thickBot="1">
      <c r="A4" s="121" t="s">
        <v>249</v>
      </c>
      <c r="B4" s="192" t="s">
        <v>403</v>
      </c>
      <c r="C4" s="193"/>
      <c r="D4" s="194" t="s">
        <v>105</v>
      </c>
      <c r="E4" s="192" t="s">
        <v>403</v>
      </c>
    </row>
    <row r="5" spans="1:5" ht="19.5" customHeight="1">
      <c r="A5" s="290" t="s">
        <v>346</v>
      </c>
      <c r="B5" s="291">
        <v>9800000</v>
      </c>
      <c r="C5" s="193"/>
      <c r="D5" s="294" t="s">
        <v>253</v>
      </c>
      <c r="E5" s="295">
        <v>15917280</v>
      </c>
    </row>
    <row r="6" spans="1:5" ht="19.5" customHeight="1">
      <c r="A6" s="297" t="s">
        <v>363</v>
      </c>
      <c r="B6" s="291">
        <v>11484900</v>
      </c>
      <c r="C6" s="193"/>
      <c r="D6" s="294" t="s">
        <v>139</v>
      </c>
      <c r="E6" s="295">
        <v>3103291</v>
      </c>
    </row>
    <row r="7" spans="1:5" ht="19.5" customHeight="1">
      <c r="A7" s="297" t="s">
        <v>364</v>
      </c>
      <c r="B7" s="291">
        <v>1388900</v>
      </c>
      <c r="C7" s="193"/>
      <c r="D7" s="294" t="s">
        <v>140</v>
      </c>
      <c r="E7" s="295">
        <v>15874846</v>
      </c>
    </row>
    <row r="8" spans="1:5" ht="19.5" customHeight="1">
      <c r="A8" s="297" t="s">
        <v>371</v>
      </c>
      <c r="B8" s="291">
        <v>6123220</v>
      </c>
      <c r="C8" s="193"/>
      <c r="D8" s="294"/>
      <c r="E8" s="295"/>
    </row>
    <row r="9" spans="1:5" ht="19.5" customHeight="1">
      <c r="A9" s="297" t="s">
        <v>373</v>
      </c>
      <c r="B9" s="291">
        <v>2166000</v>
      </c>
      <c r="C9" s="193"/>
      <c r="D9" s="294"/>
      <c r="E9" s="295"/>
    </row>
    <row r="10" spans="1:5" ht="19.5" customHeight="1">
      <c r="A10" s="290" t="s">
        <v>344</v>
      </c>
      <c r="B10" s="291">
        <v>3932397</v>
      </c>
      <c r="C10" s="193"/>
      <c r="D10" s="294"/>
      <c r="E10" s="295"/>
    </row>
    <row r="11" spans="1:5" ht="19.5" customHeight="1">
      <c r="A11" s="299" t="s">
        <v>386</v>
      </c>
      <c r="B11" s="304"/>
      <c r="C11" s="193"/>
      <c r="D11" s="305"/>
      <c r="E11" s="306"/>
    </row>
    <row r="12" spans="1:5" ht="19.5" customHeight="1" thickBot="1">
      <c r="A12" s="292" t="s">
        <v>260</v>
      </c>
      <c r="B12" s="293">
        <f>SUM(B5:B11)</f>
        <v>34895417</v>
      </c>
      <c r="C12" s="193"/>
      <c r="D12" s="292" t="s">
        <v>261</v>
      </c>
      <c r="E12" s="296">
        <f>SUM(E5:E10)</f>
        <v>34895417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262</v>
      </c>
      <c r="B17" s="192" t="s">
        <v>403</v>
      </c>
      <c r="C17" s="193"/>
      <c r="D17" s="194" t="s">
        <v>263</v>
      </c>
      <c r="E17" s="192" t="s">
        <v>403</v>
      </c>
    </row>
    <row r="18" spans="1:5" ht="19.5" customHeight="1">
      <c r="A18" s="294" t="s">
        <v>345</v>
      </c>
      <c r="B18" s="295"/>
      <c r="C18" s="193"/>
      <c r="D18" s="294" t="s">
        <v>264</v>
      </c>
      <c r="E18" s="295">
        <v>0</v>
      </c>
    </row>
    <row r="19" spans="1:5" ht="19.5" customHeight="1">
      <c r="A19" s="294" t="s">
        <v>265</v>
      </c>
      <c r="B19" s="295"/>
      <c r="C19" s="193"/>
      <c r="D19" s="294" t="s">
        <v>126</v>
      </c>
      <c r="E19" s="295">
        <v>0</v>
      </c>
    </row>
    <row r="20" spans="1:5" ht="19.5" customHeight="1" thickBot="1">
      <c r="A20" s="292" t="s">
        <v>266</v>
      </c>
      <c r="B20" s="293">
        <f>SUM(B18:B19)</f>
        <v>0</v>
      </c>
      <c r="C20" s="193"/>
      <c r="D20" s="292" t="s">
        <v>267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268</v>
      </c>
      <c r="B22" s="210">
        <f>SUM(B12,B20)</f>
        <v>34895417</v>
      </c>
      <c r="C22" s="87"/>
      <c r="D22" s="87" t="s">
        <v>269</v>
      </c>
      <c r="E22" s="210">
        <f>SUM(E12,E20)</f>
        <v>34895417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80"/>
      <c r="B25" s="481"/>
      <c r="C25" s="481"/>
      <c r="D25" s="481"/>
      <c r="E25" s="481"/>
    </row>
    <row r="26" spans="1:5" ht="16.5" customHeight="1">
      <c r="A26" s="481"/>
      <c r="B26" s="481"/>
      <c r="C26" s="481"/>
      <c r="D26" s="481"/>
      <c r="E26" s="481"/>
    </row>
    <row r="27" spans="1:5" ht="16.5" customHeight="1">
      <c r="A27" s="481"/>
      <c r="B27" s="481"/>
      <c r="C27" s="481"/>
      <c r="D27" s="481"/>
      <c r="E27" s="481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&amp;C16. sz. melléklet
a 1/2018.(II.19.) önkormányzati rendelethez
Göllei Napköziotthonos Óvoda 2018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271</v>
      </c>
    </row>
    <row r="4" ht="13.5" thickBot="1">
      <c r="B4" s="166" t="s">
        <v>404</v>
      </c>
    </row>
    <row r="5" spans="1:2" ht="13.5" thickBot="1">
      <c r="A5" s="168" t="s">
        <v>272</v>
      </c>
      <c r="B5" s="213" t="s">
        <v>273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231</v>
      </c>
      <c r="B9" s="258"/>
    </row>
    <row r="13" spans="1:7" ht="12.75">
      <c r="A13" s="485" t="s">
        <v>439</v>
      </c>
      <c r="B13" s="486"/>
      <c r="C13" s="486"/>
      <c r="D13" s="486"/>
      <c r="E13" s="486"/>
      <c r="F13" s="486"/>
      <c r="G13" s="486"/>
    </row>
    <row r="14" spans="1:7" ht="12.75">
      <c r="A14" s="486"/>
      <c r="B14" s="486"/>
      <c r="C14" s="486"/>
      <c r="D14" s="486"/>
      <c r="E14" s="486"/>
      <c r="F14" s="486"/>
      <c r="G14" s="486"/>
    </row>
    <row r="15" spans="1:7" ht="35.25" customHeight="1">
      <c r="A15" s="486"/>
      <c r="B15" s="486"/>
      <c r="C15" s="486"/>
      <c r="D15" s="486"/>
      <c r="E15" s="486"/>
      <c r="F15" s="486"/>
      <c r="G15" s="486"/>
    </row>
    <row r="16" ht="13.5" thickBot="1"/>
    <row r="17" spans="1:6" ht="15">
      <c r="A17" s="482" t="s">
        <v>301</v>
      </c>
      <c r="B17" s="483"/>
      <c r="C17" s="483"/>
      <c r="D17" s="483"/>
      <c r="E17" s="483"/>
      <c r="F17" s="484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302</v>
      </c>
      <c r="B19" s="232">
        <v>2018</v>
      </c>
      <c r="C19" s="232">
        <v>2019</v>
      </c>
      <c r="D19" s="232">
        <v>2020</v>
      </c>
      <c r="E19" s="232">
        <v>2021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303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304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305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306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307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308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1/2018. (II.19) önkormányzati rendelethez
Gölle Községi Önkormányzat 2018.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B1">
      <selection activeCell="A15" sqref="A15:N15"/>
    </sheetView>
  </sheetViews>
  <sheetFormatPr defaultColWidth="9.00390625" defaultRowHeight="12.75"/>
  <cols>
    <col min="1" max="1" width="31.875" style="217" customWidth="1"/>
    <col min="2" max="12" width="7.75390625" style="217" customWidth="1"/>
    <col min="13" max="13" width="6.375" style="217" customWidth="1"/>
    <col min="14" max="14" width="14.37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403</v>
      </c>
    </row>
    <row r="3" spans="1:14" ht="12.75">
      <c r="A3" s="218" t="s">
        <v>275</v>
      </c>
      <c r="B3" s="219" t="s">
        <v>276</v>
      </c>
      <c r="C3" s="219" t="s">
        <v>277</v>
      </c>
      <c r="D3" s="219" t="s">
        <v>278</v>
      </c>
      <c r="E3" s="219" t="s">
        <v>279</v>
      </c>
      <c r="F3" s="219" t="s">
        <v>280</v>
      </c>
      <c r="G3" s="219" t="s">
        <v>281</v>
      </c>
      <c r="H3" s="219" t="s">
        <v>282</v>
      </c>
      <c r="I3" s="219" t="s">
        <v>283</v>
      </c>
      <c r="J3" s="219" t="s">
        <v>284</v>
      </c>
      <c r="K3" s="219" t="s">
        <v>285</v>
      </c>
      <c r="L3" s="219" t="s">
        <v>286</v>
      </c>
      <c r="M3" s="219" t="s">
        <v>287</v>
      </c>
      <c r="N3" s="218" t="s">
        <v>288</v>
      </c>
    </row>
    <row r="4" spans="1:14" ht="12.75">
      <c r="A4" s="493" t="s">
        <v>289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12.75">
      <c r="A5" s="220" t="s">
        <v>290</v>
      </c>
      <c r="B5" s="220">
        <v>0</v>
      </c>
      <c r="C5" s="220">
        <v>0</v>
      </c>
      <c r="D5" s="220">
        <v>0</v>
      </c>
      <c r="E5" s="220"/>
      <c r="F5" s="220">
        <v>0</v>
      </c>
      <c r="G5" s="314">
        <v>54093960</v>
      </c>
      <c r="H5" s="220"/>
      <c r="I5" s="220"/>
      <c r="J5" s="220"/>
      <c r="K5" s="220">
        <v>0</v>
      </c>
      <c r="L5" s="220">
        <v>0</v>
      </c>
      <c r="M5" s="220">
        <v>0</v>
      </c>
      <c r="N5" s="288">
        <f>SUM(G5:J5)</f>
        <v>54093960</v>
      </c>
    </row>
    <row r="6" spans="1:14" ht="12.75">
      <c r="A6" s="220" t="s">
        <v>436</v>
      </c>
      <c r="B6" s="220">
        <v>5000000</v>
      </c>
      <c r="C6" s="220">
        <v>4000000</v>
      </c>
      <c r="D6" s="220">
        <v>4000000</v>
      </c>
      <c r="E6" s="220">
        <v>4000000</v>
      </c>
      <c r="F6" s="220">
        <v>4000000</v>
      </c>
      <c r="G6" s="220">
        <v>4000000</v>
      </c>
      <c r="H6" s="220">
        <v>6626616</v>
      </c>
      <c r="I6" s="220">
        <v>6000000</v>
      </c>
      <c r="J6" s="220">
        <v>6000000</v>
      </c>
      <c r="K6" s="314">
        <v>3000000</v>
      </c>
      <c r="L6" s="314">
        <v>3000000</v>
      </c>
      <c r="M6" s="314">
        <v>3000000</v>
      </c>
      <c r="N6" s="288">
        <f>SUM(B6:M6)</f>
        <v>52626616</v>
      </c>
    </row>
    <row r="7" spans="1:14" ht="12.75">
      <c r="A7" s="289" t="s">
        <v>437</v>
      </c>
      <c r="B7" s="314">
        <v>2000000</v>
      </c>
      <c r="C7" s="314">
        <v>2000000</v>
      </c>
      <c r="D7" s="314">
        <v>2000000</v>
      </c>
      <c r="E7" s="314">
        <v>3500000</v>
      </c>
      <c r="F7" s="314">
        <v>3500000</v>
      </c>
      <c r="G7" s="314">
        <v>3000000</v>
      </c>
      <c r="H7" s="314">
        <v>400000</v>
      </c>
      <c r="I7" s="314">
        <v>2500000</v>
      </c>
      <c r="J7" s="314">
        <v>2713400</v>
      </c>
      <c r="K7" s="314">
        <v>2500000</v>
      </c>
      <c r="L7" s="314">
        <v>4500000</v>
      </c>
      <c r="M7" s="314">
        <v>4500000</v>
      </c>
      <c r="N7" s="288">
        <f>SUM(M5,B7,C7,D7,E7,F7,G7,H7,I7,J7,K7,L7,M7)</f>
        <v>33113400</v>
      </c>
    </row>
    <row r="8" spans="1:14" ht="12.75">
      <c r="A8" s="220" t="s">
        <v>291</v>
      </c>
      <c r="B8" s="314">
        <v>1500000</v>
      </c>
      <c r="C8" s="314">
        <v>1500000</v>
      </c>
      <c r="D8" s="314">
        <v>1500000</v>
      </c>
      <c r="E8" s="314">
        <v>5000000</v>
      </c>
      <c r="F8" s="314">
        <v>1500000</v>
      </c>
      <c r="G8" s="314">
        <v>3989505</v>
      </c>
      <c r="H8" s="314">
        <v>1500000</v>
      </c>
      <c r="I8" s="314">
        <v>2500000</v>
      </c>
      <c r="J8" s="314">
        <v>2500000</v>
      </c>
      <c r="K8" s="314">
        <v>2500000</v>
      </c>
      <c r="L8" s="314">
        <v>2235415</v>
      </c>
      <c r="M8" s="314">
        <v>5000000</v>
      </c>
      <c r="N8" s="288">
        <f>SUM(B8:M8)</f>
        <v>31224920</v>
      </c>
    </row>
    <row r="9" spans="1:14" ht="12.75">
      <c r="A9" s="289" t="s">
        <v>393</v>
      </c>
      <c r="B9" s="314">
        <v>2944746</v>
      </c>
      <c r="C9" s="314">
        <v>700000</v>
      </c>
      <c r="D9" s="314">
        <v>600000</v>
      </c>
      <c r="E9" s="314">
        <v>500000</v>
      </c>
      <c r="F9" s="314">
        <v>700000</v>
      </c>
      <c r="G9" s="314">
        <v>900000</v>
      </c>
      <c r="H9" s="314">
        <v>800000</v>
      </c>
      <c r="I9" s="314">
        <v>800000</v>
      </c>
      <c r="J9" s="314">
        <v>700000</v>
      </c>
      <c r="K9" s="314">
        <v>500000</v>
      </c>
      <c r="L9" s="314">
        <v>600000</v>
      </c>
      <c r="M9" s="314">
        <v>800000</v>
      </c>
      <c r="N9" s="288">
        <f>SUM(B9:M9)</f>
        <v>10544746</v>
      </c>
    </row>
    <row r="10" spans="1:14" ht="12.75">
      <c r="A10" s="289" t="s">
        <v>351</v>
      </c>
      <c r="B10" s="220"/>
      <c r="C10" s="220"/>
      <c r="D10" s="220"/>
      <c r="E10" s="220"/>
      <c r="F10" s="220"/>
      <c r="G10" s="220"/>
      <c r="H10" s="220">
        <v>24600</v>
      </c>
      <c r="I10" s="220"/>
      <c r="J10" s="220"/>
      <c r="K10" s="220"/>
      <c r="L10" s="220"/>
      <c r="M10" s="220"/>
      <c r="N10" s="288">
        <f>SUM(H10)</f>
        <v>24600</v>
      </c>
    </row>
    <row r="11" spans="1:14" ht="12.75">
      <c r="A11" s="220" t="s">
        <v>292</v>
      </c>
      <c r="B11" s="220">
        <v>0</v>
      </c>
      <c r="C11" s="220">
        <v>0</v>
      </c>
      <c r="D11" s="220"/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339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392</v>
      </c>
      <c r="B13" s="220"/>
      <c r="C13" s="220"/>
      <c r="D13" s="220"/>
      <c r="E13" s="220"/>
      <c r="F13" s="220"/>
      <c r="G13" s="220"/>
      <c r="H13" s="220"/>
      <c r="I13" s="314">
        <v>10000000</v>
      </c>
      <c r="J13" s="220"/>
      <c r="K13" s="220"/>
      <c r="L13" s="220"/>
      <c r="M13" s="220"/>
      <c r="N13" s="288">
        <f>SUM(I13:M13)</f>
        <v>10000000</v>
      </c>
    </row>
    <row r="14" spans="1:16" s="222" customFormat="1" ht="12.75">
      <c r="A14" s="221" t="s">
        <v>293</v>
      </c>
      <c r="B14" s="315">
        <f aca="true" t="shared" si="0" ref="B14:M14">SUM(B5:B12)</f>
        <v>11444746</v>
      </c>
      <c r="C14" s="315">
        <f t="shared" si="0"/>
        <v>8200000</v>
      </c>
      <c r="D14" s="315">
        <f t="shared" si="0"/>
        <v>8100000</v>
      </c>
      <c r="E14" s="315">
        <f t="shared" si="0"/>
        <v>13000000</v>
      </c>
      <c r="F14" s="315">
        <f t="shared" si="0"/>
        <v>9700000</v>
      </c>
      <c r="G14" s="315">
        <f t="shared" si="0"/>
        <v>65983465</v>
      </c>
      <c r="H14" s="315">
        <f t="shared" si="0"/>
        <v>9351216</v>
      </c>
      <c r="I14" s="315">
        <f>SUM(I5:I13)</f>
        <v>21800000</v>
      </c>
      <c r="J14" s="315">
        <f t="shared" si="0"/>
        <v>11913400</v>
      </c>
      <c r="K14" s="315">
        <f t="shared" si="0"/>
        <v>8500000</v>
      </c>
      <c r="L14" s="315"/>
      <c r="M14" s="315">
        <f t="shared" si="0"/>
        <v>13300000</v>
      </c>
      <c r="N14" s="315">
        <f>SUM(N12:N13,N5,N6,N7,N8,N9:N10)</f>
        <v>191628242</v>
      </c>
      <c r="P14" s="217"/>
    </row>
    <row r="15" spans="1:14" ht="12.75">
      <c r="A15" s="494" t="s">
        <v>294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6"/>
    </row>
    <row r="16" spans="1:14" ht="12.75">
      <c r="A16" s="220" t="s">
        <v>295</v>
      </c>
      <c r="B16" s="314">
        <v>5820000</v>
      </c>
      <c r="C16" s="314">
        <v>5820000</v>
      </c>
      <c r="D16" s="314">
        <v>5820000</v>
      </c>
      <c r="E16" s="314">
        <v>5820000</v>
      </c>
      <c r="F16" s="314">
        <v>5820000</v>
      </c>
      <c r="G16" s="314">
        <v>5820000</v>
      </c>
      <c r="H16" s="314">
        <v>5820000</v>
      </c>
      <c r="I16" s="314">
        <v>5820000</v>
      </c>
      <c r="J16" s="314">
        <v>5820000</v>
      </c>
      <c r="K16" s="314">
        <v>5814000</v>
      </c>
      <c r="L16" s="314">
        <v>3509320</v>
      </c>
      <c r="M16" s="314">
        <v>10246124</v>
      </c>
      <c r="N16" s="288">
        <f>SUM(B16:M16)</f>
        <v>71949444</v>
      </c>
    </row>
    <row r="17" spans="1:14" ht="12.75">
      <c r="A17" s="220" t="s">
        <v>296</v>
      </c>
      <c r="B17" s="314">
        <v>580000</v>
      </c>
      <c r="C17" s="314">
        <v>580000</v>
      </c>
      <c r="D17" s="314">
        <v>580000</v>
      </c>
      <c r="E17" s="314">
        <v>580000</v>
      </c>
      <c r="F17" s="314">
        <v>580000</v>
      </c>
      <c r="G17" s="314">
        <v>580000</v>
      </c>
      <c r="H17" s="314">
        <v>580000</v>
      </c>
      <c r="I17" s="314">
        <v>500000</v>
      </c>
      <c r="J17" s="314">
        <v>873546</v>
      </c>
      <c r="K17" s="314">
        <v>433732</v>
      </c>
      <c r="L17" s="314">
        <v>508379</v>
      </c>
      <c r="M17" s="314"/>
      <c r="N17" s="288">
        <f>SUM(B17:M17)</f>
        <v>6375657</v>
      </c>
    </row>
    <row r="18" spans="1:15" ht="12.75">
      <c r="A18" s="220" t="s">
        <v>297</v>
      </c>
      <c r="B18" s="314">
        <v>5891000</v>
      </c>
      <c r="C18" s="314">
        <v>5891000</v>
      </c>
      <c r="D18" s="314">
        <v>10891000</v>
      </c>
      <c r="E18" s="314">
        <v>5891000</v>
      </c>
      <c r="F18" s="314">
        <v>12504157</v>
      </c>
      <c r="G18" s="314">
        <v>5891000</v>
      </c>
      <c r="H18" s="314">
        <v>10891000</v>
      </c>
      <c r="I18" s="314">
        <v>5891000</v>
      </c>
      <c r="J18" s="314">
        <v>5891000</v>
      </c>
      <c r="K18" s="314">
        <v>5891000</v>
      </c>
      <c r="L18" s="314">
        <v>5891000</v>
      </c>
      <c r="M18" s="314">
        <v>12788984</v>
      </c>
      <c r="N18" s="288">
        <f>SUM(B18+C18+D18+E18+F18+G18+H18+I18+J18+K18+L18+M18+M23)</f>
        <v>94203141</v>
      </c>
      <c r="O18" s="223"/>
    </row>
    <row r="19" spans="1:15" ht="12.75">
      <c r="A19" s="220" t="s">
        <v>298</v>
      </c>
      <c r="B19" s="314"/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288">
        <f>SUM(B19:M19)</f>
        <v>0</v>
      </c>
      <c r="O19" s="224"/>
    </row>
    <row r="20" spans="1:15" ht="12.75">
      <c r="A20" s="220" t="s">
        <v>299</v>
      </c>
      <c r="B20" s="314">
        <v>0</v>
      </c>
      <c r="C20" s="314">
        <v>0</v>
      </c>
      <c r="D20" s="314">
        <v>0</v>
      </c>
      <c r="E20" s="314">
        <v>0</v>
      </c>
      <c r="F20" s="314">
        <v>11600000</v>
      </c>
      <c r="G20" s="314">
        <v>0</v>
      </c>
      <c r="H20" s="314">
        <v>7500000</v>
      </c>
      <c r="I20" s="314"/>
      <c r="J20" s="314">
        <v>0</v>
      </c>
      <c r="K20" s="314"/>
      <c r="L20" s="314">
        <v>0</v>
      </c>
      <c r="M20" s="314">
        <v>0</v>
      </c>
      <c r="N20" s="288">
        <f>SUM(F20,H20)</f>
        <v>19100000</v>
      </c>
      <c r="O20" s="224"/>
    </row>
    <row r="21" spans="1:16" s="226" customFormat="1" ht="12.75">
      <c r="A21" s="221" t="s">
        <v>300</v>
      </c>
      <c r="B21" s="315">
        <f aca="true" t="shared" si="1" ref="B21:M21">SUM(B16:B20)</f>
        <v>12291000</v>
      </c>
      <c r="C21" s="315">
        <f t="shared" si="1"/>
        <v>12291000</v>
      </c>
      <c r="D21" s="315">
        <f t="shared" si="1"/>
        <v>17291000</v>
      </c>
      <c r="E21" s="315">
        <f t="shared" si="1"/>
        <v>12291000</v>
      </c>
      <c r="F21" s="315">
        <f t="shared" si="1"/>
        <v>30504157</v>
      </c>
      <c r="G21" s="315">
        <f t="shared" si="1"/>
        <v>12291000</v>
      </c>
      <c r="H21" s="315">
        <f t="shared" si="1"/>
        <v>24791000</v>
      </c>
      <c r="I21" s="315">
        <f t="shared" si="1"/>
        <v>12211000</v>
      </c>
      <c r="J21" s="315">
        <f t="shared" si="1"/>
        <v>12584546</v>
      </c>
      <c r="K21" s="315">
        <f t="shared" si="1"/>
        <v>12138732</v>
      </c>
      <c r="L21" s="315">
        <f t="shared" si="1"/>
        <v>9908699</v>
      </c>
      <c r="M21" s="315">
        <f t="shared" si="1"/>
        <v>23035108</v>
      </c>
      <c r="N21" s="315">
        <f>SUM(B21+C21+D21+E21+F21+G21+H22+H21+I21+J21+K21+L21+M21)</f>
        <v>191628242</v>
      </c>
      <c r="O21" s="225"/>
      <c r="P21" s="217"/>
    </row>
    <row r="23" ht="33.75" customHeight="1"/>
    <row r="24" spans="1:14" ht="12.75">
      <c r="A24" s="490" t="s">
        <v>435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2"/>
    </row>
    <row r="25" spans="1:14" ht="12.7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2"/>
    </row>
    <row r="26" spans="1:14" ht="12.75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2"/>
    </row>
    <row r="28" spans="1:4" s="166" customFormat="1" ht="13.5" thickBot="1">
      <c r="A28" s="167" t="s">
        <v>309</v>
      </c>
      <c r="B28" s="237"/>
      <c r="D28" s="237"/>
    </row>
    <row r="29" spans="1:11" s="166" customFormat="1" ht="13.5" thickBot="1">
      <c r="A29" s="238" t="s">
        <v>310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311</v>
      </c>
    </row>
    <row r="30" spans="1:11" s="166" customFormat="1" ht="12.75">
      <c r="A30" s="497" t="s">
        <v>312</v>
      </c>
      <c r="B30" s="498"/>
      <c r="C30" s="498"/>
      <c r="D30" s="498"/>
      <c r="E30" s="498"/>
      <c r="F30" s="498"/>
      <c r="G30" s="498"/>
      <c r="H30" s="498"/>
      <c r="I30" s="498"/>
      <c r="J30" s="499"/>
      <c r="K30" s="170">
        <v>0</v>
      </c>
    </row>
    <row r="31" spans="1:11" s="166" customFormat="1" ht="12.75">
      <c r="A31" s="500" t="s">
        <v>313</v>
      </c>
      <c r="B31" s="501"/>
      <c r="C31" s="501"/>
      <c r="D31" s="501"/>
      <c r="E31" s="501"/>
      <c r="F31" s="501"/>
      <c r="G31" s="501"/>
      <c r="H31" s="501"/>
      <c r="I31" s="501"/>
      <c r="J31" s="502"/>
      <c r="K31" s="171">
        <v>0</v>
      </c>
    </row>
    <row r="32" spans="1:11" s="166" customFormat="1" ht="12.75">
      <c r="A32" s="500" t="s">
        <v>314</v>
      </c>
      <c r="B32" s="501"/>
      <c r="C32" s="501"/>
      <c r="D32" s="501"/>
      <c r="E32" s="501"/>
      <c r="F32" s="501"/>
      <c r="G32" s="501"/>
      <c r="H32" s="501"/>
      <c r="I32" s="501"/>
      <c r="J32" s="502"/>
      <c r="K32" s="171">
        <v>0</v>
      </c>
    </row>
    <row r="33" spans="1:11" s="166" customFormat="1" ht="12.75">
      <c r="A33" s="500" t="s">
        <v>315</v>
      </c>
      <c r="B33" s="501"/>
      <c r="C33" s="501"/>
      <c r="D33" s="501"/>
      <c r="E33" s="501"/>
      <c r="F33" s="501"/>
      <c r="G33" s="501"/>
      <c r="H33" s="501"/>
      <c r="I33" s="501"/>
      <c r="J33" s="502"/>
      <c r="K33" s="171">
        <v>0</v>
      </c>
    </row>
    <row r="34" spans="1:11" s="166" customFormat="1" ht="13.5" thickBot="1">
      <c r="A34" s="487" t="s">
        <v>316</v>
      </c>
      <c r="B34" s="488"/>
      <c r="C34" s="488"/>
      <c r="D34" s="488"/>
      <c r="E34" s="488"/>
      <c r="F34" s="488"/>
      <c r="G34" s="488"/>
      <c r="H34" s="488"/>
      <c r="I34" s="488"/>
      <c r="J34" s="489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1/2018. (II.19.) önkormányzati rendelethez
Gölle Önkormányzat 2018.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0">
      <selection activeCell="E1" sqref="E1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67" t="s">
        <v>424</v>
      </c>
      <c r="C5" s="368"/>
      <c r="D5" s="368"/>
      <c r="E5" s="368"/>
      <c r="F5" s="368"/>
      <c r="G5" s="72">
        <f>SUM(G6:G7)</f>
        <v>54093960</v>
      </c>
      <c r="H5" s="73" t="s">
        <v>403</v>
      </c>
    </row>
    <row r="6" spans="2:8" ht="15" customHeight="1">
      <c r="B6" s="364" t="s">
        <v>163</v>
      </c>
      <c r="C6" s="369" t="s">
        <v>164</v>
      </c>
      <c r="D6" s="369"/>
      <c r="E6" s="369"/>
      <c r="F6" s="369"/>
      <c r="G6" s="74">
        <v>34993960</v>
      </c>
      <c r="H6" s="75" t="s">
        <v>404</v>
      </c>
    </row>
    <row r="7" spans="2:8" ht="16.5" customHeight="1" thickBot="1">
      <c r="B7" s="361"/>
      <c r="C7" s="363" t="s">
        <v>165</v>
      </c>
      <c r="D7" s="363"/>
      <c r="E7" s="363"/>
      <c r="F7" s="363"/>
      <c r="G7" s="76">
        <v>19100000</v>
      </c>
      <c r="H7" s="77" t="s">
        <v>403</v>
      </c>
    </row>
    <row r="8" ht="13.5" thickBot="1"/>
    <row r="9" spans="2:8" ht="15.75" thickBot="1">
      <c r="B9" s="367" t="s">
        <v>166</v>
      </c>
      <c r="C9" s="368"/>
      <c r="D9" s="368"/>
      <c r="E9" s="368"/>
      <c r="F9" s="368"/>
      <c r="G9" s="72"/>
      <c r="H9" s="73" t="s">
        <v>403</v>
      </c>
    </row>
    <row r="10" spans="2:8" ht="15" thickBot="1">
      <c r="B10" s="78" t="s">
        <v>163</v>
      </c>
      <c r="C10" s="370" t="s">
        <v>167</v>
      </c>
      <c r="D10" s="370"/>
      <c r="E10" s="370"/>
      <c r="F10" s="370"/>
      <c r="G10" s="79">
        <v>54093960</v>
      </c>
      <c r="H10" s="80" t="s">
        <v>403</v>
      </c>
    </row>
    <row r="11" ht="13.5" thickBot="1"/>
    <row r="12" spans="2:8" ht="15.75" thickBot="1">
      <c r="B12" s="367" t="s">
        <v>168</v>
      </c>
      <c r="C12" s="368"/>
      <c r="D12" s="368"/>
      <c r="E12" s="368"/>
      <c r="F12" s="368"/>
      <c r="G12" s="72"/>
      <c r="H12" s="73" t="s">
        <v>403</v>
      </c>
    </row>
    <row r="13" spans="2:8" ht="14.25">
      <c r="B13" s="364" t="s">
        <v>163</v>
      </c>
      <c r="C13" s="369" t="s">
        <v>169</v>
      </c>
      <c r="D13" s="369"/>
      <c r="E13" s="369"/>
      <c r="F13" s="369"/>
      <c r="G13" s="74"/>
      <c r="H13" s="75" t="s">
        <v>403</v>
      </c>
    </row>
    <row r="14" spans="2:8" ht="15" thickBot="1">
      <c r="B14" s="361"/>
      <c r="C14" s="363" t="s">
        <v>170</v>
      </c>
      <c r="D14" s="363"/>
      <c r="E14" s="363"/>
      <c r="F14" s="363"/>
      <c r="G14" s="76"/>
      <c r="H14" s="77" t="s">
        <v>403</v>
      </c>
    </row>
    <row r="18" ht="12.75">
      <c r="I18" t="s">
        <v>329</v>
      </c>
    </row>
    <row r="20" spans="1:10" ht="12.75">
      <c r="A20" s="374" t="s">
        <v>422</v>
      </c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7" ht="13.5" thickBot="1"/>
    <row r="28" spans="2:8" ht="15.75" thickBot="1">
      <c r="B28" s="367" t="s">
        <v>166</v>
      </c>
      <c r="C28" s="368"/>
      <c r="D28" s="368"/>
      <c r="E28" s="368"/>
      <c r="F28" s="368"/>
      <c r="G28" s="72">
        <f>SUM(G29:G32)</f>
        <v>64093960</v>
      </c>
      <c r="H28" s="73" t="s">
        <v>403</v>
      </c>
    </row>
    <row r="29" spans="2:8" ht="14.25">
      <c r="B29" s="364" t="s">
        <v>163</v>
      </c>
      <c r="C29" s="366" t="s">
        <v>171</v>
      </c>
      <c r="D29" s="366"/>
      <c r="E29" s="366"/>
      <c r="F29" s="366"/>
      <c r="G29" s="81">
        <v>54093960</v>
      </c>
      <c r="H29" s="82" t="s">
        <v>403</v>
      </c>
    </row>
    <row r="30" spans="2:8" ht="14.25">
      <c r="B30" s="365"/>
      <c r="C30" s="362" t="s">
        <v>394</v>
      </c>
      <c r="D30" s="362"/>
      <c r="E30" s="362"/>
      <c r="F30" s="362"/>
      <c r="G30" s="83"/>
      <c r="H30" s="84" t="s">
        <v>403</v>
      </c>
    </row>
    <row r="31" spans="2:8" ht="14.25">
      <c r="B31" s="365"/>
      <c r="C31" s="362" t="s">
        <v>172</v>
      </c>
      <c r="D31" s="362"/>
      <c r="E31" s="362"/>
      <c r="F31" s="362"/>
      <c r="G31" s="83"/>
      <c r="H31" s="84" t="s">
        <v>403</v>
      </c>
    </row>
    <row r="32" spans="2:8" ht="15" thickBot="1">
      <c r="B32" s="361"/>
      <c r="C32" s="363" t="s">
        <v>423</v>
      </c>
      <c r="D32" s="363"/>
      <c r="E32" s="363"/>
      <c r="F32" s="363"/>
      <c r="G32" s="76">
        <v>10000000</v>
      </c>
      <c r="H32" s="77" t="s">
        <v>403</v>
      </c>
    </row>
    <row r="34" ht="13.5" thickBot="1"/>
    <row r="35" spans="2:8" ht="20.25" customHeight="1" thickBot="1">
      <c r="B35" s="371" t="s">
        <v>173</v>
      </c>
      <c r="C35" s="372"/>
      <c r="D35" s="372"/>
      <c r="E35" s="372"/>
      <c r="F35" s="372"/>
      <c r="G35" s="372"/>
      <c r="H35" s="373"/>
    </row>
    <row r="36" spans="2:8" ht="14.25">
      <c r="B36" s="360"/>
      <c r="C36" s="362" t="s">
        <v>174</v>
      </c>
      <c r="D36" s="362"/>
      <c r="E36" s="362"/>
      <c r="F36" s="362"/>
      <c r="G36" s="83">
        <v>0</v>
      </c>
      <c r="H36" s="84" t="s">
        <v>403</v>
      </c>
    </row>
    <row r="37" spans="2:8" ht="15" thickBot="1">
      <c r="B37" s="361"/>
      <c r="C37" s="363" t="s">
        <v>175</v>
      </c>
      <c r="D37" s="363"/>
      <c r="E37" s="363"/>
      <c r="F37" s="363"/>
      <c r="G37" s="76"/>
      <c r="H37" s="77" t="s">
        <v>403</v>
      </c>
    </row>
  </sheetData>
  <sheetProtection/>
  <mergeCells count="21">
    <mergeCell ref="C13:F13"/>
    <mergeCell ref="B35:H35"/>
    <mergeCell ref="C30:F30"/>
    <mergeCell ref="C32:F32"/>
    <mergeCell ref="A20:J23"/>
    <mergeCell ref="B28:F28"/>
    <mergeCell ref="B13:B14"/>
    <mergeCell ref="C31:F31"/>
    <mergeCell ref="B5:F5"/>
    <mergeCell ref="B6:B7"/>
    <mergeCell ref="C6:F6"/>
    <mergeCell ref="C7:F7"/>
    <mergeCell ref="B9:F9"/>
    <mergeCell ref="B12:F12"/>
    <mergeCell ref="C10:F10"/>
    <mergeCell ref="B36:B37"/>
    <mergeCell ref="C36:F36"/>
    <mergeCell ref="C37:F37"/>
    <mergeCell ref="B29:B32"/>
    <mergeCell ref="C29:F29"/>
    <mergeCell ref="C14:F14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a1/2018. (II.19.) önkormányzati rendelethez
Gölle Községi Önkormányzat 2018.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view="pageLayout" workbookViewId="0" topLeftCell="A1">
      <selection activeCell="C75" sqref="C75"/>
    </sheetView>
  </sheetViews>
  <sheetFormatPr defaultColWidth="9.00390625" defaultRowHeight="12.75"/>
  <cols>
    <col min="1" max="1" width="6.00390625" style="0" customWidth="1"/>
    <col min="2" max="2" width="46.625" style="0" customWidth="1"/>
    <col min="3" max="3" width="12.625" style="0" customWidth="1"/>
    <col min="4" max="4" width="11.00390625" style="0" customWidth="1"/>
    <col min="5" max="6" width="10.25390625" style="0" customWidth="1"/>
  </cols>
  <sheetData>
    <row r="1" spans="1:6" ht="13.5" thickBot="1">
      <c r="A1" s="1"/>
      <c r="B1" s="1"/>
      <c r="C1" s="1"/>
      <c r="D1" s="1"/>
      <c r="E1" s="1" t="s">
        <v>406</v>
      </c>
      <c r="F1" s="1"/>
    </row>
    <row r="2" spans="1:6" ht="39" thickBot="1">
      <c r="A2" s="2" t="s">
        <v>0</v>
      </c>
      <c r="B2" s="3" t="s">
        <v>1</v>
      </c>
      <c r="C2" s="4" t="s">
        <v>413</v>
      </c>
      <c r="D2" s="4" t="s">
        <v>414</v>
      </c>
      <c r="E2" s="4" t="s">
        <v>415</v>
      </c>
      <c r="F2" s="4" t="s">
        <v>416</v>
      </c>
    </row>
    <row r="3" spans="1:6" ht="18" customHeight="1" thickBot="1">
      <c r="A3" s="264"/>
      <c r="B3" s="265" t="s">
        <v>2</v>
      </c>
      <c r="C3" s="266"/>
      <c r="D3" s="267"/>
      <c r="E3" s="268"/>
      <c r="F3" s="269"/>
    </row>
    <row r="4" spans="1:6" ht="18" customHeight="1" thickBot="1">
      <c r="A4" s="270"/>
      <c r="B4" s="271" t="s">
        <v>3</v>
      </c>
      <c r="C4" s="272">
        <f>SUM(C5,C18,)</f>
        <v>95740016</v>
      </c>
      <c r="D4" s="272">
        <f>SUM(D5,D18)</f>
        <v>0</v>
      </c>
      <c r="E4" s="272">
        <f>SUM(E5,E18)</f>
        <v>0</v>
      </c>
      <c r="F4" s="272">
        <f>SUM(F5,F18)</f>
        <v>0</v>
      </c>
    </row>
    <row r="5" spans="1:6" ht="18" customHeight="1">
      <c r="A5" s="6" t="s">
        <v>4</v>
      </c>
      <c r="B5" s="7" t="s">
        <v>354</v>
      </c>
      <c r="C5" s="8">
        <f>SUM(C6:C16,C17,C19)</f>
        <v>85740016</v>
      </c>
      <c r="D5" s="8">
        <f>SUM(D6:D16:D17)</f>
        <v>0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5</v>
      </c>
      <c r="B6" s="10" t="s">
        <v>369</v>
      </c>
      <c r="C6" s="11">
        <v>11643667</v>
      </c>
      <c r="D6" s="11"/>
      <c r="E6" s="11"/>
      <c r="F6" s="11"/>
    </row>
    <row r="7" spans="1:6" s="12" customFormat="1" ht="18" customHeight="1">
      <c r="A7" s="9" t="s">
        <v>6</v>
      </c>
      <c r="B7" s="10" t="s">
        <v>362</v>
      </c>
      <c r="C7" s="11">
        <v>33113400</v>
      </c>
      <c r="D7" s="11"/>
      <c r="E7" s="11"/>
      <c r="F7" s="11"/>
    </row>
    <row r="8" spans="1:6" s="12" customFormat="1" ht="18" customHeight="1">
      <c r="A8" s="9" t="s">
        <v>7</v>
      </c>
      <c r="B8" s="10" t="s">
        <v>411</v>
      </c>
      <c r="C8" s="13">
        <v>8007000</v>
      </c>
      <c r="D8" s="13"/>
      <c r="E8" s="13"/>
      <c r="F8" s="13"/>
    </row>
    <row r="9" spans="1:6" s="12" customFormat="1" ht="18" customHeight="1">
      <c r="A9" s="9" t="s">
        <v>8</v>
      </c>
      <c r="B9" s="10" t="s">
        <v>363</v>
      </c>
      <c r="C9" s="13">
        <v>11484900</v>
      </c>
      <c r="D9" s="13"/>
      <c r="E9" s="13"/>
      <c r="F9" s="13"/>
    </row>
    <row r="10" spans="1:6" s="12" customFormat="1" ht="18" customHeight="1">
      <c r="A10" s="9" t="s">
        <v>378</v>
      </c>
      <c r="B10" s="10" t="s">
        <v>356</v>
      </c>
      <c r="C10" s="13">
        <v>1388900</v>
      </c>
      <c r="D10" s="13"/>
      <c r="E10" s="13"/>
      <c r="F10" s="13"/>
    </row>
    <row r="11" spans="1:6" s="12" customFormat="1" ht="18" customHeight="1">
      <c r="A11" s="9" t="s">
        <v>379</v>
      </c>
      <c r="B11" s="10" t="s">
        <v>371</v>
      </c>
      <c r="C11" s="13">
        <v>6123220</v>
      </c>
      <c r="D11" s="13"/>
      <c r="E11" s="13"/>
      <c r="F11" s="13"/>
    </row>
    <row r="12" spans="1:6" s="12" customFormat="1" ht="18" customHeight="1">
      <c r="A12" s="9" t="s">
        <v>380</v>
      </c>
      <c r="B12" s="10" t="s">
        <v>368</v>
      </c>
      <c r="C12" s="13">
        <v>2166000</v>
      </c>
      <c r="D12" s="13"/>
      <c r="E12" s="13"/>
      <c r="F12" s="13"/>
    </row>
    <row r="13" spans="1:6" s="12" customFormat="1" ht="18" customHeight="1">
      <c r="A13" s="9" t="s">
        <v>381</v>
      </c>
      <c r="B13" s="10" t="s">
        <v>359</v>
      </c>
      <c r="C13" s="13">
        <v>4491829</v>
      </c>
      <c r="D13" s="13"/>
      <c r="E13" s="13"/>
      <c r="F13" s="13"/>
    </row>
    <row r="14" spans="1:6" s="12" customFormat="1" ht="18" customHeight="1">
      <c r="A14" s="9" t="s">
        <v>382</v>
      </c>
      <c r="B14" s="10" t="s">
        <v>358</v>
      </c>
      <c r="C14" s="13">
        <v>3100000</v>
      </c>
      <c r="D14" s="13"/>
      <c r="E14" s="13"/>
      <c r="F14" s="13"/>
    </row>
    <row r="15" spans="1:6" s="12" customFormat="1" ht="18" customHeight="1">
      <c r="A15" s="9" t="s">
        <v>383</v>
      </c>
      <c r="B15" s="10" t="s">
        <v>370</v>
      </c>
      <c r="C15" s="13">
        <v>270300</v>
      </c>
      <c r="D15" s="13"/>
      <c r="E15" s="13"/>
      <c r="F15" s="13"/>
    </row>
    <row r="16" spans="1:6" s="12" customFormat="1" ht="18" customHeight="1">
      <c r="A16" s="9" t="s">
        <v>384</v>
      </c>
      <c r="B16" s="10" t="s">
        <v>355</v>
      </c>
      <c r="C16" s="13">
        <v>1800000</v>
      </c>
      <c r="D16" s="13"/>
      <c r="E16" s="13"/>
      <c r="F16" s="13"/>
    </row>
    <row r="17" spans="1:6" s="12" customFormat="1" ht="18" customHeight="1">
      <c r="A17" s="9" t="s">
        <v>9</v>
      </c>
      <c r="B17" s="10" t="s">
        <v>402</v>
      </c>
      <c r="C17" s="13">
        <v>980400</v>
      </c>
      <c r="D17" s="13"/>
      <c r="E17" s="13"/>
      <c r="F17" s="13"/>
    </row>
    <row r="18" spans="1:6" ht="18" customHeight="1">
      <c r="A18" s="14" t="s">
        <v>10</v>
      </c>
      <c r="B18" s="15" t="s">
        <v>357</v>
      </c>
      <c r="C18" s="16">
        <v>10000000</v>
      </c>
      <c r="D18" s="16"/>
      <c r="E18" s="16"/>
      <c r="F18" s="16"/>
    </row>
    <row r="19" spans="1:6" ht="18" customHeight="1" thickBot="1">
      <c r="A19" s="26" t="s">
        <v>12</v>
      </c>
      <c r="B19" s="316" t="s">
        <v>412</v>
      </c>
      <c r="C19" s="317">
        <v>1170400</v>
      </c>
      <c r="D19" s="317"/>
      <c r="E19" s="317"/>
      <c r="F19" s="317"/>
    </row>
    <row r="20" spans="1:6" ht="18" customHeight="1" thickBot="1">
      <c r="A20" s="270"/>
      <c r="B20" s="271" t="s">
        <v>367</v>
      </c>
      <c r="C20" s="272">
        <f>SUM(C21:C25)</f>
        <v>10544746</v>
      </c>
      <c r="D20" s="272">
        <f>SUM(D21:D25)</f>
        <v>0</v>
      </c>
      <c r="E20" s="272">
        <f>SUM(E21:E25)</f>
        <v>0</v>
      </c>
      <c r="F20" s="272">
        <f>SUM(F21:F25)</f>
        <v>0</v>
      </c>
    </row>
    <row r="21" spans="1:6" ht="18" customHeight="1">
      <c r="A21" s="6"/>
      <c r="B21" s="7"/>
      <c r="C21" s="8"/>
      <c r="D21" s="8"/>
      <c r="E21" s="8"/>
      <c r="F21" s="8"/>
    </row>
    <row r="22" spans="1:8" ht="18" customHeight="1">
      <c r="A22" s="14" t="s">
        <v>12</v>
      </c>
      <c r="B22" s="17" t="s">
        <v>13</v>
      </c>
      <c r="C22" s="16"/>
      <c r="D22" s="16"/>
      <c r="E22" s="16"/>
      <c r="F22" s="16"/>
      <c r="H22" s="273"/>
    </row>
    <row r="23" spans="1:6" ht="18" customHeight="1">
      <c r="A23" s="14" t="s">
        <v>14</v>
      </c>
      <c r="B23" s="17" t="s">
        <v>15</v>
      </c>
      <c r="C23" s="16">
        <v>9211600</v>
      </c>
      <c r="D23" s="16"/>
      <c r="E23" s="16"/>
      <c r="F23" s="16"/>
    </row>
    <row r="24" spans="1:6" ht="18" customHeight="1">
      <c r="A24" s="14" t="s">
        <v>16</v>
      </c>
      <c r="B24" s="17" t="s">
        <v>17</v>
      </c>
      <c r="C24" s="18"/>
      <c r="D24" s="18"/>
      <c r="E24" s="18"/>
      <c r="F24" s="18"/>
    </row>
    <row r="25" spans="1:6" ht="18" customHeight="1">
      <c r="A25" s="14" t="s">
        <v>18</v>
      </c>
      <c r="B25" s="15" t="s">
        <v>19</v>
      </c>
      <c r="C25" s="16">
        <v>1333146</v>
      </c>
      <c r="D25" s="16"/>
      <c r="E25" s="16">
        <f>SUM(E26:E29)</f>
        <v>0</v>
      </c>
      <c r="F25" s="16">
        <f>SUM(F26:F29)</f>
        <v>0</v>
      </c>
    </row>
    <row r="26" spans="1:6" s="12" customFormat="1" ht="18" customHeight="1">
      <c r="A26" s="9" t="s">
        <v>20</v>
      </c>
      <c r="B26" s="10" t="s">
        <v>21</v>
      </c>
      <c r="C26" s="11"/>
      <c r="D26" s="11"/>
      <c r="E26" s="11"/>
      <c r="F26" s="11"/>
    </row>
    <row r="27" spans="1:6" s="12" customFormat="1" ht="18" customHeight="1">
      <c r="A27" s="9" t="s">
        <v>22</v>
      </c>
      <c r="B27" s="10" t="s">
        <v>23</v>
      </c>
      <c r="C27" s="11"/>
      <c r="D27" s="11"/>
      <c r="E27" s="11"/>
      <c r="F27" s="11"/>
    </row>
    <row r="28" spans="1:6" s="12" customFormat="1" ht="18" customHeight="1">
      <c r="A28" s="9" t="s">
        <v>24</v>
      </c>
      <c r="B28" s="10" t="s">
        <v>25</v>
      </c>
      <c r="C28" s="13"/>
      <c r="D28" s="13"/>
      <c r="E28" s="13"/>
      <c r="F28" s="13"/>
    </row>
    <row r="29" spans="1:6" s="12" customFormat="1" ht="18" customHeight="1" thickBot="1">
      <c r="A29" s="9" t="s">
        <v>26</v>
      </c>
      <c r="B29" s="10" t="s">
        <v>27</v>
      </c>
      <c r="C29" s="11"/>
      <c r="D29" s="11"/>
      <c r="E29" s="11"/>
      <c r="F29" s="11"/>
    </row>
    <row r="30" spans="1:6" ht="18" customHeight="1" thickBot="1">
      <c r="A30" s="274"/>
      <c r="B30" s="271" t="s">
        <v>28</v>
      </c>
      <c r="C30" s="272">
        <f>SUM(C31,C35,C37,C43,C44,C50:C51)</f>
        <v>31224920</v>
      </c>
      <c r="D30" s="272">
        <f>SUM(D31,D35,D37,D43,D44,D50:D51)</f>
        <v>0</v>
      </c>
      <c r="E30" s="272">
        <f>SUM(E31,E35,E37,E43,E44,E50:E51)</f>
        <v>0</v>
      </c>
      <c r="F30" s="272">
        <f>SUM(F31,F35,F37,F43,F44,F50:F51)</f>
        <v>0</v>
      </c>
    </row>
    <row r="31" spans="1:6" ht="38.25">
      <c r="A31" s="20" t="s">
        <v>29</v>
      </c>
      <c r="B31" s="21" t="s">
        <v>385</v>
      </c>
      <c r="C31" s="8">
        <f>SUM(C32:C34)</f>
        <v>0</v>
      </c>
      <c r="D31" s="8">
        <f>SUM(D32:D34)</f>
        <v>0</v>
      </c>
      <c r="E31" s="8">
        <f>SUM(E32:E34)</f>
        <v>0</v>
      </c>
      <c r="F31" s="8">
        <f>SUM(F32:F34)</f>
        <v>0</v>
      </c>
    </row>
    <row r="32" spans="1:6" s="12" customFormat="1" ht="18" customHeight="1">
      <c r="A32" s="9" t="s">
        <v>30</v>
      </c>
      <c r="B32" s="10" t="s">
        <v>31</v>
      </c>
      <c r="C32" s="11"/>
      <c r="D32" s="11"/>
      <c r="E32" s="11"/>
      <c r="F32" s="11"/>
    </row>
    <row r="33" spans="1:6" s="12" customFormat="1" ht="18" customHeight="1">
      <c r="A33" s="9" t="s">
        <v>32</v>
      </c>
      <c r="B33" s="10" t="s">
        <v>33</v>
      </c>
      <c r="C33" s="13"/>
      <c r="D33" s="13"/>
      <c r="E33" s="13"/>
      <c r="F33" s="13"/>
    </row>
    <row r="34" spans="1:6" s="12" customFormat="1" ht="18" customHeight="1">
      <c r="A34" s="9" t="s">
        <v>34</v>
      </c>
      <c r="B34" s="10" t="s">
        <v>35</v>
      </c>
      <c r="C34" s="11"/>
      <c r="D34" s="11"/>
      <c r="E34" s="11"/>
      <c r="F34" s="11"/>
    </row>
    <row r="35" spans="1:6" ht="18" customHeight="1">
      <c r="A35" s="14" t="s">
        <v>36</v>
      </c>
      <c r="B35" s="15" t="s">
        <v>37</v>
      </c>
      <c r="C35" s="16">
        <v>1600000</v>
      </c>
      <c r="D35" s="16"/>
      <c r="E35" s="16">
        <f>SUM(E36:E36)</f>
        <v>0</v>
      </c>
      <c r="F35" s="16">
        <f>SUM(F36:F36)</f>
        <v>0</v>
      </c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11"/>
      <c r="E36" s="11"/>
      <c r="F36" s="11"/>
    </row>
    <row r="37" spans="1:6" ht="18" customHeight="1">
      <c r="A37" s="14" t="s">
        <v>40</v>
      </c>
      <c r="B37" s="15" t="s">
        <v>41</v>
      </c>
      <c r="C37" s="16">
        <v>11800000</v>
      </c>
      <c r="D37" s="16">
        <f>SUM(D38:D42)</f>
        <v>0</v>
      </c>
      <c r="E37" s="16">
        <f>SUM(E38:E42)</f>
        <v>0</v>
      </c>
      <c r="F37" s="16">
        <f>SUM(F38:F42)</f>
        <v>0</v>
      </c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11"/>
      <c r="E38" s="11"/>
      <c r="F38" s="11"/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11"/>
      <c r="E39" s="11"/>
      <c r="F39" s="11"/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11"/>
      <c r="E40" s="11"/>
      <c r="F40" s="11"/>
    </row>
    <row r="41" spans="1:6" s="12" customFormat="1" ht="18" customHeight="1">
      <c r="A41" s="9" t="s">
        <v>47</v>
      </c>
      <c r="B41" s="10" t="s">
        <v>50</v>
      </c>
      <c r="C41" s="11"/>
      <c r="D41" s="11"/>
      <c r="E41" s="11"/>
      <c r="F41" s="11"/>
    </row>
    <row r="42" spans="1:6" s="12" customFormat="1" ht="18" customHeight="1">
      <c r="A42" s="9" t="s">
        <v>49</v>
      </c>
      <c r="B42" s="10" t="s">
        <v>51</v>
      </c>
      <c r="C42" s="13"/>
      <c r="D42" s="13"/>
      <c r="E42" s="13"/>
      <c r="F42" s="13"/>
    </row>
    <row r="43" spans="1:6" ht="18" customHeight="1">
      <c r="A43" s="14" t="s">
        <v>52</v>
      </c>
      <c r="B43" s="15" t="s">
        <v>53</v>
      </c>
      <c r="C43" s="16"/>
      <c r="D43" s="16"/>
      <c r="E43" s="16"/>
      <c r="F43" s="16"/>
    </row>
    <row r="44" spans="1:6" ht="18" customHeight="1">
      <c r="A44" s="14" t="s">
        <v>54</v>
      </c>
      <c r="B44" s="15" t="s">
        <v>55</v>
      </c>
      <c r="C44" s="16">
        <f>SUM(C45:C49)</f>
        <v>17824920</v>
      </c>
      <c r="D44" s="16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8" customHeight="1">
      <c r="A45" s="9" t="s">
        <v>56</v>
      </c>
      <c r="B45" s="10" t="s">
        <v>57</v>
      </c>
      <c r="C45" s="11"/>
      <c r="D45" s="11"/>
      <c r="E45" s="11"/>
      <c r="F45" s="11"/>
    </row>
    <row r="46" spans="1:6" s="12" customFormat="1" ht="18" customHeight="1">
      <c r="A46" s="9" t="s">
        <v>58</v>
      </c>
      <c r="B46" s="10" t="s">
        <v>59</v>
      </c>
      <c r="C46" s="13"/>
      <c r="D46" s="13"/>
      <c r="E46" s="13"/>
      <c r="F46" s="13"/>
    </row>
    <row r="47" spans="1:6" s="12" customFormat="1" ht="18" customHeight="1">
      <c r="A47" s="9" t="s">
        <v>60</v>
      </c>
      <c r="B47" s="10" t="s">
        <v>61</v>
      </c>
      <c r="C47" s="11">
        <v>4440000</v>
      </c>
      <c r="D47" s="11"/>
      <c r="E47" s="11"/>
      <c r="F47" s="11"/>
    </row>
    <row r="48" spans="1:6" s="12" customFormat="1" ht="18" customHeight="1">
      <c r="A48" s="22" t="s">
        <v>62</v>
      </c>
      <c r="B48" s="10" t="s">
        <v>63</v>
      </c>
      <c r="C48" s="11">
        <v>9800000</v>
      </c>
      <c r="D48" s="11"/>
      <c r="E48" s="11"/>
      <c r="F48" s="11"/>
    </row>
    <row r="49" spans="1:6" s="12" customFormat="1" ht="18" customHeight="1">
      <c r="A49" s="22" t="s">
        <v>64</v>
      </c>
      <c r="B49" s="10" t="s">
        <v>372</v>
      </c>
      <c r="C49" s="11">
        <v>3584920</v>
      </c>
      <c r="D49" s="11"/>
      <c r="E49" s="11"/>
      <c r="F49" s="11"/>
    </row>
    <row r="50" spans="1:6" ht="18" customHeight="1">
      <c r="A50" s="14" t="s">
        <v>65</v>
      </c>
      <c r="B50" s="17" t="s">
        <v>66</v>
      </c>
      <c r="C50" s="16"/>
      <c r="D50" s="16"/>
      <c r="E50" s="16"/>
      <c r="F50" s="16"/>
    </row>
    <row r="51" spans="1:6" ht="18" customHeight="1" thickBot="1">
      <c r="A51" s="14" t="s">
        <v>67</v>
      </c>
      <c r="B51" s="17" t="s">
        <v>68</v>
      </c>
      <c r="C51" s="16">
        <v>0</v>
      </c>
      <c r="D51" s="16"/>
      <c r="E51" s="16"/>
      <c r="F51" s="16"/>
    </row>
    <row r="52" spans="1:6" ht="18" customHeight="1" thickBot="1">
      <c r="A52" s="270"/>
      <c r="B52" s="271" t="s">
        <v>69</v>
      </c>
      <c r="C52" s="272">
        <f>SUM(C53:C57)</f>
        <v>24600</v>
      </c>
      <c r="D52" s="272">
        <f>SUM(D53:D57)</f>
        <v>0</v>
      </c>
      <c r="E52" s="272">
        <f>SUM(E53:E57)</f>
        <v>0</v>
      </c>
      <c r="F52" s="272">
        <f>SUM(F53:F57)</f>
        <v>0</v>
      </c>
    </row>
    <row r="53" spans="1:6" ht="18" customHeight="1">
      <c r="A53" s="6" t="s">
        <v>70</v>
      </c>
      <c r="B53" s="7" t="s">
        <v>71</v>
      </c>
      <c r="C53" s="8">
        <v>24600</v>
      </c>
      <c r="D53" s="8"/>
      <c r="E53" s="8"/>
      <c r="F53" s="8"/>
    </row>
    <row r="54" spans="1:6" ht="18" customHeight="1">
      <c r="A54" s="23" t="s">
        <v>72</v>
      </c>
      <c r="B54" s="24" t="s">
        <v>73</v>
      </c>
      <c r="C54" s="25"/>
      <c r="D54" s="25"/>
      <c r="E54" s="25"/>
      <c r="F54" s="25"/>
    </row>
    <row r="55" spans="1:6" ht="18" customHeight="1">
      <c r="A55" s="14" t="s">
        <v>74</v>
      </c>
      <c r="B55" s="15" t="s">
        <v>75</v>
      </c>
      <c r="C55" s="16"/>
      <c r="D55" s="16"/>
      <c r="E55" s="16"/>
      <c r="F55" s="16"/>
    </row>
    <row r="56" spans="1:6" ht="18" customHeight="1">
      <c r="A56" s="6" t="s">
        <v>76</v>
      </c>
      <c r="B56" s="7" t="s">
        <v>77</v>
      </c>
      <c r="C56" s="8"/>
      <c r="D56" s="8"/>
      <c r="E56" s="8"/>
      <c r="F56" s="8"/>
    </row>
    <row r="57" spans="1:6" ht="18" customHeight="1" thickBot="1">
      <c r="A57" s="23" t="s">
        <v>78</v>
      </c>
      <c r="B57" s="24" t="s">
        <v>79</v>
      </c>
      <c r="C57" s="25"/>
      <c r="D57" s="25"/>
      <c r="E57" s="25"/>
      <c r="F57" s="25"/>
    </row>
    <row r="58" spans="1:6" ht="18" customHeight="1" thickBot="1">
      <c r="A58" s="270"/>
      <c r="B58" s="275" t="s">
        <v>80</v>
      </c>
      <c r="C58" s="272">
        <f>SUM(C59:C60)</f>
        <v>34993960</v>
      </c>
      <c r="D58" s="272"/>
      <c r="E58" s="272">
        <f>SUM(E60:E72)</f>
        <v>0</v>
      </c>
      <c r="F58" s="272">
        <f>SUM(F60:F72)</f>
        <v>0</v>
      </c>
    </row>
    <row r="59" spans="1:6" ht="18" customHeight="1">
      <c r="A59" s="276" t="s">
        <v>81</v>
      </c>
      <c r="B59" s="24" t="s">
        <v>331</v>
      </c>
      <c r="C59" s="25"/>
      <c r="D59" s="25"/>
      <c r="E59" s="25"/>
      <c r="F59" s="25"/>
    </row>
    <row r="60" spans="1:6" ht="18" customHeight="1" thickBot="1">
      <c r="A60" s="23" t="s">
        <v>82</v>
      </c>
      <c r="B60" s="24" t="s">
        <v>330</v>
      </c>
      <c r="C60" s="25">
        <v>34993960</v>
      </c>
      <c r="D60" s="25"/>
      <c r="E60" s="25"/>
      <c r="F60" s="25"/>
    </row>
    <row r="61" spans="1:6" ht="18" customHeight="1" thickBot="1">
      <c r="A61" s="277"/>
      <c r="B61" s="275" t="s">
        <v>83</v>
      </c>
      <c r="C61" s="278"/>
      <c r="D61" s="278">
        <f>SUM(D62:D66)</f>
        <v>0</v>
      </c>
      <c r="E61" s="278">
        <f>SUM(E62:E66)</f>
        <v>0</v>
      </c>
      <c r="F61" s="278">
        <f>SUM(F62:F66)</f>
        <v>0</v>
      </c>
    </row>
    <row r="62" spans="1:6" ht="18" customHeight="1">
      <c r="A62" s="26" t="s">
        <v>84</v>
      </c>
      <c r="B62" s="27" t="s">
        <v>11</v>
      </c>
      <c r="C62" s="28"/>
      <c r="D62" s="28"/>
      <c r="E62" s="28"/>
      <c r="F62" s="28"/>
    </row>
    <row r="63" spans="1:6" ht="18" customHeight="1">
      <c r="A63" s="23" t="s">
        <v>85</v>
      </c>
      <c r="B63" s="24" t="s">
        <v>13</v>
      </c>
      <c r="C63" s="25"/>
      <c r="D63" s="25"/>
      <c r="E63" s="25"/>
      <c r="F63" s="25"/>
    </row>
    <row r="64" spans="1:6" ht="18" customHeight="1">
      <c r="A64" s="29" t="s">
        <v>86</v>
      </c>
      <c r="B64" s="15" t="s">
        <v>87</v>
      </c>
      <c r="C64" s="16"/>
      <c r="D64" s="16"/>
      <c r="E64" s="16"/>
      <c r="F64" s="16"/>
    </row>
    <row r="65" spans="1:6" ht="18" customHeight="1">
      <c r="A65" s="26" t="s">
        <v>88</v>
      </c>
      <c r="B65" s="27" t="s">
        <v>89</v>
      </c>
      <c r="C65" s="28"/>
      <c r="D65" s="28"/>
      <c r="E65" s="28"/>
      <c r="F65" s="28"/>
    </row>
    <row r="66" spans="1:6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  <c r="F66" s="16">
        <f>SUM(F67:F70)</f>
        <v>0</v>
      </c>
    </row>
    <row r="67" spans="1:6" s="12" customFormat="1" ht="18" customHeight="1">
      <c r="A67" s="30" t="s">
        <v>395</v>
      </c>
      <c r="B67" s="31" t="s">
        <v>21</v>
      </c>
      <c r="C67" s="32"/>
      <c r="D67" s="32"/>
      <c r="E67" s="32"/>
      <c r="F67" s="32"/>
    </row>
    <row r="68" spans="1:6" s="12" customFormat="1" ht="18" customHeight="1">
      <c r="A68" s="19" t="s">
        <v>396</v>
      </c>
      <c r="B68" s="33" t="s">
        <v>23</v>
      </c>
      <c r="C68" s="34"/>
      <c r="D68" s="34"/>
      <c r="E68" s="34"/>
      <c r="F68" s="34"/>
    </row>
    <row r="69" spans="1:6" s="12" customFormat="1" ht="18" customHeight="1">
      <c r="A69" s="22" t="s">
        <v>397</v>
      </c>
      <c r="B69" s="10" t="s">
        <v>25</v>
      </c>
      <c r="C69" s="11"/>
      <c r="D69" s="11"/>
      <c r="E69" s="11"/>
      <c r="F69" s="11"/>
    </row>
    <row r="70" spans="1:6" s="12" customFormat="1" ht="18" customHeight="1" thickBot="1">
      <c r="A70" s="30" t="s">
        <v>398</v>
      </c>
      <c r="B70" s="31" t="s">
        <v>27</v>
      </c>
      <c r="C70" s="32"/>
      <c r="D70" s="32"/>
      <c r="E70" s="32"/>
      <c r="F70" s="32"/>
    </row>
    <row r="71" spans="1:6" ht="24" customHeight="1" thickBot="1">
      <c r="A71" s="270"/>
      <c r="B71" s="279" t="s">
        <v>92</v>
      </c>
      <c r="C71" s="278">
        <f>SUM(C72:C74)</f>
        <v>19100000</v>
      </c>
      <c r="D71" s="278">
        <f>SUM(D72:D74)</f>
        <v>0</v>
      </c>
      <c r="E71" s="278">
        <f>SUM(E72:E74)</f>
        <v>0</v>
      </c>
      <c r="F71" s="278">
        <f>SUM(F72:F74)</f>
        <v>0</v>
      </c>
    </row>
    <row r="72" spans="1:6" ht="18.75" customHeight="1">
      <c r="A72" s="29" t="s">
        <v>93</v>
      </c>
      <c r="B72" s="15" t="s">
        <v>407</v>
      </c>
      <c r="C72" s="18">
        <v>0</v>
      </c>
      <c r="D72" s="18"/>
      <c r="E72" s="18"/>
      <c r="F72" s="18"/>
    </row>
    <row r="73" spans="1:6" ht="18" customHeight="1">
      <c r="A73" s="29" t="s">
        <v>94</v>
      </c>
      <c r="B73" s="15" t="s">
        <v>408</v>
      </c>
      <c r="C73" s="16"/>
      <c r="D73" s="16"/>
      <c r="E73" s="16"/>
      <c r="F73" s="16"/>
    </row>
    <row r="74" spans="1:6" ht="17.25" customHeight="1" thickBot="1">
      <c r="A74" s="29" t="s">
        <v>96</v>
      </c>
      <c r="B74" s="15" t="s">
        <v>165</v>
      </c>
      <c r="C74" s="18">
        <v>19100000</v>
      </c>
      <c r="D74" s="18"/>
      <c r="E74" s="18"/>
      <c r="F74" s="18"/>
    </row>
    <row r="75" spans="1:6" ht="24" customHeight="1" thickBot="1">
      <c r="A75" s="270"/>
      <c r="B75" s="279" t="s">
        <v>95</v>
      </c>
      <c r="C75" s="278">
        <f>SUM(C76:C80)</f>
        <v>0</v>
      </c>
      <c r="D75" s="278">
        <f>SUM(D76:D80)</f>
        <v>0</v>
      </c>
      <c r="E75" s="278">
        <f>SUM(E76:E80)</f>
        <v>0</v>
      </c>
      <c r="F75" s="278">
        <f>SUM(F76:F80)</f>
        <v>0</v>
      </c>
    </row>
    <row r="76" spans="1:6" ht="18" customHeight="1">
      <c r="A76" s="35" t="s">
        <v>98</v>
      </c>
      <c r="B76" s="36" t="s">
        <v>97</v>
      </c>
      <c r="C76" s="37"/>
      <c r="D76" s="37"/>
      <c r="E76" s="37"/>
      <c r="F76" s="37"/>
    </row>
    <row r="77" spans="1:6" ht="18" customHeight="1">
      <c r="A77" s="29" t="s">
        <v>100</v>
      </c>
      <c r="B77" s="15" t="s">
        <v>99</v>
      </c>
      <c r="C77" s="18"/>
      <c r="D77" s="18"/>
      <c r="E77" s="18"/>
      <c r="F77" s="18"/>
    </row>
    <row r="78" spans="1:6" ht="18" customHeight="1">
      <c r="A78" s="29" t="s">
        <v>102</v>
      </c>
      <c r="B78" s="15" t="s">
        <v>101</v>
      </c>
      <c r="C78" s="18"/>
      <c r="D78" s="18"/>
      <c r="E78" s="18"/>
      <c r="F78" s="18"/>
    </row>
    <row r="79" spans="1:6" ht="18" customHeight="1">
      <c r="A79" s="29" t="s">
        <v>350</v>
      </c>
      <c r="B79" s="15" t="s">
        <v>332</v>
      </c>
      <c r="C79" s="18"/>
      <c r="D79" s="18"/>
      <c r="E79" s="18"/>
      <c r="F79" s="18"/>
    </row>
    <row r="80" spans="1:6" ht="18" customHeight="1" thickBot="1">
      <c r="A80" s="38" t="s">
        <v>353</v>
      </c>
      <c r="B80" s="39" t="s">
        <v>103</v>
      </c>
      <c r="C80" s="40"/>
      <c r="D80" s="40"/>
      <c r="E80" s="40"/>
      <c r="F80" s="40"/>
    </row>
    <row r="81" spans="1:6" ht="18" customHeight="1" thickBot="1">
      <c r="A81" s="270"/>
      <c r="B81" s="280" t="s">
        <v>104</v>
      </c>
      <c r="C81" s="281">
        <f>C75+C71+C61+C58+C52+C30+C20+C4</f>
        <v>191628242</v>
      </c>
      <c r="D81" s="281">
        <f>D75+D71+D61+D58+D52+D30+D20+D4</f>
        <v>0</v>
      </c>
      <c r="E81" s="281">
        <f>E75+E71+E61+E58+E52+E30+E20+E4</f>
        <v>0</v>
      </c>
      <c r="F81" s="281">
        <f>F75+F71+F61+F58+F52+F30+F20+F4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1:F24 C26:F29 C32:F34 C36:F36 C62:F65 C76:F80 C38:F43 C6:F19 C45:F51 C53:F60 C67:F72 C73:F7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 sz. melléklet
a 1/2018.( II.19.) önkormányzati rendelethez
Gölle Község Önkormányzat 2018.évi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view="pageLayout" workbookViewId="0" topLeftCell="A25">
      <selection activeCell="C23" sqref="C23"/>
    </sheetView>
  </sheetViews>
  <sheetFormatPr defaultColWidth="9.00390625" defaultRowHeight="12.75"/>
  <cols>
    <col min="1" max="1" width="6.00390625" style="0" customWidth="1"/>
    <col min="2" max="2" width="47.00390625" style="0" customWidth="1"/>
    <col min="3" max="3" width="12.125" style="0" customWidth="1"/>
    <col min="4" max="4" width="11.375" style="0" customWidth="1"/>
    <col min="5" max="6" width="10.25390625" style="0" customWidth="1"/>
  </cols>
  <sheetData>
    <row r="1" spans="1:6" ht="13.5" thickBot="1">
      <c r="A1" s="1"/>
      <c r="B1" s="1"/>
      <c r="C1" s="1"/>
      <c r="E1" s="1" t="s">
        <v>406</v>
      </c>
      <c r="F1" s="1"/>
    </row>
    <row r="2" spans="1:6" ht="39" thickBot="1">
      <c r="A2" s="2" t="s">
        <v>0</v>
      </c>
      <c r="B2" s="3" t="s">
        <v>1</v>
      </c>
      <c r="C2" s="41" t="s">
        <v>418</v>
      </c>
      <c r="D2" s="41" t="s">
        <v>414</v>
      </c>
      <c r="E2" s="41" t="s">
        <v>415</v>
      </c>
      <c r="F2" s="41" t="s">
        <v>419</v>
      </c>
    </row>
    <row r="3" spans="1:6" ht="18" customHeight="1" thickBot="1">
      <c r="A3" s="277"/>
      <c r="B3" s="5" t="s">
        <v>105</v>
      </c>
      <c r="C3" s="282"/>
      <c r="D3" s="282"/>
      <c r="E3" s="283"/>
      <c r="F3" s="284"/>
    </row>
    <row r="4" spans="1:6" ht="18" customHeight="1" thickBot="1">
      <c r="A4" s="270"/>
      <c r="B4" s="271" t="s">
        <v>106</v>
      </c>
      <c r="C4" s="272">
        <f>SUM(C5)</f>
        <v>71949444</v>
      </c>
      <c r="D4" s="272">
        <f>SUM(D5)</f>
        <v>0</v>
      </c>
      <c r="E4" s="272">
        <f>SUM(E5)</f>
        <v>0</v>
      </c>
      <c r="F4" s="272">
        <f>SUM(F5)</f>
        <v>0</v>
      </c>
    </row>
    <row r="5" spans="1:6" ht="20.25" customHeight="1">
      <c r="A5" s="42" t="s">
        <v>4</v>
      </c>
      <c r="B5" s="43" t="s">
        <v>107</v>
      </c>
      <c r="C5" s="44">
        <f>SUM(C6:C9)</f>
        <v>71949444</v>
      </c>
      <c r="D5" s="44">
        <f>SUM(D6:D9)</f>
        <v>0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5</v>
      </c>
      <c r="B6" s="46" t="s">
        <v>108</v>
      </c>
      <c r="C6" s="47">
        <v>41749160</v>
      </c>
      <c r="D6" s="47"/>
      <c r="E6" s="47"/>
      <c r="F6" s="47"/>
    </row>
    <row r="7" spans="1:6" s="12" customFormat="1" ht="18" customHeight="1">
      <c r="A7" s="48" t="s">
        <v>6</v>
      </c>
      <c r="B7" s="49" t="s">
        <v>109</v>
      </c>
      <c r="C7" s="50">
        <v>8140508</v>
      </c>
      <c r="D7" s="50"/>
      <c r="E7" s="50"/>
      <c r="F7" s="50"/>
    </row>
    <row r="8" spans="1:6" s="12" customFormat="1" ht="18" customHeight="1">
      <c r="A8" s="45" t="s">
        <v>7</v>
      </c>
      <c r="B8" s="46" t="s">
        <v>110</v>
      </c>
      <c r="C8" s="47">
        <v>22059776</v>
      </c>
      <c r="D8" s="47"/>
      <c r="E8" s="47"/>
      <c r="F8" s="47"/>
    </row>
    <row r="9" spans="1:6" s="12" customFormat="1" ht="18" customHeight="1" thickBot="1">
      <c r="A9" s="48" t="s">
        <v>8</v>
      </c>
      <c r="B9" s="49" t="s">
        <v>399</v>
      </c>
      <c r="C9" s="50">
        <v>0</v>
      </c>
      <c r="D9" s="50"/>
      <c r="E9" s="50"/>
      <c r="F9" s="50"/>
    </row>
    <row r="10" spans="1:6" ht="18" customHeight="1" thickBot="1">
      <c r="A10" s="270"/>
      <c r="B10" s="271" t="s">
        <v>112</v>
      </c>
      <c r="C10" s="272">
        <f>SUM(C11)</f>
        <v>6375657</v>
      </c>
      <c r="D10" s="272">
        <f>SUM(D11)</f>
        <v>0</v>
      </c>
      <c r="E10" s="272">
        <f>SUM(E11)</f>
        <v>0</v>
      </c>
      <c r="F10" s="272">
        <f>SUM(F11)</f>
        <v>0</v>
      </c>
    </row>
    <row r="11" spans="1:6" ht="18" customHeight="1">
      <c r="A11" s="51" t="s">
        <v>9</v>
      </c>
      <c r="B11" s="52" t="s">
        <v>113</v>
      </c>
      <c r="C11" s="53">
        <f>SUM(C12:C14)</f>
        <v>6375657</v>
      </c>
      <c r="D11" s="53">
        <f>SUM(D12:D14)</f>
        <v>0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114</v>
      </c>
      <c r="B12" s="55" t="s">
        <v>360</v>
      </c>
      <c r="C12" s="56">
        <v>5267200</v>
      </c>
      <c r="D12" s="56"/>
      <c r="E12" s="56"/>
      <c r="F12" s="56"/>
    </row>
    <row r="13" spans="1:6" s="12" customFormat="1" ht="18" customHeight="1">
      <c r="A13" s="57" t="s">
        <v>116</v>
      </c>
      <c r="B13" s="58" t="s">
        <v>117</v>
      </c>
      <c r="C13" s="59">
        <v>1108457</v>
      </c>
      <c r="D13" s="59"/>
      <c r="E13" s="59"/>
      <c r="F13" s="59"/>
    </row>
    <row r="14" spans="1:6" s="12" customFormat="1" ht="18" customHeight="1" thickBot="1">
      <c r="A14" s="57" t="s">
        <v>118</v>
      </c>
      <c r="B14" s="58" t="s">
        <v>405</v>
      </c>
      <c r="C14" s="59"/>
      <c r="D14" s="59"/>
      <c r="E14" s="59"/>
      <c r="F14" s="59"/>
    </row>
    <row r="15" spans="1:6" ht="18" customHeight="1" thickBot="1">
      <c r="A15" s="270"/>
      <c r="B15" s="271" t="s">
        <v>120</v>
      </c>
      <c r="C15" s="272">
        <f>SUM(C16:C24)</f>
        <v>94203141</v>
      </c>
      <c r="D15" s="272">
        <f>SUM(D16:D24)</f>
        <v>0</v>
      </c>
      <c r="E15" s="272">
        <f>SUM(E16:E24)</f>
        <v>0</v>
      </c>
      <c r="F15" s="272">
        <f>SUM(F16:F24)</f>
        <v>0</v>
      </c>
    </row>
    <row r="16" spans="1:6" ht="18" customHeight="1">
      <c r="A16" s="51" t="s">
        <v>10</v>
      </c>
      <c r="B16" s="52" t="s">
        <v>108</v>
      </c>
      <c r="C16" s="53">
        <v>18905240</v>
      </c>
      <c r="D16" s="53"/>
      <c r="E16" s="53"/>
      <c r="F16" s="53"/>
    </row>
    <row r="17" spans="1:6" ht="18" customHeight="1">
      <c r="A17" s="51" t="s">
        <v>12</v>
      </c>
      <c r="B17" s="63" t="s">
        <v>109</v>
      </c>
      <c r="C17" s="53">
        <v>4244979</v>
      </c>
      <c r="D17" s="53"/>
      <c r="E17" s="53"/>
      <c r="F17" s="53"/>
    </row>
    <row r="18" spans="1:6" ht="18" customHeight="1">
      <c r="A18" s="60" t="s">
        <v>14</v>
      </c>
      <c r="B18" s="61" t="s">
        <v>110</v>
      </c>
      <c r="C18" s="62">
        <v>57101031</v>
      </c>
      <c r="D18" s="62"/>
      <c r="E18" s="62"/>
      <c r="F18" s="62"/>
    </row>
    <row r="19" spans="1:6" ht="18" customHeight="1">
      <c r="A19" s="60" t="s">
        <v>16</v>
      </c>
      <c r="B19" s="61" t="s">
        <v>111</v>
      </c>
      <c r="C19" s="62">
        <v>8007000</v>
      </c>
      <c r="D19" s="62"/>
      <c r="E19" s="62"/>
      <c r="F19" s="62"/>
    </row>
    <row r="20" spans="1:6" ht="18" customHeight="1">
      <c r="A20" s="51" t="s">
        <v>18</v>
      </c>
      <c r="B20" s="52" t="s">
        <v>361</v>
      </c>
      <c r="C20" s="53">
        <v>600000</v>
      </c>
      <c r="D20" s="53"/>
      <c r="E20" s="53"/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333</v>
      </c>
      <c r="C22" s="62">
        <v>5344891</v>
      </c>
      <c r="D22" s="62"/>
      <c r="E22" s="62"/>
      <c r="F22" s="62"/>
      <c r="H22" s="96"/>
    </row>
    <row r="23" spans="1:6" ht="18" customHeight="1">
      <c r="A23" s="60" t="s">
        <v>40</v>
      </c>
      <c r="B23" s="61" t="s">
        <v>122</v>
      </c>
      <c r="C23" s="62">
        <v>0</v>
      </c>
      <c r="D23" s="62"/>
      <c r="E23" s="62"/>
      <c r="F23" s="62"/>
    </row>
    <row r="24" spans="1:6" ht="18" customHeight="1" thickBot="1">
      <c r="A24" s="60" t="s">
        <v>52</v>
      </c>
      <c r="B24" s="61" t="s">
        <v>123</v>
      </c>
      <c r="C24" s="62"/>
      <c r="D24" s="62"/>
      <c r="E24" s="62"/>
      <c r="F24" s="62"/>
    </row>
    <row r="25" spans="1:6" ht="18" customHeight="1" thickBot="1">
      <c r="A25" s="270"/>
      <c r="B25" s="271" t="s">
        <v>124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334</v>
      </c>
      <c r="C30" s="44"/>
      <c r="D30" s="44"/>
      <c r="E30" s="44"/>
      <c r="F30" s="44"/>
    </row>
    <row r="31" spans="1:6" ht="18" customHeight="1" thickBot="1">
      <c r="A31" s="270"/>
      <c r="B31" s="271" t="s">
        <v>125</v>
      </c>
      <c r="C31" s="272">
        <f>SUM(C32:C39)</f>
        <v>19100000</v>
      </c>
      <c r="D31" s="272">
        <f>SUM(D32:D39)</f>
        <v>0</v>
      </c>
      <c r="E31" s="272">
        <f>SUM(E32:E39)</f>
        <v>0</v>
      </c>
      <c r="F31" s="272">
        <f>SUM(F32:F39)</f>
        <v>0</v>
      </c>
    </row>
    <row r="32" spans="1:6" ht="18" customHeight="1">
      <c r="A32" s="51" t="s">
        <v>67</v>
      </c>
      <c r="B32" s="52"/>
      <c r="C32" s="53"/>
      <c r="D32" s="53"/>
      <c r="E32" s="53"/>
      <c r="F32" s="53"/>
    </row>
    <row r="33" spans="1:6" ht="18" customHeight="1">
      <c r="A33" s="51" t="s">
        <v>70</v>
      </c>
      <c r="B33" s="63"/>
      <c r="C33" s="53"/>
      <c r="D33" s="53"/>
      <c r="E33" s="53"/>
      <c r="F33" s="53"/>
    </row>
    <row r="34" spans="1:6" ht="18" customHeight="1">
      <c r="A34" s="51" t="s">
        <v>72</v>
      </c>
      <c r="B34" s="63"/>
      <c r="C34" s="53"/>
      <c r="D34" s="53"/>
      <c r="E34" s="53"/>
      <c r="F34" s="53"/>
    </row>
    <row r="35" spans="1:6" ht="18" customHeight="1">
      <c r="A35" s="51" t="s">
        <v>74</v>
      </c>
      <c r="B35" s="63"/>
      <c r="C35" s="53"/>
      <c r="D35" s="53"/>
      <c r="E35" s="53"/>
      <c r="F35" s="53"/>
    </row>
    <row r="36" spans="1:6" ht="18" customHeight="1">
      <c r="A36" s="51" t="s">
        <v>76</v>
      </c>
      <c r="B36" s="63" t="s">
        <v>409</v>
      </c>
      <c r="C36" s="53">
        <v>11600000</v>
      </c>
      <c r="D36" s="53"/>
      <c r="E36" s="53"/>
      <c r="F36" s="53"/>
    </row>
    <row r="37" spans="1:6" ht="18" customHeight="1">
      <c r="A37" s="51" t="s">
        <v>78</v>
      </c>
      <c r="B37" s="63" t="s">
        <v>417</v>
      </c>
      <c r="C37" s="53">
        <v>7500000</v>
      </c>
      <c r="D37" s="53"/>
      <c r="E37" s="53"/>
      <c r="F37" s="53"/>
    </row>
    <row r="38" spans="1:6" ht="18" customHeight="1">
      <c r="A38" s="51" t="s">
        <v>81</v>
      </c>
      <c r="B38" s="63"/>
      <c r="C38" s="53"/>
      <c r="D38" s="53"/>
      <c r="E38" s="53"/>
      <c r="F38" s="53"/>
    </row>
    <row r="39" spans="1:6" ht="18" customHeight="1" thickBot="1">
      <c r="A39" s="51" t="s">
        <v>82</v>
      </c>
      <c r="B39" s="52"/>
      <c r="C39" s="53"/>
      <c r="D39" s="53"/>
      <c r="E39" s="53"/>
      <c r="F39" s="53"/>
    </row>
    <row r="40" spans="1:6" ht="18" customHeight="1" thickBot="1">
      <c r="A40" s="270"/>
      <c r="B40" s="271" t="s">
        <v>127</v>
      </c>
      <c r="C40" s="281">
        <f>SUM(C31,C25,C15,C10,C4)</f>
        <v>191628242</v>
      </c>
      <c r="D40" s="281">
        <f>SUM(D31,D25,D15,D10,D4)</f>
        <v>0</v>
      </c>
      <c r="E40" s="281">
        <f>SUM(E31,E25,E15,E10,E4)</f>
        <v>0</v>
      </c>
      <c r="F40" s="281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 1/2018. (II.19) önkormányzati rendelethez
Gölle Község Önkormányzat 2018.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3"/>
  <sheetViews>
    <sheetView view="pageLayout" workbookViewId="0" topLeftCell="A1">
      <selection activeCell="A15" sqref="A15:L1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421" t="s">
        <v>176</v>
      </c>
      <c r="C2" s="422"/>
      <c r="D2" s="423" t="s">
        <v>129</v>
      </c>
      <c r="E2" s="396"/>
      <c r="F2" s="396"/>
      <c r="G2" s="424"/>
      <c r="H2" s="85" t="s">
        <v>403</v>
      </c>
      <c r="I2" s="86"/>
    </row>
    <row r="3" spans="2:9" ht="12.75">
      <c r="B3" s="425"/>
      <c r="C3" s="426"/>
      <c r="D3" s="431" t="s">
        <v>318</v>
      </c>
      <c r="E3" s="432"/>
      <c r="F3" s="432"/>
      <c r="G3" s="433"/>
      <c r="H3" s="262">
        <f>SUM(H5,H4)</f>
        <v>19100000</v>
      </c>
      <c r="I3" s="87"/>
    </row>
    <row r="4" spans="2:9" ht="12.75">
      <c r="B4" s="427"/>
      <c r="C4" s="428"/>
      <c r="D4" s="434" t="s">
        <v>177</v>
      </c>
      <c r="E4" s="383"/>
      <c r="F4" s="383"/>
      <c r="G4" s="357"/>
      <c r="H4" s="263">
        <v>19100000</v>
      </c>
      <c r="I4" s="86"/>
    </row>
    <row r="5" spans="2:9" ht="13.5" thickBot="1">
      <c r="B5" s="429"/>
      <c r="C5" s="430"/>
      <c r="D5" s="435" t="s">
        <v>178</v>
      </c>
      <c r="E5" s="387"/>
      <c r="F5" s="387"/>
      <c r="G5" s="436"/>
      <c r="H5" s="296"/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417" t="s">
        <v>179</v>
      </c>
      <c r="B7" s="417"/>
      <c r="C7" s="417"/>
      <c r="D7" s="417"/>
      <c r="E7" s="417"/>
    </row>
    <row r="8" spans="1:9" ht="12.75" customHeight="1">
      <c r="A8" s="418" t="s">
        <v>180</v>
      </c>
      <c r="B8" s="411" t="s">
        <v>181</v>
      </c>
      <c r="C8" s="411"/>
      <c r="D8" s="411" t="s">
        <v>182</v>
      </c>
      <c r="E8" s="411" t="s">
        <v>183</v>
      </c>
      <c r="F8" s="411"/>
      <c r="G8" s="411" t="s">
        <v>184</v>
      </c>
      <c r="H8" s="411" t="s">
        <v>185</v>
      </c>
      <c r="I8" s="413" t="s">
        <v>186</v>
      </c>
    </row>
    <row r="9" spans="1:9" ht="13.5" thickBot="1">
      <c r="A9" s="419"/>
      <c r="B9" s="412"/>
      <c r="C9" s="412"/>
      <c r="D9" s="412"/>
      <c r="E9" s="412"/>
      <c r="F9" s="412"/>
      <c r="G9" s="412"/>
      <c r="H9" s="412"/>
      <c r="I9" s="414"/>
    </row>
    <row r="10" spans="1:9" ht="12.75">
      <c r="A10" s="302">
        <v>1</v>
      </c>
      <c r="B10" s="420"/>
      <c r="C10" s="420"/>
      <c r="D10" s="301"/>
      <c r="E10" s="416"/>
      <c r="F10" s="416"/>
      <c r="G10" s="301"/>
      <c r="H10" s="301"/>
      <c r="I10" s="300"/>
    </row>
    <row r="11" spans="1:9" ht="12.75">
      <c r="A11" s="328">
        <v>2</v>
      </c>
      <c r="B11" s="329"/>
      <c r="C11" s="329"/>
      <c r="D11" s="301"/>
      <c r="E11" s="327"/>
      <c r="F11" s="327"/>
      <c r="G11" s="301"/>
      <c r="H11" s="301"/>
      <c r="I11" s="330"/>
    </row>
    <row r="12" spans="1:9" ht="12.75">
      <c r="A12" s="303">
        <v>3</v>
      </c>
      <c r="B12" s="415"/>
      <c r="C12" s="415"/>
      <c r="D12" s="301"/>
      <c r="E12" s="416"/>
      <c r="F12" s="416"/>
      <c r="G12" s="301"/>
      <c r="H12" s="301"/>
      <c r="I12" s="263"/>
    </row>
    <row r="13" spans="1:9" ht="13.5" thickBot="1">
      <c r="A13" s="91"/>
      <c r="B13" s="389" t="s">
        <v>317</v>
      </c>
      <c r="C13" s="390"/>
      <c r="D13" s="260">
        <f>SUM(D10:D12)</f>
        <v>0</v>
      </c>
      <c r="E13" s="391"/>
      <c r="F13" s="391"/>
      <c r="G13" s="260"/>
      <c r="H13" s="260">
        <f>SUM(H10:H12)</f>
        <v>0</v>
      </c>
      <c r="I13" s="261"/>
    </row>
    <row r="14" spans="2:3" ht="12.75">
      <c r="B14" s="392"/>
      <c r="C14" s="392"/>
    </row>
    <row r="15" spans="1:12" ht="47.25" customHeight="1">
      <c r="A15" s="393" t="s">
        <v>438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</row>
    <row r="16" ht="13.5" thickBot="1">
      <c r="A16" t="s">
        <v>329</v>
      </c>
    </row>
    <row r="17" spans="1:10" ht="39" thickBot="1">
      <c r="A17" s="398" t="s">
        <v>0</v>
      </c>
      <c r="B17" s="398" t="s">
        <v>181</v>
      </c>
      <c r="C17" s="399"/>
      <c r="D17" s="400"/>
      <c r="E17" s="376" t="s">
        <v>208</v>
      </c>
      <c r="F17" s="377"/>
      <c r="G17" s="100" t="s">
        <v>183</v>
      </c>
      <c r="H17" s="101" t="s">
        <v>209</v>
      </c>
      <c r="I17" s="99" t="s">
        <v>185</v>
      </c>
      <c r="J17" s="114"/>
    </row>
    <row r="18" spans="1:10" ht="12.75">
      <c r="A18" s="401"/>
      <c r="B18" s="401"/>
      <c r="C18" s="402"/>
      <c r="D18" s="403"/>
      <c r="E18" s="378" t="s">
        <v>210</v>
      </c>
      <c r="F18" s="379"/>
      <c r="G18" s="115">
        <v>2</v>
      </c>
      <c r="H18" s="115">
        <v>3</v>
      </c>
      <c r="I18" s="102">
        <v>4</v>
      </c>
      <c r="J18" s="118"/>
    </row>
    <row r="19" spans="1:10" ht="12.75">
      <c r="A19" s="401"/>
      <c r="B19" s="401"/>
      <c r="C19" s="402"/>
      <c r="D19" s="403"/>
      <c r="E19" s="380" t="s">
        <v>420</v>
      </c>
      <c r="F19" s="381"/>
      <c r="G19" s="116"/>
      <c r="H19" s="116"/>
      <c r="I19" s="103" t="s">
        <v>420</v>
      </c>
      <c r="J19" s="104"/>
    </row>
    <row r="20" spans="1:10" ht="13.5" thickBot="1">
      <c r="A20" s="410"/>
      <c r="B20" s="401"/>
      <c r="C20" s="402"/>
      <c r="D20" s="403"/>
      <c r="E20" s="105" t="s">
        <v>211</v>
      </c>
      <c r="F20" s="106" t="s">
        <v>212</v>
      </c>
      <c r="G20" s="117"/>
      <c r="H20" s="117"/>
      <c r="I20" s="105" t="s">
        <v>211</v>
      </c>
      <c r="J20" s="106" t="s">
        <v>212</v>
      </c>
    </row>
    <row r="21" spans="1:10" ht="12.75">
      <c r="A21" s="307" t="s">
        <v>187</v>
      </c>
      <c r="B21" s="307" t="s">
        <v>409</v>
      </c>
      <c r="C21" s="89"/>
      <c r="D21" s="308"/>
      <c r="E21" s="311">
        <v>11600000</v>
      </c>
      <c r="F21" s="106"/>
      <c r="G21" s="309"/>
      <c r="H21" s="116"/>
      <c r="I21" s="310">
        <v>11600000</v>
      </c>
      <c r="J21" s="106"/>
    </row>
    <row r="22" spans="1:10" ht="12.75">
      <c r="A22" s="307" t="s">
        <v>321</v>
      </c>
      <c r="B22" s="307" t="s">
        <v>417</v>
      </c>
      <c r="C22" s="89"/>
      <c r="D22" s="308"/>
      <c r="E22" s="311">
        <v>7500000</v>
      </c>
      <c r="F22" s="106"/>
      <c r="G22" s="309"/>
      <c r="H22" s="116"/>
      <c r="I22" s="310">
        <v>7500000</v>
      </c>
      <c r="J22" s="106"/>
    </row>
    <row r="23" spans="1:10" ht="13.5" thickBot="1">
      <c r="A23" s="307" t="s">
        <v>324</v>
      </c>
      <c r="B23" s="307"/>
      <c r="C23" s="89"/>
      <c r="D23" s="308"/>
      <c r="E23" s="311"/>
      <c r="F23" s="106"/>
      <c r="G23" s="309"/>
      <c r="H23" s="116"/>
      <c r="I23" s="310"/>
      <c r="J23" s="106"/>
    </row>
    <row r="24" spans="1:10" ht="12.75">
      <c r="A24" s="107" t="s">
        <v>325</v>
      </c>
      <c r="B24" s="404"/>
      <c r="C24" s="405"/>
      <c r="D24" s="406"/>
      <c r="E24" s="312"/>
      <c r="F24" s="108"/>
      <c r="G24" s="109"/>
      <c r="H24" s="110"/>
      <c r="I24" s="313"/>
      <c r="J24" s="108"/>
    </row>
    <row r="25" spans="1:10" ht="13.5" thickBot="1">
      <c r="A25" s="318" t="s">
        <v>327</v>
      </c>
      <c r="B25" s="319"/>
      <c r="C25" s="320"/>
      <c r="D25" s="321"/>
      <c r="E25" s="322"/>
      <c r="F25" s="323"/>
      <c r="G25" s="324"/>
      <c r="H25" s="325"/>
      <c r="I25" s="326"/>
      <c r="J25" s="323"/>
    </row>
    <row r="26" spans="1:10" ht="16.5" thickBot="1">
      <c r="A26" s="111"/>
      <c r="B26" s="407" t="s">
        <v>213</v>
      </c>
      <c r="C26" s="408"/>
      <c r="D26" s="409"/>
      <c r="E26" s="285">
        <f>SUM(E21:E25)</f>
        <v>19100000</v>
      </c>
      <c r="F26" s="112"/>
      <c r="G26" s="112"/>
      <c r="H26" s="113"/>
      <c r="I26" s="285">
        <f>SUM(I21:I25)</f>
        <v>19100000</v>
      </c>
      <c r="J26" s="112"/>
    </row>
    <row r="28" spans="1:12" ht="42" customHeight="1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30" ht="13.5" thickBot="1"/>
    <row r="31" spans="2:8" ht="13.5" thickBot="1">
      <c r="B31" s="394" t="s">
        <v>214</v>
      </c>
      <c r="C31" s="395"/>
      <c r="D31" s="396"/>
      <c r="E31" s="396"/>
      <c r="F31" s="397"/>
      <c r="G31" s="239" t="s">
        <v>216</v>
      </c>
      <c r="H31" s="119"/>
    </row>
    <row r="32" spans="2:8" ht="12.75">
      <c r="B32" s="382" t="s">
        <v>217</v>
      </c>
      <c r="C32" s="383"/>
      <c r="D32" s="383"/>
      <c r="E32" s="383"/>
      <c r="F32" s="384"/>
      <c r="G32" s="242">
        <v>0</v>
      </c>
      <c r="H32" s="88" t="s">
        <v>162</v>
      </c>
    </row>
    <row r="33" spans="2:8" ht="13.5" thickBot="1">
      <c r="B33" s="385" t="s">
        <v>215</v>
      </c>
      <c r="C33" s="386"/>
      <c r="D33" s="387"/>
      <c r="E33" s="387"/>
      <c r="F33" s="388"/>
      <c r="G33" s="243">
        <f>SUM(E32:H32)</f>
        <v>0</v>
      </c>
      <c r="H33" s="120" t="s">
        <v>162</v>
      </c>
    </row>
  </sheetData>
  <sheetProtection/>
  <mergeCells count="33"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B10:C10"/>
    <mergeCell ref="E10:F10"/>
    <mergeCell ref="A28:L28"/>
    <mergeCell ref="B17:D20"/>
    <mergeCell ref="B24:D24"/>
    <mergeCell ref="B26:D26"/>
    <mergeCell ref="A17:A20"/>
    <mergeCell ref="H8:H9"/>
    <mergeCell ref="I8:I9"/>
    <mergeCell ref="B12:C12"/>
    <mergeCell ref="E12:F12"/>
    <mergeCell ref="G8:G9"/>
    <mergeCell ref="E17:F17"/>
    <mergeCell ref="E18:F18"/>
    <mergeCell ref="E19:F19"/>
    <mergeCell ref="B32:F32"/>
    <mergeCell ref="B33:F33"/>
    <mergeCell ref="B13:C13"/>
    <mergeCell ref="E13:F13"/>
    <mergeCell ref="B14:C14"/>
    <mergeCell ref="A15:L15"/>
    <mergeCell ref="B31:F3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&amp;C6. sz. melléklet
1 /2018. (II.19) önkormányzati rendelethez
Gölle Községi Önkormányzat 2018. évi felhalmozási kiadásai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O6" sqref="O6"/>
    </sheetView>
  </sheetViews>
  <sheetFormatPr defaultColWidth="9.00390625" defaultRowHeight="12.75"/>
  <cols>
    <col min="1" max="1" width="17.375" style="123" customWidth="1"/>
    <col min="2" max="2" width="9.75390625" style="165" customWidth="1"/>
    <col min="3" max="3" width="7.625" style="165" customWidth="1"/>
    <col min="4" max="4" width="11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11.125" style="165" customWidth="1"/>
    <col min="10" max="10" width="11.00390625" style="165" customWidth="1"/>
    <col min="11" max="11" width="11.75390625" style="165" customWidth="1"/>
    <col min="12" max="12" width="13.25390625" style="165" customWidth="1"/>
    <col min="13" max="13" width="11.875" style="165" customWidth="1"/>
    <col min="14" max="14" width="4.25390625" style="165" customWidth="1"/>
    <col min="15" max="15" width="14.125" style="165" customWidth="1"/>
    <col min="16" max="16" width="13.875" style="123" customWidth="1"/>
    <col min="17" max="16384" width="9.125" style="123" customWidth="1"/>
  </cols>
  <sheetData>
    <row r="1" spans="1:16" ht="15.75">
      <c r="A1" s="122" t="s">
        <v>1</v>
      </c>
      <c r="B1" s="437" t="s">
        <v>218</v>
      </c>
      <c r="C1" s="438"/>
      <c r="D1" s="438"/>
      <c r="E1" s="438"/>
      <c r="F1" s="438"/>
      <c r="G1" s="438"/>
      <c r="H1" s="438"/>
      <c r="I1" s="438"/>
      <c r="J1" s="438"/>
      <c r="K1" s="439"/>
      <c r="L1" s="437" t="s">
        <v>219</v>
      </c>
      <c r="M1" s="438"/>
      <c r="N1" s="438"/>
      <c r="O1" s="438"/>
      <c r="P1" s="122" t="s">
        <v>220</v>
      </c>
    </row>
    <row r="2" spans="1:16" ht="31.5" customHeight="1">
      <c r="A2" s="124"/>
      <c r="B2" s="440" t="s">
        <v>221</v>
      </c>
      <c r="C2" s="442" t="s">
        <v>425</v>
      </c>
      <c r="D2" s="444" t="s">
        <v>426</v>
      </c>
      <c r="E2" s="445"/>
      <c r="F2" s="445"/>
      <c r="G2" s="445"/>
      <c r="H2" s="445"/>
      <c r="I2" s="446"/>
      <c r="J2" s="447" t="s">
        <v>427</v>
      </c>
      <c r="K2" s="449" t="s">
        <v>222</v>
      </c>
      <c r="L2" s="451" t="s">
        <v>428</v>
      </c>
      <c r="M2" s="453" t="s">
        <v>429</v>
      </c>
      <c r="N2" s="454" t="s">
        <v>430</v>
      </c>
      <c r="O2" s="451" t="s">
        <v>223</v>
      </c>
      <c r="P2" s="125"/>
    </row>
    <row r="3" spans="1:16" ht="54" customHeight="1">
      <c r="A3" s="126"/>
      <c r="B3" s="441"/>
      <c r="C3" s="443"/>
      <c r="D3" s="127" t="s">
        <v>224</v>
      </c>
      <c r="E3" s="128" t="s">
        <v>225</v>
      </c>
      <c r="F3" s="128" t="s">
        <v>226</v>
      </c>
      <c r="G3" s="128" t="s">
        <v>227</v>
      </c>
      <c r="H3" s="129" t="s">
        <v>228</v>
      </c>
      <c r="I3" s="130" t="s">
        <v>193</v>
      </c>
      <c r="J3" s="448"/>
      <c r="K3" s="450"/>
      <c r="L3" s="452"/>
      <c r="M3" s="443"/>
      <c r="N3" s="448"/>
      <c r="O3" s="452"/>
      <c r="P3" s="131"/>
    </row>
    <row r="4" spans="1:16" ht="33" customHeight="1">
      <c r="A4" s="132"/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/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15.75">
      <c r="A5" s="142" t="s">
        <v>417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7500000</v>
      </c>
      <c r="I5" s="148">
        <v>7500000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31.5">
      <c r="A6" s="142" t="s">
        <v>409</v>
      </c>
      <c r="B6" s="143"/>
      <c r="C6" s="144">
        <v>0</v>
      </c>
      <c r="D6" s="145">
        <v>45114656</v>
      </c>
      <c r="E6" s="146">
        <v>0</v>
      </c>
      <c r="F6" s="146">
        <v>0</v>
      </c>
      <c r="G6" s="146">
        <v>0</v>
      </c>
      <c r="H6" s="147">
        <v>0</v>
      </c>
      <c r="I6" s="148">
        <v>45114656</v>
      </c>
      <c r="J6" s="149">
        <v>0</v>
      </c>
      <c r="K6" s="150">
        <v>0</v>
      </c>
      <c r="L6" s="151">
        <v>33514656</v>
      </c>
      <c r="M6" s="144">
        <v>11600000</v>
      </c>
      <c r="N6" s="149">
        <v>0</v>
      </c>
      <c r="O6" s="151">
        <v>45114656</v>
      </c>
      <c r="P6" s="152"/>
    </row>
    <row r="7" spans="1:16" ht="15.75">
      <c r="A7" s="142"/>
      <c r="B7" s="143"/>
      <c r="C7" s="144">
        <v>0</v>
      </c>
      <c r="D7" s="145"/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O2:O3"/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2019. év&amp;R&amp;"Times New Roman CE,Normál"9. sz. melléklet
Gölle Község Önkormányzatának
a 1/2018. (II.19.)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25">
      <selection activeCell="H28" sqref="H28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66" t="s">
        <v>188</v>
      </c>
      <c r="C2" s="466"/>
      <c r="D2" s="466"/>
      <c r="E2" s="466"/>
      <c r="F2" s="466"/>
      <c r="G2" s="466"/>
      <c r="H2" s="466"/>
      <c r="I2" s="466"/>
    </row>
    <row r="3" spans="4:8" ht="13.5" thickBot="1">
      <c r="D3" s="394" t="s">
        <v>189</v>
      </c>
      <c r="E3" s="395"/>
      <c r="F3" s="395"/>
      <c r="G3" s="424"/>
      <c r="H3" s="92" t="s">
        <v>190</v>
      </c>
    </row>
    <row r="4" spans="4:8" ht="12.75">
      <c r="D4" s="460" t="s">
        <v>134</v>
      </c>
      <c r="E4" s="461"/>
      <c r="F4" s="461"/>
      <c r="G4" s="433"/>
      <c r="H4" s="93">
        <v>2</v>
      </c>
    </row>
    <row r="5" spans="4:8" ht="12.75">
      <c r="D5" s="382" t="s">
        <v>191</v>
      </c>
      <c r="E5" s="383"/>
      <c r="F5" s="383"/>
      <c r="G5" s="357"/>
      <c r="H5" s="94">
        <v>1</v>
      </c>
    </row>
    <row r="6" spans="4:8" ht="12.75">
      <c r="D6" s="382" t="s">
        <v>156</v>
      </c>
      <c r="E6" s="383"/>
      <c r="F6" s="383"/>
      <c r="G6" s="357"/>
      <c r="H6" s="94">
        <v>1</v>
      </c>
    </row>
    <row r="7" spans="4:8" ht="12.75">
      <c r="D7" s="382" t="s">
        <v>192</v>
      </c>
      <c r="E7" s="383"/>
      <c r="F7" s="383"/>
      <c r="G7" s="357"/>
      <c r="H7" s="94">
        <v>0</v>
      </c>
    </row>
    <row r="8" spans="4:8" ht="12.75">
      <c r="D8" s="382" t="s">
        <v>335</v>
      </c>
      <c r="E8" s="383"/>
      <c r="F8" s="383"/>
      <c r="G8" s="357"/>
      <c r="H8" s="94">
        <v>1</v>
      </c>
    </row>
    <row r="9" spans="4:8" ht="12.75">
      <c r="D9" s="382" t="s">
        <v>157</v>
      </c>
      <c r="E9" s="383"/>
      <c r="F9" s="383"/>
      <c r="G9" s="357"/>
      <c r="H9" s="94">
        <v>1</v>
      </c>
    </row>
    <row r="10" spans="4:8" ht="13.5" thickBot="1">
      <c r="D10" s="467" t="s">
        <v>231</v>
      </c>
      <c r="E10" s="468"/>
      <c r="F10" s="468"/>
      <c r="G10" s="469"/>
      <c r="H10" s="95">
        <f>SUM(H4:H9)</f>
        <v>6</v>
      </c>
    </row>
    <row r="11" spans="4:8" ht="13.5" thickBot="1">
      <c r="D11" s="394" t="s">
        <v>336</v>
      </c>
      <c r="E11" s="395"/>
      <c r="F11" s="395"/>
      <c r="G11" s="424"/>
      <c r="H11" s="92" t="s">
        <v>190</v>
      </c>
    </row>
    <row r="12" spans="4:8" ht="12.75">
      <c r="D12" s="460" t="s">
        <v>365</v>
      </c>
      <c r="E12" s="461"/>
      <c r="F12" s="461"/>
      <c r="G12" s="433"/>
      <c r="H12" s="93">
        <v>9.5</v>
      </c>
    </row>
    <row r="13" spans="4:8" ht="12.75">
      <c r="D13" s="382" t="s">
        <v>366</v>
      </c>
      <c r="E13" s="383"/>
      <c r="F13" s="383"/>
      <c r="G13" s="357"/>
      <c r="H13" s="94">
        <v>6</v>
      </c>
    </row>
    <row r="14" spans="4:8" ht="13.5" thickBot="1">
      <c r="D14" s="467" t="s">
        <v>231</v>
      </c>
      <c r="E14" s="468"/>
      <c r="F14" s="468"/>
      <c r="G14" s="469"/>
      <c r="H14" s="95">
        <f>SUM(H12:H13)</f>
        <v>15.5</v>
      </c>
    </row>
    <row r="16" spans="1:9" ht="12.75">
      <c r="A16" s="393" t="s">
        <v>431</v>
      </c>
      <c r="B16" s="393"/>
      <c r="C16" s="393"/>
      <c r="D16" s="393"/>
      <c r="E16" s="393"/>
      <c r="F16" s="393"/>
      <c r="G16" s="393"/>
      <c r="H16" s="393"/>
      <c r="I16" s="393"/>
    </row>
    <row r="17" spans="1:9" ht="12.75">
      <c r="A17" s="393"/>
      <c r="B17" s="393"/>
      <c r="C17" s="393"/>
      <c r="D17" s="393"/>
      <c r="E17" s="393"/>
      <c r="F17" s="393"/>
      <c r="G17" s="393"/>
      <c r="H17" s="393"/>
      <c r="I17" s="393"/>
    </row>
    <row r="18" spans="1:9" ht="12.75">
      <c r="A18" s="393"/>
      <c r="B18" s="393"/>
      <c r="C18" s="393"/>
      <c r="D18" s="393"/>
      <c r="E18" s="393"/>
      <c r="F18" s="393"/>
      <c r="G18" s="393"/>
      <c r="H18" s="393"/>
      <c r="I18" s="393"/>
    </row>
    <row r="19" spans="1:9" ht="12.75">
      <c r="A19" s="393"/>
      <c r="B19" s="393"/>
      <c r="C19" s="393"/>
      <c r="D19" s="393"/>
      <c r="E19" s="393"/>
      <c r="F19" s="393"/>
      <c r="G19" s="393"/>
      <c r="H19" s="393"/>
      <c r="I19" s="393"/>
    </row>
    <row r="21" ht="12.75">
      <c r="B21" s="96" t="s">
        <v>434</v>
      </c>
    </row>
    <row r="23" spans="2:6" ht="13.5" thickBot="1">
      <c r="B23" s="465" t="s">
        <v>194</v>
      </c>
      <c r="C23" s="465"/>
      <c r="D23" s="465"/>
      <c r="E23" s="465"/>
      <c r="F23" s="465"/>
    </row>
    <row r="24" spans="3:6" ht="12.75">
      <c r="C24" s="462" t="s">
        <v>432</v>
      </c>
      <c r="D24" s="97" t="s">
        <v>195</v>
      </c>
      <c r="E24" s="97">
        <v>20</v>
      </c>
      <c r="F24" s="98" t="s">
        <v>190</v>
      </c>
    </row>
    <row r="25" spans="3:6" ht="12.75">
      <c r="C25" s="463"/>
      <c r="D25" s="90" t="s">
        <v>196</v>
      </c>
      <c r="E25" s="90">
        <v>20</v>
      </c>
      <c r="F25" s="88" t="s">
        <v>190</v>
      </c>
    </row>
    <row r="26" spans="3:6" ht="12.75">
      <c r="C26" s="463"/>
      <c r="D26" s="90" t="s">
        <v>197</v>
      </c>
      <c r="E26" s="90">
        <v>23</v>
      </c>
      <c r="F26" s="88" t="s">
        <v>190</v>
      </c>
    </row>
    <row r="27" spans="3:6" ht="12.75">
      <c r="C27" s="463"/>
      <c r="D27" s="90" t="s">
        <v>198</v>
      </c>
      <c r="E27" s="90">
        <v>23</v>
      </c>
      <c r="F27" s="88" t="s">
        <v>190</v>
      </c>
    </row>
    <row r="28" spans="3:6" ht="12.75">
      <c r="C28" s="463"/>
      <c r="D28" s="90" t="s">
        <v>199</v>
      </c>
      <c r="E28" s="90">
        <v>23</v>
      </c>
      <c r="F28" s="88" t="s">
        <v>190</v>
      </c>
    </row>
    <row r="29" spans="3:6" ht="12.75">
      <c r="C29" s="463"/>
      <c r="D29" s="90" t="s">
        <v>200</v>
      </c>
      <c r="E29" s="90">
        <v>23</v>
      </c>
      <c r="F29" s="88" t="s">
        <v>190</v>
      </c>
    </row>
    <row r="30" spans="3:6" ht="12.75">
      <c r="C30" s="463"/>
      <c r="D30" s="90" t="s">
        <v>201</v>
      </c>
      <c r="E30" s="90">
        <v>23</v>
      </c>
      <c r="F30" s="88" t="s">
        <v>190</v>
      </c>
    </row>
    <row r="31" spans="3:6" ht="12.75">
      <c r="C31" s="463"/>
      <c r="D31" s="90" t="s">
        <v>202</v>
      </c>
      <c r="E31" s="90">
        <v>23</v>
      </c>
      <c r="F31" s="88" t="s">
        <v>190</v>
      </c>
    </row>
    <row r="32" spans="3:6" ht="12.75">
      <c r="C32" s="463"/>
      <c r="D32" s="90" t="s">
        <v>203</v>
      </c>
      <c r="E32" s="90">
        <v>23</v>
      </c>
      <c r="F32" s="88" t="s">
        <v>190</v>
      </c>
    </row>
    <row r="33" spans="3:6" ht="12.75">
      <c r="C33" s="463"/>
      <c r="D33" s="90" t="s">
        <v>204</v>
      </c>
      <c r="E33" s="90">
        <v>23</v>
      </c>
      <c r="F33" s="88" t="s">
        <v>190</v>
      </c>
    </row>
    <row r="34" spans="3:6" ht="12.75">
      <c r="C34" s="463"/>
      <c r="D34" s="90" t="s">
        <v>205</v>
      </c>
      <c r="E34" s="90">
        <v>23</v>
      </c>
      <c r="F34" s="88" t="s">
        <v>190</v>
      </c>
    </row>
    <row r="35" spans="3:6" ht="12.75">
      <c r="C35" s="463"/>
      <c r="D35" s="90" t="s">
        <v>206</v>
      </c>
      <c r="E35" s="90">
        <v>23</v>
      </c>
      <c r="F35" s="88" t="s">
        <v>190</v>
      </c>
    </row>
    <row r="36" spans="3:6" ht="13.5" thickBot="1">
      <c r="C36" s="464"/>
      <c r="D36" s="259" t="s">
        <v>207</v>
      </c>
      <c r="E36" s="286">
        <f>(SUM(E24:E35))/12</f>
        <v>22.5</v>
      </c>
      <c r="F36" s="120" t="s">
        <v>190</v>
      </c>
    </row>
    <row r="39" spans="1:9" ht="12.75">
      <c r="A39" s="393" t="s">
        <v>433</v>
      </c>
      <c r="B39" s="393"/>
      <c r="C39" s="393"/>
      <c r="D39" s="393"/>
      <c r="E39" s="393"/>
      <c r="F39" s="393"/>
      <c r="G39" s="393"/>
      <c r="H39" s="393"/>
      <c r="I39" s="393"/>
    </row>
    <row r="40" spans="1:9" ht="12.75">
      <c r="A40" s="393"/>
      <c r="B40" s="393"/>
      <c r="C40" s="393"/>
      <c r="D40" s="393"/>
      <c r="E40" s="393"/>
      <c r="F40" s="393"/>
      <c r="G40" s="393"/>
      <c r="H40" s="393"/>
      <c r="I40" s="393"/>
    </row>
    <row r="41" spans="1:9" ht="35.25" customHeight="1">
      <c r="A41" s="393"/>
      <c r="B41" s="393"/>
      <c r="C41" s="393"/>
      <c r="D41" s="393"/>
      <c r="E41" s="393"/>
      <c r="F41" s="393"/>
      <c r="G41" s="393"/>
      <c r="H41" s="393"/>
      <c r="I41" s="393"/>
    </row>
    <row r="43" spans="2:8" ht="30.75" customHeight="1">
      <c r="B43" s="459" t="s">
        <v>320</v>
      </c>
      <c r="C43" s="459"/>
      <c r="D43" s="459"/>
      <c r="E43" s="459"/>
      <c r="F43" s="459"/>
      <c r="G43" s="459"/>
      <c r="H43" s="459"/>
    </row>
    <row r="44" spans="2:8" ht="13.5" thickBot="1">
      <c r="B44" s="455"/>
      <c r="C44" s="455"/>
      <c r="D44" s="455"/>
      <c r="E44" s="455"/>
      <c r="F44" s="455"/>
      <c r="G44" s="455"/>
      <c r="H44" t="s">
        <v>403</v>
      </c>
    </row>
    <row r="45" spans="2:8" ht="12.75">
      <c r="B45" s="456" t="s">
        <v>229</v>
      </c>
      <c r="C45" s="457"/>
      <c r="D45" s="457"/>
      <c r="E45" s="457" t="s">
        <v>230</v>
      </c>
      <c r="F45" s="457"/>
      <c r="G45" s="457"/>
      <c r="H45" s="458"/>
    </row>
    <row r="46" spans="2:8" ht="12.75">
      <c r="B46" s="476"/>
      <c r="C46" s="472"/>
      <c r="D46" s="472"/>
      <c r="E46" s="472"/>
      <c r="F46" s="472"/>
      <c r="G46" s="472"/>
      <c r="H46" s="473"/>
    </row>
    <row r="47" spans="2:8" ht="12.75">
      <c r="B47" s="476"/>
      <c r="C47" s="472"/>
      <c r="D47" s="472"/>
      <c r="E47" s="472"/>
      <c r="F47" s="472"/>
      <c r="G47" s="472"/>
      <c r="H47" s="473"/>
    </row>
    <row r="48" spans="2:8" ht="12.75">
      <c r="B48" s="476"/>
      <c r="C48" s="472"/>
      <c r="D48" s="472"/>
      <c r="E48" s="472"/>
      <c r="F48" s="472"/>
      <c r="G48" s="472"/>
      <c r="H48" s="473"/>
    </row>
    <row r="49" spans="2:8" ht="12.75">
      <c r="B49" s="476"/>
      <c r="C49" s="472"/>
      <c r="D49" s="472"/>
      <c r="E49" s="472"/>
      <c r="F49" s="472"/>
      <c r="G49" s="472"/>
      <c r="H49" s="473"/>
    </row>
    <row r="50" spans="2:8" ht="13.5" thickBot="1">
      <c r="B50" s="470" t="s">
        <v>231</v>
      </c>
      <c r="C50" s="471"/>
      <c r="D50" s="471"/>
      <c r="E50" s="474">
        <f>SUM(E46:H49)</f>
        <v>0</v>
      </c>
      <c r="F50" s="474"/>
      <c r="G50" s="474"/>
      <c r="H50" s="475"/>
    </row>
  </sheetData>
  <sheetProtection/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1/2018.(II.19.)
önkormányzati rendelet 2018.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77" t="s">
        <v>232</v>
      </c>
      <c r="B3" s="478"/>
      <c r="C3" s="478"/>
      <c r="D3" s="478"/>
      <c r="E3" s="478"/>
      <c r="K3" s="174"/>
    </row>
    <row r="4" ht="13.5" thickBot="1">
      <c r="B4" s="166" t="s">
        <v>403</v>
      </c>
    </row>
    <row r="5" spans="1:2" ht="13.5" thickBot="1">
      <c r="A5" s="168" t="s">
        <v>233</v>
      </c>
      <c r="B5" s="175">
        <v>2018</v>
      </c>
    </row>
    <row r="6" spans="1:2" ht="21" customHeight="1">
      <c r="A6" s="176" t="s">
        <v>234</v>
      </c>
      <c r="B6" s="253">
        <v>13400000</v>
      </c>
    </row>
    <row r="7" spans="1:2" ht="51">
      <c r="A7" s="177" t="s">
        <v>235</v>
      </c>
      <c r="B7" s="254">
        <v>0</v>
      </c>
    </row>
    <row r="8" spans="1:2" ht="25.5">
      <c r="A8" s="177" t="s">
        <v>236</v>
      </c>
      <c r="B8" s="254">
        <v>1700000</v>
      </c>
    </row>
    <row r="9" spans="1:2" ht="38.25">
      <c r="A9" s="177" t="s">
        <v>237</v>
      </c>
      <c r="B9" s="254">
        <v>0</v>
      </c>
    </row>
    <row r="10" spans="1:2" ht="12.75">
      <c r="A10" s="177" t="s">
        <v>238</v>
      </c>
      <c r="B10" s="254">
        <v>0</v>
      </c>
    </row>
    <row r="11" spans="1:2" ht="26.25" thickBot="1">
      <c r="A11" s="178" t="s">
        <v>239</v>
      </c>
      <c r="B11" s="255">
        <v>0</v>
      </c>
    </row>
    <row r="12" spans="1:2" ht="13.5" thickBot="1">
      <c r="A12" s="168" t="s">
        <v>231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240</v>
      </c>
      <c r="B15" s="183">
        <v>2018</v>
      </c>
      <c r="C15" s="184">
        <v>2019</v>
      </c>
      <c r="D15" s="184">
        <v>2020</v>
      </c>
      <c r="E15" s="184">
        <v>2021</v>
      </c>
      <c r="F15" s="185">
        <v>2022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241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242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243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319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244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245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246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231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1/2018. (II.19.) önkormányzati rendelethez
Gölle Községi Önkormányzat 2018.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9"/>
  <sheetViews>
    <sheetView tabSelected="1" view="pageLayout" zoomScale="90" zoomScalePageLayoutView="90" workbookViewId="0" topLeftCell="A16">
      <selection activeCell="D18" sqref="D1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1" ht="4.5" customHeight="1"/>
    <row r="2" spans="1:5" ht="12" customHeight="1" thickBot="1">
      <c r="A2" s="479" t="s">
        <v>247</v>
      </c>
      <c r="B2" s="479"/>
      <c r="C2" s="96"/>
      <c r="D2" s="479" t="s">
        <v>248</v>
      </c>
      <c r="E2" s="479"/>
    </row>
    <row r="3" spans="1:5" ht="19.5" customHeight="1" thickBot="1">
      <c r="A3" s="121" t="s">
        <v>249</v>
      </c>
      <c r="B3" s="192" t="s">
        <v>403</v>
      </c>
      <c r="C3" s="193"/>
      <c r="D3" s="194" t="s">
        <v>105</v>
      </c>
      <c r="E3" s="192" t="s">
        <v>403</v>
      </c>
    </row>
    <row r="4" spans="1:5" ht="19.5" customHeight="1">
      <c r="A4" s="195" t="s">
        <v>375</v>
      </c>
      <c r="B4" s="196">
        <v>11643667</v>
      </c>
      <c r="C4" s="193"/>
      <c r="D4" s="197" t="s">
        <v>251</v>
      </c>
      <c r="E4" s="198"/>
    </row>
    <row r="5" spans="1:5" ht="19.5" customHeight="1">
      <c r="A5" s="199" t="s">
        <v>362</v>
      </c>
      <c r="B5" s="200">
        <v>33113400</v>
      </c>
      <c r="C5" s="193"/>
      <c r="D5" s="201" t="s">
        <v>374</v>
      </c>
      <c r="E5" s="202">
        <v>6375657</v>
      </c>
    </row>
    <row r="6" spans="1:5" ht="19.5" customHeight="1">
      <c r="A6" s="199" t="s">
        <v>359</v>
      </c>
      <c r="B6" s="200">
        <v>4491829</v>
      </c>
      <c r="C6" s="193"/>
      <c r="D6" s="201" t="s">
        <v>252</v>
      </c>
      <c r="E6" s="202">
        <v>600000</v>
      </c>
    </row>
    <row r="7" spans="1:5" ht="19.5" customHeight="1">
      <c r="A7" s="199" t="s">
        <v>337</v>
      </c>
      <c r="B7" s="200">
        <v>9211600</v>
      </c>
      <c r="C7" s="193"/>
      <c r="D7" s="201" t="s">
        <v>391</v>
      </c>
      <c r="E7" s="202">
        <v>71949444</v>
      </c>
    </row>
    <row r="8" spans="1:5" ht="19.5" customHeight="1">
      <c r="A8" s="199" t="s">
        <v>377</v>
      </c>
      <c r="B8" s="200">
        <v>3100000</v>
      </c>
      <c r="C8" s="193"/>
      <c r="D8" s="201"/>
      <c r="E8" s="202"/>
    </row>
    <row r="9" spans="1:5" ht="19.5" customHeight="1">
      <c r="A9" s="199" t="s">
        <v>387</v>
      </c>
      <c r="B9" s="200">
        <v>1333146</v>
      </c>
      <c r="C9" s="193"/>
      <c r="D9" s="201"/>
      <c r="E9" s="202"/>
    </row>
    <row r="10" spans="1:5" ht="19.5" customHeight="1">
      <c r="A10" s="199" t="s">
        <v>376</v>
      </c>
      <c r="B10" s="200">
        <v>21163020</v>
      </c>
      <c r="C10" s="193"/>
      <c r="D10" s="201" t="s">
        <v>253</v>
      </c>
      <c r="E10" s="202">
        <v>18905240</v>
      </c>
    </row>
    <row r="11" spans="1:5" ht="19.5" customHeight="1">
      <c r="A11" s="199" t="s">
        <v>388</v>
      </c>
      <c r="B11" s="200">
        <v>8007000</v>
      </c>
      <c r="C11" s="193"/>
      <c r="D11" s="201" t="s">
        <v>139</v>
      </c>
      <c r="E11" s="202">
        <v>4244979</v>
      </c>
    </row>
    <row r="12" spans="1:5" ht="19.5" customHeight="1">
      <c r="A12" s="199" t="s">
        <v>389</v>
      </c>
      <c r="B12" s="200">
        <v>270300</v>
      </c>
      <c r="C12" s="193"/>
      <c r="D12" s="201" t="s">
        <v>140</v>
      </c>
      <c r="E12" s="202">
        <v>57101031</v>
      </c>
    </row>
    <row r="13" spans="1:5" ht="19.5" customHeight="1">
      <c r="A13" s="199" t="s">
        <v>390</v>
      </c>
      <c r="B13" s="200">
        <v>1800000</v>
      </c>
      <c r="C13" s="193"/>
      <c r="D13" s="201" t="s">
        <v>257</v>
      </c>
      <c r="E13" s="202">
        <v>8007000</v>
      </c>
    </row>
    <row r="14" spans="1:5" ht="19.5" customHeight="1">
      <c r="A14" s="199" t="s">
        <v>254</v>
      </c>
      <c r="B14" s="200">
        <v>1600000</v>
      </c>
      <c r="C14" s="193"/>
      <c r="D14" s="201" t="s">
        <v>258</v>
      </c>
      <c r="E14" s="202"/>
    </row>
    <row r="15" spans="1:5" ht="19.5" customHeight="1">
      <c r="A15" s="199" t="s">
        <v>255</v>
      </c>
      <c r="B15" s="200">
        <v>11800000</v>
      </c>
      <c r="C15" s="193"/>
      <c r="D15" s="201" t="s">
        <v>259</v>
      </c>
      <c r="E15" s="202">
        <v>5344891</v>
      </c>
    </row>
    <row r="16" spans="1:5" ht="19.5" customHeight="1" thickBot="1">
      <c r="A16" s="199" t="s">
        <v>256</v>
      </c>
      <c r="B16" s="200">
        <v>17824920</v>
      </c>
      <c r="C16" s="193"/>
      <c r="D16" s="203" t="s">
        <v>261</v>
      </c>
      <c r="E16" s="205">
        <f>SUM(E5:E15)</f>
        <v>172528242</v>
      </c>
    </row>
    <row r="17" spans="1:5" ht="19.5" customHeight="1">
      <c r="A17" s="199" t="s">
        <v>410</v>
      </c>
      <c r="B17" s="200"/>
      <c r="C17" s="193"/>
      <c r="D17" s="331"/>
      <c r="E17" s="332"/>
    </row>
    <row r="18" spans="1:5" ht="19.5" customHeight="1">
      <c r="A18" s="199" t="s">
        <v>412</v>
      </c>
      <c r="B18" s="200">
        <v>1170400</v>
      </c>
      <c r="C18" s="193"/>
      <c r="D18" s="331"/>
      <c r="E18" s="332"/>
    </row>
    <row r="19" spans="1:5" ht="19.5" customHeight="1">
      <c r="A19" s="199" t="s">
        <v>402</v>
      </c>
      <c r="B19" s="200">
        <v>980400</v>
      </c>
      <c r="C19" s="193"/>
      <c r="D19" s="331"/>
      <c r="E19" s="332"/>
    </row>
    <row r="20" spans="1:5" ht="15.75" thickBot="1">
      <c r="A20" s="199" t="s">
        <v>338</v>
      </c>
      <c r="B20" s="200">
        <v>24600</v>
      </c>
      <c r="C20" s="193"/>
      <c r="D20" s="206"/>
      <c r="E20" s="287"/>
    </row>
    <row r="21" spans="1:5" ht="19.5" customHeight="1" thickBot="1">
      <c r="A21" s="203" t="s">
        <v>260</v>
      </c>
      <c r="B21" s="204">
        <f>SUM(B18:B20,B4,B5,B6,B7,B8,B9,B10,B11,B12,B13,B14,B15,B16)</f>
        <v>127534282</v>
      </c>
      <c r="C21" s="193"/>
      <c r="D21" s="194" t="s">
        <v>263</v>
      </c>
      <c r="E21" s="192"/>
    </row>
    <row r="22" spans="1:5" ht="20.25" customHeight="1" thickBot="1">
      <c r="A22" s="206"/>
      <c r="B22" s="207"/>
      <c r="C22" s="193"/>
      <c r="D22" s="201" t="s">
        <v>399</v>
      </c>
      <c r="E22" s="202"/>
    </row>
    <row r="23" spans="1:5" ht="19.5" customHeight="1" thickBot="1">
      <c r="A23" s="121" t="s">
        <v>262</v>
      </c>
      <c r="B23" s="192" t="s">
        <v>250</v>
      </c>
      <c r="C23" s="193"/>
      <c r="D23" s="201" t="s">
        <v>401</v>
      </c>
      <c r="E23" s="202">
        <v>19100000</v>
      </c>
    </row>
    <row r="24" spans="1:5" ht="19.5" customHeight="1">
      <c r="A24" s="201" t="s">
        <v>352</v>
      </c>
      <c r="B24" s="202"/>
      <c r="C24" s="193"/>
      <c r="D24" s="201" t="s">
        <v>126</v>
      </c>
      <c r="E24" s="202"/>
    </row>
    <row r="25" spans="1:5" ht="13.5" customHeight="1" thickBot="1">
      <c r="A25" s="201" t="s">
        <v>265</v>
      </c>
      <c r="B25" s="202"/>
      <c r="C25" s="87"/>
      <c r="D25" s="203" t="s">
        <v>267</v>
      </c>
      <c r="E25" s="204">
        <f>SUM(E22:E24)</f>
        <v>19100000</v>
      </c>
    </row>
    <row r="26" spans="1:5" ht="16.5" customHeight="1" thickBot="1">
      <c r="A26" s="203" t="s">
        <v>266</v>
      </c>
      <c r="B26" s="204">
        <f>SUM(B24:B25)</f>
        <v>0</v>
      </c>
      <c r="C26" s="87"/>
      <c r="D26" s="208"/>
      <c r="E26" s="209"/>
    </row>
    <row r="27" spans="1:5" ht="16.5" customHeight="1">
      <c r="A27" s="208"/>
      <c r="B27" s="209"/>
      <c r="C27" s="87"/>
      <c r="D27" s="87" t="s">
        <v>269</v>
      </c>
      <c r="E27" s="210">
        <f>SUM(E16,E25)</f>
        <v>191628242</v>
      </c>
    </row>
    <row r="28" spans="1:5" ht="12.75">
      <c r="A28" s="87" t="s">
        <v>268</v>
      </c>
      <c r="B28" s="210">
        <f>SUM(A28,B21)</f>
        <v>127534282</v>
      </c>
      <c r="C28" s="87"/>
      <c r="D28" s="86"/>
      <c r="E28" s="212"/>
    </row>
    <row r="29" spans="1:2" ht="12.75">
      <c r="A29" s="89" t="s">
        <v>270</v>
      </c>
      <c r="B29" s="211">
        <f>B28-E27</f>
        <v>-64093960</v>
      </c>
    </row>
  </sheetData>
  <sheetProtection/>
  <mergeCells count="2">
    <mergeCell ref="A2:B2"/>
    <mergeCell ref="D2:E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  <headerFooter>
    <oddHeader>&amp;C14. sz. melléklet
a 1/2018. (II.19) önkormányzati rendelethez
Gölle Községi Önkormányzat 2018.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2018-03-02T10:51:16Z</cp:lastPrinted>
  <dcterms:created xsi:type="dcterms:W3CDTF">2012-02-20T08:52:32Z</dcterms:created>
  <dcterms:modified xsi:type="dcterms:W3CDTF">2018-03-02T10:52:58Z</dcterms:modified>
  <cp:category/>
  <cp:version/>
  <cp:contentType/>
  <cp:contentStatus/>
</cp:coreProperties>
</file>