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225" windowHeight="9300" activeTab="2"/>
  </bookViews>
  <sheets>
    <sheet name="01" sheetId="2" r:id="rId1"/>
    <sheet name="02" sheetId="8" r:id="rId2"/>
    <sheet name="03" sheetId="9" r:id="rId3"/>
  </sheets>
  <calcPr calcId="125725"/>
</workbook>
</file>

<file path=xl/calcChain.xml><?xml version="1.0" encoding="utf-8"?>
<calcChain xmlns="http://schemas.openxmlformats.org/spreadsheetml/2006/main">
  <c r="O95" i="2"/>
  <c r="O89"/>
  <c r="O100" s="1"/>
  <c r="O84"/>
  <c r="G4" i="9"/>
  <c r="G5"/>
  <c r="G6"/>
  <c r="G7"/>
  <c r="G11"/>
  <c r="G3"/>
  <c r="F13"/>
  <c r="G13" s="1"/>
  <c r="F8"/>
  <c r="E13"/>
  <c r="E8"/>
  <c r="E19" s="1"/>
  <c r="D13"/>
  <c r="D8"/>
  <c r="D19" s="1"/>
  <c r="F5" i="8"/>
  <c r="F6"/>
  <c r="F7"/>
  <c r="F12"/>
  <c r="F16"/>
  <c r="F34"/>
  <c r="F35"/>
  <c r="F4"/>
  <c r="D32"/>
  <c r="D27"/>
  <c r="D23"/>
  <c r="D19"/>
  <c r="D14"/>
  <c r="D9"/>
  <c r="D36" s="1"/>
  <c r="E32"/>
  <c r="E27"/>
  <c r="E23"/>
  <c r="E19"/>
  <c r="F19" s="1"/>
  <c r="E14"/>
  <c r="F14" s="1"/>
  <c r="E9"/>
  <c r="F9" s="1"/>
  <c r="C32"/>
  <c r="C27"/>
  <c r="C23"/>
  <c r="C19"/>
  <c r="C14"/>
  <c r="C9"/>
  <c r="C36" s="1"/>
  <c r="M70" i="2"/>
  <c r="N70"/>
  <c r="O70"/>
  <c r="P70"/>
  <c r="Q70"/>
  <c r="R70"/>
  <c r="S70"/>
  <c r="T70"/>
  <c r="U70"/>
  <c r="V70"/>
  <c r="L70"/>
  <c r="R11"/>
  <c r="S11"/>
  <c r="T11"/>
  <c r="U11"/>
  <c r="S15"/>
  <c r="S9" s="1"/>
  <c r="S73" s="1"/>
  <c r="S78" s="1"/>
  <c r="T15"/>
  <c r="T9" s="1"/>
  <c r="T73" s="1"/>
  <c r="T78" s="1"/>
  <c r="R17"/>
  <c r="U17"/>
  <c r="R21"/>
  <c r="R15" s="1"/>
  <c r="R9" s="1"/>
  <c r="S21"/>
  <c r="T21"/>
  <c r="U21"/>
  <c r="U15" s="1"/>
  <c r="U9" s="1"/>
  <c r="S28"/>
  <c r="T28"/>
  <c r="R29"/>
  <c r="R28" s="1"/>
  <c r="S29"/>
  <c r="T29"/>
  <c r="U29"/>
  <c r="U28" s="1"/>
  <c r="R39"/>
  <c r="T39"/>
  <c r="U39"/>
  <c r="R56"/>
  <c r="U56"/>
  <c r="R57"/>
  <c r="U57"/>
  <c r="R67"/>
  <c r="U67"/>
  <c r="V73"/>
  <c r="V78" s="1"/>
  <c r="R74"/>
  <c r="U74"/>
  <c r="R84"/>
  <c r="R89" s="1"/>
  <c r="S84"/>
  <c r="T84"/>
  <c r="U84"/>
  <c r="U89" s="1"/>
  <c r="S89"/>
  <c r="T89"/>
  <c r="R95"/>
  <c r="U95"/>
  <c r="S100"/>
  <c r="T100"/>
  <c r="L39"/>
  <c r="L29"/>
  <c r="L28" s="1"/>
  <c r="L21"/>
  <c r="L17"/>
  <c r="L15"/>
  <c r="L11"/>
  <c r="L9"/>
  <c r="L95"/>
  <c r="L84"/>
  <c r="L89" s="1"/>
  <c r="L74"/>
  <c r="L67"/>
  <c r="L57"/>
  <c r="L56" s="1"/>
  <c r="O74"/>
  <c r="O67"/>
  <c r="O57"/>
  <c r="O56"/>
  <c r="O39"/>
  <c r="O29"/>
  <c r="O28" s="1"/>
  <c r="O21"/>
  <c r="O17"/>
  <c r="O15" s="1"/>
  <c r="O9" s="1"/>
  <c r="O11"/>
  <c r="U100" l="1"/>
  <c r="F19" i="9"/>
  <c r="G19" s="1"/>
  <c r="G8"/>
  <c r="D29" i="8"/>
  <c r="E36"/>
  <c r="F36" s="1"/>
  <c r="E29"/>
  <c r="F29" s="1"/>
  <c r="C29"/>
  <c r="U73" i="2"/>
  <c r="U78" s="1"/>
  <c r="R73"/>
  <c r="R78" s="1"/>
  <c r="R100"/>
  <c r="L100"/>
  <c r="L73"/>
  <c r="L78" s="1"/>
  <c r="O73"/>
  <c r="O78" s="1"/>
  <c r="K100" l="1"/>
  <c r="J100"/>
  <c r="I100"/>
  <c r="Q95"/>
  <c r="P95"/>
  <c r="N95"/>
  <c r="M95"/>
  <c r="J89"/>
  <c r="J95" s="1"/>
  <c r="I89"/>
  <c r="I95" s="1"/>
  <c r="Q84"/>
  <c r="Q89" s="1"/>
  <c r="Q100" s="1"/>
  <c r="P84"/>
  <c r="P89" s="1"/>
  <c r="P100" s="1"/>
  <c r="N84"/>
  <c r="N89" s="1"/>
  <c r="N100" s="1"/>
  <c r="M84"/>
  <c r="M89" s="1"/>
  <c r="M100" s="1"/>
  <c r="K84"/>
  <c r="K89" s="1"/>
  <c r="K95" s="1"/>
  <c r="K74"/>
  <c r="J74"/>
  <c r="I74"/>
  <c r="K70"/>
  <c r="J70"/>
  <c r="I70"/>
  <c r="K67"/>
  <c r="J67"/>
  <c r="I67"/>
  <c r="J61"/>
  <c r="I61"/>
  <c r="Q57"/>
  <c r="P57"/>
  <c r="K57"/>
  <c r="J57"/>
  <c r="Q56"/>
  <c r="P56"/>
  <c r="K56"/>
  <c r="J56"/>
  <c r="I56"/>
  <c r="Q39"/>
  <c r="P39"/>
  <c r="N39"/>
  <c r="M39"/>
  <c r="K39"/>
  <c r="J39"/>
  <c r="I39"/>
  <c r="Q29"/>
  <c r="P29"/>
  <c r="N29"/>
  <c r="M29"/>
  <c r="K29"/>
  <c r="J29"/>
  <c r="I29"/>
  <c r="Q28"/>
  <c r="P28"/>
  <c r="N28"/>
  <c r="M28"/>
  <c r="K28"/>
  <c r="J28"/>
  <c r="I28"/>
  <c r="Q21"/>
  <c r="P21"/>
  <c r="N21"/>
  <c r="M21"/>
  <c r="K21"/>
  <c r="J21"/>
  <c r="I21"/>
  <c r="Q17"/>
  <c r="P17"/>
  <c r="N17"/>
  <c r="M17"/>
  <c r="J17"/>
  <c r="I17"/>
  <c r="Q15"/>
  <c r="P15"/>
  <c r="N15"/>
  <c r="M15"/>
  <c r="K15"/>
  <c r="J15"/>
  <c r="I15"/>
  <c r="Q11"/>
  <c r="P11"/>
  <c r="N11"/>
  <c r="M11"/>
  <c r="K11"/>
  <c r="I11"/>
  <c r="Q9"/>
  <c r="P9"/>
  <c r="N9"/>
  <c r="M9"/>
  <c r="K9"/>
  <c r="J9"/>
  <c r="I9"/>
  <c r="P73" l="1"/>
  <c r="P78" s="1"/>
  <c r="I73"/>
  <c r="I78" s="1"/>
  <c r="K73"/>
  <c r="K78" s="1"/>
  <c r="N73"/>
  <c r="N78" s="1"/>
  <c r="Q73"/>
  <c r="Q78" s="1"/>
  <c r="J73"/>
  <c r="J78" s="1"/>
  <c r="M73"/>
  <c r="M78" s="1"/>
</calcChain>
</file>

<file path=xl/sharedStrings.xml><?xml version="1.0" encoding="utf-8"?>
<sst xmlns="http://schemas.openxmlformats.org/spreadsheetml/2006/main" count="218" uniqueCount="189">
  <si>
    <t>1. sz. melléklet</t>
  </si>
  <si>
    <t>1.sz.mell.</t>
  </si>
  <si>
    <t xml:space="preserve">Felsőszenterzsébet Községi Önkormányzat </t>
  </si>
  <si>
    <t>Bevételei forrásonként kiadásai kiemelt előirányzatonként</t>
  </si>
  <si>
    <t xml:space="preserve">2013. évi költségvetés </t>
  </si>
  <si>
    <t>adatok ezer forintban</t>
  </si>
  <si>
    <t>1.melléklet</t>
  </si>
  <si>
    <t xml:space="preserve">            Megnevezés</t>
  </si>
  <si>
    <t>2005.tény</t>
  </si>
  <si>
    <t>2006.tény</t>
  </si>
  <si>
    <t>változás + -</t>
  </si>
  <si>
    <t>2007 jav.mód.</t>
  </si>
  <si>
    <t>előirányzat összesen</t>
  </si>
  <si>
    <t>kötelező feladat</t>
  </si>
  <si>
    <t>nem kötelező feladat</t>
  </si>
  <si>
    <t>I. Közhatalmi  bevételek összesen:</t>
  </si>
  <si>
    <t xml:space="preserve">      1. Közhatalmi bevételek</t>
  </si>
  <si>
    <t>2. Intézményi működési bevételek</t>
  </si>
  <si>
    <t>2.1. Alaptevékenység bevételei</t>
  </si>
  <si>
    <t>Egyéb saját bevétel</t>
  </si>
  <si>
    <t>2.3. Intézmények egyéb sajátos bevételei</t>
  </si>
  <si>
    <t>Egyéb sajátos bevétel</t>
  </si>
  <si>
    <t>2.4. Kamatbevételek</t>
  </si>
  <si>
    <t>3. Önkormányzatok sajátos müködési bevételei</t>
  </si>
  <si>
    <t>3.1. Illeték</t>
  </si>
  <si>
    <t>3.2. Helyi adók</t>
  </si>
  <si>
    <t>2.2.1. Magánszemélyek kommunális adójáról</t>
  </si>
  <si>
    <t>2.2.1.1.      -ebből felhalmozási célú</t>
  </si>
  <si>
    <t>2.2.2. Iparüzési adó</t>
  </si>
  <si>
    <t>3.3. Átengedett központi adók</t>
  </si>
  <si>
    <t>2.3.1. Szja helyben maradó része</t>
  </si>
  <si>
    <t>2.3.2. Szja jövedelem különbség mérséklése</t>
  </si>
  <si>
    <t>2.3.3. Szja normatív módon</t>
  </si>
  <si>
    <t>2.3.4. Gépjármű</t>
  </si>
  <si>
    <t>2.3.5. Termőföld bérbeadás</t>
  </si>
  <si>
    <t>3.4. Bíróságok, pótlékok és egyéb sajátos bev.</t>
  </si>
  <si>
    <t>II.</t>
  </si>
  <si>
    <t>Támogatások:</t>
  </si>
  <si>
    <t>1. Önkormányzatok költségvetési támogatása</t>
  </si>
  <si>
    <t>1.1. Normatív támogatások</t>
  </si>
  <si>
    <t>1.2. Központosított előirányzatok</t>
  </si>
  <si>
    <t>1.3. Kiegészítő tám. a helyi önkorm. bérkiad.</t>
  </si>
  <si>
    <t>1.4. Helyi önkormányzatok színházi támogatása</t>
  </si>
  <si>
    <t>1.5. Normatív kötött felhasználású támogatások</t>
  </si>
  <si>
    <t>1.6. Fejlesztési célú támogatások</t>
  </si>
  <si>
    <t>1.7. ÖNHIKI</t>
  </si>
  <si>
    <t>1.8. egyéb szoc.juttatás</t>
  </si>
  <si>
    <t>1.9. Egyéb központi támogatás</t>
  </si>
  <si>
    <t>III. Felhalmozási  és tőke jellegű bevételek:</t>
  </si>
  <si>
    <t>1. Tágyi eszközök, immaterális javak értékesítése</t>
  </si>
  <si>
    <t xml:space="preserve">2. Önkormányzatok sajátos felhalmozási és tőkebev-i </t>
  </si>
  <si>
    <t>3.</t>
  </si>
  <si>
    <t>Kommunális adó</t>
  </si>
  <si>
    <t xml:space="preserve"> felhalmozási célú a2.2.1.1. sor  </t>
  </si>
  <si>
    <t>4.</t>
  </si>
  <si>
    <t xml:space="preserve">Pénzügyi befektetések bevételei </t>
  </si>
  <si>
    <t>1.mell./2.ol.</t>
  </si>
  <si>
    <t>Megnevezés</t>
  </si>
  <si>
    <t>2004. évi teljesítés</t>
  </si>
  <si>
    <t>2006.   tény</t>
  </si>
  <si>
    <t>IV. Támogat.ért.bev.mük.és felh.p.átvét.ÁH.kiv-ről</t>
  </si>
  <si>
    <t>1.Támogatás értékű bevételek</t>
  </si>
  <si>
    <t xml:space="preserve"> -  Működési támogatás értékű bevételek </t>
  </si>
  <si>
    <t xml:space="preserve"> - Felhalmozási támogatás értékű bevételek</t>
  </si>
  <si>
    <t xml:space="preserve"> - ebből OEP-től átvett pénzeszközök</t>
  </si>
  <si>
    <t>2. Pénzeszköz átvétel Á.H. kivűlről</t>
  </si>
  <si>
    <t xml:space="preserve"> - Működési célú pénzátvétel Á.H.kivűlről</t>
  </si>
  <si>
    <t xml:space="preserve"> - Felhalmozási célú pénzátvéte ÁH. kivűlről</t>
  </si>
  <si>
    <t xml:space="preserve">V. </t>
  </si>
  <si>
    <t>Támogatási kölcsönök visszatérülése,</t>
  </si>
  <si>
    <t xml:space="preserve">értékpapírok értékesítésének, </t>
  </si>
  <si>
    <t>kibocsátásának bevétele:</t>
  </si>
  <si>
    <t>1. Működési kölcsön visszatérülése</t>
  </si>
  <si>
    <t>2. Felhalmozási kölcsön visszatérítése</t>
  </si>
  <si>
    <t xml:space="preserve">VI. </t>
  </si>
  <si>
    <t xml:space="preserve"> Pénzforgalom nélküli bevételek: </t>
  </si>
  <si>
    <t>1. Előző évi pénzmaradvány igénybevétele</t>
  </si>
  <si>
    <t>2. Előző évi vállalkozási eredmény igénybevétele</t>
  </si>
  <si>
    <t>Költségvetési bevételek</t>
  </si>
  <si>
    <t xml:space="preserve">VII. </t>
  </si>
  <si>
    <t xml:space="preserve"> Hitelek:</t>
  </si>
  <si>
    <t xml:space="preserve">1. Működési célú hitelek, kötvénykibocsátás </t>
  </si>
  <si>
    <t>Rövid lejáratú hitelek felvétele</t>
  </si>
  <si>
    <t xml:space="preserve">2. Felhalmozási célú hitel, kötvénykibocsátás </t>
  </si>
  <si>
    <t>Hosszú lejáratú hitelek felvétele</t>
  </si>
  <si>
    <t>VIII. Fűggő, átfutó kiegyenlitő bevételek</t>
  </si>
  <si>
    <t>Bevételek összesen:</t>
  </si>
  <si>
    <t xml:space="preserve">I. </t>
  </si>
  <si>
    <t>Személyi juttatások</t>
  </si>
  <si>
    <t>Munkaadókat terhelő járulékok</t>
  </si>
  <si>
    <t xml:space="preserve">III. </t>
  </si>
  <si>
    <t>Dologi és egyéb folyó kiadások</t>
  </si>
  <si>
    <t>IV.</t>
  </si>
  <si>
    <t>Ellátottak pénzbeni juttatásai</t>
  </si>
  <si>
    <t>Speciális célú támogatások</t>
  </si>
  <si>
    <t>1. Támogatás értékű működési kiadás</t>
  </si>
  <si>
    <t>2. Működési kiadás ÁH kívülre</t>
  </si>
  <si>
    <t>3. Társ. szoc.pol. és egyéb juttatás</t>
  </si>
  <si>
    <t>működési kölcsön nyujtása</t>
  </si>
  <si>
    <t xml:space="preserve">               Működési kiadások</t>
  </si>
  <si>
    <t>VI.</t>
  </si>
  <si>
    <t>Beruházási kiadások</t>
  </si>
  <si>
    <t>VII.</t>
  </si>
  <si>
    <t>Felújítási kiadások</t>
  </si>
  <si>
    <t>VIII.</t>
  </si>
  <si>
    <t>Egyéb felhalmozási kiadások</t>
  </si>
  <si>
    <t>1. Támogatás értékű felhalmozási kiadás</t>
  </si>
  <si>
    <t>2. Felhalmozási kiadás ÁH kívülre</t>
  </si>
  <si>
    <t xml:space="preserve">           Felhalmozási kiadások</t>
  </si>
  <si>
    <t>IX  Rövid lejáratú hitel visszafizetése</t>
  </si>
  <si>
    <t>IX.</t>
  </si>
  <si>
    <t>Általános tartalék</t>
  </si>
  <si>
    <t>X.</t>
  </si>
  <si>
    <t>Céltartalék</t>
  </si>
  <si>
    <t>XI.</t>
  </si>
  <si>
    <t>Fűggő, átfutó kiegyenlitő kiadások</t>
  </si>
  <si>
    <t>Kiadások összesen:</t>
  </si>
  <si>
    <t>Költségvetési létszámkeret</t>
  </si>
  <si>
    <t>I.</t>
  </si>
  <si>
    <t>III.</t>
  </si>
  <si>
    <t>1.</t>
  </si>
  <si>
    <t>2.</t>
  </si>
  <si>
    <t>2013.évi eredeti előirányzat</t>
  </si>
  <si>
    <t xml:space="preserve">2013. évi mód. előirányzat </t>
  </si>
  <si>
    <t>Módosítás 09.30-ig</t>
  </si>
  <si>
    <t>Sor- szám</t>
  </si>
  <si>
    <t>2013.évi előirányzat</t>
  </si>
  <si>
    <t>BEVÉTELEK</t>
  </si>
  <si>
    <t>Működési  bevételek</t>
  </si>
  <si>
    <t>1. Intézményi működési bevételek</t>
  </si>
  <si>
    <t>2. Közhatalmi bevételek</t>
  </si>
  <si>
    <t xml:space="preserve">   2.2  Helyi adók</t>
  </si>
  <si>
    <t xml:space="preserve">   2.3 Átengedett központi adók</t>
  </si>
  <si>
    <t xml:space="preserve">   2.4 Bírságok, pótlékok és egyéb sajátos bevételek</t>
  </si>
  <si>
    <t>MŰKÖDÉSI BEVÉTELEK ÖSSZESEN:</t>
  </si>
  <si>
    <t xml:space="preserve"> Kapott támogatások</t>
  </si>
  <si>
    <t xml:space="preserve">   1.1 Normatív hozzájárulások</t>
  </si>
  <si>
    <t xml:space="preserve">   1.2 Központosított előirányzatok</t>
  </si>
  <si>
    <t>TÁMOGATÁSOK ÖSSZESEN:</t>
  </si>
  <si>
    <t xml:space="preserve"> Felhalmozási  bevételek</t>
  </si>
  <si>
    <t>1. Tárgyi eszközök és immateriális javak értékesítése</t>
  </si>
  <si>
    <t>2. Önkormányzatok sajátos felhalmozási és tőkebevételei</t>
  </si>
  <si>
    <t>3. Pénzügyi befektetések bevételei</t>
  </si>
  <si>
    <t>FELHALMOZÁSI ÉS TŐKEJELLEGŰ BEVÉTELEK ÖSSZESEN:</t>
  </si>
  <si>
    <t xml:space="preserve">IV. </t>
  </si>
  <si>
    <t xml:space="preserve"> Támogatásértékű bevételek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</si>
  <si>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</si>
  <si>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</si>
  <si>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</si>
  <si>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</si>
  <si>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</si>
  <si>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</si>
  <si>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</si>
  <si>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</si>
  <si>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</si>
  <si>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</si>
  <si>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</si>
  <si>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</si>
  <si>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1. Felhalmozási célú hitel felvétele</t>
  </si>
  <si>
    <t>HITELEK ÖSSZESEN:</t>
  </si>
  <si>
    <t>Pénzforgalom nélküli bevételek</t>
  </si>
  <si>
    <t>1. Előző évi előirányzat-maradvány, pénzmaradvány igénybevétele</t>
  </si>
  <si>
    <t>PÉNZFORGALOM NÉLKÜLI BEVÉTELEK ÖSSZESEN:</t>
  </si>
  <si>
    <t>BEVÉTELEK MINDÖSSZESEN:</t>
  </si>
  <si>
    <t>2013.évi tény</t>
  </si>
  <si>
    <t>%</t>
  </si>
  <si>
    <t>2013.évi módosított előirányzat</t>
  </si>
  <si>
    <t>Módosított előirányzat</t>
  </si>
  <si>
    <t xml:space="preserve">2013. évi tény </t>
  </si>
  <si>
    <t>2013. évi eredeti előirányzat</t>
  </si>
  <si>
    <t>2013. évi módosított előirányzat</t>
  </si>
  <si>
    <t>Működési költségvetés</t>
  </si>
  <si>
    <t>Munkaadókat terhelő járulékok és szociális hj. adó</t>
  </si>
  <si>
    <t xml:space="preserve">Dologi kiadások </t>
  </si>
  <si>
    <t>Egyéb működési célú kiadások</t>
  </si>
  <si>
    <t>5.</t>
  </si>
  <si>
    <t>Szociális  juttatások</t>
  </si>
  <si>
    <t>Működési költségvetés összesen:</t>
  </si>
  <si>
    <t>Felhalmozási költségvetés</t>
  </si>
  <si>
    <t>Beruházások</t>
  </si>
  <si>
    <t>Felújítások</t>
  </si>
  <si>
    <t>Felhalmozási költségvetés összesen:</t>
  </si>
  <si>
    <t>Hitelek  és kölcsönök kiadása</t>
  </si>
  <si>
    <t>Hitelek visszafizetése</t>
  </si>
  <si>
    <t>Kölcsönök nyújtása</t>
  </si>
  <si>
    <t>Hitelek  és kölcsönök kiadása összesen:</t>
  </si>
  <si>
    <t>Pénzforgalom nélküli kiadások (tartalékok)</t>
  </si>
  <si>
    <t>Önkormányzat kiadásai összesen</t>
  </si>
  <si>
    <t>2013. évi tény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</si>
</sst>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4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Times New Roman"/>
      <family val="1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  <charset val="238"/>
    </font>
    <font>
      <sz val="10"/>
      <name val="Arial CE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9"/>
      <name val="Arial CE"/>
      <family val="2"/>
      <charset val="238"/>
    </font>
    <font>
      <sz val="10"/>
      <name val="Times New Roman CE"/>
      <charset val="238"/>
    </font>
    <font>
      <b/>
      <i/>
      <sz val="9"/>
      <name val="Arial CE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i/>
      <sz val="9"/>
      <name val="Arial CE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18" fillId="0" borderId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0"/>
    <xf numFmtId="0" fontId="35" fillId="0" borderId="0"/>
    <xf numFmtId="0" fontId="3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43" fontId="35" fillId="0" borderId="0" applyFont="0" applyFill="0" applyBorder="0" applyAlignment="0" applyProtection="0"/>
    <xf numFmtId="0" fontId="24" fillId="0" borderId="0"/>
  </cellStyleXfs>
  <cellXfs count="235">
    <xf numFmtId="0" fontId="0" fillId="0" borderId="0" xfId="0"/>
    <xf numFmtId="0" fontId="25" fillId="0" borderId="0" xfId="44" applyFont="1"/>
    <xf numFmtId="0" fontId="26" fillId="0" borderId="0" xfId="44" applyFont="1" applyAlignment="1">
      <alignment horizontal="left"/>
    </xf>
    <xf numFmtId="0" fontId="25" fillId="0" borderId="0" xfId="44" applyFont="1" applyAlignment="1">
      <alignment horizontal="center"/>
    </xf>
    <xf numFmtId="0" fontId="28" fillId="0" borderId="0" xfId="44" applyFont="1"/>
    <xf numFmtId="0" fontId="27" fillId="0" borderId="0" xfId="44" applyFont="1"/>
    <xf numFmtId="3" fontId="28" fillId="0" borderId="0" xfId="44" applyNumberFormat="1" applyFont="1" applyAlignment="1">
      <alignment horizontal="right"/>
    </xf>
    <xf numFmtId="0" fontId="28" fillId="0" borderId="0" xfId="44" applyFont="1" applyAlignment="1">
      <alignment horizontal="center"/>
    </xf>
    <xf numFmtId="0" fontId="25" fillId="0" borderId="0" xfId="44" applyFont="1" applyBorder="1"/>
    <xf numFmtId="0" fontId="26" fillId="0" borderId="0" xfId="44" applyFont="1" applyAlignment="1">
      <alignment horizontal="center"/>
    </xf>
    <xf numFmtId="0" fontId="30" fillId="0" borderId="13" xfId="44" applyFont="1" applyBorder="1"/>
    <xf numFmtId="0" fontId="30" fillId="0" borderId="14" xfId="44" applyFont="1" applyBorder="1" applyAlignment="1">
      <alignment horizontal="justify" vertical="center"/>
    </xf>
    <xf numFmtId="0" fontId="32" fillId="0" borderId="0" xfId="44" applyFont="1"/>
    <xf numFmtId="0" fontId="30" fillId="0" borderId="0" xfId="44" applyFont="1" applyBorder="1"/>
    <xf numFmtId="3" fontId="30" fillId="0" borderId="23" xfId="44" applyNumberFormat="1" applyFont="1" applyBorder="1" applyAlignment="1">
      <alignment horizontal="right"/>
    </xf>
    <xf numFmtId="3" fontId="30" fillId="0" borderId="21" xfId="44" applyNumberFormat="1" applyFont="1" applyBorder="1" applyAlignment="1"/>
    <xf numFmtId="3" fontId="30" fillId="0" borderId="24" xfId="44" applyNumberFormat="1" applyFont="1" applyBorder="1" applyAlignment="1">
      <alignment horizontal="right"/>
    </xf>
    <xf numFmtId="3" fontId="34" fillId="0" borderId="21" xfId="44" applyNumberFormat="1" applyFont="1" applyBorder="1" applyAlignment="1">
      <alignment horizontal="right"/>
    </xf>
    <xf numFmtId="3" fontId="34" fillId="0" borderId="24" xfId="44" applyNumberFormat="1" applyFont="1" applyBorder="1" applyAlignment="1">
      <alignment horizontal="right"/>
    </xf>
    <xf numFmtId="0" fontId="29" fillId="0" borderId="14" xfId="44" applyFont="1" applyBorder="1"/>
    <xf numFmtId="0" fontId="29" fillId="0" borderId="0" xfId="44" applyFont="1"/>
    <xf numFmtId="0" fontId="3" fillId="0" borderId="0" xfId="44" applyFont="1" applyBorder="1"/>
    <xf numFmtId="3" fontId="3" fillId="0" borderId="25" xfId="44" applyNumberFormat="1" applyFont="1" applyBorder="1" applyAlignment="1">
      <alignment horizontal="right"/>
    </xf>
    <xf numFmtId="3" fontId="3" fillId="0" borderId="14" xfId="44" applyNumberFormat="1" applyFont="1" applyBorder="1" applyAlignment="1"/>
    <xf numFmtId="3" fontId="3" fillId="0" borderId="16" xfId="44" applyNumberFormat="1" applyFont="1" applyBorder="1" applyAlignment="1"/>
    <xf numFmtId="0" fontId="1" fillId="0" borderId="14" xfId="44" applyFont="1" applyBorder="1"/>
    <xf numFmtId="3" fontId="1" fillId="0" borderId="14" xfId="44" applyNumberFormat="1" applyFont="1" applyBorder="1" applyAlignment="1"/>
    <xf numFmtId="0" fontId="1" fillId="0" borderId="22" xfId="44" applyFont="1" applyBorder="1"/>
    <xf numFmtId="0" fontId="1" fillId="0" borderId="0" xfId="44" applyFont="1" applyBorder="1"/>
    <xf numFmtId="3" fontId="1" fillId="0" borderId="16" xfId="44" applyNumberFormat="1" applyFont="1" applyBorder="1" applyAlignment="1"/>
    <xf numFmtId="0" fontId="25" fillId="0" borderId="14" xfId="44" applyFont="1" applyBorder="1"/>
    <xf numFmtId="0" fontId="1" fillId="0" borderId="16" xfId="44" applyFont="1" applyBorder="1"/>
    <xf numFmtId="3" fontId="3" fillId="0" borderId="14" xfId="44" applyNumberFormat="1" applyFont="1" applyBorder="1" applyAlignment="1">
      <alignment horizontal="right"/>
    </xf>
    <xf numFmtId="0" fontId="3" fillId="0" borderId="0" xfId="44" applyFont="1" applyFill="1" applyBorder="1"/>
    <xf numFmtId="0" fontId="1" fillId="0" borderId="26" xfId="44" applyFont="1" applyBorder="1"/>
    <xf numFmtId="0" fontId="1" fillId="0" borderId="27" xfId="44" applyFont="1" applyBorder="1"/>
    <xf numFmtId="0" fontId="3" fillId="0" borderId="27" xfId="44" applyFont="1" applyBorder="1"/>
    <xf numFmtId="0" fontId="34" fillId="0" borderId="28" xfId="44" applyFont="1" applyBorder="1"/>
    <xf numFmtId="0" fontId="34" fillId="0" borderId="29" xfId="44" applyFont="1" applyBorder="1"/>
    <xf numFmtId="0" fontId="30" fillId="0" borderId="29" xfId="44" applyFont="1" applyBorder="1"/>
    <xf numFmtId="3" fontId="30" fillId="0" borderId="25" xfId="44" applyNumberFormat="1" applyFont="1" applyBorder="1" applyAlignment="1">
      <alignment horizontal="right"/>
    </xf>
    <xf numFmtId="3" fontId="30" fillId="0" borderId="14" xfId="44" applyNumberFormat="1" applyFont="1" applyBorder="1" applyAlignment="1">
      <alignment horizontal="right"/>
    </xf>
    <xf numFmtId="3" fontId="30" fillId="0" borderId="16" xfId="44" applyNumberFormat="1" applyFont="1" applyBorder="1" applyAlignment="1"/>
    <xf numFmtId="3" fontId="34" fillId="0" borderId="14" xfId="44" applyNumberFormat="1" applyFont="1" applyBorder="1" applyAlignment="1"/>
    <xf numFmtId="3" fontId="34" fillId="0" borderId="16" xfId="44" applyNumberFormat="1" applyFont="1" applyBorder="1" applyAlignment="1"/>
    <xf numFmtId="3" fontId="34" fillId="0" borderId="17" xfId="44" applyNumberFormat="1" applyFont="1" applyBorder="1" applyAlignment="1"/>
    <xf numFmtId="3" fontId="3" fillId="0" borderId="30" xfId="44" applyNumberFormat="1" applyFont="1" applyBorder="1" applyAlignment="1">
      <alignment horizontal="right"/>
    </xf>
    <xf numFmtId="3" fontId="1" fillId="0" borderId="25" xfId="44" applyNumberFormat="1" applyFont="1" applyBorder="1" applyAlignment="1">
      <alignment horizontal="right"/>
    </xf>
    <xf numFmtId="3" fontId="1" fillId="0" borderId="30" xfId="44" applyNumberFormat="1" applyFont="1" applyBorder="1" applyAlignment="1">
      <alignment horizontal="right"/>
    </xf>
    <xf numFmtId="3" fontId="3" fillId="0" borderId="17" xfId="44" applyNumberFormat="1" applyFont="1" applyBorder="1" applyAlignment="1">
      <alignment horizontal="right"/>
    </xf>
    <xf numFmtId="16" fontId="3" fillId="0" borderId="0" xfId="44" applyNumberFormat="1" applyFont="1" applyBorder="1"/>
    <xf numFmtId="3" fontId="3" fillId="0" borderId="31" xfId="44" applyNumberFormat="1" applyFont="1" applyBorder="1" applyAlignment="1">
      <alignment horizontal="right"/>
    </xf>
    <xf numFmtId="3" fontId="3" fillId="0" borderId="15" xfId="44" applyNumberFormat="1" applyFont="1" applyBorder="1" applyAlignment="1">
      <alignment horizontal="right"/>
    </xf>
    <xf numFmtId="3" fontId="3" fillId="0" borderId="32" xfId="44" applyNumberFormat="1" applyFont="1" applyBorder="1" applyAlignment="1"/>
    <xf numFmtId="3" fontId="1" fillId="0" borderId="15" xfId="44" applyNumberFormat="1" applyFont="1" applyBorder="1" applyAlignment="1"/>
    <xf numFmtId="0" fontId="1" fillId="0" borderId="18" xfId="44" applyFont="1" applyBorder="1"/>
    <xf numFmtId="0" fontId="1" fillId="0" borderId="19" xfId="44" applyFont="1" applyBorder="1"/>
    <xf numFmtId="0" fontId="3" fillId="0" borderId="19" xfId="44" applyFont="1" applyBorder="1"/>
    <xf numFmtId="3" fontId="3" fillId="0" borderId="33" xfId="44" applyNumberFormat="1" applyFont="1" applyBorder="1" applyAlignment="1">
      <alignment horizontal="right"/>
    </xf>
    <xf numFmtId="3" fontId="3" fillId="0" borderId="34" xfId="44" applyNumberFormat="1" applyFont="1" applyBorder="1" applyAlignment="1">
      <alignment horizontal="right"/>
    </xf>
    <xf numFmtId="3" fontId="3" fillId="0" borderId="35" xfId="44" applyNumberFormat="1" applyFont="1" applyBorder="1" applyAlignment="1"/>
    <xf numFmtId="3" fontId="1" fillId="0" borderId="34" xfId="44" applyNumberFormat="1" applyFont="1" applyBorder="1" applyAlignment="1"/>
    <xf numFmtId="3" fontId="25" fillId="0" borderId="0" xfId="44" applyNumberFormat="1" applyFont="1" applyAlignment="1">
      <alignment horizontal="center"/>
    </xf>
    <xf numFmtId="3" fontId="25" fillId="0" borderId="0" xfId="44" applyNumberFormat="1" applyFont="1" applyAlignment="1"/>
    <xf numFmtId="0" fontId="34" fillId="0" borderId="0" xfId="44" applyFont="1" applyBorder="1" applyAlignment="1">
      <alignment horizontal="justify" vertical="justify" wrapText="1"/>
    </xf>
    <xf numFmtId="3" fontId="34" fillId="0" borderId="0" xfId="44" applyNumberFormat="1" applyFont="1" applyBorder="1" applyAlignment="1"/>
    <xf numFmtId="3" fontId="1" fillId="0" borderId="0" xfId="44" applyNumberFormat="1" applyFont="1" applyBorder="1" applyAlignment="1"/>
    <xf numFmtId="0" fontId="34" fillId="0" borderId="36" xfId="44" applyFont="1" applyBorder="1"/>
    <xf numFmtId="3" fontId="34" fillId="0" borderId="36" xfId="44" applyNumberFormat="1" applyFont="1" applyBorder="1" applyAlignment="1">
      <alignment horizontal="justify" vertical="center"/>
    </xf>
    <xf numFmtId="3" fontId="34" fillId="0" borderId="36" xfId="44" applyNumberFormat="1" applyFont="1" applyBorder="1" applyAlignment="1">
      <alignment horizontal="justify" vertical="justify" wrapText="1"/>
    </xf>
    <xf numFmtId="0" fontId="33" fillId="0" borderId="36" xfId="44" applyFont="1" applyBorder="1" applyAlignment="1">
      <alignment horizontal="center" vertical="center" wrapText="1"/>
    </xf>
    <xf numFmtId="0" fontId="34" fillId="0" borderId="22" xfId="44" applyFont="1" applyBorder="1"/>
    <xf numFmtId="0" fontId="34" fillId="0" borderId="0" xfId="44" applyFont="1" applyBorder="1"/>
    <xf numFmtId="3" fontId="34" fillId="0" borderId="23" xfId="44" applyNumberFormat="1" applyFont="1" applyBorder="1" applyAlignment="1"/>
    <xf numFmtId="3" fontId="34" fillId="0" borderId="21" xfId="44" applyNumberFormat="1" applyFont="1" applyBorder="1" applyAlignment="1"/>
    <xf numFmtId="3" fontId="34" fillId="0" borderId="24" xfId="44" applyNumberFormat="1" applyFont="1" applyBorder="1" applyAlignment="1"/>
    <xf numFmtId="3" fontId="34" fillId="0" borderId="21" xfId="44" applyNumberFormat="1" applyFont="1" applyBorder="1"/>
    <xf numFmtId="3" fontId="34" fillId="0" borderId="24" xfId="44" applyNumberFormat="1" applyFont="1" applyBorder="1"/>
    <xf numFmtId="0" fontId="34" fillId="0" borderId="21" xfId="44" applyFont="1" applyBorder="1"/>
    <xf numFmtId="0" fontId="34" fillId="0" borderId="24" xfId="44" applyFont="1" applyBorder="1"/>
    <xf numFmtId="0" fontId="29" fillId="0" borderId="21" xfId="44" applyFont="1" applyBorder="1"/>
    <xf numFmtId="3" fontId="1" fillId="0" borderId="37" xfId="44" applyNumberFormat="1" applyFont="1" applyBorder="1" applyAlignment="1"/>
    <xf numFmtId="3" fontId="1" fillId="0" borderId="14" xfId="44" applyNumberFormat="1" applyFont="1" applyBorder="1"/>
    <xf numFmtId="3" fontId="1" fillId="0" borderId="16" xfId="44" applyNumberFormat="1" applyFont="1" applyBorder="1"/>
    <xf numFmtId="3" fontId="1" fillId="0" borderId="25" xfId="44" applyNumberFormat="1" applyFont="1" applyBorder="1" applyAlignment="1"/>
    <xf numFmtId="3" fontId="34" fillId="0" borderId="14" xfId="44" applyNumberFormat="1" applyFont="1" applyBorder="1"/>
    <xf numFmtId="0" fontId="34" fillId="0" borderId="28" xfId="44" applyFont="1" applyBorder="1" applyAlignment="1">
      <alignment horizontal="left" vertical="top"/>
    </xf>
    <xf numFmtId="0" fontId="34" fillId="0" borderId="32" xfId="44" applyFont="1" applyBorder="1" applyAlignment="1">
      <alignment horizontal="left" vertical="top"/>
    </xf>
    <xf numFmtId="0" fontId="34" fillId="0" borderId="29" xfId="44" applyFont="1" applyBorder="1" applyAlignment="1">
      <alignment horizontal="left" vertical="top"/>
    </xf>
    <xf numFmtId="3" fontId="34" fillId="0" borderId="25" xfId="44" applyNumberFormat="1" applyFont="1" applyBorder="1" applyAlignment="1">
      <alignment vertical="top"/>
    </xf>
    <xf numFmtId="3" fontId="34" fillId="0" borderId="14" xfId="44" applyNumberFormat="1" applyFont="1" applyBorder="1" applyAlignment="1">
      <alignment vertical="top"/>
    </xf>
    <xf numFmtId="3" fontId="34" fillId="0" borderId="16" xfId="44" applyNumberFormat="1" applyFont="1" applyBorder="1" applyAlignment="1">
      <alignment vertical="top"/>
    </xf>
    <xf numFmtId="3" fontId="34" fillId="0" borderId="14" xfId="44" applyNumberFormat="1" applyFont="1" applyBorder="1" applyAlignment="1">
      <alignment horizontal="left" vertical="top"/>
    </xf>
    <xf numFmtId="3" fontId="34" fillId="0" borderId="16" xfId="44" applyNumberFormat="1" applyFont="1" applyBorder="1" applyAlignment="1">
      <alignment horizontal="left" vertical="top"/>
    </xf>
    <xf numFmtId="0" fontId="34" fillId="0" borderId="14" xfId="44" applyFont="1" applyBorder="1" applyAlignment="1">
      <alignment horizontal="left" vertical="top"/>
    </xf>
    <xf numFmtId="0" fontId="34" fillId="0" borderId="16" xfId="44" applyFont="1" applyBorder="1" applyAlignment="1">
      <alignment horizontal="left" vertical="top"/>
    </xf>
    <xf numFmtId="0" fontId="29" fillId="0" borderId="14" xfId="44" applyFont="1" applyBorder="1" applyAlignment="1">
      <alignment horizontal="left" vertical="top"/>
    </xf>
    <xf numFmtId="0" fontId="29" fillId="0" borderId="0" xfId="44" applyFont="1" applyAlignment="1">
      <alignment horizontal="left" vertical="top"/>
    </xf>
    <xf numFmtId="3" fontId="34" fillId="0" borderId="25" xfId="44" applyNumberFormat="1" applyFont="1" applyBorder="1" applyAlignment="1"/>
    <xf numFmtId="3" fontId="34" fillId="0" borderId="16" xfId="44" applyNumberFormat="1" applyFont="1" applyBorder="1"/>
    <xf numFmtId="0" fontId="34" fillId="0" borderId="14" xfId="44" applyFont="1" applyBorder="1"/>
    <xf numFmtId="0" fontId="34" fillId="0" borderId="16" xfId="44" applyFont="1" applyBorder="1"/>
    <xf numFmtId="0" fontId="34" fillId="0" borderId="32" xfId="44" applyFont="1" applyBorder="1"/>
    <xf numFmtId="3" fontId="25" fillId="0" borderId="14" xfId="44" applyNumberFormat="1" applyFont="1" applyBorder="1"/>
    <xf numFmtId="3" fontId="25" fillId="0" borderId="16" xfId="44" applyNumberFormat="1" applyFont="1" applyBorder="1"/>
    <xf numFmtId="0" fontId="25" fillId="0" borderId="16" xfId="44" applyFont="1" applyBorder="1"/>
    <xf numFmtId="3" fontId="34" fillId="0" borderId="30" xfId="44" applyNumberFormat="1" applyFont="1" applyBorder="1" applyAlignment="1"/>
    <xf numFmtId="3" fontId="1" fillId="0" borderId="31" xfId="44" applyNumberFormat="1" applyFont="1" applyBorder="1" applyAlignment="1"/>
    <xf numFmtId="3" fontId="1" fillId="0" borderId="38" xfId="44" applyNumberFormat="1" applyFont="1" applyBorder="1" applyAlignment="1"/>
    <xf numFmtId="3" fontId="1" fillId="0" borderId="29" xfId="44" applyNumberFormat="1" applyFont="1" applyBorder="1" applyAlignment="1"/>
    <xf numFmtId="3" fontId="1" fillId="0" borderId="15" xfId="44" applyNumberFormat="1" applyFont="1" applyBorder="1"/>
    <xf numFmtId="3" fontId="1" fillId="0" borderId="29" xfId="44" applyNumberFormat="1" applyFont="1" applyBorder="1"/>
    <xf numFmtId="3" fontId="25" fillId="0" borderId="29" xfId="44" applyNumberFormat="1" applyFont="1" applyBorder="1"/>
    <xf numFmtId="0" fontId="25" fillId="0" borderId="15" xfId="44" applyFont="1" applyBorder="1"/>
    <xf numFmtId="3" fontId="34" fillId="0" borderId="31" xfId="44" applyNumberFormat="1" applyFont="1" applyBorder="1" applyAlignment="1"/>
    <xf numFmtId="3" fontId="34" fillId="0" borderId="28" xfId="44" applyNumberFormat="1" applyFont="1" applyBorder="1" applyAlignment="1"/>
    <xf numFmtId="3" fontId="34" fillId="0" borderId="36" xfId="44" applyNumberFormat="1" applyFont="1" applyBorder="1" applyAlignment="1"/>
    <xf numFmtId="3" fontId="34" fillId="0" borderId="39" xfId="44" applyNumberFormat="1" applyFont="1" applyBorder="1" applyAlignment="1"/>
    <xf numFmtId="3" fontId="34" fillId="0" borderId="29" xfId="44" applyNumberFormat="1" applyFont="1" applyBorder="1" applyAlignment="1"/>
    <xf numFmtId="0" fontId="1" fillId="0" borderId="30" xfId="44" applyFont="1" applyBorder="1"/>
    <xf numFmtId="0" fontId="1" fillId="0" borderId="17" xfId="44" applyFont="1" applyBorder="1"/>
    <xf numFmtId="3" fontId="1" fillId="0" borderId="17" xfId="44" applyNumberFormat="1" applyFont="1" applyBorder="1" applyAlignment="1"/>
    <xf numFmtId="3" fontId="25" fillId="0" borderId="21" xfId="44" applyNumberFormat="1" applyFont="1" applyBorder="1"/>
    <xf numFmtId="3" fontId="1" fillId="0" borderId="24" xfId="44" applyNumberFormat="1" applyFont="1" applyBorder="1"/>
    <xf numFmtId="3" fontId="25" fillId="0" borderId="24" xfId="44" applyNumberFormat="1" applyFont="1" applyBorder="1"/>
    <xf numFmtId="3" fontId="1" fillId="0" borderId="21" xfId="44" applyNumberFormat="1" applyFont="1" applyBorder="1"/>
    <xf numFmtId="0" fontId="25" fillId="0" borderId="21" xfId="44" applyFont="1" applyBorder="1"/>
    <xf numFmtId="0" fontId="1" fillId="0" borderId="22" xfId="44" applyFont="1" applyBorder="1" applyAlignment="1">
      <alignment horizontal="center"/>
    </xf>
    <xf numFmtId="3" fontId="1" fillId="0" borderId="23" xfId="44" applyNumberFormat="1" applyFont="1" applyBorder="1" applyAlignment="1"/>
    <xf numFmtId="3" fontId="1" fillId="0" borderId="21" xfId="44" applyNumberFormat="1" applyFont="1" applyBorder="1" applyAlignment="1"/>
    <xf numFmtId="3" fontId="1" fillId="0" borderId="24" xfId="44" applyNumberFormat="1" applyFont="1" applyBorder="1" applyAlignment="1"/>
    <xf numFmtId="0" fontId="1" fillId="0" borderId="0" xfId="44" applyFont="1"/>
    <xf numFmtId="3" fontId="1" fillId="0" borderId="13" xfId="44" applyNumberFormat="1" applyFont="1" applyBorder="1" applyAlignment="1"/>
    <xf numFmtId="3" fontId="1" fillId="0" borderId="32" xfId="44" applyNumberFormat="1" applyFont="1" applyBorder="1"/>
    <xf numFmtId="3" fontId="34" fillId="0" borderId="15" xfId="44" applyNumberFormat="1" applyFont="1" applyBorder="1" applyAlignment="1"/>
    <xf numFmtId="0" fontId="34" fillId="0" borderId="30" xfId="44" applyFont="1" applyBorder="1" applyAlignment="1">
      <alignment horizontal="center"/>
    </xf>
    <xf numFmtId="0" fontId="34" fillId="0" borderId="17" xfId="44" applyFont="1" applyBorder="1"/>
    <xf numFmtId="0" fontId="29" fillId="0" borderId="36" xfId="44" applyFont="1" applyBorder="1"/>
    <xf numFmtId="0" fontId="1" fillId="0" borderId="28" xfId="44" applyFont="1" applyBorder="1" applyAlignment="1">
      <alignment horizontal="center"/>
    </xf>
    <xf numFmtId="0" fontId="1" fillId="0" borderId="29" xfId="44" applyFont="1" applyBorder="1"/>
    <xf numFmtId="0" fontId="1" fillId="0" borderId="40" xfId="44" applyFont="1" applyBorder="1"/>
    <xf numFmtId="0" fontId="1" fillId="0" borderId="26" xfId="44" applyFont="1" applyBorder="1" applyAlignment="1">
      <alignment horizontal="center"/>
    </xf>
    <xf numFmtId="0" fontId="1" fillId="0" borderId="41" xfId="44" applyFont="1" applyBorder="1"/>
    <xf numFmtId="0" fontId="1" fillId="0" borderId="42" xfId="44" applyFont="1" applyBorder="1" applyAlignment="1">
      <alignment horizontal="center"/>
    </xf>
    <xf numFmtId="0" fontId="1" fillId="0" borderId="43" xfId="44" applyFont="1" applyBorder="1"/>
    <xf numFmtId="3" fontId="1" fillId="0" borderId="33" xfId="44" applyNumberFormat="1" applyFont="1" applyBorder="1" applyAlignment="1"/>
    <xf numFmtId="3" fontId="1" fillId="0" borderId="35" xfId="44" applyNumberFormat="1" applyFont="1" applyBorder="1" applyAlignment="1"/>
    <xf numFmtId="3" fontId="1" fillId="0" borderId="0" xfId="44" applyNumberFormat="1" applyFont="1" applyAlignment="1"/>
    <xf numFmtId="0" fontId="25" fillId="0" borderId="0" xfId="44" applyFont="1" applyAlignment="1"/>
    <xf numFmtId="0" fontId="1" fillId="0" borderId="0" xfId="45" applyFont="1"/>
    <xf numFmtId="0" fontId="31" fillId="0" borderId="36" xfId="44" applyFont="1" applyBorder="1" applyAlignment="1">
      <alignment horizontal="justify" vertical="center" wrapText="1"/>
    </xf>
    <xf numFmtId="0" fontId="30" fillId="0" borderId="16" xfId="44" applyFont="1" applyBorder="1" applyAlignment="1">
      <alignment horizontal="justify" vertical="center"/>
    </xf>
    <xf numFmtId="0" fontId="32" fillId="0" borderId="50" xfId="44" applyFont="1" applyBorder="1" applyAlignment="1">
      <alignment horizontal="justify" vertical="center" wrapText="1"/>
    </xf>
    <xf numFmtId="0" fontId="32" fillId="0" borderId="34" xfId="44" applyFont="1" applyBorder="1" applyAlignment="1">
      <alignment horizontal="justify" vertical="center" wrapText="1"/>
    </xf>
    <xf numFmtId="0" fontId="31" fillId="0" borderId="50" xfId="44" applyFont="1" applyBorder="1" applyAlignment="1">
      <alignment horizontal="justify" vertical="center" wrapText="1"/>
    </xf>
    <xf numFmtId="0" fontId="31" fillId="0" borderId="34" xfId="44" applyFont="1" applyBorder="1" applyAlignment="1">
      <alignment horizontal="justify" vertical="center" wrapText="1"/>
    </xf>
    <xf numFmtId="0" fontId="33" fillId="0" borderId="34" xfId="44" applyFont="1" applyBorder="1" applyAlignment="1">
      <alignment horizontal="center" vertical="center" wrapText="1"/>
    </xf>
    <xf numFmtId="0" fontId="33" fillId="0" borderId="53" xfId="44" applyFont="1" applyBorder="1" applyAlignment="1">
      <alignment horizontal="center" vertical="center" wrapText="1"/>
    </xf>
    <xf numFmtId="3" fontId="23" fillId="0" borderId="44" xfId="45" applyNumberFormat="1" applyFont="1" applyFill="1" applyBorder="1" applyAlignment="1">
      <alignment horizontal="center" vertical="center" wrapText="1"/>
    </xf>
    <xf numFmtId="3" fontId="23" fillId="0" borderId="45" xfId="45" applyNumberFormat="1" applyFont="1" applyFill="1" applyBorder="1" applyAlignment="1">
      <alignment horizontal="center" vertical="center" wrapText="1"/>
    </xf>
    <xf numFmtId="0" fontId="1" fillId="0" borderId="0" xfId="45" applyFont="1" applyFill="1"/>
    <xf numFmtId="3" fontId="23" fillId="0" borderId="14" xfId="45" applyNumberFormat="1" applyFont="1" applyFill="1" applyBorder="1" applyAlignment="1">
      <alignment horizontal="center" vertical="center" wrapText="1"/>
    </xf>
    <xf numFmtId="3" fontId="23" fillId="0" borderId="14" xfId="45" applyNumberFormat="1" applyFont="1" applyFill="1" applyBorder="1" applyAlignment="1">
      <alignment vertical="center" wrapText="1"/>
    </xf>
    <xf numFmtId="0" fontId="36" fillId="0" borderId="0" xfId="45" applyFont="1" applyFill="1"/>
    <xf numFmtId="3" fontId="2" fillId="0" borderId="14" xfId="45" applyNumberFormat="1" applyFont="1" applyFill="1" applyBorder="1" applyAlignment="1">
      <alignment vertical="center" wrapText="1"/>
    </xf>
    <xf numFmtId="3" fontId="2" fillId="0" borderId="14" xfId="45" applyNumberFormat="1" applyFont="1" applyFill="1" applyBorder="1" applyAlignment="1">
      <alignment horizontal="center" vertical="center" wrapText="1"/>
    </xf>
    <xf numFmtId="0" fontId="36" fillId="0" borderId="0" xfId="45" applyFont="1"/>
    <xf numFmtId="3" fontId="1" fillId="0" borderId="0" xfId="45" applyNumberFormat="1" applyFont="1" applyAlignment="1">
      <alignment horizontal="center" vertical="center" wrapText="1"/>
    </xf>
    <xf numFmtId="3" fontId="1" fillId="0" borderId="0" xfId="45" applyNumberFormat="1" applyFont="1" applyAlignment="1">
      <alignment vertical="center" wrapText="1"/>
    </xf>
    <xf numFmtId="3" fontId="23" fillId="24" borderId="14" xfId="45" applyNumberFormat="1" applyFont="1" applyFill="1" applyBorder="1" applyAlignment="1">
      <alignment horizontal="center" vertical="center" wrapText="1"/>
    </xf>
    <xf numFmtId="3" fontId="23" fillId="24" borderId="14" xfId="45" applyNumberFormat="1" applyFont="1" applyFill="1" applyBorder="1" applyAlignment="1">
      <alignment vertical="center" wrapText="1"/>
    </xf>
    <xf numFmtId="3" fontId="2" fillId="24" borderId="14" xfId="45" applyNumberFormat="1" applyFont="1" applyFill="1" applyBorder="1" applyAlignment="1">
      <alignment vertical="center" wrapText="1"/>
    </xf>
    <xf numFmtId="3" fontId="2" fillId="24" borderId="14" xfId="45" applyNumberFormat="1" applyFont="1" applyFill="1" applyBorder="1" applyAlignment="1">
      <alignment horizontal="center" vertical="center" wrapText="1"/>
    </xf>
    <xf numFmtId="3" fontId="2" fillId="24" borderId="15" xfId="45" applyNumberFormat="1" applyFont="1" applyFill="1" applyBorder="1" applyAlignment="1">
      <alignment horizontal="center" vertical="center" wrapText="1"/>
    </xf>
    <xf numFmtId="3" fontId="2" fillId="24" borderId="15" xfId="45" applyNumberFormat="1" applyFont="1" applyFill="1" applyBorder="1" applyAlignment="1">
      <alignment vertical="center" wrapText="1"/>
    </xf>
    <xf numFmtId="3" fontId="36" fillId="25" borderId="44" xfId="50" applyNumberFormat="1" applyFont="1" applyFill="1" applyBorder="1" applyAlignment="1">
      <alignment horizontal="center" vertical="center" wrapText="1"/>
    </xf>
    <xf numFmtId="3" fontId="23" fillId="25" borderId="45" xfId="50" applyNumberFormat="1" applyFont="1" applyFill="1" applyBorder="1" applyAlignment="1">
      <alignment vertical="center" wrapText="1"/>
    </xf>
    <xf numFmtId="3" fontId="40" fillId="0" borderId="0" xfId="50" applyNumberFormat="1" applyFont="1" applyAlignment="1"/>
    <xf numFmtId="3" fontId="40" fillId="0" borderId="0" xfId="50" applyNumberFormat="1" applyFont="1" applyAlignment="1">
      <alignment vertical="center"/>
    </xf>
    <xf numFmtId="3" fontId="36" fillId="0" borderId="14" xfId="50" applyNumberFormat="1" applyFont="1" applyFill="1" applyBorder="1" applyAlignment="1">
      <alignment horizontal="center" vertical="center" wrapText="1"/>
    </xf>
    <xf numFmtId="3" fontId="23" fillId="0" borderId="14" xfId="50" applyNumberFormat="1" applyFont="1" applyFill="1" applyBorder="1" applyAlignment="1">
      <alignment vertical="center" wrapText="1"/>
    </xf>
    <xf numFmtId="3" fontId="40" fillId="0" borderId="0" xfId="50" applyNumberFormat="1" applyFont="1" applyFill="1" applyAlignment="1">
      <alignment vertical="center"/>
    </xf>
    <xf numFmtId="3" fontId="1" fillId="0" borderId="14" xfId="50" applyNumberFormat="1" applyFont="1" applyFill="1" applyBorder="1" applyAlignment="1">
      <alignment horizontal="center" vertical="center" wrapText="1"/>
    </xf>
    <xf numFmtId="3" fontId="2" fillId="0" borderId="14" xfId="50" applyNumberFormat="1" applyFont="1" applyFill="1" applyBorder="1" applyAlignment="1">
      <alignment vertical="center" wrapText="1"/>
    </xf>
    <xf numFmtId="3" fontId="1" fillId="0" borderId="0" xfId="50" applyNumberFormat="1" applyFont="1" applyFill="1" applyAlignment="1">
      <alignment vertical="center"/>
    </xf>
    <xf numFmtId="3" fontId="1" fillId="0" borderId="14" xfId="50" applyNumberFormat="1" applyFont="1" applyBorder="1" applyAlignment="1">
      <alignment horizontal="center" vertical="center"/>
    </xf>
    <xf numFmtId="3" fontId="2" fillId="0" borderId="14" xfId="50" applyNumberFormat="1" applyFont="1" applyBorder="1" applyAlignment="1">
      <alignment vertical="center" wrapText="1"/>
    </xf>
    <xf numFmtId="3" fontId="2" fillId="0" borderId="14" xfId="50" applyNumberFormat="1" applyFont="1" applyBorder="1" applyAlignment="1">
      <alignment vertical="center"/>
    </xf>
    <xf numFmtId="3" fontId="1" fillId="0" borderId="0" xfId="50" applyNumberFormat="1" applyFont="1" applyAlignment="1">
      <alignment vertical="center"/>
    </xf>
    <xf numFmtId="3" fontId="2" fillId="0" borderId="14" xfId="50" applyNumberFormat="1" applyFont="1" applyFill="1" applyBorder="1" applyAlignment="1">
      <alignment vertical="center"/>
    </xf>
    <xf numFmtId="3" fontId="23" fillId="0" borderId="14" xfId="50" applyNumberFormat="1" applyFont="1" applyBorder="1" applyAlignment="1">
      <alignment vertical="center"/>
    </xf>
    <xf numFmtId="3" fontId="23" fillId="0" borderId="14" xfId="50" applyNumberFormat="1" applyFont="1" applyBorder="1" applyAlignment="1">
      <alignment vertical="center" wrapText="1"/>
    </xf>
    <xf numFmtId="3" fontId="23" fillId="0" borderId="14" xfId="50" applyNumberFormat="1" applyFont="1" applyFill="1" applyBorder="1" applyAlignment="1">
      <alignment vertical="center"/>
    </xf>
    <xf numFmtId="3" fontId="1" fillId="26" borderId="14" xfId="50" applyNumberFormat="1" applyFont="1" applyFill="1" applyBorder="1" applyAlignment="1">
      <alignment horizontal="center" vertical="center"/>
    </xf>
    <xf numFmtId="3" fontId="2" fillId="26" borderId="14" xfId="50" applyNumberFormat="1" applyFont="1" applyFill="1" applyBorder="1" applyAlignment="1">
      <alignment vertical="center"/>
    </xf>
    <xf numFmtId="3" fontId="23" fillId="26" borderId="14" xfId="50" applyNumberFormat="1" applyFont="1" applyFill="1" applyBorder="1" applyAlignment="1">
      <alignment vertical="center" wrapText="1"/>
    </xf>
    <xf numFmtId="3" fontId="23" fillId="26" borderId="14" xfId="50" applyNumberFormat="1" applyFont="1" applyFill="1" applyBorder="1" applyAlignment="1">
      <alignment vertical="center"/>
    </xf>
    <xf numFmtId="3" fontId="1" fillId="0" borderId="0" xfId="50" applyNumberFormat="1" applyFont="1" applyFill="1" applyBorder="1" applyAlignment="1">
      <alignment vertical="center"/>
    </xf>
    <xf numFmtId="3" fontId="1" fillId="0" borderId="0" xfId="45" applyNumberFormat="1" applyFont="1" applyFill="1" applyAlignment="1">
      <alignment vertical="center"/>
    </xf>
    <xf numFmtId="3" fontId="2" fillId="0" borderId="0" xfId="45" applyNumberFormat="1" applyFont="1" applyAlignment="1">
      <alignment vertical="center"/>
    </xf>
    <xf numFmtId="3" fontId="2" fillId="0" borderId="0" xfId="45" applyNumberFormat="1" applyFont="1" applyFill="1" applyAlignment="1">
      <alignment vertical="center"/>
    </xf>
    <xf numFmtId="3" fontId="1" fillId="0" borderId="0" xfId="45" applyNumberFormat="1" applyFont="1" applyAlignment="1">
      <alignment vertical="center"/>
    </xf>
    <xf numFmtId="0" fontId="2" fillId="0" borderId="0" xfId="45" applyFont="1"/>
    <xf numFmtId="0" fontId="32" fillId="0" borderId="52" xfId="44" applyFont="1" applyBorder="1" applyAlignment="1">
      <alignment horizontal="center" vertical="center"/>
    </xf>
    <xf numFmtId="0" fontId="32" fillId="0" borderId="51" xfId="44" applyFont="1" applyBorder="1" applyAlignment="1">
      <alignment horizontal="center" vertical="center"/>
    </xf>
    <xf numFmtId="0" fontId="32" fillId="0" borderId="47" xfId="44" applyFont="1" applyBorder="1" applyAlignment="1">
      <alignment horizontal="center" vertical="center"/>
    </xf>
    <xf numFmtId="0" fontId="31" fillId="0" borderId="49" xfId="44" applyFont="1" applyBorder="1" applyAlignment="1">
      <alignment horizontal="justify" vertical="center" wrapText="1"/>
    </xf>
    <xf numFmtId="0" fontId="24" fillId="0" borderId="33" xfId="44" applyBorder="1" applyAlignment="1">
      <alignment horizontal="justify" vertical="center"/>
    </xf>
    <xf numFmtId="0" fontId="32" fillId="0" borderId="48" xfId="44" applyFont="1" applyBorder="1" applyAlignment="1">
      <alignment horizontal="justify" vertical="center"/>
    </xf>
    <xf numFmtId="0" fontId="24" fillId="0" borderId="46" xfId="44" applyBorder="1"/>
    <xf numFmtId="0" fontId="1" fillId="0" borderId="0" xfId="44" applyFont="1" applyBorder="1" applyAlignment="1"/>
    <xf numFmtId="0" fontId="1" fillId="0" borderId="30" xfId="44" applyFont="1" applyBorder="1" applyAlignment="1"/>
    <xf numFmtId="0" fontId="24" fillId="0" borderId="17" xfId="44" applyBorder="1" applyAlignment="1"/>
    <xf numFmtId="0" fontId="34" fillId="0" borderId="22" xfId="44" applyFont="1" applyBorder="1" applyAlignment="1"/>
    <xf numFmtId="0" fontId="24" fillId="0" borderId="0" xfId="44" applyBorder="1" applyAlignment="1"/>
    <xf numFmtId="0" fontId="1" fillId="0" borderId="22" xfId="44" applyFont="1" applyBorder="1" applyAlignment="1"/>
    <xf numFmtId="0" fontId="1" fillId="0" borderId="0" xfId="44" applyFont="1" applyAlignment="1"/>
    <xf numFmtId="0" fontId="3" fillId="0" borderId="0" xfId="44" applyFont="1" applyBorder="1" applyAlignment="1"/>
    <xf numFmtId="16" fontId="3" fillId="0" borderId="27" xfId="44" applyNumberFormat="1" applyFont="1" applyBorder="1" applyAlignment="1"/>
    <xf numFmtId="0" fontId="24" fillId="0" borderId="27" xfId="44" applyBorder="1" applyAlignment="1"/>
    <xf numFmtId="0" fontId="34" fillId="0" borderId="36" xfId="44" applyFont="1" applyBorder="1" applyAlignment="1">
      <alignment horizontal="center" vertical="center"/>
    </xf>
    <xf numFmtId="0" fontId="24" fillId="0" borderId="36" xfId="44" applyBorder="1" applyAlignment="1">
      <alignment horizontal="center" vertical="center"/>
    </xf>
    <xf numFmtId="0" fontId="1" fillId="0" borderId="0" xfId="44" applyFont="1" applyAlignment="1">
      <alignment horizontal="right"/>
    </xf>
    <xf numFmtId="0" fontId="27" fillId="0" borderId="0" xfId="44" applyFont="1" applyAlignment="1">
      <alignment horizontal="center"/>
    </xf>
    <xf numFmtId="0" fontId="24" fillId="0" borderId="0" xfId="44" applyAlignment="1">
      <alignment horizontal="center"/>
    </xf>
    <xf numFmtId="0" fontId="24" fillId="0" borderId="0" xfId="44" applyAlignment="1"/>
    <xf numFmtId="0" fontId="29" fillId="0" borderId="10" xfId="44" applyFont="1" applyBorder="1" applyAlignment="1">
      <alignment horizontal="center" vertical="center"/>
    </xf>
    <xf numFmtId="0" fontId="25" fillId="0" borderId="11" xfId="44" applyFont="1" applyBorder="1" applyAlignment="1">
      <alignment horizontal="center" vertical="center"/>
    </xf>
    <xf numFmtId="0" fontId="25" fillId="0" borderId="12" xfId="44" applyFont="1" applyBorder="1" applyAlignment="1">
      <alignment horizontal="center" vertical="center"/>
    </xf>
    <xf numFmtId="0" fontId="25" fillId="0" borderId="18" xfId="44" applyFont="1" applyBorder="1" applyAlignment="1">
      <alignment horizontal="center" vertical="center"/>
    </xf>
    <xf numFmtId="0" fontId="25" fillId="0" borderId="19" xfId="44" applyFont="1" applyBorder="1" applyAlignment="1">
      <alignment horizontal="center" vertical="center"/>
    </xf>
    <xf numFmtId="0" fontId="25" fillId="0" borderId="20" xfId="44" applyFont="1" applyBorder="1" applyAlignment="1">
      <alignment horizontal="center" vertical="center"/>
    </xf>
    <xf numFmtId="3" fontId="23" fillId="25" borderId="45" xfId="50" applyNumberFormat="1" applyFont="1" applyFill="1" applyBorder="1" applyAlignment="1">
      <alignment horizontal="center" vertical="center" wrapText="1"/>
    </xf>
    <xf numFmtId="3" fontId="23" fillId="0" borderId="0" xfId="45" applyNumberFormat="1" applyFont="1" applyFill="1" applyAlignment="1">
      <alignment vertical="center"/>
    </xf>
    <xf numFmtId="3" fontId="23" fillId="0" borderId="0" xfId="45" applyNumberFormat="1" applyFont="1" applyAlignment="1">
      <alignment vertical="center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Ezres 2" xfId="49"/>
    <cellStyle name="Good" xfId="29"/>
    <cellStyle name="Heading 1" xfId="30"/>
    <cellStyle name="Heading 2" xfId="31"/>
    <cellStyle name="Heading 3" xfId="32"/>
    <cellStyle name="Heading 4" xfId="33"/>
    <cellStyle name="Hiperhivatkozás" xfId="47"/>
    <cellStyle name="Input" xfId="34"/>
    <cellStyle name="Linked Cell" xfId="35"/>
    <cellStyle name="Már látott hiperhivatkozás" xfId="48"/>
    <cellStyle name="Neutral" xfId="36"/>
    <cellStyle name="Normál" xfId="0" builtinId="0"/>
    <cellStyle name="Normál 2" xfId="37"/>
    <cellStyle name="Normál 3" xfId="44"/>
    <cellStyle name="Normál 4" xfId="45"/>
    <cellStyle name="Normál 5" xfId="46"/>
    <cellStyle name="Normál_ÖKIADELÖ" xfId="50"/>
    <cellStyle name="Normal_tanusitv" xfId="38"/>
    <cellStyle name="Note" xfId="39"/>
    <cellStyle name="Output" xfId="40"/>
    <cellStyle name="Title" xfId="41"/>
    <cellStyle name="Total" xfId="42"/>
    <cellStyle name="Warning Text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9"/>
  <sheetViews>
    <sheetView workbookViewId="0">
      <selection activeCell="X99" sqref="X99"/>
    </sheetView>
  </sheetViews>
  <sheetFormatPr defaultColWidth="9.140625" defaultRowHeight="14.25"/>
  <cols>
    <col min="1" max="1" width="2.28515625" style="1" customWidth="1"/>
    <col min="2" max="2" width="2.140625" style="1" customWidth="1"/>
    <col min="3" max="3" width="2.42578125" style="1" customWidth="1"/>
    <col min="4" max="6" width="9.140625" style="1"/>
    <col min="7" max="7" width="11.28515625" style="1" customWidth="1"/>
    <col min="8" max="8" width="8" style="1" hidden="1" customWidth="1"/>
    <col min="9" max="9" width="8.140625" style="3" hidden="1" customWidth="1"/>
    <col min="10" max="10" width="0.140625" style="3" hidden="1" customWidth="1"/>
    <col min="11" max="11" width="8.28515625" style="3" hidden="1" customWidth="1"/>
    <col min="12" max="12" width="9.85546875" style="1" customWidth="1"/>
    <col min="13" max="13" width="8" style="1" hidden="1" customWidth="1"/>
    <col min="14" max="14" width="8.42578125" style="1" hidden="1" customWidth="1"/>
    <col min="15" max="15" width="12.42578125" style="1" customWidth="1"/>
    <col min="16" max="16" width="6.140625" style="1" hidden="1" customWidth="1"/>
    <col min="17" max="17" width="0.140625" style="1" customWidth="1"/>
    <col min="18" max="18" width="9.42578125" style="1" customWidth="1"/>
    <col min="19" max="19" width="8" style="1" hidden="1" customWidth="1"/>
    <col min="20" max="20" width="9" style="1" hidden="1" customWidth="1"/>
    <col min="21" max="21" width="9.140625" style="1" customWidth="1"/>
    <col min="22" max="256" width="9.140625" style="1"/>
    <col min="257" max="257" width="2.28515625" style="1" customWidth="1"/>
    <col min="258" max="258" width="2.140625" style="1" customWidth="1"/>
    <col min="259" max="259" width="2.42578125" style="1" customWidth="1"/>
    <col min="260" max="262" width="9.140625" style="1"/>
    <col min="263" max="263" width="11.28515625" style="1" customWidth="1"/>
    <col min="264" max="267" width="0" style="1" hidden="1" customWidth="1"/>
    <col min="268" max="268" width="12" style="1" customWidth="1"/>
    <col min="269" max="270" width="0" style="1" hidden="1" customWidth="1"/>
    <col min="271" max="271" width="10.5703125" style="1" customWidth="1"/>
    <col min="272" max="273" width="0" style="1" hidden="1" customWidth="1"/>
    <col min="274" max="274" width="9.42578125" style="1" customWidth="1"/>
    <col min="275" max="276" width="0" style="1" hidden="1" customWidth="1"/>
    <col min="277" max="512" width="9.140625" style="1"/>
    <col min="513" max="513" width="2.28515625" style="1" customWidth="1"/>
    <col min="514" max="514" width="2.140625" style="1" customWidth="1"/>
    <col min="515" max="515" width="2.42578125" style="1" customWidth="1"/>
    <col min="516" max="518" width="9.140625" style="1"/>
    <col min="519" max="519" width="11.28515625" style="1" customWidth="1"/>
    <col min="520" max="523" width="0" style="1" hidden="1" customWidth="1"/>
    <col min="524" max="524" width="12" style="1" customWidth="1"/>
    <col min="525" max="526" width="0" style="1" hidden="1" customWidth="1"/>
    <col min="527" max="527" width="10.5703125" style="1" customWidth="1"/>
    <col min="528" max="529" width="0" style="1" hidden="1" customWidth="1"/>
    <col min="530" max="530" width="9.42578125" style="1" customWidth="1"/>
    <col min="531" max="532" width="0" style="1" hidden="1" customWidth="1"/>
    <col min="533" max="768" width="9.140625" style="1"/>
    <col min="769" max="769" width="2.28515625" style="1" customWidth="1"/>
    <col min="770" max="770" width="2.140625" style="1" customWidth="1"/>
    <col min="771" max="771" width="2.42578125" style="1" customWidth="1"/>
    <col min="772" max="774" width="9.140625" style="1"/>
    <col min="775" max="775" width="11.28515625" style="1" customWidth="1"/>
    <col min="776" max="779" width="0" style="1" hidden="1" customWidth="1"/>
    <col min="780" max="780" width="12" style="1" customWidth="1"/>
    <col min="781" max="782" width="0" style="1" hidden="1" customWidth="1"/>
    <col min="783" max="783" width="10.5703125" style="1" customWidth="1"/>
    <col min="784" max="785" width="0" style="1" hidden="1" customWidth="1"/>
    <col min="786" max="786" width="9.42578125" style="1" customWidth="1"/>
    <col min="787" max="788" width="0" style="1" hidden="1" customWidth="1"/>
    <col min="789" max="1024" width="9.140625" style="1"/>
    <col min="1025" max="1025" width="2.28515625" style="1" customWidth="1"/>
    <col min="1026" max="1026" width="2.140625" style="1" customWidth="1"/>
    <col min="1027" max="1027" width="2.42578125" style="1" customWidth="1"/>
    <col min="1028" max="1030" width="9.140625" style="1"/>
    <col min="1031" max="1031" width="11.28515625" style="1" customWidth="1"/>
    <col min="1032" max="1035" width="0" style="1" hidden="1" customWidth="1"/>
    <col min="1036" max="1036" width="12" style="1" customWidth="1"/>
    <col min="1037" max="1038" width="0" style="1" hidden="1" customWidth="1"/>
    <col min="1039" max="1039" width="10.5703125" style="1" customWidth="1"/>
    <col min="1040" max="1041" width="0" style="1" hidden="1" customWidth="1"/>
    <col min="1042" max="1042" width="9.42578125" style="1" customWidth="1"/>
    <col min="1043" max="1044" width="0" style="1" hidden="1" customWidth="1"/>
    <col min="1045" max="1280" width="9.140625" style="1"/>
    <col min="1281" max="1281" width="2.28515625" style="1" customWidth="1"/>
    <col min="1282" max="1282" width="2.140625" style="1" customWidth="1"/>
    <col min="1283" max="1283" width="2.42578125" style="1" customWidth="1"/>
    <col min="1284" max="1286" width="9.140625" style="1"/>
    <col min="1287" max="1287" width="11.28515625" style="1" customWidth="1"/>
    <col min="1288" max="1291" width="0" style="1" hidden="1" customWidth="1"/>
    <col min="1292" max="1292" width="12" style="1" customWidth="1"/>
    <col min="1293" max="1294" width="0" style="1" hidden="1" customWidth="1"/>
    <col min="1295" max="1295" width="10.5703125" style="1" customWidth="1"/>
    <col min="1296" max="1297" width="0" style="1" hidden="1" customWidth="1"/>
    <col min="1298" max="1298" width="9.42578125" style="1" customWidth="1"/>
    <col min="1299" max="1300" width="0" style="1" hidden="1" customWidth="1"/>
    <col min="1301" max="1536" width="9.140625" style="1"/>
    <col min="1537" max="1537" width="2.28515625" style="1" customWidth="1"/>
    <col min="1538" max="1538" width="2.140625" style="1" customWidth="1"/>
    <col min="1539" max="1539" width="2.42578125" style="1" customWidth="1"/>
    <col min="1540" max="1542" width="9.140625" style="1"/>
    <col min="1543" max="1543" width="11.28515625" style="1" customWidth="1"/>
    <col min="1544" max="1547" width="0" style="1" hidden="1" customWidth="1"/>
    <col min="1548" max="1548" width="12" style="1" customWidth="1"/>
    <col min="1549" max="1550" width="0" style="1" hidden="1" customWidth="1"/>
    <col min="1551" max="1551" width="10.5703125" style="1" customWidth="1"/>
    <col min="1552" max="1553" width="0" style="1" hidden="1" customWidth="1"/>
    <col min="1554" max="1554" width="9.42578125" style="1" customWidth="1"/>
    <col min="1555" max="1556" width="0" style="1" hidden="1" customWidth="1"/>
    <col min="1557" max="1792" width="9.140625" style="1"/>
    <col min="1793" max="1793" width="2.28515625" style="1" customWidth="1"/>
    <col min="1794" max="1794" width="2.140625" style="1" customWidth="1"/>
    <col min="1795" max="1795" width="2.42578125" style="1" customWidth="1"/>
    <col min="1796" max="1798" width="9.140625" style="1"/>
    <col min="1799" max="1799" width="11.28515625" style="1" customWidth="1"/>
    <col min="1800" max="1803" width="0" style="1" hidden="1" customWidth="1"/>
    <col min="1804" max="1804" width="12" style="1" customWidth="1"/>
    <col min="1805" max="1806" width="0" style="1" hidden="1" customWidth="1"/>
    <col min="1807" max="1807" width="10.5703125" style="1" customWidth="1"/>
    <col min="1808" max="1809" width="0" style="1" hidden="1" customWidth="1"/>
    <col min="1810" max="1810" width="9.42578125" style="1" customWidth="1"/>
    <col min="1811" max="1812" width="0" style="1" hidden="1" customWidth="1"/>
    <col min="1813" max="2048" width="9.140625" style="1"/>
    <col min="2049" max="2049" width="2.28515625" style="1" customWidth="1"/>
    <col min="2050" max="2050" width="2.140625" style="1" customWidth="1"/>
    <col min="2051" max="2051" width="2.42578125" style="1" customWidth="1"/>
    <col min="2052" max="2054" width="9.140625" style="1"/>
    <col min="2055" max="2055" width="11.28515625" style="1" customWidth="1"/>
    <col min="2056" max="2059" width="0" style="1" hidden="1" customWidth="1"/>
    <col min="2060" max="2060" width="12" style="1" customWidth="1"/>
    <col min="2061" max="2062" width="0" style="1" hidden="1" customWidth="1"/>
    <col min="2063" max="2063" width="10.5703125" style="1" customWidth="1"/>
    <col min="2064" max="2065" width="0" style="1" hidden="1" customWidth="1"/>
    <col min="2066" max="2066" width="9.42578125" style="1" customWidth="1"/>
    <col min="2067" max="2068" width="0" style="1" hidden="1" customWidth="1"/>
    <col min="2069" max="2304" width="9.140625" style="1"/>
    <col min="2305" max="2305" width="2.28515625" style="1" customWidth="1"/>
    <col min="2306" max="2306" width="2.140625" style="1" customWidth="1"/>
    <col min="2307" max="2307" width="2.42578125" style="1" customWidth="1"/>
    <col min="2308" max="2310" width="9.140625" style="1"/>
    <col min="2311" max="2311" width="11.28515625" style="1" customWidth="1"/>
    <col min="2312" max="2315" width="0" style="1" hidden="1" customWidth="1"/>
    <col min="2316" max="2316" width="12" style="1" customWidth="1"/>
    <col min="2317" max="2318" width="0" style="1" hidden="1" customWidth="1"/>
    <col min="2319" max="2319" width="10.5703125" style="1" customWidth="1"/>
    <col min="2320" max="2321" width="0" style="1" hidden="1" customWidth="1"/>
    <col min="2322" max="2322" width="9.42578125" style="1" customWidth="1"/>
    <col min="2323" max="2324" width="0" style="1" hidden="1" customWidth="1"/>
    <col min="2325" max="2560" width="9.140625" style="1"/>
    <col min="2561" max="2561" width="2.28515625" style="1" customWidth="1"/>
    <col min="2562" max="2562" width="2.140625" style="1" customWidth="1"/>
    <col min="2563" max="2563" width="2.42578125" style="1" customWidth="1"/>
    <col min="2564" max="2566" width="9.140625" style="1"/>
    <col min="2567" max="2567" width="11.28515625" style="1" customWidth="1"/>
    <col min="2568" max="2571" width="0" style="1" hidden="1" customWidth="1"/>
    <col min="2572" max="2572" width="12" style="1" customWidth="1"/>
    <col min="2573" max="2574" width="0" style="1" hidden="1" customWidth="1"/>
    <col min="2575" max="2575" width="10.5703125" style="1" customWidth="1"/>
    <col min="2576" max="2577" width="0" style="1" hidden="1" customWidth="1"/>
    <col min="2578" max="2578" width="9.42578125" style="1" customWidth="1"/>
    <col min="2579" max="2580" width="0" style="1" hidden="1" customWidth="1"/>
    <col min="2581" max="2816" width="9.140625" style="1"/>
    <col min="2817" max="2817" width="2.28515625" style="1" customWidth="1"/>
    <col min="2818" max="2818" width="2.140625" style="1" customWidth="1"/>
    <col min="2819" max="2819" width="2.42578125" style="1" customWidth="1"/>
    <col min="2820" max="2822" width="9.140625" style="1"/>
    <col min="2823" max="2823" width="11.28515625" style="1" customWidth="1"/>
    <col min="2824" max="2827" width="0" style="1" hidden="1" customWidth="1"/>
    <col min="2828" max="2828" width="12" style="1" customWidth="1"/>
    <col min="2829" max="2830" width="0" style="1" hidden="1" customWidth="1"/>
    <col min="2831" max="2831" width="10.5703125" style="1" customWidth="1"/>
    <col min="2832" max="2833" width="0" style="1" hidden="1" customWidth="1"/>
    <col min="2834" max="2834" width="9.42578125" style="1" customWidth="1"/>
    <col min="2835" max="2836" width="0" style="1" hidden="1" customWidth="1"/>
    <col min="2837" max="3072" width="9.140625" style="1"/>
    <col min="3073" max="3073" width="2.28515625" style="1" customWidth="1"/>
    <col min="3074" max="3074" width="2.140625" style="1" customWidth="1"/>
    <col min="3075" max="3075" width="2.42578125" style="1" customWidth="1"/>
    <col min="3076" max="3078" width="9.140625" style="1"/>
    <col min="3079" max="3079" width="11.28515625" style="1" customWidth="1"/>
    <col min="3080" max="3083" width="0" style="1" hidden="1" customWidth="1"/>
    <col min="3084" max="3084" width="12" style="1" customWidth="1"/>
    <col min="3085" max="3086" width="0" style="1" hidden="1" customWidth="1"/>
    <col min="3087" max="3087" width="10.5703125" style="1" customWidth="1"/>
    <col min="3088" max="3089" width="0" style="1" hidden="1" customWidth="1"/>
    <col min="3090" max="3090" width="9.42578125" style="1" customWidth="1"/>
    <col min="3091" max="3092" width="0" style="1" hidden="1" customWidth="1"/>
    <col min="3093" max="3328" width="9.140625" style="1"/>
    <col min="3329" max="3329" width="2.28515625" style="1" customWidth="1"/>
    <col min="3330" max="3330" width="2.140625" style="1" customWidth="1"/>
    <col min="3331" max="3331" width="2.42578125" style="1" customWidth="1"/>
    <col min="3332" max="3334" width="9.140625" style="1"/>
    <col min="3335" max="3335" width="11.28515625" style="1" customWidth="1"/>
    <col min="3336" max="3339" width="0" style="1" hidden="1" customWidth="1"/>
    <col min="3340" max="3340" width="12" style="1" customWidth="1"/>
    <col min="3341" max="3342" width="0" style="1" hidden="1" customWidth="1"/>
    <col min="3343" max="3343" width="10.5703125" style="1" customWidth="1"/>
    <col min="3344" max="3345" width="0" style="1" hidden="1" customWidth="1"/>
    <col min="3346" max="3346" width="9.42578125" style="1" customWidth="1"/>
    <col min="3347" max="3348" width="0" style="1" hidden="1" customWidth="1"/>
    <col min="3349" max="3584" width="9.140625" style="1"/>
    <col min="3585" max="3585" width="2.28515625" style="1" customWidth="1"/>
    <col min="3586" max="3586" width="2.140625" style="1" customWidth="1"/>
    <col min="3587" max="3587" width="2.42578125" style="1" customWidth="1"/>
    <col min="3588" max="3590" width="9.140625" style="1"/>
    <col min="3591" max="3591" width="11.28515625" style="1" customWidth="1"/>
    <col min="3592" max="3595" width="0" style="1" hidden="1" customWidth="1"/>
    <col min="3596" max="3596" width="12" style="1" customWidth="1"/>
    <col min="3597" max="3598" width="0" style="1" hidden="1" customWidth="1"/>
    <col min="3599" max="3599" width="10.5703125" style="1" customWidth="1"/>
    <col min="3600" max="3601" width="0" style="1" hidden="1" customWidth="1"/>
    <col min="3602" max="3602" width="9.42578125" style="1" customWidth="1"/>
    <col min="3603" max="3604" width="0" style="1" hidden="1" customWidth="1"/>
    <col min="3605" max="3840" width="9.140625" style="1"/>
    <col min="3841" max="3841" width="2.28515625" style="1" customWidth="1"/>
    <col min="3842" max="3842" width="2.140625" style="1" customWidth="1"/>
    <col min="3843" max="3843" width="2.42578125" style="1" customWidth="1"/>
    <col min="3844" max="3846" width="9.140625" style="1"/>
    <col min="3847" max="3847" width="11.28515625" style="1" customWidth="1"/>
    <col min="3848" max="3851" width="0" style="1" hidden="1" customWidth="1"/>
    <col min="3852" max="3852" width="12" style="1" customWidth="1"/>
    <col min="3853" max="3854" width="0" style="1" hidden="1" customWidth="1"/>
    <col min="3855" max="3855" width="10.5703125" style="1" customWidth="1"/>
    <col min="3856" max="3857" width="0" style="1" hidden="1" customWidth="1"/>
    <col min="3858" max="3858" width="9.42578125" style="1" customWidth="1"/>
    <col min="3859" max="3860" width="0" style="1" hidden="1" customWidth="1"/>
    <col min="3861" max="4096" width="9.140625" style="1"/>
    <col min="4097" max="4097" width="2.28515625" style="1" customWidth="1"/>
    <col min="4098" max="4098" width="2.140625" style="1" customWidth="1"/>
    <col min="4099" max="4099" width="2.42578125" style="1" customWidth="1"/>
    <col min="4100" max="4102" width="9.140625" style="1"/>
    <col min="4103" max="4103" width="11.28515625" style="1" customWidth="1"/>
    <col min="4104" max="4107" width="0" style="1" hidden="1" customWidth="1"/>
    <col min="4108" max="4108" width="12" style="1" customWidth="1"/>
    <col min="4109" max="4110" width="0" style="1" hidden="1" customWidth="1"/>
    <col min="4111" max="4111" width="10.5703125" style="1" customWidth="1"/>
    <col min="4112" max="4113" width="0" style="1" hidden="1" customWidth="1"/>
    <col min="4114" max="4114" width="9.42578125" style="1" customWidth="1"/>
    <col min="4115" max="4116" width="0" style="1" hidden="1" customWidth="1"/>
    <col min="4117" max="4352" width="9.140625" style="1"/>
    <col min="4353" max="4353" width="2.28515625" style="1" customWidth="1"/>
    <col min="4354" max="4354" width="2.140625" style="1" customWidth="1"/>
    <col min="4355" max="4355" width="2.42578125" style="1" customWidth="1"/>
    <col min="4356" max="4358" width="9.140625" style="1"/>
    <col min="4359" max="4359" width="11.28515625" style="1" customWidth="1"/>
    <col min="4360" max="4363" width="0" style="1" hidden="1" customWidth="1"/>
    <col min="4364" max="4364" width="12" style="1" customWidth="1"/>
    <col min="4365" max="4366" width="0" style="1" hidden="1" customWidth="1"/>
    <col min="4367" max="4367" width="10.5703125" style="1" customWidth="1"/>
    <col min="4368" max="4369" width="0" style="1" hidden="1" customWidth="1"/>
    <col min="4370" max="4370" width="9.42578125" style="1" customWidth="1"/>
    <col min="4371" max="4372" width="0" style="1" hidden="1" customWidth="1"/>
    <col min="4373" max="4608" width="9.140625" style="1"/>
    <col min="4609" max="4609" width="2.28515625" style="1" customWidth="1"/>
    <col min="4610" max="4610" width="2.140625" style="1" customWidth="1"/>
    <col min="4611" max="4611" width="2.42578125" style="1" customWidth="1"/>
    <col min="4612" max="4614" width="9.140625" style="1"/>
    <col min="4615" max="4615" width="11.28515625" style="1" customWidth="1"/>
    <col min="4616" max="4619" width="0" style="1" hidden="1" customWidth="1"/>
    <col min="4620" max="4620" width="12" style="1" customWidth="1"/>
    <col min="4621" max="4622" width="0" style="1" hidden="1" customWidth="1"/>
    <col min="4623" max="4623" width="10.5703125" style="1" customWidth="1"/>
    <col min="4624" max="4625" width="0" style="1" hidden="1" customWidth="1"/>
    <col min="4626" max="4626" width="9.42578125" style="1" customWidth="1"/>
    <col min="4627" max="4628" width="0" style="1" hidden="1" customWidth="1"/>
    <col min="4629" max="4864" width="9.140625" style="1"/>
    <col min="4865" max="4865" width="2.28515625" style="1" customWidth="1"/>
    <col min="4866" max="4866" width="2.140625" style="1" customWidth="1"/>
    <col min="4867" max="4867" width="2.42578125" style="1" customWidth="1"/>
    <col min="4868" max="4870" width="9.140625" style="1"/>
    <col min="4871" max="4871" width="11.28515625" style="1" customWidth="1"/>
    <col min="4872" max="4875" width="0" style="1" hidden="1" customWidth="1"/>
    <col min="4876" max="4876" width="12" style="1" customWidth="1"/>
    <col min="4877" max="4878" width="0" style="1" hidden="1" customWidth="1"/>
    <col min="4879" max="4879" width="10.5703125" style="1" customWidth="1"/>
    <col min="4880" max="4881" width="0" style="1" hidden="1" customWidth="1"/>
    <col min="4882" max="4882" width="9.42578125" style="1" customWidth="1"/>
    <col min="4883" max="4884" width="0" style="1" hidden="1" customWidth="1"/>
    <col min="4885" max="5120" width="9.140625" style="1"/>
    <col min="5121" max="5121" width="2.28515625" style="1" customWidth="1"/>
    <col min="5122" max="5122" width="2.140625" style="1" customWidth="1"/>
    <col min="5123" max="5123" width="2.42578125" style="1" customWidth="1"/>
    <col min="5124" max="5126" width="9.140625" style="1"/>
    <col min="5127" max="5127" width="11.28515625" style="1" customWidth="1"/>
    <col min="5128" max="5131" width="0" style="1" hidden="1" customWidth="1"/>
    <col min="5132" max="5132" width="12" style="1" customWidth="1"/>
    <col min="5133" max="5134" width="0" style="1" hidden="1" customWidth="1"/>
    <col min="5135" max="5135" width="10.5703125" style="1" customWidth="1"/>
    <col min="5136" max="5137" width="0" style="1" hidden="1" customWidth="1"/>
    <col min="5138" max="5138" width="9.42578125" style="1" customWidth="1"/>
    <col min="5139" max="5140" width="0" style="1" hidden="1" customWidth="1"/>
    <col min="5141" max="5376" width="9.140625" style="1"/>
    <col min="5377" max="5377" width="2.28515625" style="1" customWidth="1"/>
    <col min="5378" max="5378" width="2.140625" style="1" customWidth="1"/>
    <col min="5379" max="5379" width="2.42578125" style="1" customWidth="1"/>
    <col min="5380" max="5382" width="9.140625" style="1"/>
    <col min="5383" max="5383" width="11.28515625" style="1" customWidth="1"/>
    <col min="5384" max="5387" width="0" style="1" hidden="1" customWidth="1"/>
    <col min="5388" max="5388" width="12" style="1" customWidth="1"/>
    <col min="5389" max="5390" width="0" style="1" hidden="1" customWidth="1"/>
    <col min="5391" max="5391" width="10.5703125" style="1" customWidth="1"/>
    <col min="5392" max="5393" width="0" style="1" hidden="1" customWidth="1"/>
    <col min="5394" max="5394" width="9.42578125" style="1" customWidth="1"/>
    <col min="5395" max="5396" width="0" style="1" hidden="1" customWidth="1"/>
    <col min="5397" max="5632" width="9.140625" style="1"/>
    <col min="5633" max="5633" width="2.28515625" style="1" customWidth="1"/>
    <col min="5634" max="5634" width="2.140625" style="1" customWidth="1"/>
    <col min="5635" max="5635" width="2.42578125" style="1" customWidth="1"/>
    <col min="5636" max="5638" width="9.140625" style="1"/>
    <col min="5639" max="5639" width="11.28515625" style="1" customWidth="1"/>
    <col min="5640" max="5643" width="0" style="1" hidden="1" customWidth="1"/>
    <col min="5644" max="5644" width="12" style="1" customWidth="1"/>
    <col min="5645" max="5646" width="0" style="1" hidden="1" customWidth="1"/>
    <col min="5647" max="5647" width="10.5703125" style="1" customWidth="1"/>
    <col min="5648" max="5649" width="0" style="1" hidden="1" customWidth="1"/>
    <col min="5650" max="5650" width="9.42578125" style="1" customWidth="1"/>
    <col min="5651" max="5652" width="0" style="1" hidden="1" customWidth="1"/>
    <col min="5653" max="5888" width="9.140625" style="1"/>
    <col min="5889" max="5889" width="2.28515625" style="1" customWidth="1"/>
    <col min="5890" max="5890" width="2.140625" style="1" customWidth="1"/>
    <col min="5891" max="5891" width="2.42578125" style="1" customWidth="1"/>
    <col min="5892" max="5894" width="9.140625" style="1"/>
    <col min="5895" max="5895" width="11.28515625" style="1" customWidth="1"/>
    <col min="5896" max="5899" width="0" style="1" hidden="1" customWidth="1"/>
    <col min="5900" max="5900" width="12" style="1" customWidth="1"/>
    <col min="5901" max="5902" width="0" style="1" hidden="1" customWidth="1"/>
    <col min="5903" max="5903" width="10.5703125" style="1" customWidth="1"/>
    <col min="5904" max="5905" width="0" style="1" hidden="1" customWidth="1"/>
    <col min="5906" max="5906" width="9.42578125" style="1" customWidth="1"/>
    <col min="5907" max="5908" width="0" style="1" hidden="1" customWidth="1"/>
    <col min="5909" max="6144" width="9.140625" style="1"/>
    <col min="6145" max="6145" width="2.28515625" style="1" customWidth="1"/>
    <col min="6146" max="6146" width="2.140625" style="1" customWidth="1"/>
    <col min="6147" max="6147" width="2.42578125" style="1" customWidth="1"/>
    <col min="6148" max="6150" width="9.140625" style="1"/>
    <col min="6151" max="6151" width="11.28515625" style="1" customWidth="1"/>
    <col min="6152" max="6155" width="0" style="1" hidden="1" customWidth="1"/>
    <col min="6156" max="6156" width="12" style="1" customWidth="1"/>
    <col min="6157" max="6158" width="0" style="1" hidden="1" customWidth="1"/>
    <col min="6159" max="6159" width="10.5703125" style="1" customWidth="1"/>
    <col min="6160" max="6161" width="0" style="1" hidden="1" customWidth="1"/>
    <col min="6162" max="6162" width="9.42578125" style="1" customWidth="1"/>
    <col min="6163" max="6164" width="0" style="1" hidden="1" customWidth="1"/>
    <col min="6165" max="6400" width="9.140625" style="1"/>
    <col min="6401" max="6401" width="2.28515625" style="1" customWidth="1"/>
    <col min="6402" max="6402" width="2.140625" style="1" customWidth="1"/>
    <col min="6403" max="6403" width="2.42578125" style="1" customWidth="1"/>
    <col min="6404" max="6406" width="9.140625" style="1"/>
    <col min="6407" max="6407" width="11.28515625" style="1" customWidth="1"/>
    <col min="6408" max="6411" width="0" style="1" hidden="1" customWidth="1"/>
    <col min="6412" max="6412" width="12" style="1" customWidth="1"/>
    <col min="6413" max="6414" width="0" style="1" hidden="1" customWidth="1"/>
    <col min="6415" max="6415" width="10.5703125" style="1" customWidth="1"/>
    <col min="6416" max="6417" width="0" style="1" hidden="1" customWidth="1"/>
    <col min="6418" max="6418" width="9.42578125" style="1" customWidth="1"/>
    <col min="6419" max="6420" width="0" style="1" hidden="1" customWidth="1"/>
    <col min="6421" max="6656" width="9.140625" style="1"/>
    <col min="6657" max="6657" width="2.28515625" style="1" customWidth="1"/>
    <col min="6658" max="6658" width="2.140625" style="1" customWidth="1"/>
    <col min="6659" max="6659" width="2.42578125" style="1" customWidth="1"/>
    <col min="6660" max="6662" width="9.140625" style="1"/>
    <col min="6663" max="6663" width="11.28515625" style="1" customWidth="1"/>
    <col min="6664" max="6667" width="0" style="1" hidden="1" customWidth="1"/>
    <col min="6668" max="6668" width="12" style="1" customWidth="1"/>
    <col min="6669" max="6670" width="0" style="1" hidden="1" customWidth="1"/>
    <col min="6671" max="6671" width="10.5703125" style="1" customWidth="1"/>
    <col min="6672" max="6673" width="0" style="1" hidden="1" customWidth="1"/>
    <col min="6674" max="6674" width="9.42578125" style="1" customWidth="1"/>
    <col min="6675" max="6676" width="0" style="1" hidden="1" customWidth="1"/>
    <col min="6677" max="6912" width="9.140625" style="1"/>
    <col min="6913" max="6913" width="2.28515625" style="1" customWidth="1"/>
    <col min="6914" max="6914" width="2.140625" style="1" customWidth="1"/>
    <col min="6915" max="6915" width="2.42578125" style="1" customWidth="1"/>
    <col min="6916" max="6918" width="9.140625" style="1"/>
    <col min="6919" max="6919" width="11.28515625" style="1" customWidth="1"/>
    <col min="6920" max="6923" width="0" style="1" hidden="1" customWidth="1"/>
    <col min="6924" max="6924" width="12" style="1" customWidth="1"/>
    <col min="6925" max="6926" width="0" style="1" hidden="1" customWidth="1"/>
    <col min="6927" max="6927" width="10.5703125" style="1" customWidth="1"/>
    <col min="6928" max="6929" width="0" style="1" hidden="1" customWidth="1"/>
    <col min="6930" max="6930" width="9.42578125" style="1" customWidth="1"/>
    <col min="6931" max="6932" width="0" style="1" hidden="1" customWidth="1"/>
    <col min="6933" max="7168" width="9.140625" style="1"/>
    <col min="7169" max="7169" width="2.28515625" style="1" customWidth="1"/>
    <col min="7170" max="7170" width="2.140625" style="1" customWidth="1"/>
    <col min="7171" max="7171" width="2.42578125" style="1" customWidth="1"/>
    <col min="7172" max="7174" width="9.140625" style="1"/>
    <col min="7175" max="7175" width="11.28515625" style="1" customWidth="1"/>
    <col min="7176" max="7179" width="0" style="1" hidden="1" customWidth="1"/>
    <col min="7180" max="7180" width="12" style="1" customWidth="1"/>
    <col min="7181" max="7182" width="0" style="1" hidden="1" customWidth="1"/>
    <col min="7183" max="7183" width="10.5703125" style="1" customWidth="1"/>
    <col min="7184" max="7185" width="0" style="1" hidden="1" customWidth="1"/>
    <col min="7186" max="7186" width="9.42578125" style="1" customWidth="1"/>
    <col min="7187" max="7188" width="0" style="1" hidden="1" customWidth="1"/>
    <col min="7189" max="7424" width="9.140625" style="1"/>
    <col min="7425" max="7425" width="2.28515625" style="1" customWidth="1"/>
    <col min="7426" max="7426" width="2.140625" style="1" customWidth="1"/>
    <col min="7427" max="7427" width="2.42578125" style="1" customWidth="1"/>
    <col min="7428" max="7430" width="9.140625" style="1"/>
    <col min="7431" max="7431" width="11.28515625" style="1" customWidth="1"/>
    <col min="7432" max="7435" width="0" style="1" hidden="1" customWidth="1"/>
    <col min="7436" max="7436" width="12" style="1" customWidth="1"/>
    <col min="7437" max="7438" width="0" style="1" hidden="1" customWidth="1"/>
    <col min="7439" max="7439" width="10.5703125" style="1" customWidth="1"/>
    <col min="7440" max="7441" width="0" style="1" hidden="1" customWidth="1"/>
    <col min="7442" max="7442" width="9.42578125" style="1" customWidth="1"/>
    <col min="7443" max="7444" width="0" style="1" hidden="1" customWidth="1"/>
    <col min="7445" max="7680" width="9.140625" style="1"/>
    <col min="7681" max="7681" width="2.28515625" style="1" customWidth="1"/>
    <col min="7682" max="7682" width="2.140625" style="1" customWidth="1"/>
    <col min="7683" max="7683" width="2.42578125" style="1" customWidth="1"/>
    <col min="7684" max="7686" width="9.140625" style="1"/>
    <col min="7687" max="7687" width="11.28515625" style="1" customWidth="1"/>
    <col min="7688" max="7691" width="0" style="1" hidden="1" customWidth="1"/>
    <col min="7692" max="7692" width="12" style="1" customWidth="1"/>
    <col min="7693" max="7694" width="0" style="1" hidden="1" customWidth="1"/>
    <col min="7695" max="7695" width="10.5703125" style="1" customWidth="1"/>
    <col min="7696" max="7697" width="0" style="1" hidden="1" customWidth="1"/>
    <col min="7698" max="7698" width="9.42578125" style="1" customWidth="1"/>
    <col min="7699" max="7700" width="0" style="1" hidden="1" customWidth="1"/>
    <col min="7701" max="7936" width="9.140625" style="1"/>
    <col min="7937" max="7937" width="2.28515625" style="1" customWidth="1"/>
    <col min="7938" max="7938" width="2.140625" style="1" customWidth="1"/>
    <col min="7939" max="7939" width="2.42578125" style="1" customWidth="1"/>
    <col min="7940" max="7942" width="9.140625" style="1"/>
    <col min="7943" max="7943" width="11.28515625" style="1" customWidth="1"/>
    <col min="7944" max="7947" width="0" style="1" hidden="1" customWidth="1"/>
    <col min="7948" max="7948" width="12" style="1" customWidth="1"/>
    <col min="7949" max="7950" width="0" style="1" hidden="1" customWidth="1"/>
    <col min="7951" max="7951" width="10.5703125" style="1" customWidth="1"/>
    <col min="7952" max="7953" width="0" style="1" hidden="1" customWidth="1"/>
    <col min="7954" max="7954" width="9.42578125" style="1" customWidth="1"/>
    <col min="7955" max="7956" width="0" style="1" hidden="1" customWidth="1"/>
    <col min="7957" max="8192" width="9.140625" style="1"/>
    <col min="8193" max="8193" width="2.28515625" style="1" customWidth="1"/>
    <col min="8194" max="8194" width="2.140625" style="1" customWidth="1"/>
    <col min="8195" max="8195" width="2.42578125" style="1" customWidth="1"/>
    <col min="8196" max="8198" width="9.140625" style="1"/>
    <col min="8199" max="8199" width="11.28515625" style="1" customWidth="1"/>
    <col min="8200" max="8203" width="0" style="1" hidden="1" customWidth="1"/>
    <col min="8204" max="8204" width="12" style="1" customWidth="1"/>
    <col min="8205" max="8206" width="0" style="1" hidden="1" customWidth="1"/>
    <col min="8207" max="8207" width="10.5703125" style="1" customWidth="1"/>
    <col min="8208" max="8209" width="0" style="1" hidden="1" customWidth="1"/>
    <col min="8210" max="8210" width="9.42578125" style="1" customWidth="1"/>
    <col min="8211" max="8212" width="0" style="1" hidden="1" customWidth="1"/>
    <col min="8213" max="8448" width="9.140625" style="1"/>
    <col min="8449" max="8449" width="2.28515625" style="1" customWidth="1"/>
    <col min="8450" max="8450" width="2.140625" style="1" customWidth="1"/>
    <col min="8451" max="8451" width="2.42578125" style="1" customWidth="1"/>
    <col min="8452" max="8454" width="9.140625" style="1"/>
    <col min="8455" max="8455" width="11.28515625" style="1" customWidth="1"/>
    <col min="8456" max="8459" width="0" style="1" hidden="1" customWidth="1"/>
    <col min="8460" max="8460" width="12" style="1" customWidth="1"/>
    <col min="8461" max="8462" width="0" style="1" hidden="1" customWidth="1"/>
    <col min="8463" max="8463" width="10.5703125" style="1" customWidth="1"/>
    <col min="8464" max="8465" width="0" style="1" hidden="1" customWidth="1"/>
    <col min="8466" max="8466" width="9.42578125" style="1" customWidth="1"/>
    <col min="8467" max="8468" width="0" style="1" hidden="1" customWidth="1"/>
    <col min="8469" max="8704" width="9.140625" style="1"/>
    <col min="8705" max="8705" width="2.28515625" style="1" customWidth="1"/>
    <col min="8706" max="8706" width="2.140625" style="1" customWidth="1"/>
    <col min="8707" max="8707" width="2.42578125" style="1" customWidth="1"/>
    <col min="8708" max="8710" width="9.140625" style="1"/>
    <col min="8711" max="8711" width="11.28515625" style="1" customWidth="1"/>
    <col min="8712" max="8715" width="0" style="1" hidden="1" customWidth="1"/>
    <col min="8716" max="8716" width="12" style="1" customWidth="1"/>
    <col min="8717" max="8718" width="0" style="1" hidden="1" customWidth="1"/>
    <col min="8719" max="8719" width="10.5703125" style="1" customWidth="1"/>
    <col min="8720" max="8721" width="0" style="1" hidden="1" customWidth="1"/>
    <col min="8722" max="8722" width="9.42578125" style="1" customWidth="1"/>
    <col min="8723" max="8724" width="0" style="1" hidden="1" customWidth="1"/>
    <col min="8725" max="8960" width="9.140625" style="1"/>
    <col min="8961" max="8961" width="2.28515625" style="1" customWidth="1"/>
    <col min="8962" max="8962" width="2.140625" style="1" customWidth="1"/>
    <col min="8963" max="8963" width="2.42578125" style="1" customWidth="1"/>
    <col min="8964" max="8966" width="9.140625" style="1"/>
    <col min="8967" max="8967" width="11.28515625" style="1" customWidth="1"/>
    <col min="8968" max="8971" width="0" style="1" hidden="1" customWidth="1"/>
    <col min="8972" max="8972" width="12" style="1" customWidth="1"/>
    <col min="8973" max="8974" width="0" style="1" hidden="1" customWidth="1"/>
    <col min="8975" max="8975" width="10.5703125" style="1" customWidth="1"/>
    <col min="8976" max="8977" width="0" style="1" hidden="1" customWidth="1"/>
    <col min="8978" max="8978" width="9.42578125" style="1" customWidth="1"/>
    <col min="8979" max="8980" width="0" style="1" hidden="1" customWidth="1"/>
    <col min="8981" max="9216" width="9.140625" style="1"/>
    <col min="9217" max="9217" width="2.28515625" style="1" customWidth="1"/>
    <col min="9218" max="9218" width="2.140625" style="1" customWidth="1"/>
    <col min="9219" max="9219" width="2.42578125" style="1" customWidth="1"/>
    <col min="9220" max="9222" width="9.140625" style="1"/>
    <col min="9223" max="9223" width="11.28515625" style="1" customWidth="1"/>
    <col min="9224" max="9227" width="0" style="1" hidden="1" customWidth="1"/>
    <col min="9228" max="9228" width="12" style="1" customWidth="1"/>
    <col min="9229" max="9230" width="0" style="1" hidden="1" customWidth="1"/>
    <col min="9231" max="9231" width="10.5703125" style="1" customWidth="1"/>
    <col min="9232" max="9233" width="0" style="1" hidden="1" customWidth="1"/>
    <col min="9234" max="9234" width="9.42578125" style="1" customWidth="1"/>
    <col min="9235" max="9236" width="0" style="1" hidden="1" customWidth="1"/>
    <col min="9237" max="9472" width="9.140625" style="1"/>
    <col min="9473" max="9473" width="2.28515625" style="1" customWidth="1"/>
    <col min="9474" max="9474" width="2.140625" style="1" customWidth="1"/>
    <col min="9475" max="9475" width="2.42578125" style="1" customWidth="1"/>
    <col min="9476" max="9478" width="9.140625" style="1"/>
    <col min="9479" max="9479" width="11.28515625" style="1" customWidth="1"/>
    <col min="9480" max="9483" width="0" style="1" hidden="1" customWidth="1"/>
    <col min="9484" max="9484" width="12" style="1" customWidth="1"/>
    <col min="9485" max="9486" width="0" style="1" hidden="1" customWidth="1"/>
    <col min="9487" max="9487" width="10.5703125" style="1" customWidth="1"/>
    <col min="9488" max="9489" width="0" style="1" hidden="1" customWidth="1"/>
    <col min="9490" max="9490" width="9.42578125" style="1" customWidth="1"/>
    <col min="9491" max="9492" width="0" style="1" hidden="1" customWidth="1"/>
    <col min="9493" max="9728" width="9.140625" style="1"/>
    <col min="9729" max="9729" width="2.28515625" style="1" customWidth="1"/>
    <col min="9730" max="9730" width="2.140625" style="1" customWidth="1"/>
    <col min="9731" max="9731" width="2.42578125" style="1" customWidth="1"/>
    <col min="9732" max="9734" width="9.140625" style="1"/>
    <col min="9735" max="9735" width="11.28515625" style="1" customWidth="1"/>
    <col min="9736" max="9739" width="0" style="1" hidden="1" customWidth="1"/>
    <col min="9740" max="9740" width="12" style="1" customWidth="1"/>
    <col min="9741" max="9742" width="0" style="1" hidden="1" customWidth="1"/>
    <col min="9743" max="9743" width="10.5703125" style="1" customWidth="1"/>
    <col min="9744" max="9745" width="0" style="1" hidden="1" customWidth="1"/>
    <col min="9746" max="9746" width="9.42578125" style="1" customWidth="1"/>
    <col min="9747" max="9748" width="0" style="1" hidden="1" customWidth="1"/>
    <col min="9749" max="9984" width="9.140625" style="1"/>
    <col min="9985" max="9985" width="2.28515625" style="1" customWidth="1"/>
    <col min="9986" max="9986" width="2.140625" style="1" customWidth="1"/>
    <col min="9987" max="9987" width="2.42578125" style="1" customWidth="1"/>
    <col min="9988" max="9990" width="9.140625" style="1"/>
    <col min="9991" max="9991" width="11.28515625" style="1" customWidth="1"/>
    <col min="9992" max="9995" width="0" style="1" hidden="1" customWidth="1"/>
    <col min="9996" max="9996" width="12" style="1" customWidth="1"/>
    <col min="9997" max="9998" width="0" style="1" hidden="1" customWidth="1"/>
    <col min="9999" max="9999" width="10.5703125" style="1" customWidth="1"/>
    <col min="10000" max="10001" width="0" style="1" hidden="1" customWidth="1"/>
    <col min="10002" max="10002" width="9.42578125" style="1" customWidth="1"/>
    <col min="10003" max="10004" width="0" style="1" hidden="1" customWidth="1"/>
    <col min="10005" max="10240" width="9.140625" style="1"/>
    <col min="10241" max="10241" width="2.28515625" style="1" customWidth="1"/>
    <col min="10242" max="10242" width="2.140625" style="1" customWidth="1"/>
    <col min="10243" max="10243" width="2.42578125" style="1" customWidth="1"/>
    <col min="10244" max="10246" width="9.140625" style="1"/>
    <col min="10247" max="10247" width="11.28515625" style="1" customWidth="1"/>
    <col min="10248" max="10251" width="0" style="1" hidden="1" customWidth="1"/>
    <col min="10252" max="10252" width="12" style="1" customWidth="1"/>
    <col min="10253" max="10254" width="0" style="1" hidden="1" customWidth="1"/>
    <col min="10255" max="10255" width="10.5703125" style="1" customWidth="1"/>
    <col min="10256" max="10257" width="0" style="1" hidden="1" customWidth="1"/>
    <col min="10258" max="10258" width="9.42578125" style="1" customWidth="1"/>
    <col min="10259" max="10260" width="0" style="1" hidden="1" customWidth="1"/>
    <col min="10261" max="10496" width="9.140625" style="1"/>
    <col min="10497" max="10497" width="2.28515625" style="1" customWidth="1"/>
    <col min="10498" max="10498" width="2.140625" style="1" customWidth="1"/>
    <col min="10499" max="10499" width="2.42578125" style="1" customWidth="1"/>
    <col min="10500" max="10502" width="9.140625" style="1"/>
    <col min="10503" max="10503" width="11.28515625" style="1" customWidth="1"/>
    <col min="10504" max="10507" width="0" style="1" hidden="1" customWidth="1"/>
    <col min="10508" max="10508" width="12" style="1" customWidth="1"/>
    <col min="10509" max="10510" width="0" style="1" hidden="1" customWidth="1"/>
    <col min="10511" max="10511" width="10.5703125" style="1" customWidth="1"/>
    <col min="10512" max="10513" width="0" style="1" hidden="1" customWidth="1"/>
    <col min="10514" max="10514" width="9.42578125" style="1" customWidth="1"/>
    <col min="10515" max="10516" width="0" style="1" hidden="1" customWidth="1"/>
    <col min="10517" max="10752" width="9.140625" style="1"/>
    <col min="10753" max="10753" width="2.28515625" style="1" customWidth="1"/>
    <col min="10754" max="10754" width="2.140625" style="1" customWidth="1"/>
    <col min="10755" max="10755" width="2.42578125" style="1" customWidth="1"/>
    <col min="10756" max="10758" width="9.140625" style="1"/>
    <col min="10759" max="10759" width="11.28515625" style="1" customWidth="1"/>
    <col min="10760" max="10763" width="0" style="1" hidden="1" customWidth="1"/>
    <col min="10764" max="10764" width="12" style="1" customWidth="1"/>
    <col min="10765" max="10766" width="0" style="1" hidden="1" customWidth="1"/>
    <col min="10767" max="10767" width="10.5703125" style="1" customWidth="1"/>
    <col min="10768" max="10769" width="0" style="1" hidden="1" customWidth="1"/>
    <col min="10770" max="10770" width="9.42578125" style="1" customWidth="1"/>
    <col min="10771" max="10772" width="0" style="1" hidden="1" customWidth="1"/>
    <col min="10773" max="11008" width="9.140625" style="1"/>
    <col min="11009" max="11009" width="2.28515625" style="1" customWidth="1"/>
    <col min="11010" max="11010" width="2.140625" style="1" customWidth="1"/>
    <col min="11011" max="11011" width="2.42578125" style="1" customWidth="1"/>
    <col min="11012" max="11014" width="9.140625" style="1"/>
    <col min="11015" max="11015" width="11.28515625" style="1" customWidth="1"/>
    <col min="11016" max="11019" width="0" style="1" hidden="1" customWidth="1"/>
    <col min="11020" max="11020" width="12" style="1" customWidth="1"/>
    <col min="11021" max="11022" width="0" style="1" hidden="1" customWidth="1"/>
    <col min="11023" max="11023" width="10.5703125" style="1" customWidth="1"/>
    <col min="11024" max="11025" width="0" style="1" hidden="1" customWidth="1"/>
    <col min="11026" max="11026" width="9.42578125" style="1" customWidth="1"/>
    <col min="11027" max="11028" width="0" style="1" hidden="1" customWidth="1"/>
    <col min="11029" max="11264" width="9.140625" style="1"/>
    <col min="11265" max="11265" width="2.28515625" style="1" customWidth="1"/>
    <col min="11266" max="11266" width="2.140625" style="1" customWidth="1"/>
    <col min="11267" max="11267" width="2.42578125" style="1" customWidth="1"/>
    <col min="11268" max="11270" width="9.140625" style="1"/>
    <col min="11271" max="11271" width="11.28515625" style="1" customWidth="1"/>
    <col min="11272" max="11275" width="0" style="1" hidden="1" customWidth="1"/>
    <col min="11276" max="11276" width="12" style="1" customWidth="1"/>
    <col min="11277" max="11278" width="0" style="1" hidden="1" customWidth="1"/>
    <col min="11279" max="11279" width="10.5703125" style="1" customWidth="1"/>
    <col min="11280" max="11281" width="0" style="1" hidden="1" customWidth="1"/>
    <col min="11282" max="11282" width="9.42578125" style="1" customWidth="1"/>
    <col min="11283" max="11284" width="0" style="1" hidden="1" customWidth="1"/>
    <col min="11285" max="11520" width="9.140625" style="1"/>
    <col min="11521" max="11521" width="2.28515625" style="1" customWidth="1"/>
    <col min="11522" max="11522" width="2.140625" style="1" customWidth="1"/>
    <col min="11523" max="11523" width="2.42578125" style="1" customWidth="1"/>
    <col min="11524" max="11526" width="9.140625" style="1"/>
    <col min="11527" max="11527" width="11.28515625" style="1" customWidth="1"/>
    <col min="11528" max="11531" width="0" style="1" hidden="1" customWidth="1"/>
    <col min="11532" max="11532" width="12" style="1" customWidth="1"/>
    <col min="11533" max="11534" width="0" style="1" hidden="1" customWidth="1"/>
    <col min="11535" max="11535" width="10.5703125" style="1" customWidth="1"/>
    <col min="11536" max="11537" width="0" style="1" hidden="1" customWidth="1"/>
    <col min="11538" max="11538" width="9.42578125" style="1" customWidth="1"/>
    <col min="11539" max="11540" width="0" style="1" hidden="1" customWidth="1"/>
    <col min="11541" max="11776" width="9.140625" style="1"/>
    <col min="11777" max="11777" width="2.28515625" style="1" customWidth="1"/>
    <col min="11778" max="11778" width="2.140625" style="1" customWidth="1"/>
    <col min="11779" max="11779" width="2.42578125" style="1" customWidth="1"/>
    <col min="11780" max="11782" width="9.140625" style="1"/>
    <col min="11783" max="11783" width="11.28515625" style="1" customWidth="1"/>
    <col min="11784" max="11787" width="0" style="1" hidden="1" customWidth="1"/>
    <col min="11788" max="11788" width="12" style="1" customWidth="1"/>
    <col min="11789" max="11790" width="0" style="1" hidden="1" customWidth="1"/>
    <col min="11791" max="11791" width="10.5703125" style="1" customWidth="1"/>
    <col min="11792" max="11793" width="0" style="1" hidden="1" customWidth="1"/>
    <col min="11794" max="11794" width="9.42578125" style="1" customWidth="1"/>
    <col min="11795" max="11796" width="0" style="1" hidden="1" customWidth="1"/>
    <col min="11797" max="12032" width="9.140625" style="1"/>
    <col min="12033" max="12033" width="2.28515625" style="1" customWidth="1"/>
    <col min="12034" max="12034" width="2.140625" style="1" customWidth="1"/>
    <col min="12035" max="12035" width="2.42578125" style="1" customWidth="1"/>
    <col min="12036" max="12038" width="9.140625" style="1"/>
    <col min="12039" max="12039" width="11.28515625" style="1" customWidth="1"/>
    <col min="12040" max="12043" width="0" style="1" hidden="1" customWidth="1"/>
    <col min="12044" max="12044" width="12" style="1" customWidth="1"/>
    <col min="12045" max="12046" width="0" style="1" hidden="1" customWidth="1"/>
    <col min="12047" max="12047" width="10.5703125" style="1" customWidth="1"/>
    <col min="12048" max="12049" width="0" style="1" hidden="1" customWidth="1"/>
    <col min="12050" max="12050" width="9.42578125" style="1" customWidth="1"/>
    <col min="12051" max="12052" width="0" style="1" hidden="1" customWidth="1"/>
    <col min="12053" max="12288" width="9.140625" style="1"/>
    <col min="12289" max="12289" width="2.28515625" style="1" customWidth="1"/>
    <col min="12290" max="12290" width="2.140625" style="1" customWidth="1"/>
    <col min="12291" max="12291" width="2.42578125" style="1" customWidth="1"/>
    <col min="12292" max="12294" width="9.140625" style="1"/>
    <col min="12295" max="12295" width="11.28515625" style="1" customWidth="1"/>
    <col min="12296" max="12299" width="0" style="1" hidden="1" customWidth="1"/>
    <col min="12300" max="12300" width="12" style="1" customWidth="1"/>
    <col min="12301" max="12302" width="0" style="1" hidden="1" customWidth="1"/>
    <col min="12303" max="12303" width="10.5703125" style="1" customWidth="1"/>
    <col min="12304" max="12305" width="0" style="1" hidden="1" customWidth="1"/>
    <col min="12306" max="12306" width="9.42578125" style="1" customWidth="1"/>
    <col min="12307" max="12308" width="0" style="1" hidden="1" customWidth="1"/>
    <col min="12309" max="12544" width="9.140625" style="1"/>
    <col min="12545" max="12545" width="2.28515625" style="1" customWidth="1"/>
    <col min="12546" max="12546" width="2.140625" style="1" customWidth="1"/>
    <col min="12547" max="12547" width="2.42578125" style="1" customWidth="1"/>
    <col min="12548" max="12550" width="9.140625" style="1"/>
    <col min="12551" max="12551" width="11.28515625" style="1" customWidth="1"/>
    <col min="12552" max="12555" width="0" style="1" hidden="1" customWidth="1"/>
    <col min="12556" max="12556" width="12" style="1" customWidth="1"/>
    <col min="12557" max="12558" width="0" style="1" hidden="1" customWidth="1"/>
    <col min="12559" max="12559" width="10.5703125" style="1" customWidth="1"/>
    <col min="12560" max="12561" width="0" style="1" hidden="1" customWidth="1"/>
    <col min="12562" max="12562" width="9.42578125" style="1" customWidth="1"/>
    <col min="12563" max="12564" width="0" style="1" hidden="1" customWidth="1"/>
    <col min="12565" max="12800" width="9.140625" style="1"/>
    <col min="12801" max="12801" width="2.28515625" style="1" customWidth="1"/>
    <col min="12802" max="12802" width="2.140625" style="1" customWidth="1"/>
    <col min="12803" max="12803" width="2.42578125" style="1" customWidth="1"/>
    <col min="12804" max="12806" width="9.140625" style="1"/>
    <col min="12807" max="12807" width="11.28515625" style="1" customWidth="1"/>
    <col min="12808" max="12811" width="0" style="1" hidden="1" customWidth="1"/>
    <col min="12812" max="12812" width="12" style="1" customWidth="1"/>
    <col min="12813" max="12814" width="0" style="1" hidden="1" customWidth="1"/>
    <col min="12815" max="12815" width="10.5703125" style="1" customWidth="1"/>
    <col min="12816" max="12817" width="0" style="1" hidden="1" customWidth="1"/>
    <col min="12818" max="12818" width="9.42578125" style="1" customWidth="1"/>
    <col min="12819" max="12820" width="0" style="1" hidden="1" customWidth="1"/>
    <col min="12821" max="13056" width="9.140625" style="1"/>
    <col min="13057" max="13057" width="2.28515625" style="1" customWidth="1"/>
    <col min="13058" max="13058" width="2.140625" style="1" customWidth="1"/>
    <col min="13059" max="13059" width="2.42578125" style="1" customWidth="1"/>
    <col min="13060" max="13062" width="9.140625" style="1"/>
    <col min="13063" max="13063" width="11.28515625" style="1" customWidth="1"/>
    <col min="13064" max="13067" width="0" style="1" hidden="1" customWidth="1"/>
    <col min="13068" max="13068" width="12" style="1" customWidth="1"/>
    <col min="13069" max="13070" width="0" style="1" hidden="1" customWidth="1"/>
    <col min="13071" max="13071" width="10.5703125" style="1" customWidth="1"/>
    <col min="13072" max="13073" width="0" style="1" hidden="1" customWidth="1"/>
    <col min="13074" max="13074" width="9.42578125" style="1" customWidth="1"/>
    <col min="13075" max="13076" width="0" style="1" hidden="1" customWidth="1"/>
    <col min="13077" max="13312" width="9.140625" style="1"/>
    <col min="13313" max="13313" width="2.28515625" style="1" customWidth="1"/>
    <col min="13314" max="13314" width="2.140625" style="1" customWidth="1"/>
    <col min="13315" max="13315" width="2.42578125" style="1" customWidth="1"/>
    <col min="13316" max="13318" width="9.140625" style="1"/>
    <col min="13319" max="13319" width="11.28515625" style="1" customWidth="1"/>
    <col min="13320" max="13323" width="0" style="1" hidden="1" customWidth="1"/>
    <col min="13324" max="13324" width="12" style="1" customWidth="1"/>
    <col min="13325" max="13326" width="0" style="1" hidden="1" customWidth="1"/>
    <col min="13327" max="13327" width="10.5703125" style="1" customWidth="1"/>
    <col min="13328" max="13329" width="0" style="1" hidden="1" customWidth="1"/>
    <col min="13330" max="13330" width="9.42578125" style="1" customWidth="1"/>
    <col min="13331" max="13332" width="0" style="1" hidden="1" customWidth="1"/>
    <col min="13333" max="13568" width="9.140625" style="1"/>
    <col min="13569" max="13569" width="2.28515625" style="1" customWidth="1"/>
    <col min="13570" max="13570" width="2.140625" style="1" customWidth="1"/>
    <col min="13571" max="13571" width="2.42578125" style="1" customWidth="1"/>
    <col min="13572" max="13574" width="9.140625" style="1"/>
    <col min="13575" max="13575" width="11.28515625" style="1" customWidth="1"/>
    <col min="13576" max="13579" width="0" style="1" hidden="1" customWidth="1"/>
    <col min="13580" max="13580" width="12" style="1" customWidth="1"/>
    <col min="13581" max="13582" width="0" style="1" hidden="1" customWidth="1"/>
    <col min="13583" max="13583" width="10.5703125" style="1" customWidth="1"/>
    <col min="13584" max="13585" width="0" style="1" hidden="1" customWidth="1"/>
    <col min="13586" max="13586" width="9.42578125" style="1" customWidth="1"/>
    <col min="13587" max="13588" width="0" style="1" hidden="1" customWidth="1"/>
    <col min="13589" max="13824" width="9.140625" style="1"/>
    <col min="13825" max="13825" width="2.28515625" style="1" customWidth="1"/>
    <col min="13826" max="13826" width="2.140625" style="1" customWidth="1"/>
    <col min="13827" max="13827" width="2.42578125" style="1" customWidth="1"/>
    <col min="13828" max="13830" width="9.140625" style="1"/>
    <col min="13831" max="13831" width="11.28515625" style="1" customWidth="1"/>
    <col min="13832" max="13835" width="0" style="1" hidden="1" customWidth="1"/>
    <col min="13836" max="13836" width="12" style="1" customWidth="1"/>
    <col min="13837" max="13838" width="0" style="1" hidden="1" customWidth="1"/>
    <col min="13839" max="13839" width="10.5703125" style="1" customWidth="1"/>
    <col min="13840" max="13841" width="0" style="1" hidden="1" customWidth="1"/>
    <col min="13842" max="13842" width="9.42578125" style="1" customWidth="1"/>
    <col min="13843" max="13844" width="0" style="1" hidden="1" customWidth="1"/>
    <col min="13845" max="14080" width="9.140625" style="1"/>
    <col min="14081" max="14081" width="2.28515625" style="1" customWidth="1"/>
    <col min="14082" max="14082" width="2.140625" style="1" customWidth="1"/>
    <col min="14083" max="14083" width="2.42578125" style="1" customWidth="1"/>
    <col min="14084" max="14086" width="9.140625" style="1"/>
    <col min="14087" max="14087" width="11.28515625" style="1" customWidth="1"/>
    <col min="14088" max="14091" width="0" style="1" hidden="1" customWidth="1"/>
    <col min="14092" max="14092" width="12" style="1" customWidth="1"/>
    <col min="14093" max="14094" width="0" style="1" hidden="1" customWidth="1"/>
    <col min="14095" max="14095" width="10.5703125" style="1" customWidth="1"/>
    <col min="14096" max="14097" width="0" style="1" hidden="1" customWidth="1"/>
    <col min="14098" max="14098" width="9.42578125" style="1" customWidth="1"/>
    <col min="14099" max="14100" width="0" style="1" hidden="1" customWidth="1"/>
    <col min="14101" max="14336" width="9.140625" style="1"/>
    <col min="14337" max="14337" width="2.28515625" style="1" customWidth="1"/>
    <col min="14338" max="14338" width="2.140625" style="1" customWidth="1"/>
    <col min="14339" max="14339" width="2.42578125" style="1" customWidth="1"/>
    <col min="14340" max="14342" width="9.140625" style="1"/>
    <col min="14343" max="14343" width="11.28515625" style="1" customWidth="1"/>
    <col min="14344" max="14347" width="0" style="1" hidden="1" customWidth="1"/>
    <col min="14348" max="14348" width="12" style="1" customWidth="1"/>
    <col min="14349" max="14350" width="0" style="1" hidden="1" customWidth="1"/>
    <col min="14351" max="14351" width="10.5703125" style="1" customWidth="1"/>
    <col min="14352" max="14353" width="0" style="1" hidden="1" customWidth="1"/>
    <col min="14354" max="14354" width="9.42578125" style="1" customWidth="1"/>
    <col min="14355" max="14356" width="0" style="1" hidden="1" customWidth="1"/>
    <col min="14357" max="14592" width="9.140625" style="1"/>
    <col min="14593" max="14593" width="2.28515625" style="1" customWidth="1"/>
    <col min="14594" max="14594" width="2.140625" style="1" customWidth="1"/>
    <col min="14595" max="14595" width="2.42578125" style="1" customWidth="1"/>
    <col min="14596" max="14598" width="9.140625" style="1"/>
    <col min="14599" max="14599" width="11.28515625" style="1" customWidth="1"/>
    <col min="14600" max="14603" width="0" style="1" hidden="1" customWidth="1"/>
    <col min="14604" max="14604" width="12" style="1" customWidth="1"/>
    <col min="14605" max="14606" width="0" style="1" hidden="1" customWidth="1"/>
    <col min="14607" max="14607" width="10.5703125" style="1" customWidth="1"/>
    <col min="14608" max="14609" width="0" style="1" hidden="1" customWidth="1"/>
    <col min="14610" max="14610" width="9.42578125" style="1" customWidth="1"/>
    <col min="14611" max="14612" width="0" style="1" hidden="1" customWidth="1"/>
    <col min="14613" max="14848" width="9.140625" style="1"/>
    <col min="14849" max="14849" width="2.28515625" style="1" customWidth="1"/>
    <col min="14850" max="14850" width="2.140625" style="1" customWidth="1"/>
    <col min="14851" max="14851" width="2.42578125" style="1" customWidth="1"/>
    <col min="14852" max="14854" width="9.140625" style="1"/>
    <col min="14855" max="14855" width="11.28515625" style="1" customWidth="1"/>
    <col min="14856" max="14859" width="0" style="1" hidden="1" customWidth="1"/>
    <col min="14860" max="14860" width="12" style="1" customWidth="1"/>
    <col min="14861" max="14862" width="0" style="1" hidden="1" customWidth="1"/>
    <col min="14863" max="14863" width="10.5703125" style="1" customWidth="1"/>
    <col min="14864" max="14865" width="0" style="1" hidden="1" customWidth="1"/>
    <col min="14866" max="14866" width="9.42578125" style="1" customWidth="1"/>
    <col min="14867" max="14868" width="0" style="1" hidden="1" customWidth="1"/>
    <col min="14869" max="15104" width="9.140625" style="1"/>
    <col min="15105" max="15105" width="2.28515625" style="1" customWidth="1"/>
    <col min="15106" max="15106" width="2.140625" style="1" customWidth="1"/>
    <col min="15107" max="15107" width="2.42578125" style="1" customWidth="1"/>
    <col min="15108" max="15110" width="9.140625" style="1"/>
    <col min="15111" max="15111" width="11.28515625" style="1" customWidth="1"/>
    <col min="15112" max="15115" width="0" style="1" hidden="1" customWidth="1"/>
    <col min="15116" max="15116" width="12" style="1" customWidth="1"/>
    <col min="15117" max="15118" width="0" style="1" hidden="1" customWidth="1"/>
    <col min="15119" max="15119" width="10.5703125" style="1" customWidth="1"/>
    <col min="15120" max="15121" width="0" style="1" hidden="1" customWidth="1"/>
    <col min="15122" max="15122" width="9.42578125" style="1" customWidth="1"/>
    <col min="15123" max="15124" width="0" style="1" hidden="1" customWidth="1"/>
    <col min="15125" max="15360" width="9.140625" style="1"/>
    <col min="15361" max="15361" width="2.28515625" style="1" customWidth="1"/>
    <col min="15362" max="15362" width="2.140625" style="1" customWidth="1"/>
    <col min="15363" max="15363" width="2.42578125" style="1" customWidth="1"/>
    <col min="15364" max="15366" width="9.140625" style="1"/>
    <col min="15367" max="15367" width="11.28515625" style="1" customWidth="1"/>
    <col min="15368" max="15371" width="0" style="1" hidden="1" customWidth="1"/>
    <col min="15372" max="15372" width="12" style="1" customWidth="1"/>
    <col min="15373" max="15374" width="0" style="1" hidden="1" customWidth="1"/>
    <col min="15375" max="15375" width="10.5703125" style="1" customWidth="1"/>
    <col min="15376" max="15377" width="0" style="1" hidden="1" customWidth="1"/>
    <col min="15378" max="15378" width="9.42578125" style="1" customWidth="1"/>
    <col min="15379" max="15380" width="0" style="1" hidden="1" customWidth="1"/>
    <col min="15381" max="15616" width="9.140625" style="1"/>
    <col min="15617" max="15617" width="2.28515625" style="1" customWidth="1"/>
    <col min="15618" max="15618" width="2.140625" style="1" customWidth="1"/>
    <col min="15619" max="15619" width="2.42578125" style="1" customWidth="1"/>
    <col min="15620" max="15622" width="9.140625" style="1"/>
    <col min="15623" max="15623" width="11.28515625" style="1" customWidth="1"/>
    <col min="15624" max="15627" width="0" style="1" hidden="1" customWidth="1"/>
    <col min="15628" max="15628" width="12" style="1" customWidth="1"/>
    <col min="15629" max="15630" width="0" style="1" hidden="1" customWidth="1"/>
    <col min="15631" max="15631" width="10.5703125" style="1" customWidth="1"/>
    <col min="15632" max="15633" width="0" style="1" hidden="1" customWidth="1"/>
    <col min="15634" max="15634" width="9.42578125" style="1" customWidth="1"/>
    <col min="15635" max="15636" width="0" style="1" hidden="1" customWidth="1"/>
    <col min="15637" max="15872" width="9.140625" style="1"/>
    <col min="15873" max="15873" width="2.28515625" style="1" customWidth="1"/>
    <col min="15874" max="15874" width="2.140625" style="1" customWidth="1"/>
    <col min="15875" max="15875" width="2.42578125" style="1" customWidth="1"/>
    <col min="15876" max="15878" width="9.140625" style="1"/>
    <col min="15879" max="15879" width="11.28515625" style="1" customWidth="1"/>
    <col min="15880" max="15883" width="0" style="1" hidden="1" customWidth="1"/>
    <col min="15884" max="15884" width="12" style="1" customWidth="1"/>
    <col min="15885" max="15886" width="0" style="1" hidden="1" customWidth="1"/>
    <col min="15887" max="15887" width="10.5703125" style="1" customWidth="1"/>
    <col min="15888" max="15889" width="0" style="1" hidden="1" customWidth="1"/>
    <col min="15890" max="15890" width="9.42578125" style="1" customWidth="1"/>
    <col min="15891" max="15892" width="0" style="1" hidden="1" customWidth="1"/>
    <col min="15893" max="16128" width="9.140625" style="1"/>
    <col min="16129" max="16129" width="2.28515625" style="1" customWidth="1"/>
    <col min="16130" max="16130" width="2.140625" style="1" customWidth="1"/>
    <col min="16131" max="16131" width="2.42578125" style="1" customWidth="1"/>
    <col min="16132" max="16134" width="9.140625" style="1"/>
    <col min="16135" max="16135" width="11.28515625" style="1" customWidth="1"/>
    <col min="16136" max="16139" width="0" style="1" hidden="1" customWidth="1"/>
    <col min="16140" max="16140" width="12" style="1" customWidth="1"/>
    <col min="16141" max="16142" width="0" style="1" hidden="1" customWidth="1"/>
    <col min="16143" max="16143" width="10.5703125" style="1" customWidth="1"/>
    <col min="16144" max="16145" width="0" style="1" hidden="1" customWidth="1"/>
    <col min="16146" max="16146" width="9.42578125" style="1" customWidth="1"/>
    <col min="16147" max="16148" width="0" style="1" hidden="1" customWidth="1"/>
    <col min="16149" max="16384" width="9.140625" style="1"/>
  </cols>
  <sheetData>
    <row r="1" spans="1:22">
      <c r="I1" s="2" t="s">
        <v>0</v>
      </c>
      <c r="R1" s="222" t="s">
        <v>1</v>
      </c>
      <c r="S1" s="222"/>
      <c r="T1" s="222"/>
      <c r="U1" s="222"/>
      <c r="V1" s="222"/>
    </row>
    <row r="2" spans="1:22" s="4" customFormat="1" ht="15.75">
      <c r="A2" s="223" t="s">
        <v>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5"/>
      <c r="T2" s="225"/>
      <c r="U2" s="225"/>
      <c r="V2" s="225"/>
    </row>
    <row r="3" spans="1:22" s="4" customFormat="1" ht="15.75">
      <c r="E3" s="5"/>
      <c r="F3" s="5"/>
      <c r="I3" s="6"/>
      <c r="J3" s="7"/>
      <c r="K3" s="7"/>
    </row>
    <row r="4" spans="1:22" s="4" customFormat="1" ht="15" customHeight="1">
      <c r="A4" s="223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2" s="4" customFormat="1" ht="15" customHeight="1">
      <c r="C5" s="5"/>
      <c r="F5" s="223" t="s">
        <v>4</v>
      </c>
      <c r="G5" s="224"/>
      <c r="H5" s="224"/>
      <c r="I5" s="224"/>
      <c r="J5" s="224"/>
      <c r="K5" s="224"/>
      <c r="L5" s="224"/>
      <c r="M5" s="224"/>
      <c r="N5" s="224"/>
      <c r="O5" s="224"/>
      <c r="Q5" s="8"/>
    </row>
    <row r="6" spans="1:22" ht="28.15" customHeight="1" thickBot="1">
      <c r="I6" s="9" t="s">
        <v>5</v>
      </c>
      <c r="K6" s="3" t="s">
        <v>6</v>
      </c>
      <c r="Q6" s="8"/>
    </row>
    <row r="7" spans="1:22" s="12" customFormat="1" ht="31.9" customHeight="1">
      <c r="A7" s="226" t="s">
        <v>7</v>
      </c>
      <c r="B7" s="227"/>
      <c r="C7" s="227"/>
      <c r="D7" s="227"/>
      <c r="E7" s="227"/>
      <c r="F7" s="227"/>
      <c r="G7" s="228"/>
      <c r="H7" s="10"/>
      <c r="I7" s="11"/>
      <c r="J7" s="11" t="s">
        <v>8</v>
      </c>
      <c r="K7" s="151" t="s">
        <v>9</v>
      </c>
      <c r="L7" s="206" t="s">
        <v>122</v>
      </c>
      <c r="M7" s="152"/>
      <c r="N7" s="152"/>
      <c r="O7" s="208" t="s">
        <v>167</v>
      </c>
      <c r="P7" s="154" t="s">
        <v>10</v>
      </c>
      <c r="Q7" s="154" t="s">
        <v>11</v>
      </c>
      <c r="R7" s="203" t="s">
        <v>168</v>
      </c>
      <c r="S7" s="204"/>
      <c r="T7" s="204"/>
      <c r="U7" s="204"/>
      <c r="V7" s="205"/>
    </row>
    <row r="8" spans="1:22" s="12" customFormat="1" ht="37.9" customHeight="1" thickBot="1">
      <c r="A8" s="229"/>
      <c r="B8" s="230"/>
      <c r="C8" s="230"/>
      <c r="D8" s="230"/>
      <c r="E8" s="230"/>
      <c r="F8" s="230"/>
      <c r="G8" s="231"/>
      <c r="H8" s="10"/>
      <c r="I8" s="11"/>
      <c r="J8" s="11"/>
      <c r="K8" s="151"/>
      <c r="L8" s="207"/>
      <c r="M8" s="153"/>
      <c r="N8" s="153"/>
      <c r="O8" s="209"/>
      <c r="P8" s="155"/>
      <c r="Q8" s="155"/>
      <c r="R8" s="156" t="s">
        <v>168</v>
      </c>
      <c r="S8" s="156"/>
      <c r="T8" s="156"/>
      <c r="U8" s="156" t="s">
        <v>13</v>
      </c>
      <c r="V8" s="157" t="s">
        <v>14</v>
      </c>
    </row>
    <row r="9" spans="1:22" s="20" customFormat="1" ht="15">
      <c r="A9" s="213" t="s">
        <v>15</v>
      </c>
      <c r="B9" s="214"/>
      <c r="C9" s="214"/>
      <c r="D9" s="214"/>
      <c r="E9" s="214"/>
      <c r="F9" s="214"/>
      <c r="G9" s="214"/>
      <c r="H9" s="13"/>
      <c r="I9" s="14">
        <f t="shared" ref="I9:N9" si="0">SUM(I11,I15,)</f>
        <v>0</v>
      </c>
      <c r="J9" s="15">
        <f t="shared" si="0"/>
        <v>0</v>
      </c>
      <c r="K9" s="16">
        <f t="shared" si="0"/>
        <v>11940</v>
      </c>
      <c r="L9" s="17">
        <f>SUM(L10,L15)</f>
        <v>329</v>
      </c>
      <c r="M9" s="17">
        <f t="shared" si="0"/>
        <v>0</v>
      </c>
      <c r="N9" s="17">
        <f t="shared" si="0"/>
        <v>0</v>
      </c>
      <c r="O9" s="17">
        <f>SUM(O10,O15)</f>
        <v>329</v>
      </c>
      <c r="P9" s="17">
        <f>SUM(P10,P15)</f>
        <v>0</v>
      </c>
      <c r="Q9" s="17">
        <f>SUM(Q10,Q15)</f>
        <v>0</v>
      </c>
      <c r="R9" s="17">
        <f>SUM(R10,R15)</f>
        <v>345</v>
      </c>
      <c r="S9" s="17">
        <f>SUM(S11,S15,)</f>
        <v>212</v>
      </c>
      <c r="T9" s="18">
        <f>SUM(T11,T15,)</f>
        <v>7314</v>
      </c>
      <c r="U9" s="17">
        <f>SUM(U10,U15)</f>
        <v>345</v>
      </c>
      <c r="V9" s="80"/>
    </row>
    <row r="10" spans="1:22" s="20" customFormat="1" ht="15">
      <c r="A10" s="215" t="s">
        <v>16</v>
      </c>
      <c r="B10" s="216"/>
      <c r="C10" s="216"/>
      <c r="D10" s="216"/>
      <c r="E10" s="216"/>
      <c r="F10" s="216"/>
      <c r="G10" s="216"/>
      <c r="H10" s="21"/>
      <c r="I10" s="22"/>
      <c r="J10" s="23"/>
      <c r="K10" s="24">
        <v>0</v>
      </c>
      <c r="L10" s="25">
        <v>9</v>
      </c>
      <c r="M10" s="25">
        <v>0</v>
      </c>
      <c r="N10" s="25">
        <v>0</v>
      </c>
      <c r="O10" s="25">
        <v>9</v>
      </c>
      <c r="P10" s="26"/>
      <c r="Q10" s="26"/>
      <c r="R10" s="25">
        <v>9</v>
      </c>
      <c r="S10" s="17"/>
      <c r="T10" s="18"/>
      <c r="U10" s="25">
        <v>9</v>
      </c>
      <c r="V10" s="19"/>
    </row>
    <row r="11" spans="1:22">
      <c r="A11" s="27"/>
      <c r="B11" s="28" t="s">
        <v>17</v>
      </c>
      <c r="C11" s="21"/>
      <c r="D11" s="21"/>
      <c r="E11" s="21"/>
      <c r="F11" s="21"/>
      <c r="G11" s="21"/>
      <c r="H11" s="21"/>
      <c r="I11" s="22">
        <f t="shared" ref="I11:U11" si="1">SUM(I12:I14)</f>
        <v>0</v>
      </c>
      <c r="J11" s="23"/>
      <c r="K11" s="24">
        <f t="shared" si="1"/>
        <v>536</v>
      </c>
      <c r="L11" s="26">
        <f t="shared" si="1"/>
        <v>55</v>
      </c>
      <c r="M11" s="26">
        <f t="shared" si="1"/>
        <v>0</v>
      </c>
      <c r="N11" s="26">
        <f t="shared" si="1"/>
        <v>0</v>
      </c>
      <c r="O11" s="26">
        <f t="shared" ref="O11" si="2">SUM(O12:O14)</f>
        <v>77</v>
      </c>
      <c r="P11" s="26">
        <f t="shared" si="1"/>
        <v>0</v>
      </c>
      <c r="Q11" s="26">
        <f t="shared" si="1"/>
        <v>0</v>
      </c>
      <c r="R11" s="26">
        <f t="shared" si="1"/>
        <v>54</v>
      </c>
      <c r="S11" s="26">
        <f t="shared" si="1"/>
        <v>0</v>
      </c>
      <c r="T11" s="29">
        <f t="shared" si="1"/>
        <v>436</v>
      </c>
      <c r="U11" s="26">
        <f t="shared" si="1"/>
        <v>54</v>
      </c>
      <c r="V11" s="30"/>
    </row>
    <row r="12" spans="1:22">
      <c r="A12" s="27"/>
      <c r="B12" s="28"/>
      <c r="C12" s="21" t="s">
        <v>18</v>
      </c>
      <c r="D12" s="21" t="s">
        <v>19</v>
      </c>
      <c r="E12" s="21"/>
      <c r="F12" s="21"/>
      <c r="G12" s="21"/>
      <c r="H12" s="21"/>
      <c r="I12" s="22"/>
      <c r="J12" s="23"/>
      <c r="K12" s="24">
        <v>531</v>
      </c>
      <c r="L12" s="25">
        <v>15</v>
      </c>
      <c r="M12" s="26"/>
      <c r="N12" s="26"/>
      <c r="O12" s="25">
        <v>37</v>
      </c>
      <c r="P12" s="26"/>
      <c r="Q12" s="26"/>
      <c r="R12" s="25">
        <v>37</v>
      </c>
      <c r="S12" s="25"/>
      <c r="T12" s="31">
        <v>428</v>
      </c>
      <c r="U12" s="25">
        <v>37</v>
      </c>
      <c r="V12" s="30"/>
    </row>
    <row r="13" spans="1:22">
      <c r="A13" s="27"/>
      <c r="B13" s="28"/>
      <c r="C13" s="21" t="s">
        <v>20</v>
      </c>
      <c r="D13" s="217" t="s">
        <v>21</v>
      </c>
      <c r="E13" s="217"/>
      <c r="F13" s="217"/>
      <c r="G13" s="21"/>
      <c r="H13" s="21"/>
      <c r="I13" s="22"/>
      <c r="J13" s="23"/>
      <c r="K13" s="24">
        <v>0</v>
      </c>
      <c r="L13" s="25">
        <v>0</v>
      </c>
      <c r="M13" s="25">
        <v>0</v>
      </c>
      <c r="N13" s="25">
        <v>0</v>
      </c>
      <c r="O13" s="25">
        <v>0</v>
      </c>
      <c r="P13" s="26"/>
      <c r="Q13" s="26"/>
      <c r="R13" s="25">
        <v>0</v>
      </c>
      <c r="S13" s="25"/>
      <c r="T13" s="31">
        <v>0</v>
      </c>
      <c r="U13" s="25">
        <v>0</v>
      </c>
      <c r="V13" s="30"/>
    </row>
    <row r="14" spans="1:22">
      <c r="A14" s="27"/>
      <c r="B14" s="28"/>
      <c r="C14" s="21" t="s">
        <v>22</v>
      </c>
      <c r="D14" s="21"/>
      <c r="E14" s="21"/>
      <c r="F14" s="21"/>
      <c r="G14" s="21"/>
      <c r="H14" s="21"/>
      <c r="I14" s="22"/>
      <c r="J14" s="23"/>
      <c r="K14" s="24">
        <v>5</v>
      </c>
      <c r="L14" s="25">
        <v>40</v>
      </c>
      <c r="M14" s="25"/>
      <c r="N14" s="25"/>
      <c r="O14" s="25">
        <v>40</v>
      </c>
      <c r="P14" s="26"/>
      <c r="Q14" s="26"/>
      <c r="R14" s="25">
        <v>17</v>
      </c>
      <c r="S14" s="25"/>
      <c r="T14" s="31">
        <v>8</v>
      </c>
      <c r="U14" s="25">
        <v>17</v>
      </c>
      <c r="V14" s="30"/>
    </row>
    <row r="15" spans="1:22">
      <c r="A15" s="27"/>
      <c r="B15" s="28" t="s">
        <v>23</v>
      </c>
      <c r="C15" s="21"/>
      <c r="D15" s="21"/>
      <c r="E15" s="21"/>
      <c r="F15" s="21"/>
      <c r="G15" s="21"/>
      <c r="H15" s="21"/>
      <c r="I15" s="22">
        <f>SUM(I16,I17,I21,I27)</f>
        <v>0</v>
      </c>
      <c r="J15" s="23">
        <f>SUM(J16,J17,J21,J27)</f>
        <v>0</v>
      </c>
      <c r="K15" s="24">
        <f>SUM(K16,K17,K21,K27)</f>
        <v>11404</v>
      </c>
      <c r="L15" s="26">
        <f t="shared" ref="L15" si="3">SUM(L16,L17,L21,L27)</f>
        <v>320</v>
      </c>
      <c r="M15" s="26">
        <f>SUM(M16,M20,M21,M27)</f>
        <v>0</v>
      </c>
      <c r="N15" s="26">
        <f>SUM(N16,N20,N21,N27)</f>
        <v>0</v>
      </c>
      <c r="O15" s="26">
        <f t="shared" ref="O15" si="4">SUM(O16,O17,O21,O27)</f>
        <v>320</v>
      </c>
      <c r="P15" s="26">
        <f t="shared" ref="P15:T15" si="5">SUM(P16,P17,P21,P27)</f>
        <v>0</v>
      </c>
      <c r="Q15" s="26">
        <f t="shared" si="5"/>
        <v>0</v>
      </c>
      <c r="R15" s="26">
        <f t="shared" si="5"/>
        <v>336</v>
      </c>
      <c r="S15" s="26">
        <f t="shared" si="5"/>
        <v>212</v>
      </c>
      <c r="T15" s="29">
        <f t="shared" si="5"/>
        <v>6878</v>
      </c>
      <c r="U15" s="26">
        <f>SUM(U16,U17,U21,U27)</f>
        <v>336</v>
      </c>
      <c r="V15" s="30"/>
    </row>
    <row r="16" spans="1:22">
      <c r="A16" s="27"/>
      <c r="B16" s="28"/>
      <c r="C16" s="217" t="s">
        <v>24</v>
      </c>
      <c r="D16" s="217"/>
      <c r="E16" s="217"/>
      <c r="F16" s="21"/>
      <c r="G16" s="21"/>
      <c r="H16" s="21"/>
      <c r="I16" s="22">
        <v>0</v>
      </c>
      <c r="J16" s="23">
        <v>0</v>
      </c>
      <c r="K16" s="24">
        <v>0</v>
      </c>
      <c r="L16" s="25">
        <v>0</v>
      </c>
      <c r="M16" s="25">
        <v>0</v>
      </c>
      <c r="N16" s="25">
        <v>0</v>
      </c>
      <c r="O16" s="25">
        <v>0</v>
      </c>
      <c r="P16" s="26"/>
      <c r="Q16" s="26">
        <v>0</v>
      </c>
      <c r="R16" s="25">
        <v>0</v>
      </c>
      <c r="S16" s="25"/>
      <c r="T16" s="31">
        <v>0</v>
      </c>
      <c r="U16" s="25">
        <v>0</v>
      </c>
      <c r="V16" s="30"/>
    </row>
    <row r="17" spans="1:22">
      <c r="A17" s="27"/>
      <c r="B17" s="28"/>
      <c r="C17" s="21" t="s">
        <v>25</v>
      </c>
      <c r="D17" s="21"/>
      <c r="E17" s="21"/>
      <c r="F17" s="21"/>
      <c r="G17" s="21"/>
      <c r="H17" s="21"/>
      <c r="I17" s="22">
        <f t="shared" ref="I17:N17" si="6">SUM(I18,I20)</f>
        <v>0</v>
      </c>
      <c r="J17" s="23">
        <f t="shared" si="6"/>
        <v>0</v>
      </c>
      <c r="K17" s="24">
        <v>895</v>
      </c>
      <c r="L17" s="25">
        <f>L18+L20</f>
        <v>260</v>
      </c>
      <c r="M17" s="26">
        <f t="shared" si="6"/>
        <v>0</v>
      </c>
      <c r="N17" s="26">
        <f t="shared" si="6"/>
        <v>0</v>
      </c>
      <c r="O17" s="25">
        <f>O18+O20</f>
        <v>260</v>
      </c>
      <c r="P17" s="25">
        <f>P18+P20</f>
        <v>0</v>
      </c>
      <c r="Q17" s="25">
        <f>Q18+Q20</f>
        <v>0</v>
      </c>
      <c r="R17" s="25">
        <f>R18+R20</f>
        <v>253</v>
      </c>
      <c r="S17" s="25"/>
      <c r="T17" s="31">
        <v>1207</v>
      </c>
      <c r="U17" s="25">
        <f>U18+U20</f>
        <v>253</v>
      </c>
      <c r="V17" s="30"/>
    </row>
    <row r="18" spans="1:22">
      <c r="A18" s="27"/>
      <c r="B18" s="28"/>
      <c r="C18" s="21"/>
      <c r="D18" s="21" t="s">
        <v>26</v>
      </c>
      <c r="E18" s="21"/>
      <c r="F18" s="21"/>
      <c r="G18" s="21"/>
      <c r="H18" s="21"/>
      <c r="I18" s="22"/>
      <c r="J18" s="23"/>
      <c r="K18" s="24">
        <v>615</v>
      </c>
      <c r="L18" s="25">
        <v>260</v>
      </c>
      <c r="M18" s="25"/>
      <c r="N18" s="25"/>
      <c r="O18" s="25">
        <v>260</v>
      </c>
      <c r="P18" s="26"/>
      <c r="Q18" s="26"/>
      <c r="R18" s="25">
        <v>253</v>
      </c>
      <c r="S18" s="25">
        <v>260</v>
      </c>
      <c r="T18" s="31">
        <v>1000</v>
      </c>
      <c r="U18" s="25">
        <v>253</v>
      </c>
      <c r="V18" s="30"/>
    </row>
    <row r="19" spans="1:22">
      <c r="A19" s="27"/>
      <c r="B19" s="28"/>
      <c r="C19" s="21"/>
      <c r="D19" s="21" t="s">
        <v>27</v>
      </c>
      <c r="E19" s="21"/>
      <c r="F19" s="21"/>
      <c r="G19" s="21"/>
      <c r="H19" s="21"/>
      <c r="I19" s="22"/>
      <c r="J19" s="23"/>
      <c r="K19" s="24"/>
      <c r="L19" s="25">
        <v>0</v>
      </c>
      <c r="M19" s="25"/>
      <c r="N19" s="25"/>
      <c r="O19" s="25">
        <v>0</v>
      </c>
      <c r="P19" s="26"/>
      <c r="Q19" s="26"/>
      <c r="R19" s="25">
        <v>0</v>
      </c>
      <c r="S19" s="25">
        <v>260</v>
      </c>
      <c r="T19" s="31">
        <v>1000</v>
      </c>
      <c r="U19" s="25">
        <v>0</v>
      </c>
      <c r="V19" s="30"/>
    </row>
    <row r="20" spans="1:22">
      <c r="A20" s="27"/>
      <c r="B20" s="28"/>
      <c r="C20" s="21"/>
      <c r="D20" s="21" t="s">
        <v>28</v>
      </c>
      <c r="E20" s="21"/>
      <c r="F20" s="21"/>
      <c r="G20" s="21"/>
      <c r="H20" s="21"/>
      <c r="I20" s="22"/>
      <c r="J20" s="23"/>
      <c r="K20" s="24">
        <v>280</v>
      </c>
      <c r="L20" s="25">
        <v>0</v>
      </c>
      <c r="M20" s="25"/>
      <c r="N20" s="25"/>
      <c r="O20" s="25">
        <v>0</v>
      </c>
      <c r="P20" s="26"/>
      <c r="Q20" s="26"/>
      <c r="R20" s="25">
        <v>0</v>
      </c>
      <c r="S20" s="25"/>
      <c r="T20" s="31">
        <v>467</v>
      </c>
      <c r="U20" s="25">
        <v>0</v>
      </c>
      <c r="V20" s="30"/>
    </row>
    <row r="21" spans="1:22">
      <c r="A21" s="27"/>
      <c r="B21" s="28"/>
      <c r="C21" s="21" t="s">
        <v>29</v>
      </c>
      <c r="D21" s="21"/>
      <c r="E21" s="21"/>
      <c r="F21" s="21"/>
      <c r="G21" s="21"/>
      <c r="H21" s="21"/>
      <c r="I21" s="22">
        <f t="shared" ref="I21:T21" si="7">SUM(I22:I26)</f>
        <v>0</v>
      </c>
      <c r="J21" s="23">
        <f t="shared" si="7"/>
        <v>0</v>
      </c>
      <c r="K21" s="24">
        <f t="shared" si="7"/>
        <v>10490</v>
      </c>
      <c r="L21" s="26">
        <f t="shared" si="7"/>
        <v>60</v>
      </c>
      <c r="M21" s="26">
        <f t="shared" si="7"/>
        <v>0</v>
      </c>
      <c r="N21" s="26">
        <f t="shared" si="7"/>
        <v>0</v>
      </c>
      <c r="O21" s="26">
        <f t="shared" ref="O21" si="8">SUM(O22:O26)</f>
        <v>60</v>
      </c>
      <c r="P21" s="26">
        <f t="shared" si="7"/>
        <v>0</v>
      </c>
      <c r="Q21" s="26">
        <f t="shared" si="7"/>
        <v>0</v>
      </c>
      <c r="R21" s="26">
        <f t="shared" si="7"/>
        <v>83</v>
      </c>
      <c r="S21" s="23">
        <f t="shared" si="7"/>
        <v>132</v>
      </c>
      <c r="T21" s="24">
        <f t="shared" si="7"/>
        <v>5584</v>
      </c>
      <c r="U21" s="26">
        <f>SUM(U22:U26)</f>
        <v>83</v>
      </c>
      <c r="V21" s="30"/>
    </row>
    <row r="22" spans="1:22">
      <c r="A22" s="27"/>
      <c r="B22" s="28"/>
      <c r="C22" s="21"/>
      <c r="D22" s="21" t="s">
        <v>30</v>
      </c>
      <c r="E22" s="21"/>
      <c r="F22" s="21"/>
      <c r="G22" s="21"/>
      <c r="H22" s="21"/>
      <c r="I22" s="22"/>
      <c r="J22" s="23"/>
      <c r="K22" s="24">
        <v>641</v>
      </c>
      <c r="L22" s="25">
        <v>0</v>
      </c>
      <c r="M22" s="25"/>
      <c r="N22" s="25"/>
      <c r="O22" s="25">
        <v>0</v>
      </c>
      <c r="P22" s="26"/>
      <c r="Q22" s="26"/>
      <c r="R22" s="25">
        <v>0</v>
      </c>
      <c r="S22" s="25"/>
      <c r="T22" s="31">
        <v>773</v>
      </c>
      <c r="U22" s="25">
        <v>0</v>
      </c>
      <c r="V22" s="30"/>
    </row>
    <row r="23" spans="1:22">
      <c r="A23" s="27"/>
      <c r="B23" s="28"/>
      <c r="C23" s="21"/>
      <c r="D23" s="21" t="s">
        <v>31</v>
      </c>
      <c r="E23" s="21"/>
      <c r="F23" s="21"/>
      <c r="G23" s="21"/>
      <c r="H23" s="21"/>
      <c r="I23" s="22"/>
      <c r="J23" s="32"/>
      <c r="K23" s="24">
        <v>4032</v>
      </c>
      <c r="L23" s="25">
        <v>0</v>
      </c>
      <c r="M23" s="25"/>
      <c r="N23" s="25"/>
      <c r="O23" s="25">
        <v>0</v>
      </c>
      <c r="P23" s="26"/>
      <c r="Q23" s="26"/>
      <c r="R23" s="25">
        <v>0</v>
      </c>
      <c r="S23" s="25">
        <v>32</v>
      </c>
      <c r="T23" s="31">
        <v>4311</v>
      </c>
      <c r="U23" s="25">
        <v>0</v>
      </c>
      <c r="V23" s="30"/>
    </row>
    <row r="24" spans="1:22">
      <c r="A24" s="27"/>
      <c r="B24" s="28"/>
      <c r="C24" s="21"/>
      <c r="D24" s="21" t="s">
        <v>32</v>
      </c>
      <c r="E24" s="21"/>
      <c r="F24" s="21"/>
      <c r="G24" s="21"/>
      <c r="H24" s="21"/>
      <c r="I24" s="22"/>
      <c r="J24" s="32"/>
      <c r="K24" s="24">
        <v>5386</v>
      </c>
      <c r="L24" s="25">
        <v>0</v>
      </c>
      <c r="M24" s="26"/>
      <c r="N24" s="26"/>
      <c r="O24" s="25">
        <v>0</v>
      </c>
      <c r="P24" s="26"/>
      <c r="Q24" s="26"/>
      <c r="R24" s="25">
        <v>0</v>
      </c>
      <c r="S24" s="25"/>
      <c r="T24" s="31">
        <v>0</v>
      </c>
      <c r="U24" s="25">
        <v>0</v>
      </c>
      <c r="V24" s="30"/>
    </row>
    <row r="25" spans="1:22">
      <c r="A25" s="27"/>
      <c r="B25" s="28"/>
      <c r="C25" s="21"/>
      <c r="D25" s="33" t="s">
        <v>33</v>
      </c>
      <c r="E25" s="21"/>
      <c r="F25" s="21"/>
      <c r="G25" s="21"/>
      <c r="H25" s="21"/>
      <c r="I25" s="22"/>
      <c r="J25" s="32"/>
      <c r="K25" s="24">
        <v>431</v>
      </c>
      <c r="L25" s="25">
        <v>60</v>
      </c>
      <c r="M25" s="25"/>
      <c r="N25" s="25"/>
      <c r="O25" s="25">
        <v>60</v>
      </c>
      <c r="P25" s="26"/>
      <c r="Q25" s="26"/>
      <c r="R25" s="25">
        <v>83</v>
      </c>
      <c r="S25" s="25">
        <v>100</v>
      </c>
      <c r="T25" s="31">
        <v>500</v>
      </c>
      <c r="U25" s="25">
        <v>83</v>
      </c>
      <c r="V25" s="30"/>
    </row>
    <row r="26" spans="1:22">
      <c r="A26" s="27"/>
      <c r="B26" s="28"/>
      <c r="C26" s="21"/>
      <c r="D26" s="33" t="s">
        <v>34</v>
      </c>
      <c r="E26" s="21"/>
      <c r="F26" s="21"/>
      <c r="G26" s="21"/>
      <c r="H26" s="21"/>
      <c r="I26" s="22"/>
      <c r="J26" s="32">
        <v>0</v>
      </c>
      <c r="K26" s="24">
        <v>0</v>
      </c>
      <c r="L26" s="25">
        <v>0</v>
      </c>
      <c r="M26" s="25">
        <v>0</v>
      </c>
      <c r="N26" s="25">
        <v>0</v>
      </c>
      <c r="O26" s="25">
        <v>0</v>
      </c>
      <c r="P26" s="26"/>
      <c r="Q26" s="26">
        <v>0</v>
      </c>
      <c r="R26" s="25">
        <v>0</v>
      </c>
      <c r="S26" s="25"/>
      <c r="T26" s="31">
        <v>0</v>
      </c>
      <c r="U26" s="25">
        <v>0</v>
      </c>
      <c r="V26" s="30"/>
    </row>
    <row r="27" spans="1:22">
      <c r="A27" s="34"/>
      <c r="B27" s="35"/>
      <c r="C27" s="36" t="s">
        <v>35</v>
      </c>
      <c r="D27" s="36"/>
      <c r="E27" s="36"/>
      <c r="F27" s="36"/>
      <c r="G27" s="36"/>
      <c r="H27" s="36"/>
      <c r="I27" s="22"/>
      <c r="J27" s="32"/>
      <c r="K27" s="24">
        <v>19</v>
      </c>
      <c r="L27" s="25">
        <v>0</v>
      </c>
      <c r="M27" s="25"/>
      <c r="N27" s="25"/>
      <c r="O27" s="25">
        <v>0</v>
      </c>
      <c r="P27" s="26"/>
      <c r="Q27" s="26"/>
      <c r="R27" s="25">
        <v>0</v>
      </c>
      <c r="S27" s="25">
        <v>80</v>
      </c>
      <c r="T27" s="31">
        <v>87</v>
      </c>
      <c r="U27" s="25">
        <v>0</v>
      </c>
      <c r="V27" s="30"/>
    </row>
    <row r="28" spans="1:22" s="20" customFormat="1" ht="15">
      <c r="A28" s="37" t="s">
        <v>36</v>
      </c>
      <c r="B28" s="38" t="s">
        <v>37</v>
      </c>
      <c r="C28" s="39"/>
      <c r="D28" s="39"/>
      <c r="E28" s="39"/>
      <c r="F28" s="39"/>
      <c r="G28" s="39"/>
      <c r="H28" s="39"/>
      <c r="I28" s="40">
        <f t="shared" ref="I28:U28" si="9">I29</f>
        <v>0</v>
      </c>
      <c r="J28" s="41">
        <f t="shared" si="9"/>
        <v>0</v>
      </c>
      <c r="K28" s="42">
        <f t="shared" si="9"/>
        <v>7002</v>
      </c>
      <c r="L28" s="43">
        <f t="shared" si="9"/>
        <v>4632</v>
      </c>
      <c r="M28" s="44">
        <f t="shared" si="9"/>
        <v>0</v>
      </c>
      <c r="N28" s="44">
        <f t="shared" si="9"/>
        <v>0</v>
      </c>
      <c r="O28" s="43">
        <f t="shared" si="9"/>
        <v>5454</v>
      </c>
      <c r="P28" s="44">
        <f t="shared" si="9"/>
        <v>0</v>
      </c>
      <c r="Q28" s="44">
        <f t="shared" si="9"/>
        <v>0</v>
      </c>
      <c r="R28" s="43">
        <f t="shared" si="9"/>
        <v>5454</v>
      </c>
      <c r="S28" s="45">
        <f t="shared" si="9"/>
        <v>-403</v>
      </c>
      <c r="T28" s="44">
        <f t="shared" si="9"/>
        <v>10782</v>
      </c>
      <c r="U28" s="43">
        <f t="shared" si="9"/>
        <v>5454</v>
      </c>
      <c r="V28" s="19"/>
    </row>
    <row r="29" spans="1:22">
      <c r="A29" s="27"/>
      <c r="B29" s="28" t="s">
        <v>38</v>
      </c>
      <c r="C29" s="21"/>
      <c r="D29" s="21"/>
      <c r="E29" s="21"/>
      <c r="F29" s="21"/>
      <c r="G29" s="21"/>
      <c r="H29" s="21"/>
      <c r="I29" s="22">
        <f>SUM(I30:I37)</f>
        <v>0</v>
      </c>
      <c r="J29" s="22">
        <f>SUM(J30:J37)</f>
        <v>0</v>
      </c>
      <c r="K29" s="46">
        <f t="shared" ref="K29:Q29" si="10">SUM(K30:K36)</f>
        <v>7002</v>
      </c>
      <c r="L29" s="47">
        <f>SUM(L30:L38)</f>
        <v>4632</v>
      </c>
      <c r="M29" s="48">
        <f t="shared" si="10"/>
        <v>0</v>
      </c>
      <c r="N29" s="48">
        <f t="shared" si="10"/>
        <v>0</v>
      </c>
      <c r="O29" s="47">
        <f>SUM(O30:O38)</f>
        <v>5454</v>
      </c>
      <c r="P29" s="48">
        <f t="shared" si="10"/>
        <v>0</v>
      </c>
      <c r="Q29" s="48">
        <f t="shared" si="10"/>
        <v>0</v>
      </c>
      <c r="R29" s="47">
        <f>SUM(R30:R38)</f>
        <v>5454</v>
      </c>
      <c r="S29" s="49">
        <f>SUM(S30:S38)</f>
        <v>-403</v>
      </c>
      <c r="T29" s="46">
        <f>SUM(T30:T38)</f>
        <v>10782</v>
      </c>
      <c r="U29" s="47">
        <f>SUM(U30:U38)</f>
        <v>5454</v>
      </c>
      <c r="V29" s="30"/>
    </row>
    <row r="30" spans="1:22">
      <c r="A30" s="27"/>
      <c r="B30" s="28"/>
      <c r="C30" s="21" t="s">
        <v>39</v>
      </c>
      <c r="D30" s="21"/>
      <c r="E30" s="21"/>
      <c r="F30" s="21"/>
      <c r="G30" s="21"/>
      <c r="H30" s="21"/>
      <c r="I30" s="22"/>
      <c r="J30" s="32"/>
      <c r="K30" s="24">
        <v>517</v>
      </c>
      <c r="L30" s="25">
        <v>4632</v>
      </c>
      <c r="M30" s="25"/>
      <c r="N30" s="25"/>
      <c r="O30" s="25">
        <v>5454</v>
      </c>
      <c r="P30" s="25"/>
      <c r="Q30" s="25"/>
      <c r="R30" s="25">
        <v>5454</v>
      </c>
      <c r="S30" s="25">
        <v>-246</v>
      </c>
      <c r="T30" s="31">
        <v>4979</v>
      </c>
      <c r="U30" s="25">
        <v>5454</v>
      </c>
      <c r="V30" s="30"/>
    </row>
    <row r="31" spans="1:22">
      <c r="A31" s="27"/>
      <c r="B31" s="28"/>
      <c r="C31" s="21" t="s">
        <v>40</v>
      </c>
      <c r="D31" s="21"/>
      <c r="E31" s="21"/>
      <c r="F31" s="21"/>
      <c r="G31" s="21"/>
      <c r="H31" s="21"/>
      <c r="I31" s="22">
        <v>0</v>
      </c>
      <c r="J31" s="32"/>
      <c r="K31" s="24">
        <v>0</v>
      </c>
      <c r="L31" s="25">
        <v>0</v>
      </c>
      <c r="M31" s="25">
        <v>0</v>
      </c>
      <c r="N31" s="25">
        <v>0</v>
      </c>
      <c r="O31" s="25">
        <v>0</v>
      </c>
      <c r="P31" s="25"/>
      <c r="Q31" s="25"/>
      <c r="R31" s="25">
        <v>0</v>
      </c>
      <c r="S31" s="25"/>
      <c r="T31" s="31">
        <v>74</v>
      </c>
      <c r="U31" s="25">
        <v>0</v>
      </c>
      <c r="V31" s="30"/>
    </row>
    <row r="32" spans="1:22">
      <c r="A32" s="27"/>
      <c r="B32" s="28"/>
      <c r="C32" s="21" t="s">
        <v>41</v>
      </c>
      <c r="D32" s="21"/>
      <c r="E32" s="21"/>
      <c r="F32" s="21"/>
      <c r="G32" s="21"/>
      <c r="H32" s="21"/>
      <c r="I32" s="22">
        <v>0</v>
      </c>
      <c r="J32" s="32"/>
      <c r="K32" s="24">
        <v>0</v>
      </c>
      <c r="L32" s="25">
        <v>0</v>
      </c>
      <c r="M32" s="25">
        <v>0</v>
      </c>
      <c r="N32" s="25">
        <v>0</v>
      </c>
      <c r="O32" s="25">
        <v>0</v>
      </c>
      <c r="P32" s="25"/>
      <c r="Q32" s="25"/>
      <c r="R32" s="25">
        <v>0</v>
      </c>
      <c r="S32" s="25"/>
      <c r="T32" s="31">
        <v>0</v>
      </c>
      <c r="U32" s="25">
        <v>0</v>
      </c>
      <c r="V32" s="30"/>
    </row>
    <row r="33" spans="1:22">
      <c r="A33" s="27"/>
      <c r="B33" s="28"/>
      <c r="C33" s="21" t="s">
        <v>42</v>
      </c>
      <c r="D33" s="21"/>
      <c r="E33" s="21"/>
      <c r="F33" s="21"/>
      <c r="G33" s="21"/>
      <c r="H33" s="21"/>
      <c r="I33" s="22">
        <v>0</v>
      </c>
      <c r="J33" s="32"/>
      <c r="K33" s="24">
        <v>0</v>
      </c>
      <c r="L33" s="25">
        <v>0</v>
      </c>
      <c r="M33" s="25">
        <v>0</v>
      </c>
      <c r="N33" s="25">
        <v>0</v>
      </c>
      <c r="O33" s="25">
        <v>0</v>
      </c>
      <c r="P33" s="25"/>
      <c r="Q33" s="25"/>
      <c r="R33" s="25">
        <v>0</v>
      </c>
      <c r="S33" s="25"/>
      <c r="T33" s="31">
        <v>0</v>
      </c>
      <c r="U33" s="25">
        <v>0</v>
      </c>
      <c r="V33" s="30"/>
    </row>
    <row r="34" spans="1:22">
      <c r="A34" s="27"/>
      <c r="B34" s="28"/>
      <c r="C34" s="50" t="s">
        <v>43</v>
      </c>
      <c r="D34" s="21"/>
      <c r="E34" s="21"/>
      <c r="F34" s="21"/>
      <c r="G34" s="21"/>
      <c r="H34" s="21"/>
      <c r="I34" s="22"/>
      <c r="J34" s="32"/>
      <c r="K34" s="24">
        <v>2370</v>
      </c>
      <c r="L34" s="25">
        <v>0</v>
      </c>
      <c r="M34" s="25"/>
      <c r="N34" s="25"/>
      <c r="O34" s="25">
        <v>0</v>
      </c>
      <c r="P34" s="25"/>
      <c r="Q34" s="25"/>
      <c r="R34" s="25">
        <v>0</v>
      </c>
      <c r="S34" s="25">
        <v>-184</v>
      </c>
      <c r="T34" s="31">
        <v>2342</v>
      </c>
      <c r="U34" s="25">
        <v>0</v>
      </c>
      <c r="V34" s="30"/>
    </row>
    <row r="35" spans="1:22" s="8" customFormat="1">
      <c r="A35" s="27"/>
      <c r="B35" s="28"/>
      <c r="C35" s="21" t="s">
        <v>44</v>
      </c>
      <c r="D35" s="21"/>
      <c r="E35" s="21"/>
      <c r="F35" s="21"/>
      <c r="G35" s="21"/>
      <c r="H35" s="21"/>
      <c r="I35" s="22">
        <v>0</v>
      </c>
      <c r="J35" s="32"/>
      <c r="K35" s="24">
        <v>1423</v>
      </c>
      <c r="L35" s="25">
        <v>0</v>
      </c>
      <c r="M35" s="25"/>
      <c r="N35" s="25"/>
      <c r="O35" s="25">
        <v>0</v>
      </c>
      <c r="P35" s="25"/>
      <c r="Q35" s="25"/>
      <c r="R35" s="25">
        <v>0</v>
      </c>
      <c r="S35" s="25"/>
      <c r="T35" s="31">
        <v>0</v>
      </c>
      <c r="U35" s="25">
        <v>0</v>
      </c>
      <c r="V35" s="30"/>
    </row>
    <row r="36" spans="1:22" s="8" customFormat="1">
      <c r="A36" s="27"/>
      <c r="B36" s="28"/>
      <c r="C36" s="50" t="s">
        <v>45</v>
      </c>
      <c r="D36" s="21"/>
      <c r="E36" s="21"/>
      <c r="F36" s="21"/>
      <c r="G36" s="21"/>
      <c r="H36" s="21"/>
      <c r="I36" s="22"/>
      <c r="J36" s="32"/>
      <c r="K36" s="24">
        <v>2692</v>
      </c>
      <c r="L36" s="25">
        <v>0</v>
      </c>
      <c r="M36" s="25"/>
      <c r="N36" s="25"/>
      <c r="O36" s="25">
        <v>0</v>
      </c>
      <c r="P36" s="25"/>
      <c r="Q36" s="25"/>
      <c r="R36" s="25">
        <v>0</v>
      </c>
      <c r="S36" s="25"/>
      <c r="T36" s="31">
        <v>3288</v>
      </c>
      <c r="U36" s="25">
        <v>0</v>
      </c>
      <c r="V36" s="30"/>
    </row>
    <row r="37" spans="1:22" s="8" customFormat="1">
      <c r="A37" s="27"/>
      <c r="B37" s="28"/>
      <c r="C37" s="50" t="s">
        <v>46</v>
      </c>
      <c r="D37" s="21"/>
      <c r="E37" s="21"/>
      <c r="F37" s="21"/>
      <c r="G37" s="21"/>
      <c r="H37" s="21"/>
      <c r="I37" s="22"/>
      <c r="J37" s="32"/>
      <c r="K37" s="24"/>
      <c r="L37" s="25">
        <v>0</v>
      </c>
      <c r="M37" s="25">
        <v>0</v>
      </c>
      <c r="N37" s="25">
        <v>0</v>
      </c>
      <c r="O37" s="25">
        <v>0</v>
      </c>
      <c r="P37" s="25"/>
      <c r="Q37" s="25">
        <v>0</v>
      </c>
      <c r="R37" s="25">
        <v>0</v>
      </c>
      <c r="S37" s="25"/>
      <c r="T37" s="31">
        <v>0</v>
      </c>
      <c r="U37" s="25">
        <v>0</v>
      </c>
      <c r="V37" s="30"/>
    </row>
    <row r="38" spans="1:22" s="8" customFormat="1">
      <c r="A38" s="27"/>
      <c r="B38" s="28"/>
      <c r="C38" s="218" t="s">
        <v>47</v>
      </c>
      <c r="D38" s="219"/>
      <c r="E38" s="219"/>
      <c r="F38" s="219"/>
      <c r="G38" s="219"/>
      <c r="H38" s="21"/>
      <c r="I38" s="22"/>
      <c r="J38" s="32"/>
      <c r="K38" s="24"/>
      <c r="L38" s="25">
        <v>0</v>
      </c>
      <c r="M38" s="31"/>
      <c r="N38" s="31"/>
      <c r="O38" s="25">
        <v>0</v>
      </c>
      <c r="P38" s="31"/>
      <c r="Q38" s="31"/>
      <c r="R38" s="25">
        <v>0</v>
      </c>
      <c r="S38" s="31">
        <v>27</v>
      </c>
      <c r="T38" s="31">
        <v>99</v>
      </c>
      <c r="U38" s="25">
        <v>0</v>
      </c>
      <c r="V38" s="30"/>
    </row>
    <row r="39" spans="1:22" s="20" customFormat="1" ht="15">
      <c r="A39" s="37" t="s">
        <v>48</v>
      </c>
      <c r="B39" s="38"/>
      <c r="C39" s="39"/>
      <c r="D39" s="39"/>
      <c r="E39" s="39"/>
      <c r="F39" s="39"/>
      <c r="G39" s="39"/>
      <c r="H39" s="39"/>
      <c r="I39" s="40">
        <f t="shared" ref="I39:T39" si="11">SUM(I40:I43)</f>
        <v>0</v>
      </c>
      <c r="J39" s="41">
        <f t="shared" si="11"/>
        <v>0</v>
      </c>
      <c r="K39" s="42">
        <f t="shared" si="11"/>
        <v>309</v>
      </c>
      <c r="L39" s="43">
        <f>SUM(L40:L43)</f>
        <v>0</v>
      </c>
      <c r="M39" s="44">
        <f t="shared" si="11"/>
        <v>0</v>
      </c>
      <c r="N39" s="44">
        <f t="shared" si="11"/>
        <v>0</v>
      </c>
      <c r="O39" s="43">
        <f>SUM(O40:O43)</f>
        <v>854</v>
      </c>
      <c r="P39" s="44">
        <f t="shared" si="11"/>
        <v>0</v>
      </c>
      <c r="Q39" s="44">
        <f t="shared" si="11"/>
        <v>0</v>
      </c>
      <c r="R39" s="43">
        <f>SUM(R40:R43)</f>
        <v>854</v>
      </c>
      <c r="S39" s="42">
        <v>710</v>
      </c>
      <c r="T39" s="42">
        <f t="shared" si="11"/>
        <v>1450</v>
      </c>
      <c r="U39" s="43">
        <f>SUM(U40:U43)</f>
        <v>854</v>
      </c>
      <c r="V39" s="100"/>
    </row>
    <row r="40" spans="1:22">
      <c r="A40" s="27"/>
      <c r="B40" s="28" t="s">
        <v>49</v>
      </c>
      <c r="C40" s="21"/>
      <c r="D40" s="21"/>
      <c r="E40" s="21"/>
      <c r="F40" s="21"/>
      <c r="G40" s="21"/>
      <c r="H40" s="21"/>
      <c r="I40" s="22">
        <v>0</v>
      </c>
      <c r="J40" s="32">
        <v>0</v>
      </c>
      <c r="K40" s="24">
        <v>0</v>
      </c>
      <c r="L40" s="25">
        <v>0</v>
      </c>
      <c r="M40" s="26">
        <v>0</v>
      </c>
      <c r="N40" s="25">
        <v>0</v>
      </c>
      <c r="O40" s="25">
        <v>854</v>
      </c>
      <c r="P40" s="25"/>
      <c r="Q40" s="25">
        <v>0</v>
      </c>
      <c r="R40" s="25">
        <v>854</v>
      </c>
      <c r="S40" s="25"/>
      <c r="T40" s="31">
        <v>0</v>
      </c>
      <c r="U40" s="25">
        <v>854</v>
      </c>
      <c r="V40" s="25"/>
    </row>
    <row r="41" spans="1:22">
      <c r="A41" s="27"/>
      <c r="B41" s="28" t="s">
        <v>50</v>
      </c>
      <c r="C41" s="21"/>
      <c r="D41" s="21"/>
      <c r="E41" s="21"/>
      <c r="F41" s="21"/>
      <c r="G41" s="21"/>
      <c r="H41" s="21"/>
      <c r="I41" s="22"/>
      <c r="J41" s="32"/>
      <c r="K41" s="24">
        <v>309</v>
      </c>
      <c r="L41" s="25">
        <v>0</v>
      </c>
      <c r="M41" s="26">
        <v>0</v>
      </c>
      <c r="N41" s="25">
        <v>0</v>
      </c>
      <c r="O41" s="25">
        <v>0</v>
      </c>
      <c r="P41" s="25"/>
      <c r="Q41" s="25"/>
      <c r="R41" s="25">
        <v>0</v>
      </c>
      <c r="S41" s="25">
        <v>450</v>
      </c>
      <c r="T41" s="31">
        <v>450</v>
      </c>
      <c r="U41" s="25">
        <v>0</v>
      </c>
      <c r="V41" s="30"/>
    </row>
    <row r="42" spans="1:22">
      <c r="A42" s="27"/>
      <c r="B42" s="28" t="s">
        <v>51</v>
      </c>
      <c r="C42" s="21" t="s">
        <v>52</v>
      </c>
      <c r="D42" s="21"/>
      <c r="E42" s="21" t="s">
        <v>53</v>
      </c>
      <c r="F42" s="21"/>
      <c r="G42" s="21"/>
      <c r="H42" s="21"/>
      <c r="I42" s="51"/>
      <c r="J42" s="52"/>
      <c r="K42" s="53"/>
      <c r="L42" s="25">
        <v>0</v>
      </c>
      <c r="M42" s="54"/>
      <c r="N42" s="25"/>
      <c r="O42" s="25">
        <v>0</v>
      </c>
      <c r="P42" s="25"/>
      <c r="Q42" s="25"/>
      <c r="R42" s="25">
        <v>0</v>
      </c>
      <c r="S42" s="25">
        <v>260</v>
      </c>
      <c r="T42" s="31">
        <v>1000</v>
      </c>
      <c r="U42" s="25">
        <v>0</v>
      </c>
      <c r="V42" s="30"/>
    </row>
    <row r="43" spans="1:22" ht="15" thickBot="1">
      <c r="A43" s="55"/>
      <c r="B43" s="56" t="s">
        <v>54</v>
      </c>
      <c r="C43" s="57" t="s">
        <v>55</v>
      </c>
      <c r="D43" s="57"/>
      <c r="E43" s="57"/>
      <c r="F43" s="57"/>
      <c r="G43" s="57"/>
      <c r="H43" s="57"/>
      <c r="I43" s="58">
        <v>0</v>
      </c>
      <c r="J43" s="59">
        <v>0</v>
      </c>
      <c r="K43" s="60">
        <v>0</v>
      </c>
      <c r="L43" s="25">
        <v>0</v>
      </c>
      <c r="M43" s="61">
        <v>0</v>
      </c>
      <c r="N43" s="25">
        <v>0</v>
      </c>
      <c r="O43" s="25">
        <v>0</v>
      </c>
      <c r="P43" s="25"/>
      <c r="Q43" s="25">
        <v>0</v>
      </c>
      <c r="R43" s="25">
        <v>0</v>
      </c>
      <c r="S43" s="25"/>
      <c r="T43" s="31">
        <v>0</v>
      </c>
      <c r="U43" s="25">
        <v>0</v>
      </c>
      <c r="V43" s="30"/>
    </row>
    <row r="44" spans="1:22">
      <c r="I44" s="62"/>
      <c r="J44" s="62"/>
      <c r="K44" s="63"/>
    </row>
    <row r="45" spans="1:22">
      <c r="I45" s="62"/>
      <c r="J45" s="62"/>
      <c r="K45" s="63"/>
      <c r="O45" s="8"/>
      <c r="P45" s="8"/>
    </row>
    <row r="46" spans="1:22" ht="51" customHeight="1" thickBot="1">
      <c r="I46" s="62"/>
      <c r="J46" s="62"/>
      <c r="K46" s="63"/>
      <c r="O46" s="64"/>
      <c r="P46" s="64"/>
    </row>
    <row r="47" spans="1:22" ht="15" hidden="1" thickBot="1">
      <c r="I47" s="62"/>
      <c r="J47" s="62"/>
      <c r="K47" s="63"/>
      <c r="O47" s="65"/>
      <c r="P47" s="65"/>
    </row>
    <row r="48" spans="1:22" ht="15" hidden="1" thickBot="1">
      <c r="I48" s="62"/>
      <c r="J48" s="62"/>
      <c r="K48" s="63"/>
      <c r="O48" s="66"/>
      <c r="P48" s="66"/>
    </row>
    <row r="49" spans="1:22" ht="15" hidden="1" thickBot="1">
      <c r="I49" s="62"/>
      <c r="J49" s="62"/>
      <c r="K49" s="63"/>
      <c r="O49" s="28"/>
      <c r="P49" s="28"/>
    </row>
    <row r="50" spans="1:22" ht="15" hidden="1" thickBot="1">
      <c r="I50" s="62"/>
      <c r="J50" s="62"/>
      <c r="K50" s="63"/>
      <c r="O50" s="28"/>
      <c r="P50" s="28"/>
    </row>
    <row r="51" spans="1:22" ht="4.5" hidden="1" customHeight="1" thickBot="1">
      <c r="I51" s="62"/>
      <c r="J51" s="62"/>
      <c r="K51" s="63"/>
      <c r="O51" s="28"/>
      <c r="P51" s="28"/>
    </row>
    <row r="52" spans="1:22" ht="9" hidden="1" customHeight="1" thickBot="1">
      <c r="I52" s="62"/>
      <c r="J52" s="62"/>
      <c r="K52" s="63"/>
      <c r="O52" s="28"/>
      <c r="P52" s="28"/>
    </row>
    <row r="53" spans="1:22" ht="16.5" hidden="1" customHeight="1" thickBot="1">
      <c r="I53" s="62"/>
      <c r="J53" s="62"/>
      <c r="K53" s="63"/>
      <c r="L53" s="1" t="s">
        <v>56</v>
      </c>
      <c r="O53" s="28"/>
      <c r="P53" s="28"/>
    </row>
    <row r="54" spans="1:22" s="12" customFormat="1" ht="37.5" customHeight="1" thickBot="1">
      <c r="A54" s="220" t="s">
        <v>57</v>
      </c>
      <c r="B54" s="221"/>
      <c r="C54" s="221"/>
      <c r="D54" s="221"/>
      <c r="E54" s="221"/>
      <c r="F54" s="221"/>
      <c r="G54" s="221"/>
      <c r="H54" s="67"/>
      <c r="I54" s="68" t="s">
        <v>58</v>
      </c>
      <c r="J54" s="68" t="s">
        <v>8</v>
      </c>
      <c r="K54" s="69" t="s">
        <v>59</v>
      </c>
      <c r="L54" s="206" t="s">
        <v>122</v>
      </c>
      <c r="M54" s="152"/>
      <c r="N54" s="152"/>
      <c r="O54" s="208" t="s">
        <v>124</v>
      </c>
      <c r="P54" s="150" t="s">
        <v>10</v>
      </c>
      <c r="Q54" s="150" t="s">
        <v>11</v>
      </c>
      <c r="R54" s="203" t="s">
        <v>123</v>
      </c>
      <c r="S54" s="204"/>
      <c r="T54" s="204"/>
      <c r="U54" s="204"/>
      <c r="V54" s="205"/>
    </row>
    <row r="55" spans="1:22" s="12" customFormat="1" ht="37.5" customHeight="1" thickBot="1">
      <c r="A55" s="221"/>
      <c r="B55" s="221"/>
      <c r="C55" s="221"/>
      <c r="D55" s="221"/>
      <c r="E55" s="221"/>
      <c r="F55" s="221"/>
      <c r="G55" s="221"/>
      <c r="H55" s="67"/>
      <c r="I55" s="68"/>
      <c r="J55" s="68"/>
      <c r="K55" s="69"/>
      <c r="L55" s="207"/>
      <c r="M55" s="153"/>
      <c r="N55" s="153"/>
      <c r="O55" s="209"/>
      <c r="P55" s="150"/>
      <c r="Q55" s="150"/>
      <c r="R55" s="70" t="s">
        <v>12</v>
      </c>
      <c r="S55" s="70"/>
      <c r="T55" s="70"/>
      <c r="U55" s="70" t="s">
        <v>13</v>
      </c>
      <c r="V55" s="70" t="s">
        <v>14</v>
      </c>
    </row>
    <row r="56" spans="1:22" s="20" customFormat="1" ht="15">
      <c r="A56" s="71" t="s">
        <v>60</v>
      </c>
      <c r="B56" s="72"/>
      <c r="C56" s="72"/>
      <c r="D56" s="72"/>
      <c r="E56" s="72"/>
      <c r="F56" s="72"/>
      <c r="G56" s="72"/>
      <c r="H56" s="72"/>
      <c r="I56" s="73">
        <f>SUM(I57,I61)</f>
        <v>0</v>
      </c>
      <c r="J56" s="74">
        <f>SUM(J57,J61)</f>
        <v>0</v>
      </c>
      <c r="K56" s="75">
        <f>SUM(K57,K61)</f>
        <v>6503</v>
      </c>
      <c r="L56" s="76">
        <f>L57</f>
        <v>0</v>
      </c>
      <c r="M56" s="75"/>
      <c r="N56" s="77"/>
      <c r="O56" s="76">
        <f>O57</f>
        <v>0</v>
      </c>
      <c r="P56" s="76">
        <f>P57</f>
        <v>0</v>
      </c>
      <c r="Q56" s="76">
        <f>Q57</f>
        <v>0</v>
      </c>
      <c r="R56" s="76">
        <f>R57</f>
        <v>0</v>
      </c>
      <c r="S56" s="78"/>
      <c r="T56" s="79">
        <v>1364</v>
      </c>
      <c r="U56" s="76">
        <f>U57</f>
        <v>0</v>
      </c>
      <c r="V56" s="80"/>
    </row>
    <row r="57" spans="1:22">
      <c r="A57" s="27"/>
      <c r="B57" s="28" t="s">
        <v>61</v>
      </c>
      <c r="C57" s="28"/>
      <c r="D57" s="28"/>
      <c r="E57" s="28"/>
      <c r="F57" s="28"/>
      <c r="G57" s="28"/>
      <c r="H57" s="28"/>
      <c r="I57" s="81"/>
      <c r="J57" s="81">
        <f>SUM(J58:J60)</f>
        <v>0</v>
      </c>
      <c r="K57" s="29">
        <f>SUM(K58:K60)</f>
        <v>6503</v>
      </c>
      <c r="L57" s="82">
        <f>L58+L59</f>
        <v>0</v>
      </c>
      <c r="M57" s="29"/>
      <c r="N57" s="83"/>
      <c r="O57" s="82">
        <f>O58+O59</f>
        <v>0</v>
      </c>
      <c r="P57" s="82">
        <f>P58+P59</f>
        <v>0</v>
      </c>
      <c r="Q57" s="82">
        <f>Q58+Q59</f>
        <v>0</v>
      </c>
      <c r="R57" s="82">
        <f>R58+R59</f>
        <v>0</v>
      </c>
      <c r="S57" s="25"/>
      <c r="T57" s="31">
        <v>1364</v>
      </c>
      <c r="U57" s="82">
        <f>U58+U59</f>
        <v>0</v>
      </c>
      <c r="V57" s="30"/>
    </row>
    <row r="58" spans="1:22">
      <c r="A58" s="27"/>
      <c r="B58" s="28"/>
      <c r="C58" s="28" t="s">
        <v>62</v>
      </c>
      <c r="D58" s="28"/>
      <c r="E58" s="28"/>
      <c r="F58" s="28"/>
      <c r="G58" s="28"/>
      <c r="H58" s="28"/>
      <c r="I58" s="84"/>
      <c r="J58" s="26"/>
      <c r="K58" s="29">
        <v>1232</v>
      </c>
      <c r="L58" s="82">
        <v>0</v>
      </c>
      <c r="M58" s="83"/>
      <c r="N58" s="83"/>
      <c r="O58" s="82">
        <v>0</v>
      </c>
      <c r="P58" s="85"/>
      <c r="Q58" s="83"/>
      <c r="R58" s="82">
        <v>0</v>
      </c>
      <c r="S58" s="25"/>
      <c r="T58" s="31">
        <v>1364</v>
      </c>
      <c r="U58" s="82">
        <v>0</v>
      </c>
      <c r="V58" s="30"/>
    </row>
    <row r="59" spans="1:22">
      <c r="A59" s="27"/>
      <c r="B59" s="28"/>
      <c r="C59" s="28" t="s">
        <v>63</v>
      </c>
      <c r="D59" s="28"/>
      <c r="E59" s="28"/>
      <c r="F59" s="28"/>
      <c r="G59" s="28"/>
      <c r="H59" s="28"/>
      <c r="I59" s="84">
        <v>0</v>
      </c>
      <c r="J59" s="26"/>
      <c r="K59" s="29">
        <v>5271</v>
      </c>
      <c r="L59" s="82"/>
      <c r="M59" s="83"/>
      <c r="N59" s="83"/>
      <c r="O59" s="82"/>
      <c r="P59" s="85"/>
      <c r="Q59" s="83"/>
      <c r="R59" s="82"/>
      <c r="S59" s="25"/>
      <c r="T59" s="31">
        <v>0</v>
      </c>
      <c r="U59" s="82"/>
      <c r="V59" s="30"/>
    </row>
    <row r="60" spans="1:22">
      <c r="A60" s="27"/>
      <c r="B60" s="28"/>
      <c r="C60" s="28" t="s">
        <v>64</v>
      </c>
      <c r="D60" s="28"/>
      <c r="E60" s="28"/>
      <c r="F60" s="28"/>
      <c r="G60" s="28"/>
      <c r="H60" s="28"/>
      <c r="I60" s="84">
        <v>0</v>
      </c>
      <c r="J60" s="26">
        <v>0</v>
      </c>
      <c r="K60" s="29">
        <v>0</v>
      </c>
      <c r="L60" s="82">
        <v>0</v>
      </c>
      <c r="M60" s="83">
        <v>0</v>
      </c>
      <c r="N60" s="83">
        <v>0</v>
      </c>
      <c r="O60" s="82">
        <v>0</v>
      </c>
      <c r="P60" s="82"/>
      <c r="Q60" s="83">
        <v>0</v>
      </c>
      <c r="R60" s="82">
        <v>0</v>
      </c>
      <c r="S60" s="25"/>
      <c r="T60" s="31">
        <v>0</v>
      </c>
      <c r="U60" s="82">
        <v>0</v>
      </c>
      <c r="V60" s="30"/>
    </row>
    <row r="61" spans="1:22">
      <c r="A61" s="27"/>
      <c r="B61" s="28" t="s">
        <v>65</v>
      </c>
      <c r="C61" s="28"/>
      <c r="D61" s="28"/>
      <c r="E61" s="28"/>
      <c r="F61" s="28"/>
      <c r="G61" s="28"/>
      <c r="H61" s="28"/>
      <c r="I61" s="84">
        <f>SUM(I62:I64)</f>
        <v>0</v>
      </c>
      <c r="J61" s="26">
        <f>SUM(J62:J64)</f>
        <v>0</v>
      </c>
      <c r="K61" s="29">
        <v>0</v>
      </c>
      <c r="L61" s="82">
        <v>0</v>
      </c>
      <c r="M61" s="83">
        <v>0</v>
      </c>
      <c r="N61" s="83">
        <v>0</v>
      </c>
      <c r="O61" s="82">
        <v>0</v>
      </c>
      <c r="P61" s="82"/>
      <c r="Q61" s="83">
        <v>0</v>
      </c>
      <c r="R61" s="82">
        <v>0</v>
      </c>
      <c r="S61" s="25"/>
      <c r="T61" s="31">
        <v>0</v>
      </c>
      <c r="U61" s="82">
        <v>0</v>
      </c>
      <c r="V61" s="30"/>
    </row>
    <row r="62" spans="1:22">
      <c r="A62" s="27"/>
      <c r="B62" s="28"/>
      <c r="C62" s="28" t="s">
        <v>66</v>
      </c>
      <c r="D62" s="28"/>
      <c r="E62" s="28"/>
      <c r="F62" s="28"/>
      <c r="G62" s="28"/>
      <c r="H62" s="28"/>
      <c r="I62" s="84">
        <v>0</v>
      </c>
      <c r="J62" s="26">
        <v>0</v>
      </c>
      <c r="K62" s="29">
        <v>0</v>
      </c>
      <c r="L62" s="82">
        <v>0</v>
      </c>
      <c r="M62" s="83">
        <v>0</v>
      </c>
      <c r="N62" s="83">
        <v>0</v>
      </c>
      <c r="O62" s="82">
        <v>0</v>
      </c>
      <c r="P62" s="43"/>
      <c r="Q62" s="83">
        <v>0</v>
      </c>
      <c r="R62" s="82">
        <v>0</v>
      </c>
      <c r="S62" s="25"/>
      <c r="T62" s="31">
        <v>0</v>
      </c>
      <c r="U62" s="82">
        <v>0</v>
      </c>
      <c r="V62" s="30"/>
    </row>
    <row r="63" spans="1:22">
      <c r="A63" s="27"/>
      <c r="B63" s="28"/>
      <c r="C63" s="28" t="s">
        <v>67</v>
      </c>
      <c r="D63" s="28"/>
      <c r="E63" s="28"/>
      <c r="F63" s="28"/>
      <c r="G63" s="28"/>
      <c r="H63" s="28"/>
      <c r="I63" s="84"/>
      <c r="J63" s="26">
        <v>0</v>
      </c>
      <c r="K63" s="29">
        <v>0</v>
      </c>
      <c r="L63" s="82">
        <v>0</v>
      </c>
      <c r="M63" s="83">
        <v>0</v>
      </c>
      <c r="N63" s="83">
        <v>0</v>
      </c>
      <c r="O63" s="82">
        <v>0</v>
      </c>
      <c r="P63" s="82"/>
      <c r="Q63" s="83">
        <v>0</v>
      </c>
      <c r="R63" s="82">
        <v>0</v>
      </c>
      <c r="S63" s="25"/>
      <c r="T63" s="31">
        <v>0</v>
      </c>
      <c r="U63" s="82">
        <v>0</v>
      </c>
      <c r="V63" s="30"/>
    </row>
    <row r="64" spans="1:22">
      <c r="A64" s="34"/>
      <c r="B64" s="35"/>
      <c r="C64" s="35"/>
      <c r="D64" s="35"/>
      <c r="E64" s="35"/>
      <c r="F64" s="35"/>
      <c r="G64" s="35"/>
      <c r="H64" s="35"/>
      <c r="I64" s="84"/>
      <c r="J64" s="26"/>
      <c r="K64" s="29"/>
      <c r="L64" s="82"/>
      <c r="M64" s="83"/>
      <c r="N64" s="83"/>
      <c r="O64" s="82"/>
      <c r="P64" s="82"/>
      <c r="Q64" s="83"/>
      <c r="R64" s="82"/>
      <c r="S64" s="25"/>
      <c r="T64" s="31"/>
      <c r="U64" s="82"/>
      <c r="V64" s="30"/>
    </row>
    <row r="65" spans="1:22" s="97" customFormat="1" ht="15">
      <c r="A65" s="86" t="s">
        <v>68</v>
      </c>
      <c r="B65" s="87" t="s">
        <v>69</v>
      </c>
      <c r="C65" s="88"/>
      <c r="D65" s="88"/>
      <c r="E65" s="88"/>
      <c r="F65" s="88"/>
      <c r="G65" s="88"/>
      <c r="H65" s="88"/>
      <c r="I65" s="89"/>
      <c r="J65" s="90"/>
      <c r="K65" s="91"/>
      <c r="L65" s="92"/>
      <c r="M65" s="93"/>
      <c r="N65" s="93"/>
      <c r="O65" s="92"/>
      <c r="P65" s="43"/>
      <c r="Q65" s="93"/>
      <c r="R65" s="92"/>
      <c r="S65" s="94"/>
      <c r="T65" s="95"/>
      <c r="U65" s="92"/>
      <c r="V65" s="96"/>
    </row>
    <row r="66" spans="1:22" s="20" customFormat="1" ht="15">
      <c r="A66" s="71"/>
      <c r="B66" s="72" t="s">
        <v>70</v>
      </c>
      <c r="C66" s="72"/>
      <c r="D66" s="72"/>
      <c r="E66" s="72"/>
      <c r="F66" s="72"/>
      <c r="G66" s="72"/>
      <c r="H66" s="72"/>
      <c r="I66" s="98"/>
      <c r="J66" s="43"/>
      <c r="K66" s="44"/>
      <c r="L66" s="85"/>
      <c r="M66" s="99"/>
      <c r="N66" s="99"/>
      <c r="O66" s="85"/>
      <c r="P66" s="85"/>
      <c r="Q66" s="99"/>
      <c r="R66" s="85"/>
      <c r="S66" s="100"/>
      <c r="T66" s="101"/>
      <c r="U66" s="85"/>
      <c r="V66" s="19"/>
    </row>
    <row r="67" spans="1:22" s="20" customFormat="1" ht="15">
      <c r="A67" s="71"/>
      <c r="B67" s="72" t="s">
        <v>71</v>
      </c>
      <c r="C67" s="72"/>
      <c r="D67" s="72"/>
      <c r="E67" s="72"/>
      <c r="F67" s="72"/>
      <c r="G67" s="72"/>
      <c r="H67" s="72"/>
      <c r="I67" s="98">
        <f>SUM(I68,I69)</f>
        <v>0</v>
      </c>
      <c r="J67" s="43">
        <f>SUM(J68,J69)</f>
        <v>0</v>
      </c>
      <c r="K67" s="44">
        <f>SUM(K68,K69)</f>
        <v>21</v>
      </c>
      <c r="L67" s="85">
        <f>L69</f>
        <v>0</v>
      </c>
      <c r="M67" s="99"/>
      <c r="N67" s="99"/>
      <c r="O67" s="85">
        <f>O69</f>
        <v>0</v>
      </c>
      <c r="P67" s="82"/>
      <c r="Q67" s="99"/>
      <c r="R67" s="85">
        <f>R69</f>
        <v>0</v>
      </c>
      <c r="S67" s="100"/>
      <c r="T67" s="101">
        <v>0</v>
      </c>
      <c r="U67" s="85">
        <f>U69</f>
        <v>0</v>
      </c>
      <c r="V67" s="19"/>
    </row>
    <row r="68" spans="1:22">
      <c r="A68" s="27"/>
      <c r="B68" s="28" t="s">
        <v>72</v>
      </c>
      <c r="C68" s="28"/>
      <c r="D68" s="28"/>
      <c r="E68" s="28"/>
      <c r="F68" s="28"/>
      <c r="G68" s="28"/>
      <c r="H68" s="28"/>
      <c r="I68" s="84">
        <v>0</v>
      </c>
      <c r="J68" s="26"/>
      <c r="K68" s="29">
        <v>0</v>
      </c>
      <c r="L68" s="82"/>
      <c r="M68" s="83">
        <v>0</v>
      </c>
      <c r="N68" s="83">
        <v>0</v>
      </c>
      <c r="O68" s="82"/>
      <c r="P68" s="82"/>
      <c r="Q68" s="83">
        <v>0</v>
      </c>
      <c r="R68" s="82"/>
      <c r="S68" s="25"/>
      <c r="T68" s="31"/>
      <c r="U68" s="82"/>
      <c r="V68" s="30"/>
    </row>
    <row r="69" spans="1:22">
      <c r="A69" s="34"/>
      <c r="B69" s="35" t="s">
        <v>73</v>
      </c>
      <c r="C69" s="35"/>
      <c r="D69" s="35"/>
      <c r="E69" s="35"/>
      <c r="F69" s="35"/>
      <c r="G69" s="35"/>
      <c r="H69" s="35"/>
      <c r="I69" s="84"/>
      <c r="J69" s="26"/>
      <c r="K69" s="29">
        <v>21</v>
      </c>
      <c r="L69" s="82">
        <v>0</v>
      </c>
      <c r="M69" s="83"/>
      <c r="N69" s="83"/>
      <c r="O69" s="82">
        <v>0</v>
      </c>
      <c r="P69" s="43"/>
      <c r="Q69" s="83"/>
      <c r="R69" s="82">
        <v>0</v>
      </c>
      <c r="S69" s="25"/>
      <c r="T69" s="31"/>
      <c r="U69" s="82">
        <v>0</v>
      </c>
      <c r="V69" s="30"/>
    </row>
    <row r="70" spans="1:22" s="20" customFormat="1" ht="15">
      <c r="A70" s="37" t="s">
        <v>74</v>
      </c>
      <c r="B70" s="102" t="s">
        <v>75</v>
      </c>
      <c r="C70" s="38"/>
      <c r="D70" s="38"/>
      <c r="E70" s="38"/>
      <c r="F70" s="38"/>
      <c r="G70" s="38"/>
      <c r="H70" s="38"/>
      <c r="I70" s="98">
        <f>SUM(I71,I72)</f>
        <v>0</v>
      </c>
      <c r="J70" s="43">
        <f>SUM(J71,J72)</f>
        <v>0</v>
      </c>
      <c r="K70" s="44">
        <f>SUM(K71,K72)</f>
        <v>1925</v>
      </c>
      <c r="L70" s="85">
        <f>L71</f>
        <v>1000</v>
      </c>
      <c r="M70" s="85">
        <f t="shared" ref="M70:V70" si="12">M71</f>
        <v>0</v>
      </c>
      <c r="N70" s="85">
        <f t="shared" si="12"/>
        <v>0</v>
      </c>
      <c r="O70" s="85">
        <f t="shared" si="12"/>
        <v>2118</v>
      </c>
      <c r="P70" s="85">
        <f t="shared" si="12"/>
        <v>0</v>
      </c>
      <c r="Q70" s="85">
        <f t="shared" si="12"/>
        <v>0</v>
      </c>
      <c r="R70" s="85">
        <f t="shared" si="12"/>
        <v>750</v>
      </c>
      <c r="S70" s="85">
        <f t="shared" si="12"/>
        <v>0</v>
      </c>
      <c r="T70" s="85">
        <f t="shared" si="12"/>
        <v>3258</v>
      </c>
      <c r="U70" s="85">
        <f t="shared" si="12"/>
        <v>750</v>
      </c>
      <c r="V70" s="85">
        <f t="shared" si="12"/>
        <v>0</v>
      </c>
    </row>
    <row r="71" spans="1:22">
      <c r="A71" s="27"/>
      <c r="B71" s="28" t="s">
        <v>76</v>
      </c>
      <c r="C71" s="28"/>
      <c r="D71" s="28"/>
      <c r="E71" s="28"/>
      <c r="F71" s="28"/>
      <c r="G71" s="28"/>
      <c r="H71" s="28"/>
      <c r="I71" s="84"/>
      <c r="J71" s="26"/>
      <c r="K71" s="29">
        <v>1925</v>
      </c>
      <c r="L71" s="82">
        <v>1000</v>
      </c>
      <c r="M71" s="83"/>
      <c r="N71" s="83"/>
      <c r="O71" s="82">
        <v>2118</v>
      </c>
      <c r="P71" s="82"/>
      <c r="Q71" s="83"/>
      <c r="R71" s="82">
        <v>750</v>
      </c>
      <c r="S71" s="25"/>
      <c r="T71" s="31">
        <v>3258</v>
      </c>
      <c r="U71" s="82">
        <v>750</v>
      </c>
      <c r="V71" s="25">
        <v>0</v>
      </c>
    </row>
    <row r="72" spans="1:22">
      <c r="A72" s="34"/>
      <c r="B72" s="35" t="s">
        <v>77</v>
      </c>
      <c r="C72" s="35"/>
      <c r="D72" s="35"/>
      <c r="E72" s="35"/>
      <c r="F72" s="35"/>
      <c r="G72" s="35"/>
      <c r="H72" s="35"/>
      <c r="I72" s="84">
        <v>0</v>
      </c>
      <c r="J72" s="26"/>
      <c r="K72" s="29"/>
      <c r="L72" s="103"/>
      <c r="M72" s="83"/>
      <c r="N72" s="104"/>
      <c r="O72" s="103"/>
      <c r="P72" s="82"/>
      <c r="Q72" s="104"/>
      <c r="R72" s="103"/>
      <c r="S72" s="30"/>
      <c r="T72" s="105"/>
      <c r="U72" s="103"/>
      <c r="V72" s="30"/>
    </row>
    <row r="73" spans="1:22" s="20" customFormat="1" ht="14.25" customHeight="1">
      <c r="A73" s="71"/>
      <c r="B73" s="72"/>
      <c r="C73" s="72" t="s">
        <v>78</v>
      </c>
      <c r="D73" s="72"/>
      <c r="E73" s="72"/>
      <c r="F73" s="72"/>
      <c r="G73" s="72"/>
      <c r="H73" s="72"/>
      <c r="I73" s="98">
        <f t="shared" ref="I73:N73" si="13">SUM(I28,I56,I67,I70,I39,I9)</f>
        <v>0</v>
      </c>
      <c r="J73" s="98">
        <f t="shared" si="13"/>
        <v>0</v>
      </c>
      <c r="K73" s="98">
        <f t="shared" si="13"/>
        <v>27700</v>
      </c>
      <c r="L73" s="98">
        <f t="shared" ref="L73" si="14">SUM(L11,L28,L56,L67,L70,L39,L9)</f>
        <v>6016</v>
      </c>
      <c r="M73" s="106">
        <f t="shared" si="13"/>
        <v>0</v>
      </c>
      <c r="N73" s="106">
        <f t="shared" si="13"/>
        <v>0</v>
      </c>
      <c r="O73" s="98">
        <f t="shared" ref="O73" si="15">SUM(O11,O28,O56,O67,O70,O39,O9)</f>
        <v>8832</v>
      </c>
      <c r="P73" s="98">
        <f t="shared" ref="P73:T73" si="16">SUM(P11,P28,P56,P67,P70,P39,P9)</f>
        <v>0</v>
      </c>
      <c r="Q73" s="98">
        <f t="shared" si="16"/>
        <v>0</v>
      </c>
      <c r="R73" s="98">
        <f t="shared" si="16"/>
        <v>7457</v>
      </c>
      <c r="S73" s="98">
        <f t="shared" si="16"/>
        <v>519</v>
      </c>
      <c r="T73" s="106">
        <f t="shared" si="16"/>
        <v>24604</v>
      </c>
      <c r="U73" s="98">
        <f>SUM(U11,U28,U56,U67,U70,U39,U9)</f>
        <v>7457</v>
      </c>
      <c r="V73" s="98">
        <f>SUM(V11,V28,V56,V67,V70,V39,V9)</f>
        <v>0</v>
      </c>
    </row>
    <row r="74" spans="1:22" s="20" customFormat="1" ht="15">
      <c r="A74" s="37" t="s">
        <v>79</v>
      </c>
      <c r="B74" s="102" t="s">
        <v>80</v>
      </c>
      <c r="C74" s="38"/>
      <c r="D74" s="38"/>
      <c r="E74" s="38"/>
      <c r="F74" s="38"/>
      <c r="G74" s="38"/>
      <c r="H74" s="38"/>
      <c r="I74" s="98">
        <f>SUM(I75,I76)</f>
        <v>0</v>
      </c>
      <c r="J74" s="43">
        <f>SUM(J75,J76)</f>
        <v>0</v>
      </c>
      <c r="K74" s="44">
        <f>SUM(K75,K76)</f>
        <v>0</v>
      </c>
      <c r="L74" s="85">
        <f>L75</f>
        <v>0</v>
      </c>
      <c r="M74" s="99">
        <v>0</v>
      </c>
      <c r="N74" s="99"/>
      <c r="O74" s="85">
        <f>O75</f>
        <v>0</v>
      </c>
      <c r="P74" s="82">
        <v>0</v>
      </c>
      <c r="Q74" s="99"/>
      <c r="R74" s="85">
        <f>R75</f>
        <v>0</v>
      </c>
      <c r="S74" s="100"/>
      <c r="T74" s="101">
        <v>2367</v>
      </c>
      <c r="U74" s="85">
        <f>U75</f>
        <v>0</v>
      </c>
      <c r="V74" s="19"/>
    </row>
    <row r="75" spans="1:22">
      <c r="A75" s="27"/>
      <c r="B75" s="28" t="s">
        <v>81</v>
      </c>
      <c r="C75" s="210" t="s">
        <v>82</v>
      </c>
      <c r="D75" s="210"/>
      <c r="E75" s="210"/>
      <c r="F75" s="210"/>
      <c r="G75" s="210"/>
      <c r="H75" s="28"/>
      <c r="I75" s="84">
        <v>0</v>
      </c>
      <c r="J75" s="26">
        <v>0</v>
      </c>
      <c r="K75" s="29"/>
      <c r="L75" s="82"/>
      <c r="M75" s="83">
        <v>0</v>
      </c>
      <c r="N75" s="83"/>
      <c r="O75" s="82"/>
      <c r="P75" s="82">
        <v>0</v>
      </c>
      <c r="Q75" s="83"/>
      <c r="R75" s="82"/>
      <c r="S75" s="25"/>
      <c r="T75" s="31">
        <v>2367</v>
      </c>
      <c r="U75" s="82"/>
      <c r="V75" s="30"/>
    </row>
    <row r="76" spans="1:22">
      <c r="A76" s="34"/>
      <c r="B76" s="35" t="s">
        <v>83</v>
      </c>
      <c r="C76" s="210" t="s">
        <v>84</v>
      </c>
      <c r="D76" s="210"/>
      <c r="E76" s="210"/>
      <c r="F76" s="210"/>
      <c r="G76" s="210"/>
      <c r="H76" s="35"/>
      <c r="I76" s="84">
        <v>0</v>
      </c>
      <c r="J76" s="26">
        <v>0</v>
      </c>
      <c r="K76" s="29"/>
      <c r="L76" s="82"/>
      <c r="M76" s="83"/>
      <c r="N76" s="104"/>
      <c r="O76" s="82"/>
      <c r="P76" s="82"/>
      <c r="Q76" s="104"/>
      <c r="R76" s="82"/>
      <c r="S76" s="25"/>
      <c r="T76" s="31"/>
      <c r="U76" s="82"/>
      <c r="V76" s="30"/>
    </row>
    <row r="77" spans="1:22" ht="15" thickBot="1">
      <c r="A77" s="27" t="s">
        <v>85</v>
      </c>
      <c r="B77" s="28"/>
      <c r="C77" s="28"/>
      <c r="D77" s="28"/>
      <c r="E77" s="28"/>
      <c r="F77" s="28"/>
      <c r="G77" s="28"/>
      <c r="H77" s="28"/>
      <c r="I77" s="107"/>
      <c r="J77" s="108"/>
      <c r="K77" s="109"/>
      <c r="L77" s="110"/>
      <c r="M77" s="111"/>
      <c r="N77" s="112"/>
      <c r="O77" s="110"/>
      <c r="P77" s="111"/>
      <c r="Q77" s="112"/>
      <c r="R77" s="110"/>
      <c r="S77" s="25"/>
      <c r="T77" s="31"/>
      <c r="U77" s="110"/>
      <c r="V77" s="113"/>
    </row>
    <row r="78" spans="1:22" s="5" customFormat="1" ht="16.5" thickBot="1">
      <c r="A78" s="37"/>
      <c r="B78" s="38"/>
      <c r="C78" s="38"/>
      <c r="D78" s="38" t="s">
        <v>86</v>
      </c>
      <c r="E78" s="38"/>
      <c r="F78" s="38"/>
      <c r="G78" s="38"/>
      <c r="H78" s="38"/>
      <c r="I78" s="114">
        <f t="shared" ref="I78:V78" si="17">SUM(I73,I74)</f>
        <v>0</v>
      </c>
      <c r="J78" s="114">
        <f t="shared" si="17"/>
        <v>0</v>
      </c>
      <c r="K78" s="115">
        <f t="shared" si="17"/>
        <v>27700</v>
      </c>
      <c r="L78" s="116">
        <f t="shared" ref="L78" si="18">SUM(L73,L74)</f>
        <v>6016</v>
      </c>
      <c r="M78" s="117">
        <f t="shared" si="17"/>
        <v>0</v>
      </c>
      <c r="N78" s="117">
        <f t="shared" si="17"/>
        <v>0</v>
      </c>
      <c r="O78" s="116">
        <f t="shared" ref="O78" si="19">SUM(O73,O74)</f>
        <v>8832</v>
      </c>
      <c r="P78" s="116">
        <f t="shared" si="17"/>
        <v>0</v>
      </c>
      <c r="Q78" s="116">
        <f t="shared" si="17"/>
        <v>0</v>
      </c>
      <c r="R78" s="116">
        <f t="shared" si="17"/>
        <v>7457</v>
      </c>
      <c r="S78" s="118">
        <f t="shared" si="17"/>
        <v>519</v>
      </c>
      <c r="T78" s="115">
        <f t="shared" si="17"/>
        <v>26971</v>
      </c>
      <c r="U78" s="116">
        <f t="shared" si="17"/>
        <v>7457</v>
      </c>
      <c r="V78" s="116">
        <f t="shared" si="17"/>
        <v>0</v>
      </c>
    </row>
    <row r="79" spans="1:22" s="8" customFormat="1">
      <c r="A79" s="119"/>
      <c r="B79" s="120"/>
      <c r="C79" s="120"/>
      <c r="D79" s="120"/>
      <c r="E79" s="120"/>
      <c r="F79" s="120"/>
      <c r="G79" s="120"/>
      <c r="H79" s="120"/>
      <c r="I79" s="121"/>
      <c r="J79" s="121"/>
      <c r="K79" s="121"/>
      <c r="L79" s="122"/>
      <c r="M79" s="123"/>
      <c r="N79" s="124"/>
      <c r="O79" s="122"/>
      <c r="P79" s="125"/>
      <c r="Q79" s="124"/>
      <c r="R79" s="122"/>
      <c r="S79" s="30"/>
      <c r="T79" s="105"/>
      <c r="U79" s="122"/>
      <c r="V79" s="126"/>
    </row>
    <row r="80" spans="1:22">
      <c r="A80" s="127" t="s">
        <v>87</v>
      </c>
      <c r="B80" s="28" t="s">
        <v>88</v>
      </c>
      <c r="C80" s="28"/>
      <c r="D80" s="28"/>
      <c r="E80" s="28"/>
      <c r="F80" s="28"/>
      <c r="G80" s="28"/>
      <c r="H80" s="28"/>
      <c r="I80" s="128"/>
      <c r="J80" s="129"/>
      <c r="K80" s="130">
        <v>4521</v>
      </c>
      <c r="L80" s="82">
        <v>895</v>
      </c>
      <c r="M80" s="83"/>
      <c r="N80" s="83"/>
      <c r="O80" s="82">
        <v>895</v>
      </c>
      <c r="P80" s="82"/>
      <c r="Q80" s="83"/>
      <c r="R80" s="82">
        <v>889</v>
      </c>
      <c r="S80" s="30">
        <v>20</v>
      </c>
      <c r="T80" s="31">
        <v>5326</v>
      </c>
      <c r="U80" s="82">
        <v>889</v>
      </c>
      <c r="V80" s="30"/>
    </row>
    <row r="81" spans="1:22">
      <c r="A81" s="127" t="s">
        <v>36</v>
      </c>
      <c r="B81" s="28" t="s">
        <v>89</v>
      </c>
      <c r="C81" s="28"/>
      <c r="D81" s="28"/>
      <c r="E81" s="28"/>
      <c r="F81" s="28"/>
      <c r="G81" s="28"/>
      <c r="H81" s="28"/>
      <c r="I81" s="84"/>
      <c r="J81" s="26"/>
      <c r="K81" s="29">
        <v>1357</v>
      </c>
      <c r="L81" s="82">
        <v>237</v>
      </c>
      <c r="M81" s="83"/>
      <c r="N81" s="83"/>
      <c r="O81" s="82">
        <v>237</v>
      </c>
      <c r="P81" s="85"/>
      <c r="Q81" s="83"/>
      <c r="R81" s="82">
        <v>233</v>
      </c>
      <c r="S81" s="30">
        <v>7</v>
      </c>
      <c r="T81" s="31">
        <v>1491</v>
      </c>
      <c r="U81" s="82">
        <v>233</v>
      </c>
      <c r="V81" s="30"/>
    </row>
    <row r="82" spans="1:22">
      <c r="A82" s="127" t="s">
        <v>90</v>
      </c>
      <c r="B82" s="28" t="s">
        <v>91</v>
      </c>
      <c r="C82" s="28"/>
      <c r="D82" s="28"/>
      <c r="E82" s="28"/>
      <c r="F82" s="28"/>
      <c r="G82" s="28"/>
      <c r="H82" s="28"/>
      <c r="I82" s="84"/>
      <c r="J82" s="26"/>
      <c r="K82" s="29">
        <v>2943</v>
      </c>
      <c r="L82" s="82">
        <v>2989</v>
      </c>
      <c r="M82" s="83"/>
      <c r="N82" s="83"/>
      <c r="O82" s="82">
        <v>3418</v>
      </c>
      <c r="P82" s="82"/>
      <c r="Q82" s="83"/>
      <c r="R82" s="82">
        <v>2848</v>
      </c>
      <c r="S82" s="30"/>
      <c r="T82" s="31">
        <v>5191</v>
      </c>
      <c r="U82" s="82">
        <v>2848</v>
      </c>
      <c r="V82" s="30"/>
    </row>
    <row r="83" spans="1:22">
      <c r="A83" s="127" t="s">
        <v>92</v>
      </c>
      <c r="B83" s="28" t="s">
        <v>93</v>
      </c>
      <c r="C83" s="28"/>
      <c r="D83" s="28"/>
      <c r="E83" s="28"/>
      <c r="F83" s="28"/>
      <c r="G83" s="28"/>
      <c r="H83" s="28"/>
      <c r="I83" s="84">
        <v>0</v>
      </c>
      <c r="J83" s="26"/>
      <c r="K83" s="29">
        <v>0</v>
      </c>
      <c r="L83" s="82">
        <v>0</v>
      </c>
      <c r="M83" s="83">
        <v>0</v>
      </c>
      <c r="N83" s="83">
        <v>0</v>
      </c>
      <c r="O83" s="82">
        <v>0</v>
      </c>
      <c r="P83" s="82"/>
      <c r="Q83" s="83"/>
      <c r="R83" s="82">
        <v>0</v>
      </c>
      <c r="S83" s="30"/>
      <c r="T83" s="31">
        <v>0</v>
      </c>
      <c r="U83" s="82">
        <v>0</v>
      </c>
      <c r="V83" s="30"/>
    </row>
    <row r="84" spans="1:22">
      <c r="A84" s="127" t="s">
        <v>68</v>
      </c>
      <c r="B84" s="28" t="s">
        <v>94</v>
      </c>
      <c r="C84" s="28"/>
      <c r="D84" s="28"/>
      <c r="E84" s="28"/>
      <c r="F84" s="28"/>
      <c r="G84" s="28"/>
      <c r="H84" s="28"/>
      <c r="I84" s="84"/>
      <c r="J84" s="26"/>
      <c r="K84" s="29">
        <f t="shared" ref="K84:T84" si="20">SUM(K85:K87)</f>
        <v>7836</v>
      </c>
      <c r="L84" s="26">
        <f t="shared" ref="L84" si="21">SUM(L85:L87)</f>
        <v>895</v>
      </c>
      <c r="M84" s="29">
        <f t="shared" si="20"/>
        <v>0</v>
      </c>
      <c r="N84" s="29">
        <f t="shared" si="20"/>
        <v>0</v>
      </c>
      <c r="O84" s="26">
        <f t="shared" ref="O84" si="22">SUM(O85:O87)</f>
        <v>1810</v>
      </c>
      <c r="P84" s="29">
        <f t="shared" si="20"/>
        <v>0</v>
      </c>
      <c r="Q84" s="29">
        <f t="shared" si="20"/>
        <v>0</v>
      </c>
      <c r="R84" s="26">
        <f t="shared" si="20"/>
        <v>1121</v>
      </c>
      <c r="S84" s="29">
        <f t="shared" si="20"/>
        <v>-218</v>
      </c>
      <c r="T84" s="29">
        <f t="shared" si="20"/>
        <v>8138</v>
      </c>
      <c r="U84" s="26">
        <f>SUM(U85:U87)</f>
        <v>1121</v>
      </c>
      <c r="V84" s="30"/>
    </row>
    <row r="85" spans="1:22">
      <c r="A85" s="127"/>
      <c r="B85" s="28" t="s">
        <v>95</v>
      </c>
      <c r="C85" s="131"/>
      <c r="D85" s="28"/>
      <c r="E85" s="28"/>
      <c r="F85" s="28"/>
      <c r="G85" s="28"/>
      <c r="H85" s="28"/>
      <c r="I85" s="84"/>
      <c r="J85" s="132"/>
      <c r="K85" s="121">
        <v>5384</v>
      </c>
      <c r="L85" s="82">
        <v>495</v>
      </c>
      <c r="M85" s="83"/>
      <c r="N85" s="83"/>
      <c r="O85" s="82">
        <v>1383</v>
      </c>
      <c r="P85" s="82"/>
      <c r="Q85" s="83"/>
      <c r="R85" s="82">
        <v>695</v>
      </c>
      <c r="S85" s="30"/>
      <c r="T85" s="31">
        <v>5693</v>
      </c>
      <c r="U85" s="82">
        <v>695</v>
      </c>
      <c r="V85" s="30"/>
    </row>
    <row r="86" spans="1:22">
      <c r="A86" s="127"/>
      <c r="B86" s="28" t="s">
        <v>96</v>
      </c>
      <c r="C86" s="131"/>
      <c r="D86" s="28"/>
      <c r="E86" s="28"/>
      <c r="F86" s="28"/>
      <c r="G86" s="28"/>
      <c r="H86" s="28"/>
      <c r="I86" s="84"/>
      <c r="J86" s="132"/>
      <c r="K86" s="121">
        <v>0</v>
      </c>
      <c r="L86" s="82">
        <v>0</v>
      </c>
      <c r="M86" s="83">
        <v>0</v>
      </c>
      <c r="N86" s="83"/>
      <c r="O86" s="82">
        <v>0</v>
      </c>
      <c r="P86" s="82"/>
      <c r="Q86" s="83"/>
      <c r="R86" s="82">
        <v>0</v>
      </c>
      <c r="S86" s="30"/>
      <c r="T86" s="31">
        <v>20</v>
      </c>
      <c r="U86" s="82">
        <v>0</v>
      </c>
      <c r="V86" s="30"/>
    </row>
    <row r="87" spans="1:22">
      <c r="A87" s="127"/>
      <c r="B87" s="28" t="s">
        <v>97</v>
      </c>
      <c r="C87" s="28"/>
      <c r="D87" s="28"/>
      <c r="E87" s="28"/>
      <c r="F87" s="28"/>
      <c r="G87" s="28"/>
      <c r="H87" s="28"/>
      <c r="I87" s="84"/>
      <c r="J87" s="132"/>
      <c r="K87" s="121">
        <v>2452</v>
      </c>
      <c r="L87" s="82">
        <v>400</v>
      </c>
      <c r="M87" s="83"/>
      <c r="N87" s="83"/>
      <c r="O87" s="82">
        <v>427</v>
      </c>
      <c r="P87" s="82"/>
      <c r="Q87" s="83"/>
      <c r="R87" s="82">
        <v>426</v>
      </c>
      <c r="S87" s="30">
        <v>-218</v>
      </c>
      <c r="T87" s="31">
        <v>2425</v>
      </c>
      <c r="U87" s="82">
        <v>426</v>
      </c>
      <c r="V87" s="30"/>
    </row>
    <row r="88" spans="1:22" ht="15" thickBot="1">
      <c r="A88" s="127"/>
      <c r="B88" s="28" t="s">
        <v>98</v>
      </c>
      <c r="C88" s="28"/>
      <c r="D88" s="28"/>
      <c r="E88" s="28"/>
      <c r="F88" s="28"/>
      <c r="G88" s="28"/>
      <c r="H88" s="28"/>
      <c r="I88" s="84"/>
      <c r="J88" s="132"/>
      <c r="K88" s="121"/>
      <c r="L88" s="110">
        <v>0</v>
      </c>
      <c r="M88" s="133"/>
      <c r="N88" s="133"/>
      <c r="O88" s="110">
        <v>0</v>
      </c>
      <c r="P88" s="134"/>
      <c r="Q88" s="133"/>
      <c r="R88" s="110">
        <v>0</v>
      </c>
      <c r="S88" s="30"/>
      <c r="T88" s="31">
        <v>0</v>
      </c>
      <c r="U88" s="110">
        <v>0</v>
      </c>
      <c r="V88" s="113"/>
    </row>
    <row r="89" spans="1:22" s="20" customFormat="1" ht="15.75" thickBot="1">
      <c r="A89" s="135"/>
      <c r="B89" s="136" t="s">
        <v>99</v>
      </c>
      <c r="C89" s="136"/>
      <c r="D89" s="136"/>
      <c r="E89" s="136"/>
      <c r="F89" s="136"/>
      <c r="G89" s="136"/>
      <c r="H89" s="136"/>
      <c r="I89" s="98">
        <f>SUM(I80:I84)</f>
        <v>0</v>
      </c>
      <c r="J89" s="98">
        <f>SUM(J80:J88)</f>
        <v>0</v>
      </c>
      <c r="K89" s="106">
        <f t="shared" ref="K89:Q89" si="23">SUM(K80:K84)</f>
        <v>16657</v>
      </c>
      <c r="L89" s="116">
        <f>SUM(L80:L84)</f>
        <v>5016</v>
      </c>
      <c r="M89" s="117">
        <f t="shared" si="23"/>
        <v>0</v>
      </c>
      <c r="N89" s="117">
        <f t="shared" si="23"/>
        <v>0</v>
      </c>
      <c r="O89" s="116">
        <f>SUM(O80:O84)</f>
        <v>6360</v>
      </c>
      <c r="P89" s="117">
        <f t="shared" si="23"/>
        <v>0</v>
      </c>
      <c r="Q89" s="117">
        <f t="shared" si="23"/>
        <v>0</v>
      </c>
      <c r="R89" s="116">
        <f>SUM(R80:R84)</f>
        <v>5091</v>
      </c>
      <c r="S89" s="45">
        <f>SUM(S80:S84)</f>
        <v>-191</v>
      </c>
      <c r="T89" s="106">
        <f>SUM(T80:T84)</f>
        <v>20146</v>
      </c>
      <c r="U89" s="116">
        <f>SUM(U80:U84)</f>
        <v>5091</v>
      </c>
      <c r="V89" s="137"/>
    </row>
    <row r="90" spans="1:22">
      <c r="A90" s="138" t="s">
        <v>100</v>
      </c>
      <c r="B90" s="139" t="s">
        <v>101</v>
      </c>
      <c r="C90" s="139"/>
      <c r="D90" s="139"/>
      <c r="E90" s="139"/>
      <c r="F90" s="139"/>
      <c r="G90" s="139"/>
      <c r="H90" s="139"/>
      <c r="I90" s="84"/>
      <c r="J90" s="26"/>
      <c r="K90" s="29">
        <v>1920</v>
      </c>
      <c r="L90" s="125">
        <v>0</v>
      </c>
      <c r="M90" s="123"/>
      <c r="N90" s="123"/>
      <c r="O90" s="125">
        <v>0</v>
      </c>
      <c r="P90" s="125"/>
      <c r="Q90" s="124"/>
      <c r="R90" s="125">
        <v>0</v>
      </c>
      <c r="S90" s="25">
        <v>260</v>
      </c>
      <c r="T90" s="31">
        <v>3066</v>
      </c>
      <c r="U90" s="125">
        <v>0</v>
      </c>
      <c r="V90" s="126"/>
    </row>
    <row r="91" spans="1:22">
      <c r="A91" s="127" t="s">
        <v>102</v>
      </c>
      <c r="B91" s="28" t="s">
        <v>103</v>
      </c>
      <c r="C91" s="28"/>
      <c r="D91" s="28"/>
      <c r="E91" s="28"/>
      <c r="F91" s="28"/>
      <c r="G91" s="28"/>
      <c r="H91" s="28"/>
      <c r="I91" s="84"/>
      <c r="J91" s="26"/>
      <c r="K91" s="29">
        <v>6464</v>
      </c>
      <c r="L91" s="82">
        <v>1000</v>
      </c>
      <c r="M91" s="83"/>
      <c r="N91" s="83"/>
      <c r="O91" s="82">
        <v>2472</v>
      </c>
      <c r="P91" s="43"/>
      <c r="Q91" s="83"/>
      <c r="R91" s="82">
        <v>394</v>
      </c>
      <c r="S91" s="25"/>
      <c r="T91" s="31">
        <v>1700</v>
      </c>
      <c r="U91" s="82">
        <v>394</v>
      </c>
      <c r="V91" s="25"/>
    </row>
    <row r="92" spans="1:22">
      <c r="A92" s="127" t="s">
        <v>104</v>
      </c>
      <c r="B92" s="28" t="s">
        <v>105</v>
      </c>
      <c r="C92" s="28"/>
      <c r="D92" s="28"/>
      <c r="E92" s="28"/>
      <c r="F92" s="28"/>
      <c r="G92" s="28"/>
      <c r="H92" s="28"/>
      <c r="I92" s="84"/>
      <c r="J92" s="26"/>
      <c r="K92" s="29">
        <v>0</v>
      </c>
      <c r="L92" s="82">
        <v>0</v>
      </c>
      <c r="M92" s="83">
        <v>0</v>
      </c>
      <c r="N92" s="83"/>
      <c r="O92" s="82">
        <v>0</v>
      </c>
      <c r="P92" s="82"/>
      <c r="Q92" s="104">
        <v>0</v>
      </c>
      <c r="R92" s="82">
        <v>0</v>
      </c>
      <c r="S92" s="25"/>
      <c r="T92" s="31">
        <v>452</v>
      </c>
      <c r="U92" s="82">
        <v>0</v>
      </c>
      <c r="V92" s="30"/>
    </row>
    <row r="93" spans="1:22">
      <c r="A93" s="127"/>
      <c r="B93" s="28" t="s">
        <v>106</v>
      </c>
      <c r="C93" s="28"/>
      <c r="D93" s="28"/>
      <c r="E93" s="28"/>
      <c r="F93" s="28"/>
      <c r="G93" s="28"/>
      <c r="H93" s="140"/>
      <c r="I93" s="84"/>
      <c r="J93" s="26"/>
      <c r="K93" s="29">
        <v>0</v>
      </c>
      <c r="L93" s="82">
        <v>0</v>
      </c>
      <c r="M93" s="83">
        <v>0</v>
      </c>
      <c r="N93" s="83"/>
      <c r="O93" s="82">
        <v>0</v>
      </c>
      <c r="P93" s="103"/>
      <c r="Q93" s="104"/>
      <c r="R93" s="82">
        <v>0</v>
      </c>
      <c r="S93" s="25"/>
      <c r="T93" s="31">
        <v>452</v>
      </c>
      <c r="U93" s="82">
        <v>0</v>
      </c>
      <c r="V93" s="30"/>
    </row>
    <row r="94" spans="1:22">
      <c r="A94" s="141"/>
      <c r="B94" s="35" t="s">
        <v>107</v>
      </c>
      <c r="C94" s="35"/>
      <c r="D94" s="35"/>
      <c r="E94" s="35"/>
      <c r="F94" s="35"/>
      <c r="G94" s="35"/>
      <c r="H94" s="142"/>
      <c r="I94" s="84"/>
      <c r="J94" s="26"/>
      <c r="K94" s="29">
        <v>0</v>
      </c>
      <c r="L94" s="82">
        <v>0</v>
      </c>
      <c r="M94" s="83">
        <v>0</v>
      </c>
      <c r="N94" s="104"/>
      <c r="O94" s="82">
        <v>0</v>
      </c>
      <c r="P94" s="103"/>
      <c r="Q94" s="104"/>
      <c r="R94" s="82">
        <v>0</v>
      </c>
      <c r="S94" s="25"/>
      <c r="T94" s="31"/>
      <c r="U94" s="82">
        <v>0</v>
      </c>
      <c r="V94" s="30"/>
    </row>
    <row r="95" spans="1:22">
      <c r="A95" s="135"/>
      <c r="B95" s="136" t="s">
        <v>108</v>
      </c>
      <c r="C95" s="136"/>
      <c r="D95" s="136"/>
      <c r="E95" s="136"/>
      <c r="F95" s="136"/>
      <c r="G95" s="136"/>
      <c r="H95" s="136"/>
      <c r="I95" s="98">
        <f>SUM(I88:I90)</f>
        <v>0</v>
      </c>
      <c r="J95" s="43">
        <f>SUM(J88:J94)</f>
        <v>0</v>
      </c>
      <c r="K95" s="44">
        <f>SUM(K88:K90,K94,)</f>
        <v>18577</v>
      </c>
      <c r="L95" s="43">
        <f t="shared" ref="L95" si="24">SUM(L90:L92)</f>
        <v>1000</v>
      </c>
      <c r="M95" s="43">
        <f t="shared" ref="M95:R95" si="25">SUM(M90:M92)</f>
        <v>0</v>
      </c>
      <c r="N95" s="43">
        <f t="shared" si="25"/>
        <v>0</v>
      </c>
      <c r="O95" s="43">
        <f t="shared" ref="O95" si="26">SUM(O90:O92)</f>
        <v>2472</v>
      </c>
      <c r="P95" s="43">
        <f t="shared" si="25"/>
        <v>0</v>
      </c>
      <c r="Q95" s="43">
        <f t="shared" si="25"/>
        <v>0</v>
      </c>
      <c r="R95" s="43">
        <f t="shared" si="25"/>
        <v>394</v>
      </c>
      <c r="S95" s="25"/>
      <c r="T95" s="31"/>
      <c r="U95" s="43">
        <f>SUM(U90:U92)</f>
        <v>394</v>
      </c>
      <c r="V95" s="43"/>
    </row>
    <row r="96" spans="1:22">
      <c r="A96" s="211" t="s">
        <v>109</v>
      </c>
      <c r="B96" s="212"/>
      <c r="C96" s="212"/>
      <c r="D96" s="212"/>
      <c r="E96" s="212"/>
      <c r="F96" s="212"/>
      <c r="G96" s="212"/>
      <c r="H96" s="35"/>
      <c r="I96" s="84"/>
      <c r="J96" s="26"/>
      <c r="K96" s="29">
        <v>309</v>
      </c>
      <c r="L96" s="82">
        <v>0</v>
      </c>
      <c r="M96" s="83"/>
      <c r="N96" s="104"/>
      <c r="O96" s="82">
        <v>0</v>
      </c>
      <c r="P96" s="103"/>
      <c r="Q96" s="104"/>
      <c r="R96" s="82">
        <v>0</v>
      </c>
      <c r="S96" s="25">
        <v>450</v>
      </c>
      <c r="T96" s="31">
        <v>450</v>
      </c>
      <c r="U96" s="82">
        <v>0</v>
      </c>
      <c r="V96" s="30"/>
    </row>
    <row r="97" spans="1:22">
      <c r="A97" s="138" t="s">
        <v>110</v>
      </c>
      <c r="B97" s="139" t="s">
        <v>111</v>
      </c>
      <c r="C97" s="139"/>
      <c r="D97" s="139"/>
      <c r="E97" s="139"/>
      <c r="F97" s="139"/>
      <c r="G97" s="139"/>
      <c r="H97" s="139"/>
      <c r="I97" s="84">
        <v>0</v>
      </c>
      <c r="J97" s="26">
        <v>0</v>
      </c>
      <c r="K97" s="29">
        <v>0</v>
      </c>
      <c r="L97" s="82"/>
      <c r="M97" s="83">
        <v>0</v>
      </c>
      <c r="N97" s="104"/>
      <c r="O97" s="82"/>
      <c r="P97" s="103"/>
      <c r="Q97" s="104">
        <v>0</v>
      </c>
      <c r="R97" s="82"/>
      <c r="S97" s="25"/>
      <c r="T97" s="31"/>
      <c r="U97" s="82"/>
      <c r="V97" s="30"/>
    </row>
    <row r="98" spans="1:22">
      <c r="A98" s="141" t="s">
        <v>112</v>
      </c>
      <c r="B98" s="35" t="s">
        <v>113</v>
      </c>
      <c r="C98" s="35"/>
      <c r="D98" s="35"/>
      <c r="E98" s="35"/>
      <c r="F98" s="35"/>
      <c r="G98" s="35"/>
      <c r="H98" s="35"/>
      <c r="I98" s="84">
        <v>0</v>
      </c>
      <c r="J98" s="26">
        <v>0</v>
      </c>
      <c r="K98" s="29">
        <v>0</v>
      </c>
      <c r="L98" s="82"/>
      <c r="M98" s="83">
        <v>0</v>
      </c>
      <c r="N98" s="83"/>
      <c r="O98" s="82"/>
      <c r="P98" s="103"/>
      <c r="Q98" s="104"/>
      <c r="R98" s="82"/>
      <c r="S98" s="25"/>
      <c r="T98" s="31"/>
      <c r="U98" s="82"/>
      <c r="V98" s="30"/>
    </row>
    <row r="99" spans="1:22" ht="15" thickBot="1">
      <c r="A99" s="141" t="s">
        <v>114</v>
      </c>
      <c r="B99" s="35" t="s">
        <v>115</v>
      </c>
      <c r="C99" s="35"/>
      <c r="D99" s="35"/>
      <c r="E99" s="35"/>
      <c r="F99" s="35"/>
      <c r="G99" s="35"/>
      <c r="H99" s="35"/>
      <c r="I99" s="84"/>
      <c r="J99" s="132"/>
      <c r="K99" s="121"/>
      <c r="L99" s="110"/>
      <c r="M99" s="111"/>
      <c r="N99" s="111"/>
      <c r="O99" s="110"/>
      <c r="P99" s="112"/>
      <c r="Q99" s="112"/>
      <c r="R99" s="110"/>
      <c r="S99" s="25"/>
      <c r="T99" s="31"/>
      <c r="U99" s="110"/>
      <c r="V99" s="113"/>
    </row>
    <row r="100" spans="1:22" s="5" customFormat="1" ht="16.5" thickBot="1">
      <c r="A100" s="135"/>
      <c r="B100" s="136"/>
      <c r="C100" s="136"/>
      <c r="D100" s="136" t="s">
        <v>116</v>
      </c>
      <c r="E100" s="136"/>
      <c r="F100" s="136"/>
      <c r="G100" s="136"/>
      <c r="H100" s="136"/>
      <c r="I100" s="98" t="e">
        <f>SUM(I89,#REF!)</f>
        <v>#REF!</v>
      </c>
      <c r="J100" s="98" t="e">
        <f>SUM(J89,#REF!)</f>
        <v>#REF!</v>
      </c>
      <c r="K100" s="106" t="e">
        <f>SUM(K89,#REF!,K98)</f>
        <v>#REF!</v>
      </c>
      <c r="L100" s="116">
        <f>SUM(L89,L95,L96,L97,L99)</f>
        <v>6016</v>
      </c>
      <c r="M100" s="116">
        <f>SUM(M89,M95,M98,M99)</f>
        <v>0</v>
      </c>
      <c r="N100" s="116">
        <f>SUM(N89,N95,N98,N99)</f>
        <v>0</v>
      </c>
      <c r="O100" s="116">
        <f>SUM(O89,O95,O96,O97,O99)</f>
        <v>8832</v>
      </c>
      <c r="P100" s="116">
        <f>SUM(P89,P95,P98,P99)</f>
        <v>0</v>
      </c>
      <c r="Q100" s="116">
        <f>SUM(Q89,Q95,Q98,Q99)</f>
        <v>0</v>
      </c>
      <c r="R100" s="116">
        <f>SUM(R89,R95,R96,R97,R99)</f>
        <v>5485</v>
      </c>
      <c r="S100" s="45" t="e">
        <f>SUM(S89,#REF!,S98)</f>
        <v>#REF!</v>
      </c>
      <c r="T100" s="106" t="e">
        <f>SUM(T89,#REF!,T98)</f>
        <v>#REF!</v>
      </c>
      <c r="U100" s="116">
        <f>SUM(U89,U95,U96,U97,U99)</f>
        <v>5485</v>
      </c>
      <c r="V100" s="116"/>
    </row>
    <row r="101" spans="1:22" ht="15" thickBot="1">
      <c r="A101" s="143"/>
      <c r="B101" s="144" t="s">
        <v>117</v>
      </c>
      <c r="C101" s="144"/>
      <c r="D101" s="144"/>
      <c r="E101" s="144"/>
      <c r="F101" s="144"/>
      <c r="G101" s="144"/>
      <c r="H101" s="144"/>
      <c r="I101" s="145">
        <v>5</v>
      </c>
      <c r="J101" s="61"/>
      <c r="K101" s="146">
        <v>5</v>
      </c>
      <c r="L101" s="125"/>
      <c r="M101" s="123"/>
      <c r="N101" s="123"/>
      <c r="O101" s="125"/>
      <c r="P101" s="122"/>
      <c r="Q101" s="124"/>
      <c r="R101" s="125"/>
      <c r="S101" s="25"/>
      <c r="T101" s="31"/>
      <c r="U101" s="125"/>
      <c r="V101" s="126"/>
    </row>
    <row r="102" spans="1:22">
      <c r="A102" s="131"/>
      <c r="B102" s="131"/>
      <c r="C102" s="131"/>
      <c r="D102" s="131"/>
      <c r="E102" s="131"/>
      <c r="F102" s="131"/>
      <c r="G102" s="131"/>
      <c r="H102" s="131"/>
      <c r="I102" s="147"/>
      <c r="J102" s="147"/>
      <c r="K102" s="147"/>
      <c r="L102" s="28"/>
    </row>
    <row r="103" spans="1:22">
      <c r="I103" s="63"/>
      <c r="J103" s="63"/>
      <c r="K103" s="63"/>
    </row>
    <row r="104" spans="1:22">
      <c r="I104" s="148"/>
      <c r="J104" s="148"/>
      <c r="K104" s="148"/>
    </row>
    <row r="105" spans="1:22">
      <c r="I105" s="148"/>
      <c r="J105" s="148"/>
      <c r="K105" s="148"/>
    </row>
    <row r="106" spans="1:22">
      <c r="I106" s="148"/>
      <c r="J106" s="148"/>
      <c r="K106" s="148"/>
    </row>
    <row r="107" spans="1:22">
      <c r="I107" s="148"/>
      <c r="J107" s="148"/>
      <c r="K107" s="148"/>
    </row>
    <row r="108" spans="1:22">
      <c r="I108" s="148"/>
      <c r="J108" s="148"/>
      <c r="K108" s="148"/>
    </row>
    <row r="109" spans="1:22">
      <c r="I109" s="148"/>
      <c r="J109" s="148"/>
      <c r="K109" s="148"/>
    </row>
    <row r="110" spans="1:22">
      <c r="I110" s="148"/>
      <c r="J110" s="148"/>
      <c r="K110" s="148"/>
    </row>
    <row r="111" spans="1:22">
      <c r="I111" s="148"/>
      <c r="J111" s="148"/>
      <c r="K111" s="148"/>
    </row>
    <row r="112" spans="1:22">
      <c r="I112" s="148"/>
      <c r="J112" s="148"/>
      <c r="K112" s="148"/>
    </row>
    <row r="113" spans="9:11">
      <c r="I113" s="148"/>
      <c r="J113" s="148"/>
      <c r="K113" s="148"/>
    </row>
    <row r="114" spans="9:11">
      <c r="I114" s="148"/>
      <c r="J114" s="148"/>
      <c r="K114" s="148"/>
    </row>
    <row r="115" spans="9:11">
      <c r="I115" s="148"/>
      <c r="J115" s="148"/>
      <c r="K115" s="148"/>
    </row>
    <row r="116" spans="9:11">
      <c r="I116" s="148"/>
      <c r="J116" s="148"/>
      <c r="K116" s="148"/>
    </row>
    <row r="117" spans="9:11">
      <c r="I117" s="148"/>
      <c r="J117" s="148"/>
      <c r="K117" s="148"/>
    </row>
    <row r="118" spans="9:11">
      <c r="I118" s="148"/>
      <c r="J118" s="148"/>
      <c r="K118" s="148"/>
    </row>
    <row r="119" spans="9:11">
      <c r="I119" s="148"/>
      <c r="J119" s="148"/>
      <c r="K119" s="148"/>
    </row>
    <row r="120" spans="9:11">
      <c r="I120" s="148"/>
      <c r="J120" s="148"/>
      <c r="K120" s="148"/>
    </row>
    <row r="121" spans="9:11">
      <c r="I121" s="148"/>
      <c r="J121" s="148"/>
      <c r="K121" s="148"/>
    </row>
    <row r="122" spans="9:11">
      <c r="I122" s="148"/>
      <c r="J122" s="148"/>
      <c r="K122" s="148"/>
    </row>
    <row r="123" spans="9:11">
      <c r="I123" s="148"/>
      <c r="J123" s="148"/>
      <c r="K123" s="148"/>
    </row>
    <row r="124" spans="9:11">
      <c r="I124" s="148"/>
      <c r="J124" s="148"/>
      <c r="K124" s="148"/>
    </row>
    <row r="125" spans="9:11">
      <c r="I125" s="148"/>
      <c r="J125" s="148"/>
      <c r="K125" s="148"/>
    </row>
    <row r="126" spans="9:11">
      <c r="I126" s="148"/>
      <c r="J126" s="148"/>
      <c r="K126" s="148"/>
    </row>
    <row r="127" spans="9:11">
      <c r="I127" s="148"/>
      <c r="J127" s="148"/>
      <c r="K127" s="148"/>
    </row>
    <row r="128" spans="9:11">
      <c r="I128" s="148"/>
      <c r="J128" s="148"/>
      <c r="K128" s="148"/>
    </row>
    <row r="129" spans="9:11">
      <c r="I129" s="148"/>
      <c r="J129" s="148"/>
      <c r="K129" s="148"/>
    </row>
    <row r="130" spans="9:11">
      <c r="I130" s="148"/>
      <c r="J130" s="148"/>
      <c r="K130" s="148"/>
    </row>
    <row r="131" spans="9:11">
      <c r="I131" s="148"/>
      <c r="J131" s="148"/>
      <c r="K131" s="148"/>
    </row>
    <row r="132" spans="9:11">
      <c r="I132" s="148"/>
      <c r="J132" s="148"/>
      <c r="K132" s="148"/>
    </row>
    <row r="133" spans="9:11">
      <c r="I133" s="148"/>
      <c r="J133" s="148"/>
      <c r="K133" s="148"/>
    </row>
    <row r="134" spans="9:11">
      <c r="I134" s="148"/>
      <c r="J134" s="148"/>
      <c r="K134" s="148"/>
    </row>
    <row r="135" spans="9:11">
      <c r="I135" s="148"/>
      <c r="J135" s="148"/>
      <c r="K135" s="148"/>
    </row>
    <row r="136" spans="9:11">
      <c r="I136" s="148"/>
      <c r="J136" s="148"/>
      <c r="K136" s="148"/>
    </row>
    <row r="137" spans="9:11">
      <c r="I137" s="148"/>
      <c r="J137" s="148"/>
      <c r="K137" s="148"/>
    </row>
    <row r="138" spans="9:11">
      <c r="I138" s="148"/>
      <c r="J138" s="148"/>
      <c r="K138" s="148"/>
    </row>
    <row r="139" spans="9:11">
      <c r="I139" s="148"/>
      <c r="J139" s="148"/>
      <c r="K139" s="148"/>
    </row>
    <row r="140" spans="9:11">
      <c r="I140" s="148"/>
      <c r="J140" s="148"/>
      <c r="K140" s="148"/>
    </row>
    <row r="141" spans="9:11">
      <c r="I141" s="148"/>
      <c r="J141" s="148"/>
      <c r="K141" s="148"/>
    </row>
    <row r="142" spans="9:11">
      <c r="I142" s="148"/>
      <c r="J142" s="148"/>
      <c r="K142" s="148"/>
    </row>
    <row r="143" spans="9:11">
      <c r="I143" s="148"/>
      <c r="J143" s="148"/>
      <c r="K143" s="148"/>
    </row>
    <row r="144" spans="9:11">
      <c r="I144" s="148"/>
      <c r="J144" s="148"/>
      <c r="K144" s="148"/>
    </row>
    <row r="145" spans="9:11">
      <c r="I145" s="148"/>
      <c r="J145" s="148"/>
      <c r="K145" s="148"/>
    </row>
    <row r="146" spans="9:11">
      <c r="I146" s="148"/>
      <c r="J146" s="148"/>
      <c r="K146" s="148"/>
    </row>
    <row r="147" spans="9:11">
      <c r="I147" s="148"/>
      <c r="J147" s="148"/>
      <c r="K147" s="148"/>
    </row>
    <row r="148" spans="9:11">
      <c r="I148" s="148"/>
      <c r="J148" s="148"/>
      <c r="K148" s="148"/>
    </row>
    <row r="149" spans="9:11">
      <c r="I149" s="148"/>
      <c r="J149" s="148"/>
      <c r="K149" s="148"/>
    </row>
    <row r="150" spans="9:11">
      <c r="I150" s="148"/>
      <c r="J150" s="148"/>
      <c r="K150" s="148"/>
    </row>
    <row r="151" spans="9:11">
      <c r="I151" s="148"/>
      <c r="J151" s="148"/>
      <c r="K151" s="148"/>
    </row>
    <row r="152" spans="9:11">
      <c r="I152" s="148"/>
      <c r="J152" s="148"/>
      <c r="K152" s="148"/>
    </row>
    <row r="153" spans="9:11">
      <c r="I153" s="148"/>
      <c r="J153" s="148"/>
      <c r="K153" s="148"/>
    </row>
    <row r="154" spans="9:11">
      <c r="I154" s="148"/>
      <c r="J154" s="148"/>
      <c r="K154" s="148"/>
    </row>
    <row r="155" spans="9:11">
      <c r="I155" s="148"/>
      <c r="J155" s="148"/>
      <c r="K155" s="148"/>
    </row>
    <row r="156" spans="9:11">
      <c r="I156" s="148"/>
      <c r="J156" s="148"/>
      <c r="K156" s="148"/>
    </row>
    <row r="157" spans="9:11">
      <c r="I157" s="148"/>
      <c r="J157" s="148"/>
      <c r="K157" s="148"/>
    </row>
    <row r="158" spans="9:11">
      <c r="I158" s="148"/>
      <c r="J158" s="148"/>
      <c r="K158" s="148"/>
    </row>
    <row r="159" spans="9:11">
      <c r="I159" s="148"/>
      <c r="J159" s="148"/>
      <c r="K159" s="148"/>
    </row>
    <row r="160" spans="9:11">
      <c r="I160" s="148"/>
      <c r="J160" s="148"/>
      <c r="K160" s="148"/>
    </row>
    <row r="161" spans="9:11">
      <c r="I161" s="148"/>
      <c r="J161" s="148"/>
      <c r="K161" s="148"/>
    </row>
    <row r="162" spans="9:11">
      <c r="I162" s="148"/>
      <c r="J162" s="148"/>
      <c r="K162" s="148"/>
    </row>
    <row r="163" spans="9:11">
      <c r="I163" s="148"/>
      <c r="J163" s="148"/>
      <c r="K163" s="148"/>
    </row>
    <row r="164" spans="9:11">
      <c r="I164" s="148"/>
      <c r="J164" s="148"/>
      <c r="K164" s="148"/>
    </row>
    <row r="165" spans="9:11">
      <c r="I165" s="148"/>
      <c r="J165" s="148"/>
      <c r="K165" s="148"/>
    </row>
    <row r="166" spans="9:11">
      <c r="I166" s="148"/>
      <c r="J166" s="148"/>
      <c r="K166" s="148"/>
    </row>
    <row r="167" spans="9:11">
      <c r="I167" s="148"/>
      <c r="J167" s="148"/>
      <c r="K167" s="148"/>
    </row>
    <row r="168" spans="9:11">
      <c r="I168" s="148"/>
      <c r="J168" s="148"/>
      <c r="K168" s="148"/>
    </row>
    <row r="169" spans="9:11">
      <c r="I169" s="148"/>
      <c r="J169" s="148"/>
      <c r="K169" s="148"/>
    </row>
    <row r="170" spans="9:11">
      <c r="I170" s="148"/>
      <c r="J170" s="148"/>
      <c r="K170" s="148"/>
    </row>
    <row r="171" spans="9:11">
      <c r="I171" s="148"/>
      <c r="J171" s="148"/>
      <c r="K171" s="148"/>
    </row>
    <row r="172" spans="9:11">
      <c r="I172" s="148"/>
      <c r="J172" s="148"/>
      <c r="K172" s="148"/>
    </row>
    <row r="173" spans="9:11">
      <c r="I173" s="148"/>
      <c r="J173" s="148"/>
      <c r="K173" s="148"/>
    </row>
    <row r="174" spans="9:11">
      <c r="I174" s="148"/>
      <c r="J174" s="148"/>
      <c r="K174" s="148"/>
    </row>
    <row r="175" spans="9:11">
      <c r="I175" s="148"/>
      <c r="J175" s="148"/>
      <c r="K175" s="148"/>
    </row>
    <row r="176" spans="9:11">
      <c r="I176" s="148"/>
      <c r="J176" s="148"/>
      <c r="K176" s="148"/>
    </row>
    <row r="177" spans="9:11">
      <c r="I177" s="148"/>
      <c r="J177" s="148"/>
      <c r="K177" s="148"/>
    </row>
    <row r="178" spans="9:11">
      <c r="I178" s="148"/>
      <c r="J178" s="148"/>
      <c r="K178" s="148"/>
    </row>
    <row r="179" spans="9:11">
      <c r="I179" s="148"/>
      <c r="J179" s="148"/>
      <c r="K179" s="148"/>
    </row>
    <row r="180" spans="9:11">
      <c r="I180" s="148"/>
      <c r="J180" s="148"/>
      <c r="K180" s="148"/>
    </row>
    <row r="181" spans="9:11">
      <c r="I181" s="148"/>
      <c r="J181" s="148"/>
      <c r="K181" s="148"/>
    </row>
    <row r="182" spans="9:11">
      <c r="I182" s="148"/>
      <c r="J182" s="148"/>
      <c r="K182" s="148"/>
    </row>
    <row r="183" spans="9:11">
      <c r="I183" s="148"/>
      <c r="J183" s="148"/>
      <c r="K183" s="148"/>
    </row>
    <row r="184" spans="9:11">
      <c r="I184" s="148"/>
      <c r="J184" s="148"/>
      <c r="K184" s="148"/>
    </row>
    <row r="185" spans="9:11">
      <c r="I185" s="148"/>
      <c r="J185" s="148"/>
      <c r="K185" s="148"/>
    </row>
    <row r="186" spans="9:11">
      <c r="I186" s="148"/>
      <c r="J186" s="148"/>
      <c r="K186" s="148"/>
    </row>
    <row r="187" spans="9:11">
      <c r="I187" s="148"/>
      <c r="J187" s="148"/>
      <c r="K187" s="148"/>
    </row>
    <row r="188" spans="9:11">
      <c r="I188" s="148"/>
      <c r="J188" s="148"/>
      <c r="K188" s="148"/>
    </row>
    <row r="189" spans="9:11">
      <c r="I189" s="148"/>
      <c r="J189" s="148"/>
      <c r="K189" s="148"/>
    </row>
    <row r="190" spans="9:11">
      <c r="I190" s="148"/>
      <c r="J190" s="148"/>
      <c r="K190" s="148"/>
    </row>
    <row r="191" spans="9:11">
      <c r="I191" s="148"/>
      <c r="J191" s="148"/>
      <c r="K191" s="148"/>
    </row>
    <row r="192" spans="9:11">
      <c r="I192" s="148"/>
      <c r="J192" s="148"/>
      <c r="K192" s="148"/>
    </row>
    <row r="193" spans="9:11">
      <c r="I193" s="148"/>
      <c r="J193" s="148"/>
      <c r="K193" s="148"/>
    </row>
    <row r="194" spans="9:11">
      <c r="I194" s="148"/>
      <c r="J194" s="148"/>
      <c r="K194" s="148"/>
    </row>
    <row r="195" spans="9:11">
      <c r="I195" s="148"/>
      <c r="J195" s="148"/>
      <c r="K195" s="148"/>
    </row>
    <row r="196" spans="9:11">
      <c r="I196" s="148"/>
      <c r="J196" s="148"/>
      <c r="K196" s="148"/>
    </row>
    <row r="197" spans="9:11">
      <c r="I197" s="148"/>
      <c r="J197" s="148"/>
      <c r="K197" s="148"/>
    </row>
    <row r="198" spans="9:11">
      <c r="I198" s="148"/>
      <c r="J198" s="148"/>
      <c r="K198" s="148"/>
    </row>
    <row r="199" spans="9:11">
      <c r="I199" s="148"/>
      <c r="J199" s="148"/>
      <c r="K199" s="148"/>
    </row>
    <row r="200" spans="9:11">
      <c r="I200" s="148"/>
      <c r="J200" s="148"/>
      <c r="K200" s="148"/>
    </row>
    <row r="201" spans="9:11">
      <c r="I201" s="148"/>
      <c r="J201" s="148"/>
      <c r="K201" s="148"/>
    </row>
    <row r="202" spans="9:11">
      <c r="I202" s="148"/>
      <c r="J202" s="148"/>
      <c r="K202" s="148"/>
    </row>
    <row r="203" spans="9:11">
      <c r="I203" s="148"/>
      <c r="J203" s="148"/>
      <c r="K203" s="148"/>
    </row>
    <row r="204" spans="9:11">
      <c r="I204" s="148"/>
      <c r="J204" s="148"/>
      <c r="K204" s="148"/>
    </row>
    <row r="205" spans="9:11">
      <c r="I205" s="148"/>
      <c r="J205" s="148"/>
      <c r="K205" s="148"/>
    </row>
    <row r="206" spans="9:11">
      <c r="I206" s="148"/>
      <c r="J206" s="148"/>
      <c r="K206" s="148"/>
    </row>
    <row r="207" spans="9:11">
      <c r="I207" s="148"/>
      <c r="J207" s="148"/>
      <c r="K207" s="148"/>
    </row>
    <row r="208" spans="9:11">
      <c r="I208" s="148"/>
      <c r="J208" s="148"/>
      <c r="K208" s="148"/>
    </row>
    <row r="209" spans="9:11">
      <c r="I209" s="148"/>
      <c r="J209" s="148"/>
      <c r="K209" s="148"/>
    </row>
    <row r="210" spans="9:11">
      <c r="I210" s="148"/>
      <c r="J210" s="148"/>
      <c r="K210" s="148"/>
    </row>
    <row r="211" spans="9:11">
      <c r="I211" s="148"/>
      <c r="J211" s="148"/>
      <c r="K211" s="148"/>
    </row>
    <row r="212" spans="9:11">
      <c r="I212" s="148"/>
      <c r="J212" s="148"/>
      <c r="K212" s="148"/>
    </row>
    <row r="213" spans="9:11">
      <c r="I213" s="148"/>
      <c r="J213" s="148"/>
      <c r="K213" s="148"/>
    </row>
    <row r="214" spans="9:11">
      <c r="I214" s="148"/>
      <c r="J214" s="148"/>
      <c r="K214" s="148"/>
    </row>
    <row r="215" spans="9:11">
      <c r="I215" s="148"/>
      <c r="J215" s="148"/>
      <c r="K215" s="148"/>
    </row>
    <row r="216" spans="9:11">
      <c r="I216" s="148"/>
      <c r="J216" s="148"/>
      <c r="K216" s="148"/>
    </row>
    <row r="217" spans="9:11">
      <c r="I217" s="148"/>
      <c r="J217" s="148"/>
      <c r="K217" s="148"/>
    </row>
    <row r="218" spans="9:11">
      <c r="I218" s="148"/>
      <c r="J218" s="148"/>
      <c r="K218" s="148"/>
    </row>
    <row r="219" spans="9:11">
      <c r="I219" s="148"/>
      <c r="J219" s="148"/>
      <c r="K219" s="148"/>
    </row>
    <row r="220" spans="9:11">
      <c r="I220" s="148"/>
      <c r="J220" s="148"/>
      <c r="K220" s="148"/>
    </row>
    <row r="221" spans="9:11">
      <c r="I221" s="148"/>
      <c r="J221" s="148"/>
      <c r="K221" s="148"/>
    </row>
    <row r="222" spans="9:11">
      <c r="I222" s="148"/>
      <c r="J222" s="148"/>
      <c r="K222" s="148"/>
    </row>
    <row r="223" spans="9:11">
      <c r="I223" s="148"/>
      <c r="J223" s="148"/>
      <c r="K223" s="148"/>
    </row>
    <row r="224" spans="9:11">
      <c r="I224" s="148"/>
      <c r="J224" s="148"/>
      <c r="K224" s="148"/>
    </row>
    <row r="225" spans="9:11">
      <c r="I225" s="148"/>
      <c r="J225" s="148"/>
      <c r="K225" s="148"/>
    </row>
    <row r="226" spans="9:11">
      <c r="I226" s="148"/>
      <c r="J226" s="148"/>
      <c r="K226" s="148"/>
    </row>
    <row r="227" spans="9:11">
      <c r="I227" s="148"/>
      <c r="J227" s="148"/>
      <c r="K227" s="148"/>
    </row>
    <row r="228" spans="9:11">
      <c r="I228" s="148"/>
      <c r="J228" s="148"/>
      <c r="K228" s="148"/>
    </row>
    <row r="229" spans="9:11">
      <c r="I229" s="148"/>
      <c r="J229" s="148"/>
      <c r="K229" s="148"/>
    </row>
    <row r="230" spans="9:11">
      <c r="I230" s="148"/>
      <c r="J230" s="148"/>
      <c r="K230" s="148"/>
    </row>
    <row r="231" spans="9:11">
      <c r="I231" s="148"/>
      <c r="J231" s="148"/>
      <c r="K231" s="148"/>
    </row>
    <row r="232" spans="9:11">
      <c r="I232" s="148"/>
      <c r="J232" s="148"/>
      <c r="K232" s="148"/>
    </row>
    <row r="233" spans="9:11">
      <c r="I233" s="148"/>
      <c r="J233" s="148"/>
      <c r="K233" s="148"/>
    </row>
    <row r="234" spans="9:11">
      <c r="I234" s="148"/>
      <c r="J234" s="148"/>
      <c r="K234" s="148"/>
    </row>
    <row r="235" spans="9:11">
      <c r="I235" s="148"/>
      <c r="J235" s="148"/>
      <c r="K235" s="148"/>
    </row>
    <row r="236" spans="9:11">
      <c r="I236" s="148"/>
      <c r="J236" s="148"/>
      <c r="K236" s="148"/>
    </row>
    <row r="237" spans="9:11">
      <c r="I237" s="148"/>
      <c r="J237" s="148"/>
      <c r="K237" s="148"/>
    </row>
    <row r="238" spans="9:11">
      <c r="I238" s="148"/>
      <c r="J238" s="148"/>
      <c r="K238" s="148"/>
    </row>
    <row r="239" spans="9:11">
      <c r="I239" s="148"/>
      <c r="J239" s="148"/>
      <c r="K239" s="148"/>
    </row>
    <row r="240" spans="9:11">
      <c r="I240" s="148"/>
      <c r="J240" s="148"/>
      <c r="K240" s="148"/>
    </row>
    <row r="241" spans="9:11">
      <c r="I241" s="148"/>
      <c r="J241" s="148"/>
      <c r="K241" s="148"/>
    </row>
    <row r="242" spans="9:11">
      <c r="I242" s="148"/>
      <c r="J242" s="148"/>
      <c r="K242" s="148"/>
    </row>
    <row r="243" spans="9:11">
      <c r="I243" s="148"/>
      <c r="J243" s="148"/>
      <c r="K243" s="148"/>
    </row>
    <row r="244" spans="9:11">
      <c r="I244" s="148"/>
      <c r="J244" s="148"/>
      <c r="K244" s="148"/>
    </row>
    <row r="245" spans="9:11">
      <c r="I245" s="148"/>
      <c r="J245" s="148"/>
      <c r="K245" s="148"/>
    </row>
    <row r="246" spans="9:11">
      <c r="I246" s="148"/>
      <c r="J246" s="148"/>
      <c r="K246" s="148"/>
    </row>
    <row r="247" spans="9:11">
      <c r="I247" s="148"/>
      <c r="J247" s="148"/>
      <c r="K247" s="148"/>
    </row>
    <row r="248" spans="9:11">
      <c r="I248" s="148"/>
      <c r="J248" s="148"/>
      <c r="K248" s="148"/>
    </row>
    <row r="249" spans="9:11">
      <c r="I249" s="148"/>
      <c r="J249" s="148"/>
      <c r="K249" s="148"/>
    </row>
    <row r="250" spans="9:11">
      <c r="I250" s="148"/>
      <c r="J250" s="148"/>
      <c r="K250" s="148"/>
    </row>
    <row r="251" spans="9:11">
      <c r="I251" s="148"/>
      <c r="J251" s="148"/>
      <c r="K251" s="148"/>
    </row>
    <row r="252" spans="9:11">
      <c r="I252" s="148"/>
      <c r="J252" s="148"/>
      <c r="K252" s="148"/>
    </row>
    <row r="253" spans="9:11">
      <c r="I253" s="148"/>
      <c r="J253" s="148"/>
      <c r="K253" s="148"/>
    </row>
    <row r="254" spans="9:11">
      <c r="I254" s="148"/>
      <c r="J254" s="148"/>
      <c r="K254" s="148"/>
    </row>
    <row r="255" spans="9:11">
      <c r="I255" s="148"/>
      <c r="J255" s="148"/>
      <c r="K255" s="148"/>
    </row>
    <row r="256" spans="9:11">
      <c r="I256" s="148"/>
      <c r="J256" s="148"/>
      <c r="K256" s="148"/>
    </row>
    <row r="257" spans="9:11">
      <c r="I257" s="148"/>
      <c r="J257" s="148"/>
      <c r="K257" s="148"/>
    </row>
    <row r="258" spans="9:11">
      <c r="I258" s="148"/>
      <c r="J258" s="148"/>
      <c r="K258" s="148"/>
    </row>
    <row r="259" spans="9:11">
      <c r="I259" s="148"/>
      <c r="J259" s="148"/>
      <c r="K259" s="148"/>
    </row>
    <row r="260" spans="9:11">
      <c r="I260" s="148"/>
      <c r="J260" s="148"/>
      <c r="K260" s="148"/>
    </row>
    <row r="261" spans="9:11">
      <c r="I261" s="148"/>
      <c r="J261" s="148"/>
      <c r="K261" s="148"/>
    </row>
    <row r="262" spans="9:11">
      <c r="I262" s="148"/>
      <c r="J262" s="148"/>
      <c r="K262" s="148"/>
    </row>
    <row r="263" spans="9:11">
      <c r="I263" s="148"/>
      <c r="J263" s="148"/>
      <c r="K263" s="148"/>
    </row>
    <row r="264" spans="9:11">
      <c r="I264" s="148"/>
      <c r="J264" s="148"/>
      <c r="K264" s="148"/>
    </row>
    <row r="265" spans="9:11">
      <c r="I265" s="148"/>
      <c r="J265" s="148"/>
      <c r="K265" s="148"/>
    </row>
    <row r="266" spans="9:11">
      <c r="I266" s="148"/>
      <c r="J266" s="148"/>
      <c r="K266" s="148"/>
    </row>
    <row r="267" spans="9:11">
      <c r="I267" s="148"/>
      <c r="J267" s="148"/>
      <c r="K267" s="148"/>
    </row>
    <row r="268" spans="9:11">
      <c r="I268" s="148"/>
      <c r="J268" s="148"/>
      <c r="K268" s="148"/>
    </row>
    <row r="269" spans="9:11">
      <c r="I269" s="148"/>
      <c r="J269" s="148"/>
      <c r="K269" s="148"/>
    </row>
    <row r="270" spans="9:11">
      <c r="I270" s="148"/>
      <c r="J270" s="148"/>
      <c r="K270" s="148"/>
    </row>
    <row r="271" spans="9:11">
      <c r="I271" s="148"/>
      <c r="J271" s="148"/>
      <c r="K271" s="148"/>
    </row>
    <row r="272" spans="9:11">
      <c r="I272" s="148"/>
      <c r="J272" s="148"/>
      <c r="K272" s="148"/>
    </row>
    <row r="273" spans="9:11">
      <c r="I273" s="148"/>
      <c r="J273" s="148"/>
      <c r="K273" s="148"/>
    </row>
    <row r="274" spans="9:11">
      <c r="I274" s="148"/>
      <c r="J274" s="148"/>
      <c r="K274" s="148"/>
    </row>
    <row r="275" spans="9:11">
      <c r="I275" s="148"/>
      <c r="J275" s="148"/>
      <c r="K275" s="148"/>
    </row>
    <row r="276" spans="9:11">
      <c r="I276" s="148"/>
      <c r="J276" s="148"/>
      <c r="K276" s="148"/>
    </row>
    <row r="277" spans="9:11">
      <c r="I277" s="148"/>
      <c r="J277" s="148"/>
      <c r="K277" s="148"/>
    </row>
    <row r="278" spans="9:11">
      <c r="I278" s="148"/>
      <c r="J278" s="148"/>
      <c r="K278" s="148"/>
    </row>
    <row r="279" spans="9:11">
      <c r="I279" s="148"/>
      <c r="J279" s="148"/>
      <c r="K279" s="148"/>
    </row>
    <row r="280" spans="9:11">
      <c r="I280" s="148"/>
      <c r="J280" s="148"/>
      <c r="K280" s="148"/>
    </row>
    <row r="281" spans="9:11">
      <c r="I281" s="148"/>
      <c r="J281" s="148"/>
      <c r="K281" s="148"/>
    </row>
    <row r="282" spans="9:11">
      <c r="I282" s="148"/>
      <c r="J282" s="148"/>
      <c r="K282" s="148"/>
    </row>
    <row r="283" spans="9:11">
      <c r="I283" s="148"/>
      <c r="J283" s="148"/>
      <c r="K283" s="148"/>
    </row>
    <row r="284" spans="9:11">
      <c r="I284" s="148"/>
      <c r="J284" s="148"/>
      <c r="K284" s="148"/>
    </row>
    <row r="285" spans="9:11">
      <c r="I285" s="148"/>
      <c r="J285" s="148"/>
      <c r="K285" s="148"/>
    </row>
    <row r="286" spans="9:11">
      <c r="I286" s="148"/>
      <c r="J286" s="148"/>
      <c r="K286" s="148"/>
    </row>
    <row r="287" spans="9:11">
      <c r="I287" s="148"/>
      <c r="J287" s="148"/>
      <c r="K287" s="148"/>
    </row>
    <row r="288" spans="9:11">
      <c r="I288" s="148"/>
      <c r="J288" s="148"/>
      <c r="K288" s="148"/>
    </row>
    <row r="289" spans="9:11">
      <c r="I289" s="148"/>
      <c r="J289" s="148"/>
      <c r="K289" s="148"/>
    </row>
    <row r="290" spans="9:11">
      <c r="I290" s="148"/>
      <c r="J290" s="148"/>
      <c r="K290" s="148"/>
    </row>
    <row r="291" spans="9:11">
      <c r="I291" s="148"/>
      <c r="J291" s="148"/>
      <c r="K291" s="148"/>
    </row>
    <row r="292" spans="9:11">
      <c r="I292" s="148"/>
      <c r="J292" s="148"/>
      <c r="K292" s="148"/>
    </row>
    <row r="293" spans="9:11">
      <c r="I293" s="148"/>
      <c r="J293" s="148"/>
      <c r="K293" s="148"/>
    </row>
    <row r="294" spans="9:11">
      <c r="I294" s="148"/>
      <c r="J294" s="148"/>
      <c r="K294" s="148"/>
    </row>
    <row r="295" spans="9:11">
      <c r="I295" s="148"/>
      <c r="J295" s="148"/>
      <c r="K295" s="148"/>
    </row>
    <row r="296" spans="9:11">
      <c r="I296" s="148"/>
      <c r="J296" s="148"/>
      <c r="K296" s="148"/>
    </row>
    <row r="297" spans="9:11">
      <c r="I297" s="148"/>
      <c r="J297" s="148"/>
      <c r="K297" s="148"/>
    </row>
    <row r="298" spans="9:11">
      <c r="I298" s="148"/>
      <c r="J298" s="148"/>
      <c r="K298" s="148"/>
    </row>
    <row r="299" spans="9:11">
      <c r="I299" s="148"/>
      <c r="J299" s="148"/>
      <c r="K299" s="148"/>
    </row>
    <row r="300" spans="9:11">
      <c r="I300" s="148"/>
      <c r="J300" s="148"/>
      <c r="K300" s="148"/>
    </row>
    <row r="301" spans="9:11">
      <c r="I301" s="148"/>
      <c r="J301" s="148"/>
      <c r="K301" s="148"/>
    </row>
    <row r="302" spans="9:11">
      <c r="I302" s="148"/>
      <c r="J302" s="148"/>
      <c r="K302" s="148"/>
    </row>
    <row r="303" spans="9:11">
      <c r="I303" s="148"/>
      <c r="J303" s="148"/>
      <c r="K303" s="148"/>
    </row>
    <row r="304" spans="9:11">
      <c r="I304" s="148"/>
      <c r="J304" s="148"/>
      <c r="K304" s="148"/>
    </row>
    <row r="305" spans="9:11">
      <c r="I305" s="148"/>
      <c r="J305" s="148"/>
      <c r="K305" s="148"/>
    </row>
    <row r="306" spans="9:11">
      <c r="I306" s="148"/>
      <c r="J306" s="148"/>
      <c r="K306" s="148"/>
    </row>
    <row r="307" spans="9:11">
      <c r="I307" s="148"/>
      <c r="J307" s="148"/>
      <c r="K307" s="148"/>
    </row>
    <row r="308" spans="9:11">
      <c r="I308" s="148"/>
      <c r="J308" s="148"/>
      <c r="K308" s="148"/>
    </row>
    <row r="309" spans="9:11">
      <c r="I309" s="148"/>
      <c r="J309" s="148"/>
      <c r="K309" s="148"/>
    </row>
    <row r="310" spans="9:11">
      <c r="I310" s="148"/>
      <c r="J310" s="148"/>
      <c r="K310" s="148"/>
    </row>
    <row r="311" spans="9:11">
      <c r="I311" s="148"/>
      <c r="J311" s="148"/>
      <c r="K311" s="148"/>
    </row>
    <row r="312" spans="9:11">
      <c r="I312" s="148"/>
      <c r="J312" s="148"/>
      <c r="K312" s="148"/>
    </row>
    <row r="313" spans="9:11">
      <c r="I313" s="148"/>
      <c r="J313" s="148"/>
      <c r="K313" s="148"/>
    </row>
    <row r="314" spans="9:11">
      <c r="I314" s="148"/>
      <c r="J314" s="148"/>
      <c r="K314" s="148"/>
    </row>
    <row r="315" spans="9:11">
      <c r="I315" s="148"/>
      <c r="J315" s="148"/>
      <c r="K315" s="148"/>
    </row>
    <row r="316" spans="9:11">
      <c r="I316" s="148"/>
      <c r="J316" s="148"/>
      <c r="K316" s="148"/>
    </row>
    <row r="317" spans="9:11">
      <c r="I317" s="148"/>
      <c r="J317" s="148"/>
      <c r="K317" s="148"/>
    </row>
    <row r="318" spans="9:11">
      <c r="I318" s="148"/>
      <c r="J318" s="148"/>
      <c r="K318" s="148"/>
    </row>
    <row r="319" spans="9:11">
      <c r="I319" s="148"/>
      <c r="J319" s="148"/>
      <c r="K319" s="148"/>
    </row>
    <row r="320" spans="9:11">
      <c r="I320" s="148"/>
      <c r="J320" s="148"/>
      <c r="K320" s="148"/>
    </row>
    <row r="321" spans="9:11">
      <c r="I321" s="148"/>
      <c r="J321" s="148"/>
      <c r="K321" s="148"/>
    </row>
    <row r="322" spans="9:11">
      <c r="I322" s="148"/>
      <c r="J322" s="148"/>
      <c r="K322" s="148"/>
    </row>
    <row r="323" spans="9:11">
      <c r="I323" s="148"/>
      <c r="J323" s="148"/>
      <c r="K323" s="148"/>
    </row>
    <row r="324" spans="9:11">
      <c r="I324" s="148"/>
      <c r="J324" s="148"/>
      <c r="K324" s="148"/>
    </row>
    <row r="325" spans="9:11">
      <c r="I325" s="148"/>
      <c r="J325" s="148"/>
      <c r="K325" s="148"/>
    </row>
    <row r="326" spans="9:11">
      <c r="I326" s="148"/>
      <c r="J326" s="148"/>
      <c r="K326" s="148"/>
    </row>
    <row r="327" spans="9:11">
      <c r="I327" s="148"/>
      <c r="J327" s="148"/>
      <c r="K327" s="148"/>
    </row>
    <row r="328" spans="9:11">
      <c r="I328" s="148"/>
      <c r="J328" s="148"/>
      <c r="K328" s="148"/>
    </row>
    <row r="329" spans="9:11">
      <c r="I329" s="148"/>
      <c r="J329" s="148"/>
      <c r="K329" s="148"/>
    </row>
    <row r="330" spans="9:11">
      <c r="I330" s="148"/>
      <c r="J330" s="148"/>
      <c r="K330" s="148"/>
    </row>
    <row r="331" spans="9:11">
      <c r="I331" s="148"/>
      <c r="J331" s="148"/>
      <c r="K331" s="148"/>
    </row>
    <row r="332" spans="9:11">
      <c r="I332" s="148"/>
      <c r="J332" s="148"/>
      <c r="K332" s="148"/>
    </row>
    <row r="333" spans="9:11">
      <c r="I333" s="148"/>
      <c r="J333" s="148"/>
      <c r="K333" s="148"/>
    </row>
    <row r="334" spans="9:11">
      <c r="I334" s="148"/>
      <c r="J334" s="148"/>
      <c r="K334" s="148"/>
    </row>
    <row r="335" spans="9:11">
      <c r="I335" s="148"/>
      <c r="J335" s="148"/>
      <c r="K335" s="148"/>
    </row>
    <row r="336" spans="9:11">
      <c r="I336" s="148"/>
      <c r="J336" s="148"/>
      <c r="K336" s="148"/>
    </row>
    <row r="337" spans="9:11">
      <c r="I337" s="148"/>
      <c r="J337" s="148"/>
      <c r="K337" s="148"/>
    </row>
    <row r="338" spans="9:11">
      <c r="I338" s="148"/>
      <c r="J338" s="148"/>
      <c r="K338" s="148"/>
    </row>
    <row r="339" spans="9:11">
      <c r="I339" s="148"/>
      <c r="J339" s="148"/>
      <c r="K339" s="148"/>
    </row>
    <row r="340" spans="9:11">
      <c r="I340" s="148"/>
      <c r="J340" s="148"/>
      <c r="K340" s="148"/>
    </row>
    <row r="341" spans="9:11">
      <c r="I341" s="148"/>
      <c r="J341" s="148"/>
      <c r="K341" s="148"/>
    </row>
    <row r="342" spans="9:11">
      <c r="I342" s="148"/>
      <c r="J342" s="148"/>
      <c r="K342" s="148"/>
    </row>
    <row r="343" spans="9:11">
      <c r="I343" s="148"/>
      <c r="J343" s="148"/>
      <c r="K343" s="148"/>
    </row>
    <row r="344" spans="9:11">
      <c r="I344" s="148"/>
      <c r="J344" s="148"/>
      <c r="K344" s="148"/>
    </row>
    <row r="345" spans="9:11">
      <c r="I345" s="148"/>
      <c r="J345" s="148"/>
      <c r="K345" s="148"/>
    </row>
    <row r="346" spans="9:11">
      <c r="I346" s="148"/>
      <c r="J346" s="148"/>
      <c r="K346" s="148"/>
    </row>
    <row r="347" spans="9:11">
      <c r="I347" s="148"/>
      <c r="J347" s="148"/>
      <c r="K347" s="148"/>
    </row>
    <row r="348" spans="9:11">
      <c r="I348" s="148"/>
      <c r="J348" s="148"/>
      <c r="K348" s="148"/>
    </row>
    <row r="349" spans="9:11">
      <c r="I349" s="148"/>
      <c r="J349" s="148"/>
      <c r="K349" s="148"/>
    </row>
    <row r="350" spans="9:11">
      <c r="I350" s="148"/>
      <c r="J350" s="148"/>
      <c r="K350" s="148"/>
    </row>
    <row r="351" spans="9:11">
      <c r="I351" s="148"/>
      <c r="J351" s="148"/>
      <c r="K351" s="148"/>
    </row>
    <row r="352" spans="9:11">
      <c r="I352" s="148"/>
      <c r="J352" s="148"/>
      <c r="K352" s="148"/>
    </row>
    <row r="353" spans="9:11">
      <c r="I353" s="148"/>
      <c r="J353" s="148"/>
      <c r="K353" s="148"/>
    </row>
    <row r="354" spans="9:11">
      <c r="I354" s="148"/>
      <c r="J354" s="148"/>
      <c r="K354" s="148"/>
    </row>
    <row r="355" spans="9:11">
      <c r="I355" s="148"/>
      <c r="J355" s="148"/>
      <c r="K355" s="148"/>
    </row>
    <row r="356" spans="9:11">
      <c r="I356" s="148"/>
      <c r="J356" s="148"/>
      <c r="K356" s="148"/>
    </row>
    <row r="357" spans="9:11">
      <c r="I357" s="148"/>
      <c r="J357" s="148"/>
      <c r="K357" s="148"/>
    </row>
    <row r="358" spans="9:11">
      <c r="I358" s="148"/>
      <c r="J358" s="148"/>
      <c r="K358" s="148"/>
    </row>
    <row r="359" spans="9:11">
      <c r="I359" s="148"/>
      <c r="J359" s="148"/>
      <c r="K359" s="148"/>
    </row>
    <row r="360" spans="9:11">
      <c r="I360" s="148"/>
      <c r="J360" s="148"/>
      <c r="K360" s="148"/>
    </row>
    <row r="361" spans="9:11">
      <c r="I361" s="148"/>
      <c r="J361" s="148"/>
      <c r="K361" s="148"/>
    </row>
    <row r="362" spans="9:11">
      <c r="I362" s="148"/>
      <c r="J362" s="148"/>
      <c r="K362" s="148"/>
    </row>
    <row r="363" spans="9:11">
      <c r="I363" s="148"/>
      <c r="J363" s="148"/>
      <c r="K363" s="148"/>
    </row>
    <row r="364" spans="9:11">
      <c r="I364" s="148"/>
      <c r="J364" s="148"/>
      <c r="K364" s="148"/>
    </row>
    <row r="365" spans="9:11">
      <c r="I365" s="148"/>
      <c r="J365" s="148"/>
      <c r="K365" s="148"/>
    </row>
    <row r="366" spans="9:11">
      <c r="I366" s="148"/>
      <c r="J366" s="148"/>
      <c r="K366" s="148"/>
    </row>
    <row r="367" spans="9:11">
      <c r="I367" s="148"/>
      <c r="J367" s="148"/>
      <c r="K367" s="148"/>
    </row>
    <row r="368" spans="9:11">
      <c r="I368" s="148"/>
      <c r="J368" s="148"/>
      <c r="K368" s="148"/>
    </row>
    <row r="369" spans="9:11">
      <c r="I369" s="148"/>
      <c r="J369" s="148"/>
      <c r="K369" s="148"/>
    </row>
    <row r="370" spans="9:11">
      <c r="I370" s="148"/>
      <c r="J370" s="148"/>
      <c r="K370" s="148"/>
    </row>
    <row r="371" spans="9:11">
      <c r="I371" s="148"/>
      <c r="J371" s="148"/>
      <c r="K371" s="148"/>
    </row>
    <row r="372" spans="9:11">
      <c r="I372" s="148"/>
      <c r="J372" s="148"/>
      <c r="K372" s="148"/>
    </row>
    <row r="373" spans="9:11">
      <c r="I373" s="148"/>
      <c r="J373" s="148"/>
      <c r="K373" s="148"/>
    </row>
    <row r="374" spans="9:11">
      <c r="I374" s="148"/>
      <c r="J374" s="148"/>
      <c r="K374" s="148"/>
    </row>
    <row r="375" spans="9:11">
      <c r="I375" s="148"/>
      <c r="J375" s="148"/>
      <c r="K375" s="148"/>
    </row>
    <row r="376" spans="9:11">
      <c r="I376" s="148"/>
      <c r="J376" s="148"/>
      <c r="K376" s="148"/>
    </row>
    <row r="377" spans="9:11">
      <c r="I377" s="148"/>
      <c r="J377" s="148"/>
      <c r="K377" s="148"/>
    </row>
    <row r="378" spans="9:11">
      <c r="I378" s="148"/>
      <c r="J378" s="148"/>
      <c r="K378" s="148"/>
    </row>
    <row r="379" spans="9:11">
      <c r="I379" s="148"/>
      <c r="J379" s="148"/>
      <c r="K379" s="148"/>
    </row>
    <row r="380" spans="9:11">
      <c r="I380" s="148"/>
      <c r="J380" s="148"/>
      <c r="K380" s="148"/>
    </row>
    <row r="381" spans="9:11">
      <c r="I381" s="148"/>
      <c r="J381" s="148"/>
      <c r="K381" s="148"/>
    </row>
    <row r="382" spans="9:11">
      <c r="I382" s="148"/>
      <c r="J382" s="148"/>
      <c r="K382" s="148"/>
    </row>
    <row r="383" spans="9:11">
      <c r="I383" s="148"/>
      <c r="J383" s="148"/>
      <c r="K383" s="148"/>
    </row>
    <row r="384" spans="9:11">
      <c r="I384" s="148"/>
      <c r="J384" s="148"/>
      <c r="K384" s="148"/>
    </row>
    <row r="385" spans="9:11">
      <c r="I385" s="148"/>
      <c r="J385" s="148"/>
      <c r="K385" s="148"/>
    </row>
    <row r="386" spans="9:11">
      <c r="I386" s="148"/>
      <c r="J386" s="148"/>
      <c r="K386" s="148"/>
    </row>
    <row r="387" spans="9:11">
      <c r="I387" s="148"/>
      <c r="J387" s="148"/>
      <c r="K387" s="148"/>
    </row>
    <row r="388" spans="9:11">
      <c r="I388" s="148"/>
      <c r="J388" s="148"/>
      <c r="K388" s="148"/>
    </row>
    <row r="389" spans="9:11">
      <c r="I389" s="148"/>
      <c r="J389" s="148"/>
      <c r="K389" s="148"/>
    </row>
    <row r="390" spans="9:11">
      <c r="I390" s="148"/>
      <c r="J390" s="148"/>
      <c r="K390" s="148"/>
    </row>
    <row r="391" spans="9:11">
      <c r="I391" s="148"/>
      <c r="J391" s="148"/>
      <c r="K391" s="148"/>
    </row>
    <row r="392" spans="9:11">
      <c r="I392" s="148"/>
      <c r="J392" s="148"/>
      <c r="K392" s="148"/>
    </row>
    <row r="393" spans="9:11">
      <c r="I393" s="148"/>
      <c r="J393" s="148"/>
      <c r="K393" s="148"/>
    </row>
    <row r="394" spans="9:11">
      <c r="I394" s="148"/>
      <c r="J394" s="148"/>
      <c r="K394" s="148"/>
    </row>
    <row r="395" spans="9:11">
      <c r="I395" s="148"/>
      <c r="J395" s="148"/>
      <c r="K395" s="148"/>
    </row>
    <row r="396" spans="9:11">
      <c r="I396" s="148"/>
      <c r="J396" s="148"/>
      <c r="K396" s="148"/>
    </row>
    <row r="397" spans="9:11">
      <c r="I397" s="148"/>
      <c r="J397" s="148"/>
      <c r="K397" s="148"/>
    </row>
    <row r="398" spans="9:11">
      <c r="I398" s="148"/>
      <c r="J398" s="148"/>
      <c r="K398" s="148"/>
    </row>
    <row r="399" spans="9:11">
      <c r="I399" s="148"/>
      <c r="J399" s="148"/>
      <c r="K399" s="148"/>
    </row>
    <row r="400" spans="9:11">
      <c r="I400" s="148"/>
      <c r="J400" s="148"/>
      <c r="K400" s="148"/>
    </row>
    <row r="401" spans="9:11">
      <c r="I401" s="148"/>
      <c r="J401" s="148"/>
      <c r="K401" s="148"/>
    </row>
    <row r="402" spans="9:11">
      <c r="I402" s="148"/>
      <c r="J402" s="148"/>
      <c r="K402" s="148"/>
    </row>
    <row r="403" spans="9:11">
      <c r="I403" s="148"/>
      <c r="J403" s="148"/>
      <c r="K403" s="148"/>
    </row>
    <row r="404" spans="9:11">
      <c r="I404" s="148"/>
      <c r="J404" s="148"/>
      <c r="K404" s="148"/>
    </row>
    <row r="405" spans="9:11">
      <c r="I405" s="148"/>
      <c r="J405" s="148"/>
      <c r="K405" s="148"/>
    </row>
    <row r="406" spans="9:11">
      <c r="I406" s="148"/>
      <c r="J406" s="148"/>
      <c r="K406" s="148"/>
    </row>
    <row r="407" spans="9:11">
      <c r="I407" s="148"/>
      <c r="J407" s="148"/>
      <c r="K407" s="148"/>
    </row>
    <row r="408" spans="9:11">
      <c r="I408" s="148"/>
      <c r="J408" s="148"/>
      <c r="K408" s="148"/>
    </row>
    <row r="409" spans="9:11">
      <c r="I409" s="148"/>
      <c r="J409" s="148"/>
      <c r="K409" s="148"/>
    </row>
    <row r="410" spans="9:11">
      <c r="I410" s="148"/>
      <c r="J410" s="148"/>
      <c r="K410" s="148"/>
    </row>
    <row r="411" spans="9:11">
      <c r="I411" s="148"/>
      <c r="J411" s="148"/>
      <c r="K411" s="148"/>
    </row>
    <row r="412" spans="9:11">
      <c r="I412" s="148"/>
      <c r="J412" s="148"/>
      <c r="K412" s="148"/>
    </row>
    <row r="413" spans="9:11">
      <c r="I413" s="148"/>
      <c r="J413" s="148"/>
      <c r="K413" s="148"/>
    </row>
    <row r="414" spans="9:11">
      <c r="I414" s="148"/>
      <c r="J414" s="148"/>
      <c r="K414" s="148"/>
    </row>
    <row r="415" spans="9:11">
      <c r="I415" s="148"/>
      <c r="J415" s="148"/>
      <c r="K415" s="148"/>
    </row>
    <row r="416" spans="9:11">
      <c r="I416" s="148"/>
      <c r="J416" s="148"/>
      <c r="K416" s="148"/>
    </row>
    <row r="417" spans="9:11">
      <c r="I417" s="148"/>
      <c r="J417" s="148"/>
      <c r="K417" s="148"/>
    </row>
    <row r="418" spans="9:11">
      <c r="I418" s="148"/>
      <c r="J418" s="148"/>
      <c r="K418" s="148"/>
    </row>
    <row r="419" spans="9:11">
      <c r="I419" s="148"/>
      <c r="J419" s="148"/>
      <c r="K419" s="148"/>
    </row>
    <row r="420" spans="9:11">
      <c r="I420" s="148"/>
      <c r="J420" s="148"/>
      <c r="K420" s="148"/>
    </row>
    <row r="421" spans="9:11">
      <c r="I421" s="148"/>
      <c r="J421" s="148"/>
      <c r="K421" s="148"/>
    </row>
    <row r="422" spans="9:11">
      <c r="I422" s="148"/>
      <c r="J422" s="148"/>
      <c r="K422" s="148"/>
    </row>
    <row r="423" spans="9:11">
      <c r="I423" s="148"/>
      <c r="J423" s="148"/>
      <c r="K423" s="148"/>
    </row>
    <row r="424" spans="9:11">
      <c r="I424" s="148"/>
      <c r="J424" s="148"/>
      <c r="K424" s="148"/>
    </row>
    <row r="425" spans="9:11">
      <c r="I425" s="148"/>
      <c r="J425" s="148"/>
      <c r="K425" s="148"/>
    </row>
    <row r="426" spans="9:11">
      <c r="I426" s="148"/>
      <c r="J426" s="148"/>
      <c r="K426" s="148"/>
    </row>
    <row r="427" spans="9:11">
      <c r="I427" s="148"/>
      <c r="J427" s="148"/>
      <c r="K427" s="148"/>
    </row>
    <row r="428" spans="9:11">
      <c r="I428" s="148"/>
      <c r="J428" s="148"/>
      <c r="K428" s="148"/>
    </row>
    <row r="429" spans="9:11">
      <c r="I429" s="148"/>
      <c r="J429" s="148"/>
      <c r="K429" s="148"/>
    </row>
    <row r="430" spans="9:11">
      <c r="I430" s="148"/>
      <c r="J430" s="148"/>
      <c r="K430" s="148"/>
    </row>
    <row r="431" spans="9:11">
      <c r="I431" s="148"/>
      <c r="J431" s="148"/>
      <c r="K431" s="148"/>
    </row>
    <row r="432" spans="9:11">
      <c r="I432" s="148"/>
      <c r="J432" s="148"/>
      <c r="K432" s="148"/>
    </row>
    <row r="433" spans="9:11">
      <c r="I433" s="148"/>
      <c r="J433" s="148"/>
      <c r="K433" s="148"/>
    </row>
    <row r="434" spans="9:11">
      <c r="I434" s="148"/>
      <c r="J434" s="148"/>
      <c r="K434" s="148"/>
    </row>
    <row r="435" spans="9:11">
      <c r="I435" s="148"/>
      <c r="J435" s="148"/>
      <c r="K435" s="148"/>
    </row>
    <row r="436" spans="9:11">
      <c r="I436" s="148"/>
      <c r="J436" s="148"/>
      <c r="K436" s="148"/>
    </row>
    <row r="437" spans="9:11">
      <c r="I437" s="148"/>
      <c r="J437" s="148"/>
      <c r="K437" s="148"/>
    </row>
    <row r="438" spans="9:11">
      <c r="I438" s="148"/>
      <c r="J438" s="148"/>
      <c r="K438" s="148"/>
    </row>
    <row r="439" spans="9:11">
      <c r="I439" s="148"/>
      <c r="J439" s="148"/>
      <c r="K439" s="148"/>
    </row>
    <row r="440" spans="9:11">
      <c r="I440" s="148"/>
      <c r="J440" s="148"/>
      <c r="K440" s="148"/>
    </row>
    <row r="441" spans="9:11">
      <c r="I441" s="148"/>
      <c r="J441" s="148"/>
      <c r="K441" s="148"/>
    </row>
    <row r="442" spans="9:11">
      <c r="I442" s="148"/>
      <c r="J442" s="148"/>
      <c r="K442" s="148"/>
    </row>
    <row r="443" spans="9:11">
      <c r="I443" s="148"/>
      <c r="J443" s="148"/>
      <c r="K443" s="148"/>
    </row>
    <row r="444" spans="9:11">
      <c r="I444" s="148"/>
      <c r="J444" s="148"/>
      <c r="K444" s="148"/>
    </row>
    <row r="445" spans="9:11">
      <c r="I445" s="148"/>
      <c r="J445" s="148"/>
      <c r="K445" s="148"/>
    </row>
    <row r="446" spans="9:11">
      <c r="I446" s="148"/>
      <c r="J446" s="148"/>
      <c r="K446" s="148"/>
    </row>
    <row r="447" spans="9:11">
      <c r="I447" s="148"/>
      <c r="J447" s="148"/>
      <c r="K447" s="148"/>
    </row>
    <row r="448" spans="9:11">
      <c r="I448" s="148"/>
      <c r="J448" s="148"/>
      <c r="K448" s="148"/>
    </row>
    <row r="449" spans="9:11">
      <c r="I449" s="148"/>
      <c r="J449" s="148"/>
      <c r="K449" s="148"/>
    </row>
    <row r="450" spans="9:11">
      <c r="I450" s="148"/>
      <c r="J450" s="148"/>
      <c r="K450" s="148"/>
    </row>
    <row r="451" spans="9:11">
      <c r="I451" s="148"/>
      <c r="J451" s="148"/>
      <c r="K451" s="148"/>
    </row>
    <row r="452" spans="9:11">
      <c r="I452" s="148"/>
      <c r="J452" s="148"/>
      <c r="K452" s="148"/>
    </row>
    <row r="453" spans="9:11">
      <c r="I453" s="148"/>
      <c r="J453" s="148"/>
      <c r="K453" s="148"/>
    </row>
    <row r="454" spans="9:11">
      <c r="I454" s="148"/>
      <c r="J454" s="148"/>
      <c r="K454" s="148"/>
    </row>
    <row r="455" spans="9:11">
      <c r="I455" s="148"/>
      <c r="J455" s="148"/>
      <c r="K455" s="148"/>
    </row>
    <row r="456" spans="9:11">
      <c r="I456" s="148"/>
      <c r="J456" s="148"/>
      <c r="K456" s="148"/>
    </row>
    <row r="457" spans="9:11">
      <c r="I457" s="148"/>
      <c r="J457" s="148"/>
      <c r="K457" s="148"/>
    </row>
    <row r="458" spans="9:11">
      <c r="I458" s="148"/>
      <c r="J458" s="148"/>
      <c r="K458" s="148"/>
    </row>
    <row r="459" spans="9:11">
      <c r="I459" s="148"/>
      <c r="J459" s="148"/>
      <c r="K459" s="148"/>
    </row>
    <row r="460" spans="9:11">
      <c r="I460" s="148"/>
      <c r="J460" s="148"/>
      <c r="K460" s="148"/>
    </row>
    <row r="461" spans="9:11">
      <c r="I461" s="148"/>
      <c r="J461" s="148"/>
      <c r="K461" s="148"/>
    </row>
    <row r="462" spans="9:11">
      <c r="I462" s="148"/>
      <c r="J462" s="148"/>
      <c r="K462" s="148"/>
    </row>
    <row r="463" spans="9:11">
      <c r="I463" s="148"/>
      <c r="J463" s="148"/>
      <c r="K463" s="148"/>
    </row>
    <row r="464" spans="9:11">
      <c r="I464" s="148"/>
      <c r="J464" s="148"/>
      <c r="K464" s="148"/>
    </row>
    <row r="465" spans="9:11">
      <c r="I465" s="148"/>
      <c r="J465" s="148"/>
      <c r="K465" s="148"/>
    </row>
    <row r="466" spans="9:11">
      <c r="I466" s="148"/>
      <c r="J466" s="148"/>
      <c r="K466" s="148"/>
    </row>
    <row r="467" spans="9:11">
      <c r="I467" s="148"/>
      <c r="J467" s="148"/>
      <c r="K467" s="148"/>
    </row>
    <row r="468" spans="9:11">
      <c r="I468" s="148"/>
      <c r="J468" s="148"/>
      <c r="K468" s="148"/>
    </row>
    <row r="469" spans="9:11">
      <c r="I469" s="148"/>
      <c r="J469" s="148"/>
      <c r="K469" s="148"/>
    </row>
    <row r="470" spans="9:11">
      <c r="I470" s="148"/>
      <c r="J470" s="148"/>
      <c r="K470" s="148"/>
    </row>
    <row r="471" spans="9:11">
      <c r="I471" s="148"/>
      <c r="J471" s="148"/>
      <c r="K471" s="148"/>
    </row>
    <row r="472" spans="9:11">
      <c r="I472" s="148"/>
      <c r="J472" s="148"/>
      <c r="K472" s="148"/>
    </row>
    <row r="473" spans="9:11">
      <c r="I473" s="148"/>
      <c r="J473" s="148"/>
      <c r="K473" s="148"/>
    </row>
    <row r="474" spans="9:11">
      <c r="I474" s="148"/>
      <c r="J474" s="148"/>
      <c r="K474" s="148"/>
    </row>
    <row r="475" spans="9:11">
      <c r="I475" s="148"/>
      <c r="J475" s="148"/>
      <c r="K475" s="148"/>
    </row>
    <row r="476" spans="9:11">
      <c r="I476" s="148"/>
      <c r="J476" s="148"/>
      <c r="K476" s="148"/>
    </row>
    <row r="477" spans="9:11">
      <c r="I477" s="148"/>
      <c r="J477" s="148"/>
      <c r="K477" s="148"/>
    </row>
    <row r="478" spans="9:11">
      <c r="I478" s="148"/>
      <c r="J478" s="148"/>
      <c r="K478" s="148"/>
    </row>
    <row r="479" spans="9:11">
      <c r="I479" s="148"/>
      <c r="J479" s="148"/>
      <c r="K479" s="148"/>
    </row>
    <row r="480" spans="9:11">
      <c r="I480" s="148"/>
      <c r="J480" s="148"/>
      <c r="K480" s="148"/>
    </row>
    <row r="481" spans="9:11">
      <c r="I481" s="148"/>
      <c r="J481" s="148"/>
      <c r="K481" s="148"/>
    </row>
    <row r="482" spans="9:11">
      <c r="I482" s="148"/>
      <c r="J482" s="148"/>
      <c r="K482" s="148"/>
    </row>
    <row r="483" spans="9:11">
      <c r="I483" s="148"/>
      <c r="J483" s="148"/>
      <c r="K483" s="148"/>
    </row>
    <row r="484" spans="9:11">
      <c r="I484" s="148"/>
      <c r="J484" s="148"/>
      <c r="K484" s="148"/>
    </row>
    <row r="485" spans="9:11">
      <c r="I485" s="148"/>
      <c r="J485" s="148"/>
      <c r="K485" s="148"/>
    </row>
    <row r="486" spans="9:11">
      <c r="I486" s="148"/>
      <c r="J486" s="148"/>
      <c r="K486" s="148"/>
    </row>
    <row r="487" spans="9:11">
      <c r="I487" s="148"/>
      <c r="J487" s="148"/>
      <c r="K487" s="148"/>
    </row>
    <row r="488" spans="9:11">
      <c r="I488" s="148"/>
      <c r="J488" s="148"/>
      <c r="K488" s="148"/>
    </row>
    <row r="489" spans="9:11">
      <c r="I489" s="148"/>
      <c r="J489" s="148"/>
      <c r="K489" s="148"/>
    </row>
    <row r="490" spans="9:11">
      <c r="I490" s="148"/>
      <c r="J490" s="148"/>
      <c r="K490" s="148"/>
    </row>
    <row r="491" spans="9:11">
      <c r="I491" s="148"/>
      <c r="J491" s="148"/>
      <c r="K491" s="148"/>
    </row>
    <row r="492" spans="9:11">
      <c r="I492" s="148"/>
      <c r="J492" s="148"/>
      <c r="K492" s="148"/>
    </row>
    <row r="493" spans="9:11">
      <c r="I493" s="148"/>
      <c r="J493" s="148"/>
      <c r="K493" s="148"/>
    </row>
    <row r="494" spans="9:11">
      <c r="I494" s="148"/>
      <c r="J494" s="148"/>
      <c r="K494" s="148"/>
    </row>
    <row r="495" spans="9:11">
      <c r="I495" s="148"/>
      <c r="J495" s="148"/>
      <c r="K495" s="148"/>
    </row>
    <row r="496" spans="9:11">
      <c r="I496" s="148"/>
      <c r="J496" s="148"/>
      <c r="K496" s="148"/>
    </row>
    <row r="497" spans="9:11">
      <c r="I497" s="148"/>
      <c r="J497" s="148"/>
      <c r="K497" s="148"/>
    </row>
    <row r="498" spans="9:11">
      <c r="I498" s="148"/>
      <c r="J498" s="148"/>
      <c r="K498" s="148"/>
    </row>
    <row r="499" spans="9:11">
      <c r="I499" s="148"/>
      <c r="J499" s="148"/>
      <c r="K499" s="148"/>
    </row>
    <row r="500" spans="9:11">
      <c r="I500" s="148"/>
      <c r="J500" s="148"/>
      <c r="K500" s="148"/>
    </row>
    <row r="501" spans="9:11">
      <c r="I501" s="148"/>
      <c r="J501" s="148"/>
      <c r="K501" s="148"/>
    </row>
    <row r="502" spans="9:11">
      <c r="I502" s="148"/>
      <c r="J502" s="148"/>
      <c r="K502" s="148"/>
    </row>
    <row r="503" spans="9:11">
      <c r="I503" s="148"/>
      <c r="J503" s="148"/>
      <c r="K503" s="148"/>
    </row>
    <row r="504" spans="9:11">
      <c r="I504" s="148"/>
      <c r="J504" s="148"/>
      <c r="K504" s="148"/>
    </row>
    <row r="505" spans="9:11">
      <c r="I505" s="148"/>
      <c r="J505" s="148"/>
      <c r="K505" s="148"/>
    </row>
    <row r="506" spans="9:11">
      <c r="I506" s="148"/>
      <c r="J506" s="148"/>
      <c r="K506" s="148"/>
    </row>
    <row r="507" spans="9:11">
      <c r="I507" s="148"/>
      <c r="J507" s="148"/>
      <c r="K507" s="148"/>
    </row>
    <row r="508" spans="9:11">
      <c r="I508" s="148"/>
      <c r="J508" s="148"/>
      <c r="K508" s="148"/>
    </row>
    <row r="509" spans="9:11">
      <c r="I509" s="148"/>
      <c r="J509" s="148"/>
      <c r="K509" s="148"/>
    </row>
    <row r="510" spans="9:11">
      <c r="I510" s="148"/>
      <c r="J510" s="148"/>
      <c r="K510" s="148"/>
    </row>
    <row r="511" spans="9:11">
      <c r="I511" s="148"/>
      <c r="J511" s="148"/>
      <c r="K511" s="148"/>
    </row>
    <row r="512" spans="9:11">
      <c r="I512" s="148"/>
      <c r="J512" s="148"/>
      <c r="K512" s="148"/>
    </row>
    <row r="513" spans="9:11">
      <c r="I513" s="148"/>
      <c r="J513" s="148"/>
      <c r="K513" s="148"/>
    </row>
    <row r="514" spans="9:11">
      <c r="I514" s="148"/>
      <c r="J514" s="148"/>
      <c r="K514" s="148"/>
    </row>
    <row r="515" spans="9:11">
      <c r="I515" s="148"/>
      <c r="J515" s="148"/>
      <c r="K515" s="148"/>
    </row>
    <row r="516" spans="9:11">
      <c r="I516" s="148"/>
      <c r="J516" s="148"/>
      <c r="K516" s="148"/>
    </row>
    <row r="517" spans="9:11">
      <c r="I517" s="148"/>
      <c r="J517" s="148"/>
      <c r="K517" s="148"/>
    </row>
    <row r="518" spans="9:11">
      <c r="I518" s="148"/>
      <c r="J518" s="148"/>
      <c r="K518" s="148"/>
    </row>
    <row r="519" spans="9:11">
      <c r="I519" s="148"/>
      <c r="J519" s="148"/>
      <c r="K519" s="148"/>
    </row>
    <row r="520" spans="9:11">
      <c r="I520" s="148"/>
      <c r="J520" s="148"/>
      <c r="K520" s="148"/>
    </row>
    <row r="521" spans="9:11">
      <c r="I521" s="148"/>
      <c r="J521" s="148"/>
      <c r="K521" s="148"/>
    </row>
    <row r="522" spans="9:11">
      <c r="I522" s="148"/>
      <c r="J522" s="148"/>
      <c r="K522" s="148"/>
    </row>
    <row r="523" spans="9:11">
      <c r="I523" s="148"/>
      <c r="J523" s="148"/>
      <c r="K523" s="148"/>
    </row>
    <row r="524" spans="9:11">
      <c r="I524" s="148"/>
      <c r="J524" s="148"/>
      <c r="K524" s="148"/>
    </row>
    <row r="525" spans="9:11">
      <c r="I525" s="148"/>
      <c r="J525" s="148"/>
      <c r="K525" s="148"/>
    </row>
    <row r="526" spans="9:11">
      <c r="I526" s="148"/>
      <c r="J526" s="148"/>
      <c r="K526" s="148"/>
    </row>
    <row r="527" spans="9:11">
      <c r="I527" s="148"/>
      <c r="J527" s="148"/>
      <c r="K527" s="148"/>
    </row>
    <row r="528" spans="9:11">
      <c r="I528" s="148"/>
      <c r="J528" s="148"/>
      <c r="K528" s="148"/>
    </row>
    <row r="529" spans="9:11">
      <c r="I529" s="148"/>
      <c r="J529" s="148"/>
      <c r="K529" s="148"/>
    </row>
    <row r="530" spans="9:11">
      <c r="I530" s="148"/>
      <c r="J530" s="148"/>
      <c r="K530" s="148"/>
    </row>
    <row r="531" spans="9:11">
      <c r="I531" s="148"/>
      <c r="J531" s="148"/>
      <c r="K531" s="148"/>
    </row>
    <row r="532" spans="9:11">
      <c r="I532" s="148"/>
      <c r="J532" s="148"/>
      <c r="K532" s="148"/>
    </row>
    <row r="533" spans="9:11">
      <c r="I533" s="148"/>
      <c r="J533" s="148"/>
      <c r="K533" s="148"/>
    </row>
    <row r="534" spans="9:11">
      <c r="I534" s="148"/>
      <c r="J534" s="148"/>
      <c r="K534" s="148"/>
    </row>
    <row r="535" spans="9:11">
      <c r="I535" s="148"/>
      <c r="J535" s="148"/>
      <c r="K535" s="148"/>
    </row>
    <row r="536" spans="9:11">
      <c r="I536" s="148"/>
      <c r="J536" s="148"/>
      <c r="K536" s="148"/>
    </row>
    <row r="537" spans="9:11">
      <c r="I537" s="148"/>
      <c r="J537" s="148"/>
      <c r="K537" s="148"/>
    </row>
    <row r="538" spans="9:11">
      <c r="I538" s="148"/>
      <c r="J538" s="148"/>
      <c r="K538" s="148"/>
    </row>
    <row r="539" spans="9:11">
      <c r="I539" s="148"/>
      <c r="J539" s="148"/>
      <c r="K539" s="148"/>
    </row>
    <row r="540" spans="9:11">
      <c r="I540" s="148"/>
      <c r="J540" s="148"/>
      <c r="K540" s="148"/>
    </row>
    <row r="541" spans="9:11">
      <c r="I541" s="148"/>
      <c r="J541" s="148"/>
      <c r="K541" s="148"/>
    </row>
    <row r="542" spans="9:11">
      <c r="I542" s="148"/>
      <c r="J542" s="148"/>
      <c r="K542" s="148"/>
    </row>
    <row r="543" spans="9:11">
      <c r="I543" s="148"/>
      <c r="J543" s="148"/>
      <c r="K543" s="148"/>
    </row>
    <row r="544" spans="9:11">
      <c r="I544" s="148"/>
      <c r="J544" s="148"/>
      <c r="K544" s="148"/>
    </row>
    <row r="545" spans="9:11">
      <c r="I545" s="148"/>
      <c r="J545" s="148"/>
      <c r="K545" s="148"/>
    </row>
    <row r="546" spans="9:11">
      <c r="I546" s="148"/>
      <c r="J546" s="148"/>
      <c r="K546" s="148"/>
    </row>
    <row r="547" spans="9:11">
      <c r="I547" s="148"/>
      <c r="J547" s="148"/>
      <c r="K547" s="148"/>
    </row>
    <row r="548" spans="9:11">
      <c r="I548" s="148"/>
      <c r="J548" s="148"/>
      <c r="K548" s="148"/>
    </row>
    <row r="549" spans="9:11">
      <c r="I549" s="148"/>
      <c r="J549" s="148"/>
      <c r="K549" s="148"/>
    </row>
    <row r="550" spans="9:11">
      <c r="I550" s="148"/>
      <c r="J550" s="148"/>
      <c r="K550" s="148"/>
    </row>
    <row r="551" spans="9:11">
      <c r="I551" s="148"/>
      <c r="J551" s="148"/>
      <c r="K551" s="148"/>
    </row>
    <row r="552" spans="9:11">
      <c r="I552" s="148"/>
      <c r="J552" s="148"/>
      <c r="K552" s="148"/>
    </row>
    <row r="553" spans="9:11">
      <c r="I553" s="148"/>
      <c r="J553" s="148"/>
      <c r="K553" s="148"/>
    </row>
    <row r="554" spans="9:11">
      <c r="I554" s="148"/>
      <c r="J554" s="148"/>
      <c r="K554" s="148"/>
    </row>
    <row r="555" spans="9:11">
      <c r="I555" s="148"/>
      <c r="J555" s="148"/>
      <c r="K555" s="148"/>
    </row>
    <row r="556" spans="9:11">
      <c r="I556" s="148"/>
      <c r="J556" s="148"/>
      <c r="K556" s="148"/>
    </row>
    <row r="557" spans="9:11">
      <c r="I557" s="148"/>
      <c r="J557" s="148"/>
      <c r="K557" s="148"/>
    </row>
    <row r="558" spans="9:11">
      <c r="I558" s="148"/>
      <c r="J558" s="148"/>
      <c r="K558" s="148"/>
    </row>
    <row r="559" spans="9:11">
      <c r="I559" s="148"/>
      <c r="J559" s="148"/>
      <c r="K559" s="148"/>
    </row>
    <row r="560" spans="9:11">
      <c r="I560" s="148"/>
      <c r="J560" s="148"/>
      <c r="K560" s="148"/>
    </row>
    <row r="561" spans="9:11">
      <c r="I561" s="148"/>
      <c r="J561" s="148"/>
      <c r="K561" s="148"/>
    </row>
    <row r="562" spans="9:11">
      <c r="I562" s="148"/>
      <c r="J562" s="148"/>
      <c r="K562" s="148"/>
    </row>
    <row r="563" spans="9:11">
      <c r="I563" s="148"/>
      <c r="J563" s="148"/>
      <c r="K563" s="148"/>
    </row>
    <row r="564" spans="9:11">
      <c r="I564" s="148"/>
      <c r="J564" s="148"/>
      <c r="K564" s="148"/>
    </row>
    <row r="565" spans="9:11">
      <c r="I565" s="148"/>
      <c r="J565" s="148"/>
      <c r="K565" s="148"/>
    </row>
    <row r="566" spans="9:11">
      <c r="I566" s="148"/>
      <c r="J566" s="148"/>
      <c r="K566" s="148"/>
    </row>
    <row r="567" spans="9:11">
      <c r="I567" s="148"/>
      <c r="J567" s="148"/>
      <c r="K567" s="148"/>
    </row>
    <row r="568" spans="9:11">
      <c r="I568" s="148"/>
      <c r="J568" s="148"/>
      <c r="K568" s="148"/>
    </row>
    <row r="569" spans="9:11">
      <c r="I569" s="148"/>
      <c r="J569" s="148"/>
      <c r="K569" s="148"/>
    </row>
    <row r="570" spans="9:11">
      <c r="I570" s="148"/>
      <c r="J570" s="148"/>
      <c r="K570" s="148"/>
    </row>
    <row r="571" spans="9:11">
      <c r="I571" s="148"/>
      <c r="J571" s="148"/>
      <c r="K571" s="148"/>
    </row>
    <row r="572" spans="9:11">
      <c r="I572" s="148"/>
      <c r="J572" s="148"/>
      <c r="K572" s="148"/>
    </row>
    <row r="573" spans="9:11">
      <c r="I573" s="148"/>
      <c r="J573" s="148"/>
      <c r="K573" s="148"/>
    </row>
    <row r="574" spans="9:11">
      <c r="I574" s="148"/>
      <c r="J574" s="148"/>
      <c r="K574" s="148"/>
    </row>
    <row r="575" spans="9:11">
      <c r="I575" s="148"/>
      <c r="J575" s="148"/>
      <c r="K575" s="148"/>
    </row>
    <row r="576" spans="9:11">
      <c r="I576" s="148"/>
      <c r="J576" s="148"/>
      <c r="K576" s="148"/>
    </row>
    <row r="577" spans="9:11">
      <c r="I577" s="148"/>
      <c r="J577" s="148"/>
      <c r="K577" s="148"/>
    </row>
    <row r="578" spans="9:11">
      <c r="I578" s="148"/>
      <c r="J578" s="148"/>
      <c r="K578" s="148"/>
    </row>
    <row r="579" spans="9:11">
      <c r="I579" s="148"/>
      <c r="J579" s="148"/>
      <c r="K579" s="148"/>
    </row>
    <row r="580" spans="9:11">
      <c r="I580" s="148"/>
      <c r="J580" s="148"/>
      <c r="K580" s="148"/>
    </row>
    <row r="581" spans="9:11">
      <c r="I581" s="148"/>
      <c r="J581" s="148"/>
      <c r="K581" s="148"/>
    </row>
    <row r="582" spans="9:11">
      <c r="I582" s="148"/>
      <c r="J582" s="148"/>
      <c r="K582" s="148"/>
    </row>
    <row r="583" spans="9:11">
      <c r="I583" s="148"/>
      <c r="J583" s="148"/>
      <c r="K583" s="148"/>
    </row>
    <row r="584" spans="9:11">
      <c r="I584" s="148"/>
      <c r="J584" s="148"/>
      <c r="K584" s="148"/>
    </row>
    <row r="585" spans="9:11">
      <c r="I585" s="148"/>
      <c r="J585" s="148"/>
      <c r="K585" s="148"/>
    </row>
    <row r="586" spans="9:11">
      <c r="I586" s="148"/>
      <c r="J586" s="148"/>
      <c r="K586" s="148"/>
    </row>
    <row r="587" spans="9:11">
      <c r="I587" s="148"/>
      <c r="J587" s="148"/>
      <c r="K587" s="148"/>
    </row>
    <row r="588" spans="9:11">
      <c r="I588" s="148"/>
      <c r="J588" s="148"/>
      <c r="K588" s="148"/>
    </row>
    <row r="589" spans="9:11">
      <c r="I589" s="148"/>
      <c r="J589" s="148"/>
      <c r="K589" s="148"/>
    </row>
  </sheetData>
  <mergeCells count="20">
    <mergeCell ref="R1:V1"/>
    <mergeCell ref="A2:V2"/>
    <mergeCell ref="A4:V4"/>
    <mergeCell ref="F5:O5"/>
    <mergeCell ref="A7:G8"/>
    <mergeCell ref="L7:L8"/>
    <mergeCell ref="O7:O8"/>
    <mergeCell ref="R7:V7"/>
    <mergeCell ref="A96:G96"/>
    <mergeCell ref="A9:G9"/>
    <mergeCell ref="A10:G10"/>
    <mergeCell ref="D13:F13"/>
    <mergeCell ref="C16:E16"/>
    <mergeCell ref="C38:G38"/>
    <mergeCell ref="A54:G55"/>
    <mergeCell ref="R54:V54"/>
    <mergeCell ref="L54:L55"/>
    <mergeCell ref="O54:O55"/>
    <mergeCell ref="C75:G75"/>
    <mergeCell ref="C76:G76"/>
  </mergeCells>
  <printOptions horizontalCentered="1"/>
  <pageMargins left="0.39370078740157483" right="0.39370078740157483" top="0.78740157480314965" bottom="0.39370078740157483" header="0.51181102362204722" footer="0.51181102362204722"/>
  <pageSetup paperSize="9" orientation="portrait" horizontalDpi="300" verticalDpi="300" r:id="rId1"/>
  <headerFooter alignWithMargins="0">
    <oddHeader>&amp;C&amp;P.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Layout" zoomScaleNormal="100" workbookViewId="0">
      <selection activeCell="C1" sqref="C1"/>
    </sheetView>
  </sheetViews>
  <sheetFormatPr defaultColWidth="9.28515625" defaultRowHeight="12"/>
  <cols>
    <col min="1" max="1" width="6.7109375" style="167" customWidth="1"/>
    <col min="2" max="2" width="43.42578125" style="168" customWidth="1"/>
    <col min="3" max="5" width="11.42578125" style="168" customWidth="1"/>
    <col min="6" max="6" width="11.7109375" style="168" customWidth="1"/>
    <col min="7" max="16384" width="9.28515625" style="149"/>
  </cols>
  <sheetData>
    <row r="1" spans="1:6" s="160" customFormat="1" ht="43.5" customHeight="1" thickBot="1">
      <c r="A1" s="158" t="s">
        <v>125</v>
      </c>
      <c r="B1" s="159" t="s">
        <v>57</v>
      </c>
      <c r="C1" s="159" t="s">
        <v>126</v>
      </c>
      <c r="D1" s="159" t="s">
        <v>166</v>
      </c>
      <c r="E1" s="159" t="s">
        <v>164</v>
      </c>
      <c r="F1" s="159" t="s">
        <v>165</v>
      </c>
    </row>
    <row r="2" spans="1:6" s="163" customFormat="1" ht="14.45" customHeight="1">
      <c r="A2" s="161"/>
      <c r="B2" s="162" t="s">
        <v>127</v>
      </c>
      <c r="C2" s="162"/>
      <c r="D2" s="162"/>
      <c r="E2" s="162"/>
      <c r="F2" s="162"/>
    </row>
    <row r="3" spans="1:6" s="160" customFormat="1" ht="14.45" customHeight="1">
      <c r="A3" s="161" t="s">
        <v>118</v>
      </c>
      <c r="B3" s="162" t="s">
        <v>128</v>
      </c>
      <c r="C3" s="164"/>
      <c r="D3" s="164"/>
      <c r="E3" s="164"/>
      <c r="F3" s="164"/>
    </row>
    <row r="4" spans="1:6" s="160" customFormat="1" ht="14.45" customHeight="1">
      <c r="A4" s="165"/>
      <c r="B4" s="164" t="s">
        <v>129</v>
      </c>
      <c r="C4" s="164">
        <v>55</v>
      </c>
      <c r="D4" s="164">
        <v>77</v>
      </c>
      <c r="E4" s="164">
        <v>54</v>
      </c>
      <c r="F4" s="164">
        <f>E4/D4*100</f>
        <v>70.129870129870127</v>
      </c>
    </row>
    <row r="5" spans="1:6" s="160" customFormat="1" ht="14.45" customHeight="1">
      <c r="A5" s="165"/>
      <c r="B5" s="164" t="s">
        <v>130</v>
      </c>
      <c r="C5" s="164">
        <v>9</v>
      </c>
      <c r="D5" s="164">
        <v>9</v>
      </c>
      <c r="E5" s="164">
        <v>25</v>
      </c>
      <c r="F5" s="164">
        <f t="shared" ref="F5:F36" si="0">E5/D5*100</f>
        <v>277.77777777777777</v>
      </c>
    </row>
    <row r="6" spans="1:6" s="160" customFormat="1" ht="14.45" customHeight="1">
      <c r="A6" s="165"/>
      <c r="B6" s="164" t="s">
        <v>131</v>
      </c>
      <c r="C6" s="164">
        <v>260</v>
      </c>
      <c r="D6" s="164">
        <v>260</v>
      </c>
      <c r="E6" s="164">
        <v>253</v>
      </c>
      <c r="F6" s="164">
        <f t="shared" si="0"/>
        <v>97.307692307692307</v>
      </c>
    </row>
    <row r="7" spans="1:6" s="160" customFormat="1" ht="14.45" customHeight="1">
      <c r="A7" s="165"/>
      <c r="B7" s="164" t="s">
        <v>132</v>
      </c>
      <c r="C7" s="164">
        <v>60</v>
      </c>
      <c r="D7" s="164">
        <v>60</v>
      </c>
      <c r="E7" s="164">
        <v>83</v>
      </c>
      <c r="F7" s="164">
        <f t="shared" si="0"/>
        <v>138.33333333333334</v>
      </c>
    </row>
    <row r="8" spans="1:6" s="160" customFormat="1" ht="14.45" customHeight="1">
      <c r="A8" s="165"/>
      <c r="B8" s="164" t="s">
        <v>133</v>
      </c>
      <c r="C8" s="164">
        <v>0</v>
      </c>
      <c r="D8" s="164">
        <v>0</v>
      </c>
      <c r="E8" s="164"/>
      <c r="F8" s="164"/>
    </row>
    <row r="9" spans="1:6" s="166" customFormat="1" ht="14.45" customHeight="1">
      <c r="A9" s="169"/>
      <c r="B9" s="170" t="s">
        <v>134</v>
      </c>
      <c r="C9" s="170">
        <f>SUM(C4:C8)</f>
        <v>384</v>
      </c>
      <c r="D9" s="170">
        <f>SUM(D4:D8)</f>
        <v>406</v>
      </c>
      <c r="E9" s="170">
        <f>SUM(E4:E8)</f>
        <v>415</v>
      </c>
      <c r="F9" s="162">
        <f t="shared" si="0"/>
        <v>102.21674876847291</v>
      </c>
    </row>
    <row r="10" spans="1:6" s="160" customFormat="1" ht="14.45" customHeight="1">
      <c r="A10" s="169" t="s">
        <v>36</v>
      </c>
      <c r="B10" s="170" t="s">
        <v>135</v>
      </c>
      <c r="C10" s="171"/>
      <c r="D10" s="171"/>
      <c r="E10" s="171"/>
      <c r="F10" s="164"/>
    </row>
    <row r="11" spans="1:6" s="160" customFormat="1" ht="14.45" customHeight="1">
      <c r="A11" s="172"/>
      <c r="B11" s="171" t="s">
        <v>38</v>
      </c>
      <c r="C11" s="171"/>
      <c r="D11" s="171"/>
      <c r="E11" s="171"/>
      <c r="F11" s="164"/>
    </row>
    <row r="12" spans="1:6" s="160" customFormat="1" ht="14.45" customHeight="1">
      <c r="A12" s="172"/>
      <c r="B12" s="171" t="s">
        <v>136</v>
      </c>
      <c r="C12" s="171">
        <v>4632</v>
      </c>
      <c r="D12" s="171">
        <v>5454</v>
      </c>
      <c r="E12" s="171">
        <v>5454</v>
      </c>
      <c r="F12" s="164">
        <f t="shared" si="0"/>
        <v>100</v>
      </c>
    </row>
    <row r="13" spans="1:6" s="160" customFormat="1" ht="14.45" customHeight="1">
      <c r="A13" s="172"/>
      <c r="B13" s="171" t="s">
        <v>137</v>
      </c>
      <c r="C13" s="171">
        <v>0</v>
      </c>
      <c r="D13" s="171">
        <v>0</v>
      </c>
      <c r="E13" s="171">
        <v>0</v>
      </c>
      <c r="F13" s="164"/>
    </row>
    <row r="14" spans="1:6" s="166" customFormat="1" ht="14.45" customHeight="1">
      <c r="A14" s="169"/>
      <c r="B14" s="170" t="s">
        <v>138</v>
      </c>
      <c r="C14" s="170">
        <f>SUM(C11:C13)</f>
        <v>4632</v>
      </c>
      <c r="D14" s="170">
        <f>SUM(D11:D13)</f>
        <v>5454</v>
      </c>
      <c r="E14" s="170">
        <f>SUM(E11:E13)</f>
        <v>5454</v>
      </c>
      <c r="F14" s="162">
        <f t="shared" si="0"/>
        <v>100</v>
      </c>
    </row>
    <row r="15" spans="1:6" s="160" customFormat="1" ht="14.45" customHeight="1">
      <c r="A15" s="169" t="s">
        <v>119</v>
      </c>
      <c r="B15" s="170" t="s">
        <v>139</v>
      </c>
      <c r="C15" s="171"/>
      <c r="D15" s="171"/>
      <c r="E15" s="171"/>
      <c r="F15" s="164"/>
    </row>
    <row r="16" spans="1:6" s="160" customFormat="1" ht="14.45" customHeight="1">
      <c r="A16" s="172"/>
      <c r="B16" s="171" t="s">
        <v>140</v>
      </c>
      <c r="C16" s="171">
        <v>0</v>
      </c>
      <c r="D16" s="171">
        <v>854</v>
      </c>
      <c r="E16" s="171">
        <v>854</v>
      </c>
      <c r="F16" s="164">
        <f t="shared" si="0"/>
        <v>100</v>
      </c>
    </row>
    <row r="17" spans="1:6" s="160" customFormat="1" ht="14.45" customHeight="1">
      <c r="A17" s="172"/>
      <c r="B17" s="171" t="s">
        <v>141</v>
      </c>
      <c r="C17" s="171">
        <v>0</v>
      </c>
      <c r="D17" s="171">
        <v>0</v>
      </c>
      <c r="E17" s="171">
        <v>0</v>
      </c>
      <c r="F17" s="164"/>
    </row>
    <row r="18" spans="1:6" s="160" customFormat="1" ht="14.45" customHeight="1">
      <c r="A18" s="172"/>
      <c r="B18" s="171" t="s">
        <v>142</v>
      </c>
      <c r="C18" s="171">
        <v>0</v>
      </c>
      <c r="D18" s="171">
        <v>0</v>
      </c>
      <c r="E18" s="171">
        <v>0</v>
      </c>
      <c r="F18" s="164"/>
    </row>
    <row r="19" spans="1:6" ht="24.95" customHeight="1">
      <c r="A19" s="169"/>
      <c r="B19" s="170" t="s">
        <v>143</v>
      </c>
      <c r="C19" s="170">
        <f>SUM(C15:C18)</f>
        <v>0</v>
      </c>
      <c r="D19" s="170">
        <f>SUM(D15:D18)</f>
        <v>854</v>
      </c>
      <c r="E19" s="170">
        <f>SUM(E15:E18)</f>
        <v>854</v>
      </c>
      <c r="F19" s="162">
        <f t="shared" si="0"/>
        <v>100</v>
      </c>
    </row>
    <row r="20" spans="1:6" s="160" customFormat="1" ht="15" customHeight="1">
      <c r="A20" s="169" t="s">
        <v>144</v>
      </c>
      <c r="B20" s="170" t="s">
        <v>145</v>
      </c>
      <c r="C20" s="171"/>
      <c r="D20" s="171"/>
      <c r="E20" s="171"/>
      <c r="F20" s="164"/>
    </row>
    <row r="21" spans="1:6" s="160" customFormat="1" ht="15" customHeight="1">
      <c r="A21" s="172"/>
      <c r="B21" s="171" t="s">
        <v>146</v>
      </c>
      <c r="C21" s="171">
        <v>0</v>
      </c>
      <c r="D21" s="171">
        <v>0</v>
      </c>
      <c r="E21" s="171">
        <v>0</v>
      </c>
      <c r="F21" s="164"/>
    </row>
    <row r="22" spans="1:6" s="160" customFormat="1" ht="15" customHeight="1">
      <c r="A22" s="172"/>
      <c r="B22" s="171" t="s">
        <v>147</v>
      </c>
      <c r="C22" s="171">
        <v>0</v>
      </c>
      <c r="D22" s="171">
        <v>0</v>
      </c>
      <c r="E22" s="171">
        <v>0</v>
      </c>
      <c r="F22" s="164"/>
    </row>
    <row r="23" spans="1:6" s="166" customFormat="1" ht="27" customHeight="1">
      <c r="A23" s="169"/>
      <c r="B23" s="170" t="s">
        <v>148</v>
      </c>
      <c r="C23" s="170">
        <f>SUM(C21:C22)</f>
        <v>0</v>
      </c>
      <c r="D23" s="170">
        <f>SUM(D21:D22)</f>
        <v>0</v>
      </c>
      <c r="E23" s="170">
        <f>SUM(E21:E22)</f>
        <v>0</v>
      </c>
      <c r="F23" s="164"/>
    </row>
    <row r="24" spans="1:6" s="160" customFormat="1" ht="15" customHeight="1">
      <c r="A24" s="169" t="s">
        <v>149</v>
      </c>
      <c r="B24" s="170" t="s">
        <v>150</v>
      </c>
      <c r="C24" s="171"/>
      <c r="D24" s="171"/>
      <c r="E24" s="171"/>
      <c r="F24" s="164"/>
    </row>
    <row r="25" spans="1:6" s="160" customFormat="1" ht="24.95" customHeight="1">
      <c r="A25" s="172"/>
      <c r="B25" s="171" t="s">
        <v>151</v>
      </c>
      <c r="C25" s="171">
        <v>0</v>
      </c>
      <c r="D25" s="171">
        <v>0</v>
      </c>
      <c r="E25" s="171">
        <v>0</v>
      </c>
      <c r="F25" s="164"/>
    </row>
    <row r="26" spans="1:6" s="160" customFormat="1" ht="24.95" customHeight="1">
      <c r="A26" s="172"/>
      <c r="B26" s="171" t="s">
        <v>152</v>
      </c>
      <c r="C26" s="171">
        <v>0</v>
      </c>
      <c r="D26" s="171">
        <v>0</v>
      </c>
      <c r="E26" s="171">
        <v>0</v>
      </c>
      <c r="F26" s="164"/>
    </row>
    <row r="27" spans="1:6" s="160" customFormat="1" ht="24.95" customHeight="1">
      <c r="A27" s="172"/>
      <c r="B27" s="170" t="s">
        <v>153</v>
      </c>
      <c r="C27" s="170">
        <f>SUM(C25:C26)</f>
        <v>0</v>
      </c>
      <c r="D27" s="170">
        <f>SUM(D25:D26)</f>
        <v>0</v>
      </c>
      <c r="E27" s="170">
        <f>SUM(E25:E26)</f>
        <v>0</v>
      </c>
      <c r="F27" s="164"/>
    </row>
    <row r="28" spans="1:6" s="160" customFormat="1" ht="27.6" customHeight="1">
      <c r="A28" s="169" t="s">
        <v>100</v>
      </c>
      <c r="B28" s="170" t="s">
        <v>154</v>
      </c>
      <c r="C28" s="170">
        <v>0</v>
      </c>
      <c r="D28" s="170">
        <v>0</v>
      </c>
      <c r="E28" s="170">
        <v>0</v>
      </c>
      <c r="F28" s="164"/>
    </row>
    <row r="29" spans="1:6" s="160" customFormat="1" ht="22.15" customHeight="1">
      <c r="A29" s="169"/>
      <c r="B29" s="170" t="s">
        <v>155</v>
      </c>
      <c r="C29" s="170">
        <f>SUM(C9+C14+C19+C23+C27+C28)</f>
        <v>5016</v>
      </c>
      <c r="D29" s="170">
        <f>SUM(D9+D14+D19+D23+D27+D28)</f>
        <v>6714</v>
      </c>
      <c r="E29" s="170">
        <f>SUM(E9+E14+E19+E23+E27+E28)</f>
        <v>6723</v>
      </c>
      <c r="F29" s="162">
        <f t="shared" si="0"/>
        <v>100.13404825737264</v>
      </c>
    </row>
    <row r="30" spans="1:6" s="160" customFormat="1" ht="14.45" customHeight="1">
      <c r="A30" s="169" t="s">
        <v>156</v>
      </c>
      <c r="B30" s="170" t="s">
        <v>157</v>
      </c>
      <c r="C30" s="171"/>
      <c r="D30" s="171"/>
      <c r="E30" s="171"/>
      <c r="F30" s="164"/>
    </row>
    <row r="31" spans="1:6" s="160" customFormat="1" ht="14.45" customHeight="1">
      <c r="A31" s="173"/>
      <c r="B31" s="174" t="s">
        <v>158</v>
      </c>
      <c r="C31" s="174">
        <v>0</v>
      </c>
      <c r="D31" s="174">
        <v>0</v>
      </c>
      <c r="E31" s="174">
        <v>0</v>
      </c>
      <c r="F31" s="164"/>
    </row>
    <row r="32" spans="1:6" s="160" customFormat="1" ht="14.45" customHeight="1">
      <c r="A32" s="172"/>
      <c r="B32" s="170" t="s">
        <v>159</v>
      </c>
      <c r="C32" s="170">
        <f>SUM(C31:C31)</f>
        <v>0</v>
      </c>
      <c r="D32" s="170">
        <f>SUM(D31:D31)</f>
        <v>0</v>
      </c>
      <c r="E32" s="170">
        <f>SUM(E31:E31)</f>
        <v>0</v>
      </c>
      <c r="F32" s="164"/>
    </row>
    <row r="33" spans="1:6" s="160" customFormat="1" ht="14.45" customHeight="1">
      <c r="A33" s="169" t="s">
        <v>104</v>
      </c>
      <c r="B33" s="170" t="s">
        <v>160</v>
      </c>
      <c r="C33" s="170"/>
      <c r="D33" s="170"/>
      <c r="E33" s="170"/>
      <c r="F33" s="164"/>
    </row>
    <row r="34" spans="1:6" s="160" customFormat="1" ht="30.6" customHeight="1">
      <c r="A34" s="172"/>
      <c r="B34" s="171" t="s">
        <v>161</v>
      </c>
      <c r="C34" s="171">
        <v>1000</v>
      </c>
      <c r="D34" s="171">
        <v>2118</v>
      </c>
      <c r="E34" s="171">
        <v>750</v>
      </c>
      <c r="F34" s="164">
        <f t="shared" si="0"/>
        <v>35.410764872521241</v>
      </c>
    </row>
    <row r="35" spans="1:6" s="160" customFormat="1" ht="24.95" customHeight="1">
      <c r="A35" s="172"/>
      <c r="B35" s="170" t="s">
        <v>162</v>
      </c>
      <c r="C35" s="170">
        <v>1000</v>
      </c>
      <c r="D35" s="170">
        <v>2118</v>
      </c>
      <c r="E35" s="170">
        <v>750</v>
      </c>
      <c r="F35" s="162">
        <f t="shared" si="0"/>
        <v>35.410764872521241</v>
      </c>
    </row>
    <row r="36" spans="1:6" ht="15.95" customHeight="1">
      <c r="A36" s="169"/>
      <c r="B36" s="170" t="s">
        <v>163</v>
      </c>
      <c r="C36" s="170">
        <f>SUM(C9+C14+C19+C23+C27+C28+C32+C35)</f>
        <v>6016</v>
      </c>
      <c r="D36" s="170">
        <f>SUM(D9+D14+D19+D23+D27+D28+D32+D35)</f>
        <v>8832</v>
      </c>
      <c r="E36" s="170">
        <f>SUM(E9+E14+E19+E23+E27+E28+E32+E35)</f>
        <v>7473</v>
      </c>
      <c r="F36" s="162">
        <f t="shared" si="0"/>
        <v>84.612771739130437</v>
      </c>
    </row>
  </sheetData>
  <printOptions horizontalCentered="1"/>
  <pageMargins left="0.35433070866141736" right="0.35433070866141736" top="1.25" bottom="0.43307086614173229" header="0.51181102362204722" footer="0.35433070866141736"/>
  <pageSetup paperSize="9" orientation="portrait" horizontalDpi="300" verticalDpi="300" r:id="rId1"/>
  <headerFooter alignWithMargins="0">
    <oddHeader>&amp;C&amp;"-,Félkövér dőlt"FELSŐSZENTERZSÉBET KÖZSÉG ÖNKORMÁNYZATA 
BEVÉTELI ELŐIRÁNYZATA 2013. ÉVBEN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Layout" topLeftCell="B1" zoomScaleNormal="100" workbookViewId="0">
      <selection activeCell="F12" sqref="F12"/>
    </sheetView>
  </sheetViews>
  <sheetFormatPr defaultColWidth="9.28515625" defaultRowHeight="12"/>
  <cols>
    <col min="1" max="1" width="8.7109375" style="149" customWidth="1"/>
    <col min="2" max="2" width="9.28515625" style="149"/>
    <col min="3" max="3" width="50.42578125" style="149" customWidth="1"/>
    <col min="4" max="6" width="13.7109375" style="149" customWidth="1"/>
    <col min="7" max="7" width="14.5703125" style="149" customWidth="1"/>
    <col min="8" max="16384" width="9.28515625" style="149"/>
  </cols>
  <sheetData>
    <row r="1" spans="1:8" s="178" customFormat="1" ht="50.1" customHeight="1" thickBot="1">
      <c r="A1" s="175"/>
      <c r="B1" s="176"/>
      <c r="C1" s="176" t="s">
        <v>57</v>
      </c>
      <c r="D1" s="176" t="s">
        <v>169</v>
      </c>
      <c r="E1" s="176" t="s">
        <v>170</v>
      </c>
      <c r="F1" s="176" t="s">
        <v>188</v>
      </c>
      <c r="G1" s="232" t="s">
        <v>165</v>
      </c>
      <c r="H1" s="177"/>
    </row>
    <row r="2" spans="1:8" s="181" customFormat="1" ht="16.5" customHeight="1">
      <c r="A2" s="179"/>
      <c r="B2" s="180" t="s">
        <v>118</v>
      </c>
      <c r="C2" s="180" t="s">
        <v>171</v>
      </c>
      <c r="D2" s="180"/>
      <c r="E2" s="180"/>
      <c r="F2" s="180"/>
      <c r="G2" s="180"/>
    </row>
    <row r="3" spans="1:8" s="184" customFormat="1" ht="12.75">
      <c r="A3" s="182"/>
      <c r="B3" s="183" t="s">
        <v>120</v>
      </c>
      <c r="C3" s="183" t="s">
        <v>88</v>
      </c>
      <c r="D3" s="183">
        <v>895</v>
      </c>
      <c r="E3" s="183">
        <v>895</v>
      </c>
      <c r="F3" s="183">
        <v>889</v>
      </c>
      <c r="G3" s="183">
        <f>F3/E3*100</f>
        <v>99.32960893854748</v>
      </c>
    </row>
    <row r="4" spans="1:8" s="188" customFormat="1" ht="12.75">
      <c r="A4" s="185"/>
      <c r="B4" s="183" t="s">
        <v>121</v>
      </c>
      <c r="C4" s="186" t="s">
        <v>172</v>
      </c>
      <c r="D4" s="187">
        <v>237</v>
      </c>
      <c r="E4" s="187">
        <v>237</v>
      </c>
      <c r="F4" s="187">
        <v>233</v>
      </c>
      <c r="G4" s="183">
        <f t="shared" ref="G4:G19" si="0">F4/E4*100</f>
        <v>98.312236286919827</v>
      </c>
    </row>
    <row r="5" spans="1:8" s="188" customFormat="1" ht="12.75">
      <c r="A5" s="185"/>
      <c r="B5" s="183" t="s">
        <v>51</v>
      </c>
      <c r="C5" s="187" t="s">
        <v>173</v>
      </c>
      <c r="D5" s="187">
        <v>2989</v>
      </c>
      <c r="E5" s="187">
        <v>3418</v>
      </c>
      <c r="F5" s="187">
        <v>2848</v>
      </c>
      <c r="G5" s="183">
        <f t="shared" si="0"/>
        <v>83.323581041544756</v>
      </c>
    </row>
    <row r="6" spans="1:8" s="188" customFormat="1" ht="12.75">
      <c r="A6" s="185"/>
      <c r="B6" s="183" t="s">
        <v>54</v>
      </c>
      <c r="C6" s="187" t="s">
        <v>174</v>
      </c>
      <c r="D6" s="189">
        <v>495</v>
      </c>
      <c r="E6" s="189">
        <v>1383</v>
      </c>
      <c r="F6" s="189">
        <v>695</v>
      </c>
      <c r="G6" s="183">
        <f t="shared" si="0"/>
        <v>50.253073029645698</v>
      </c>
    </row>
    <row r="7" spans="1:8" s="188" customFormat="1" ht="12.75">
      <c r="A7" s="185"/>
      <c r="B7" s="183" t="s">
        <v>175</v>
      </c>
      <c r="C7" s="187" t="s">
        <v>176</v>
      </c>
      <c r="D7" s="187">
        <v>400</v>
      </c>
      <c r="E7" s="187">
        <v>427</v>
      </c>
      <c r="F7" s="187">
        <v>426</v>
      </c>
      <c r="G7" s="183">
        <f t="shared" si="0"/>
        <v>99.76580796252928</v>
      </c>
    </row>
    <row r="8" spans="1:8" s="188" customFormat="1" ht="13.5">
      <c r="A8" s="185"/>
      <c r="B8" s="183"/>
      <c r="C8" s="180" t="s">
        <v>177</v>
      </c>
      <c r="D8" s="190">
        <f>SUM(D3:D7)</f>
        <v>5016</v>
      </c>
      <c r="E8" s="190">
        <f>SUM(E3:E7)</f>
        <v>6360</v>
      </c>
      <c r="F8" s="190">
        <f>SUM(F3:F7)</f>
        <v>5091</v>
      </c>
      <c r="G8" s="180">
        <f t="shared" si="0"/>
        <v>80.047169811320757</v>
      </c>
    </row>
    <row r="9" spans="1:8" s="188" customFormat="1" ht="13.5">
      <c r="A9" s="185"/>
      <c r="B9" s="190" t="s">
        <v>36</v>
      </c>
      <c r="C9" s="191" t="s">
        <v>178</v>
      </c>
      <c r="D9" s="190"/>
      <c r="E9" s="190"/>
      <c r="F9" s="190"/>
      <c r="G9" s="183"/>
    </row>
    <row r="10" spans="1:8" s="188" customFormat="1" ht="12.75">
      <c r="A10" s="185"/>
      <c r="B10" s="187" t="s">
        <v>120</v>
      </c>
      <c r="C10" s="187" t="s">
        <v>179</v>
      </c>
      <c r="D10" s="187">
        <v>0</v>
      </c>
      <c r="E10" s="187">
        <v>0</v>
      </c>
      <c r="F10" s="187">
        <v>0</v>
      </c>
      <c r="G10" s="183"/>
    </row>
    <row r="11" spans="1:8" s="188" customFormat="1" ht="12.75">
      <c r="A11" s="185"/>
      <c r="B11" s="187" t="s">
        <v>121</v>
      </c>
      <c r="C11" s="187" t="s">
        <v>180</v>
      </c>
      <c r="D11" s="187">
        <v>1000</v>
      </c>
      <c r="E11" s="187">
        <v>2472</v>
      </c>
      <c r="F11" s="187">
        <v>394</v>
      </c>
      <c r="G11" s="183">
        <f t="shared" si="0"/>
        <v>15.938511326860841</v>
      </c>
    </row>
    <row r="12" spans="1:8" s="188" customFormat="1" ht="12.75">
      <c r="A12" s="185"/>
      <c r="B12" s="187" t="s">
        <v>51</v>
      </c>
      <c r="C12" s="187" t="s">
        <v>105</v>
      </c>
      <c r="D12" s="189">
        <v>0</v>
      </c>
      <c r="E12" s="189">
        <v>0</v>
      </c>
      <c r="F12" s="189">
        <v>0</v>
      </c>
      <c r="G12" s="183"/>
    </row>
    <row r="13" spans="1:8" s="188" customFormat="1" ht="13.5">
      <c r="A13" s="185"/>
      <c r="B13" s="187"/>
      <c r="C13" s="191" t="s">
        <v>181</v>
      </c>
      <c r="D13" s="192">
        <f>SUM(D10:D12)</f>
        <v>1000</v>
      </c>
      <c r="E13" s="192">
        <f>SUM(E10:E12)</f>
        <v>2472</v>
      </c>
      <c r="F13" s="192">
        <f>SUM(F10:F12)</f>
        <v>394</v>
      </c>
      <c r="G13" s="180">
        <f t="shared" si="0"/>
        <v>15.938511326860841</v>
      </c>
    </row>
    <row r="14" spans="1:8" s="188" customFormat="1" ht="13.5">
      <c r="A14" s="185"/>
      <c r="B14" s="190" t="s">
        <v>119</v>
      </c>
      <c r="C14" s="190" t="s">
        <v>182</v>
      </c>
      <c r="D14" s="190"/>
      <c r="E14" s="190"/>
      <c r="F14" s="190"/>
      <c r="G14" s="180"/>
    </row>
    <row r="15" spans="1:8" s="188" customFormat="1" ht="13.5">
      <c r="A15" s="185"/>
      <c r="B15" s="187" t="s">
        <v>120</v>
      </c>
      <c r="C15" s="187" t="s">
        <v>183</v>
      </c>
      <c r="D15" s="187">
        <v>0</v>
      </c>
      <c r="E15" s="187">
        <v>0</v>
      </c>
      <c r="F15" s="187">
        <v>0</v>
      </c>
      <c r="G15" s="180"/>
    </row>
    <row r="16" spans="1:8" s="188" customFormat="1" ht="13.5">
      <c r="A16" s="185"/>
      <c r="B16" s="187" t="s">
        <v>121</v>
      </c>
      <c r="C16" s="187" t="s">
        <v>184</v>
      </c>
      <c r="D16" s="187">
        <v>0</v>
      </c>
      <c r="E16" s="187">
        <v>0</v>
      </c>
      <c r="F16" s="187">
        <v>0</v>
      </c>
      <c r="G16" s="180"/>
    </row>
    <row r="17" spans="1:7" s="188" customFormat="1" ht="13.5">
      <c r="A17" s="185"/>
      <c r="B17" s="187"/>
      <c r="C17" s="190" t="s">
        <v>185</v>
      </c>
      <c r="D17" s="190">
        <v>0</v>
      </c>
      <c r="E17" s="190">
        <v>0</v>
      </c>
      <c r="F17" s="190">
        <v>0</v>
      </c>
      <c r="G17" s="180"/>
    </row>
    <row r="18" spans="1:7" s="188" customFormat="1" ht="13.5">
      <c r="A18" s="185"/>
      <c r="B18" s="190" t="s">
        <v>92</v>
      </c>
      <c r="C18" s="190" t="s">
        <v>186</v>
      </c>
      <c r="D18" s="190">
        <v>0</v>
      </c>
      <c r="E18" s="190">
        <v>0</v>
      </c>
      <c r="F18" s="190">
        <v>0</v>
      </c>
      <c r="G18" s="180"/>
    </row>
    <row r="19" spans="1:7" s="197" customFormat="1" ht="18.75" customHeight="1">
      <c r="A19" s="193"/>
      <c r="B19" s="194"/>
      <c r="C19" s="195" t="s">
        <v>187</v>
      </c>
      <c r="D19" s="196">
        <f>SUM(D8+D13+D17+D18)</f>
        <v>6016</v>
      </c>
      <c r="E19" s="196">
        <f>SUM(E8+E13+E17+E18)</f>
        <v>8832</v>
      </c>
      <c r="F19" s="196">
        <f>SUM(F8+F13+F17+F18)</f>
        <v>5485</v>
      </c>
      <c r="G19" s="180">
        <f t="shared" si="0"/>
        <v>62.103713768115945</v>
      </c>
    </row>
    <row r="20" spans="1:7" s="198" customFormat="1" ht="13.5">
      <c r="B20" s="199"/>
      <c r="C20" s="200"/>
      <c r="D20" s="200"/>
      <c r="E20" s="200"/>
      <c r="F20" s="200"/>
      <c r="G20" s="233"/>
    </row>
    <row r="21" spans="1:7" s="201" customFormat="1" ht="13.5">
      <c r="B21" s="199"/>
      <c r="C21" s="199"/>
      <c r="D21" s="199"/>
      <c r="E21" s="199"/>
      <c r="F21" s="199"/>
      <c r="G21" s="234"/>
    </row>
    <row r="22" spans="1:7" s="201" customFormat="1" ht="12.75">
      <c r="B22" s="199"/>
      <c r="C22" s="199"/>
      <c r="D22" s="199"/>
      <c r="E22" s="199"/>
      <c r="F22" s="199"/>
      <c r="G22" s="199"/>
    </row>
    <row r="23" spans="1:7" s="201" customFormat="1" ht="12.75">
      <c r="B23" s="199"/>
      <c r="C23" s="199"/>
      <c r="D23" s="199"/>
      <c r="E23" s="199"/>
      <c r="F23" s="199"/>
      <c r="G23" s="199"/>
    </row>
    <row r="24" spans="1:7" s="201" customFormat="1" ht="12.75">
      <c r="B24" s="199"/>
      <c r="C24" s="199"/>
      <c r="D24" s="199"/>
      <c r="E24" s="199"/>
      <c r="F24" s="199"/>
      <c r="G24" s="199"/>
    </row>
    <row r="25" spans="1:7" s="201" customFormat="1" ht="12.75">
      <c r="B25" s="199"/>
      <c r="C25" s="199"/>
      <c r="D25" s="199"/>
      <c r="E25" s="199"/>
      <c r="F25" s="199"/>
      <c r="G25" s="199"/>
    </row>
    <row r="26" spans="1:7" s="201" customFormat="1" ht="12.75">
      <c r="B26" s="199"/>
      <c r="C26" s="199"/>
      <c r="D26" s="199"/>
      <c r="E26" s="199"/>
      <c r="F26" s="199"/>
      <c r="G26" s="199"/>
    </row>
    <row r="27" spans="1:7" s="201" customFormat="1" ht="12.75">
      <c r="B27" s="199"/>
      <c r="C27" s="199"/>
      <c r="D27" s="199"/>
      <c r="E27" s="199"/>
      <c r="F27" s="199"/>
      <c r="G27" s="199"/>
    </row>
    <row r="28" spans="1:7" s="201" customFormat="1" ht="12.75">
      <c r="B28" s="199"/>
      <c r="C28" s="199"/>
      <c r="D28" s="199"/>
      <c r="E28" s="199"/>
      <c r="F28" s="199"/>
      <c r="G28" s="199"/>
    </row>
    <row r="29" spans="1:7" s="201" customFormat="1" ht="12.75">
      <c r="B29" s="199"/>
      <c r="C29" s="199"/>
      <c r="D29" s="199"/>
      <c r="E29" s="199"/>
      <c r="F29" s="199"/>
      <c r="G29" s="199"/>
    </row>
    <row r="30" spans="1:7" s="201" customFormat="1" ht="12.75">
      <c r="B30" s="202"/>
      <c r="C30" s="199"/>
      <c r="D30" s="199"/>
      <c r="E30" s="199"/>
      <c r="F30" s="199"/>
      <c r="G30" s="199"/>
    </row>
    <row r="31" spans="1:7" ht="12.75">
      <c r="B31" s="202"/>
      <c r="C31" s="202"/>
      <c r="D31" s="202"/>
      <c r="E31" s="202"/>
      <c r="F31" s="202"/>
      <c r="G31" s="202"/>
    </row>
    <row r="32" spans="1:7" ht="12.75">
      <c r="B32" s="202"/>
      <c r="C32" s="202"/>
      <c r="D32" s="202"/>
      <c r="E32" s="202"/>
      <c r="F32" s="202"/>
      <c r="G32" s="202"/>
    </row>
    <row r="33" spans="2:7" ht="12.75">
      <c r="B33" s="202"/>
      <c r="C33" s="202"/>
      <c r="D33" s="202"/>
      <c r="E33" s="202"/>
      <c r="F33" s="202"/>
      <c r="G33" s="202"/>
    </row>
    <row r="34" spans="2:7" ht="12.75">
      <c r="B34" s="202"/>
      <c r="C34" s="202"/>
      <c r="D34" s="202"/>
      <c r="E34" s="202"/>
      <c r="F34" s="202"/>
      <c r="G34" s="202"/>
    </row>
    <row r="35" spans="2:7" ht="12.75">
      <c r="B35" s="202"/>
      <c r="C35" s="202"/>
      <c r="D35" s="202"/>
      <c r="E35" s="202"/>
      <c r="F35" s="202"/>
      <c r="G35" s="202"/>
    </row>
    <row r="36" spans="2:7" ht="12.75">
      <c r="C36" s="202"/>
      <c r="D36" s="202"/>
      <c r="E36" s="202"/>
      <c r="F36" s="202"/>
      <c r="G36" s="202"/>
    </row>
  </sheetData>
  <printOptions horizontalCentered="1"/>
  <pageMargins left="0.39370078740157483" right="0.35433070866141736" top="1.78125" bottom="0.6692913385826772" header="0.78740157480314965" footer="0.51181102362204722"/>
  <pageSetup paperSize="9" orientation="landscape" horizontalDpi="300" verticalDpi="300" r:id="rId1"/>
  <headerFooter alignWithMargins="0">
    <oddHeader>&amp;C&amp;"Times New Roman CE,Félkövér dőlt"FELSŐSZENTERZSÉBET KÖZSÉG ÖNKORMÁNYZATA
 KIADÁSI  ELŐIRÁNYZATAI
2013.  ÉVBEN&amp;R&amp;"Times New Roman CE,Félkövér dőlt"3. sz. melléklet
Adatok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01</vt:lpstr>
      <vt:lpstr>02</vt:lpstr>
      <vt:lpstr>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2014-05-16T07:10:56Z</cp:lastPrinted>
  <dcterms:created xsi:type="dcterms:W3CDTF">2013-03-07T15:30:27Z</dcterms:created>
  <dcterms:modified xsi:type="dcterms:W3CDTF">2014-05-16T07:37:12Z</dcterms:modified>
</cp:coreProperties>
</file>