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mőke\Borgáta\2018\költségvetés\"/>
    </mc:Choice>
  </mc:AlternateContent>
  <bookViews>
    <workbookView xWindow="0" yWindow="0" windowWidth="19200" windowHeight="11370" firstSheet="2" activeTab="7"/>
  </bookViews>
  <sheets>
    <sheet name="1.melléklet" sheetId="1" r:id="rId1"/>
    <sheet name="2.melléklet" sheetId="33" r:id="rId2"/>
    <sheet name="3.melléklet" sheetId="32" r:id="rId3"/>
    <sheet name="4. melléklet" sheetId="17" r:id="rId4"/>
    <sheet name="5.melléklet" sheetId="11" r:id="rId5"/>
    <sheet name="6.melléklet" sheetId="29" r:id="rId6"/>
    <sheet name="7.melléklet" sheetId="12" r:id="rId7"/>
    <sheet name="8.melléklet" sheetId="30" r:id="rId8"/>
  </sheets>
  <externalReferences>
    <externalReference r:id="rId9"/>
  </externalReferences>
  <definedNames>
    <definedName name="_xlnm.Print_Area" localSheetId="0">'1.melléklet'!$A$1:$F$27</definedName>
    <definedName name="_xlnm.Print_Area" localSheetId="1">'2.melléklet'!$A$1:$G$97</definedName>
    <definedName name="_xlnm.Print_Area" localSheetId="3">'4. melléklet'!$A$2:$G$122</definedName>
    <definedName name="_xlnm.Print_Area" localSheetId="4">'5.melléklet'!$A$1:$C$27</definedName>
    <definedName name="_xlnm.Print_Area" localSheetId="5">'6.melléklet'!$A$1:$C$39</definedName>
    <definedName name="_xlnm.Print_Area" localSheetId="6">'7.melléklet'!$A$1:$C$8</definedName>
    <definedName name="_xlnm.Print_Area" localSheetId="7">'8.melléklet'!$A$1:$C$118</definedName>
  </definedNames>
  <calcPr calcId="162913"/>
</workbook>
</file>

<file path=xl/calcChain.xml><?xml version="1.0" encoding="utf-8"?>
<calcChain xmlns="http://schemas.openxmlformats.org/spreadsheetml/2006/main">
  <c r="C26" i="11" l="1"/>
  <c r="F27" i="17" l="1"/>
  <c r="F28" i="17"/>
  <c r="F30" i="17"/>
  <c r="F31" i="17"/>
  <c r="F33" i="17"/>
  <c r="F34" i="17"/>
  <c r="F35" i="17"/>
  <c r="F36" i="17"/>
  <c r="F37" i="17"/>
  <c r="F38" i="17"/>
  <c r="F39" i="17"/>
  <c r="F41" i="17"/>
  <c r="F42" i="17"/>
  <c r="F44" i="17"/>
  <c r="F45" i="17"/>
  <c r="F46" i="17"/>
  <c r="F47" i="17"/>
  <c r="F48" i="17"/>
  <c r="F51" i="17"/>
  <c r="F52" i="17"/>
  <c r="F53" i="17"/>
  <c r="F54" i="17"/>
  <c r="F55" i="17"/>
  <c r="F56" i="17"/>
  <c r="F57" i="17"/>
  <c r="F58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5" i="17"/>
  <c r="F76" i="17"/>
  <c r="F77" i="17"/>
  <c r="F78" i="17"/>
  <c r="F79" i="17"/>
  <c r="F80" i="17"/>
  <c r="F81" i="17"/>
  <c r="F83" i="17"/>
  <c r="F84" i="17"/>
  <c r="F85" i="17"/>
  <c r="F86" i="17"/>
  <c r="F88" i="17"/>
  <c r="F89" i="17"/>
  <c r="F90" i="17"/>
  <c r="F91" i="17"/>
  <c r="F92" i="17"/>
  <c r="F93" i="17"/>
  <c r="F94" i="17"/>
  <c r="F95" i="17"/>
  <c r="F99" i="17"/>
  <c r="F100" i="17"/>
  <c r="F101" i="17"/>
  <c r="F103" i="17"/>
  <c r="F104" i="17"/>
  <c r="F105" i="17"/>
  <c r="F106" i="17"/>
  <c r="F107" i="17"/>
  <c r="F108" i="17"/>
  <c r="F109" i="17"/>
  <c r="F110" i="17"/>
  <c r="F111" i="17"/>
  <c r="F112" i="17"/>
  <c r="F113" i="17"/>
  <c r="F114" i="17"/>
  <c r="F115" i="17"/>
  <c r="F116" i="17"/>
  <c r="F117" i="17"/>
  <c r="F118" i="17"/>
  <c r="F120" i="17"/>
  <c r="F26" i="17"/>
  <c r="F25" i="17"/>
  <c r="F21" i="17"/>
  <c r="F22" i="17"/>
  <c r="F20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6" i="17"/>
  <c r="C19" i="32"/>
  <c r="F62" i="33"/>
  <c r="F78" i="33"/>
  <c r="F73" i="33"/>
  <c r="C9" i="33"/>
  <c r="C8" i="33"/>
  <c r="C6" i="33"/>
  <c r="F17" i="33" l="1"/>
  <c r="F47" i="33"/>
  <c r="F46" i="33"/>
  <c r="F45" i="33"/>
  <c r="F44" i="33"/>
  <c r="F42" i="33"/>
  <c r="F41" i="33"/>
  <c r="F40" i="33"/>
  <c r="F39" i="33"/>
  <c r="F38" i="33"/>
  <c r="F37" i="33"/>
  <c r="F36" i="33"/>
  <c r="F35" i="33"/>
  <c r="F34" i="33"/>
  <c r="F33" i="33"/>
  <c r="F31" i="33"/>
  <c r="F29" i="33"/>
  <c r="F28" i="33"/>
  <c r="F27" i="33"/>
  <c r="F26" i="33"/>
  <c r="F25" i="33"/>
  <c r="F24" i="33"/>
  <c r="F23" i="33"/>
  <c r="F22" i="33"/>
  <c r="F21" i="33"/>
  <c r="F20" i="33"/>
  <c r="F19" i="33"/>
  <c r="F16" i="33"/>
  <c r="F15" i="33"/>
  <c r="F14" i="33"/>
  <c r="F13" i="33"/>
  <c r="F7" i="33"/>
  <c r="F8" i="33"/>
  <c r="F9" i="33"/>
  <c r="F10" i="33"/>
  <c r="F11" i="33"/>
  <c r="F6" i="33"/>
  <c r="C87" i="17" l="1"/>
  <c r="D87" i="17"/>
  <c r="F87" i="17" s="1"/>
  <c r="E87" i="17"/>
  <c r="D82" i="33"/>
  <c r="E82" i="33"/>
  <c r="F82" i="33"/>
  <c r="C82" i="33"/>
  <c r="C116" i="30"/>
  <c r="C105" i="30"/>
  <c r="C94" i="30"/>
  <c r="C83" i="30"/>
  <c r="C72" i="30"/>
  <c r="C61" i="30"/>
  <c r="C50" i="30"/>
  <c r="C39" i="30"/>
  <c r="C28" i="30"/>
  <c r="C17" i="30"/>
  <c r="C37" i="29"/>
  <c r="C24" i="29"/>
  <c r="C21" i="29"/>
  <c r="C14" i="29"/>
  <c r="C12" i="29"/>
  <c r="C16" i="11"/>
  <c r="C77" i="33"/>
  <c r="D77" i="33"/>
  <c r="E77" i="33"/>
  <c r="F77" i="33"/>
  <c r="C22" i="32"/>
  <c r="D82" i="17"/>
  <c r="D96" i="17"/>
  <c r="E82" i="17"/>
  <c r="E96" i="17"/>
  <c r="F64" i="33"/>
  <c r="F65" i="33" s="1"/>
  <c r="C82" i="17"/>
  <c r="C96" i="17"/>
  <c r="D23" i="17"/>
  <c r="D19" i="17"/>
  <c r="D73" i="17"/>
  <c r="D29" i="17"/>
  <c r="D32" i="17"/>
  <c r="F32" i="17" s="1"/>
  <c r="D40" i="17"/>
  <c r="D43" i="17"/>
  <c r="D49" i="17"/>
  <c r="D59" i="17"/>
  <c r="E59" i="17"/>
  <c r="E19" i="17"/>
  <c r="E23" i="17"/>
  <c r="E29" i="17"/>
  <c r="E32" i="17"/>
  <c r="E40" i="17"/>
  <c r="E43" i="17"/>
  <c r="E49" i="17"/>
  <c r="E73" i="17"/>
  <c r="F19" i="17"/>
  <c r="F23" i="17"/>
  <c r="C19" i="17"/>
  <c r="C23" i="17"/>
  <c r="C29" i="17"/>
  <c r="C32" i="17"/>
  <c r="C40" i="17"/>
  <c r="C43" i="17"/>
  <c r="C49" i="17"/>
  <c r="C73" i="17"/>
  <c r="C59" i="17"/>
  <c r="D30" i="33"/>
  <c r="D32" i="33" s="1"/>
  <c r="D43" i="33"/>
  <c r="E12" i="33"/>
  <c r="E18" i="33" s="1"/>
  <c r="E30" i="33"/>
  <c r="E32" i="33" s="1"/>
  <c r="E43" i="33"/>
  <c r="F12" i="33"/>
  <c r="F18" i="33" s="1"/>
  <c r="F30" i="33"/>
  <c r="F32" i="33" s="1"/>
  <c r="F43" i="33"/>
  <c r="C30" i="33"/>
  <c r="C32" i="33" s="1"/>
  <c r="C12" i="33"/>
  <c r="C18" i="33" s="1"/>
  <c r="C43" i="33"/>
  <c r="D64" i="33"/>
  <c r="D65" i="33" s="1"/>
  <c r="E64" i="33"/>
  <c r="C64" i="33"/>
  <c r="C65" i="33" s="1"/>
  <c r="E65" i="33"/>
  <c r="C10" i="32"/>
  <c r="D12" i="33"/>
  <c r="D18" i="33" s="1"/>
  <c r="D119" i="17"/>
  <c r="D121" i="17" s="1"/>
  <c r="E119" i="17"/>
  <c r="E121" i="17" s="1"/>
  <c r="C119" i="17"/>
  <c r="D102" i="17"/>
  <c r="E102" i="17"/>
  <c r="C102" i="17"/>
  <c r="F102" i="17" l="1"/>
  <c r="F43" i="17"/>
  <c r="F88" i="33"/>
  <c r="F95" i="33" s="1"/>
  <c r="C88" i="33"/>
  <c r="C95" i="33" s="1"/>
  <c r="E88" i="33"/>
  <c r="E95" i="33" s="1"/>
  <c r="C121" i="17"/>
  <c r="F121" i="17" s="1"/>
  <c r="F119" i="17"/>
  <c r="E24" i="17"/>
  <c r="F49" i="17"/>
  <c r="F73" i="17"/>
  <c r="F96" i="17"/>
  <c r="F59" i="17"/>
  <c r="F29" i="17"/>
  <c r="F40" i="17"/>
  <c r="F82" i="17"/>
  <c r="D97" i="17"/>
  <c r="E50" i="17"/>
  <c r="C50" i="17"/>
  <c r="D50" i="17"/>
  <c r="C97" i="17"/>
  <c r="C68" i="33" s="1"/>
  <c r="C38" i="29"/>
  <c r="F24" i="17"/>
  <c r="F66" i="33"/>
  <c r="F48" i="33"/>
  <c r="C24" i="17"/>
  <c r="D24" i="17"/>
  <c r="D88" i="33"/>
  <c r="D95" i="33" s="1"/>
  <c r="C66" i="33"/>
  <c r="C96" i="33" s="1"/>
  <c r="C48" i="33"/>
  <c r="D48" i="33"/>
  <c r="D66" i="33"/>
  <c r="E48" i="33"/>
  <c r="E66" i="33"/>
  <c r="E96" i="33" s="1"/>
  <c r="E97" i="17"/>
  <c r="E68" i="33" s="1"/>
  <c r="F96" i="33" l="1"/>
  <c r="C98" i="17"/>
  <c r="C122" i="17" s="1"/>
  <c r="F50" i="17"/>
  <c r="C74" i="17"/>
  <c r="C67" i="33" s="1"/>
  <c r="E98" i="17"/>
  <c r="E122" i="17" s="1"/>
  <c r="D68" i="33"/>
  <c r="F97" i="17"/>
  <c r="F68" i="33" s="1"/>
  <c r="D74" i="17"/>
  <c r="D98" i="17"/>
  <c r="D96" i="33"/>
  <c r="E74" i="17"/>
  <c r="E67" i="33" s="1"/>
  <c r="D122" i="17" l="1"/>
  <c r="F122" i="17" s="1"/>
  <c r="F98" i="17"/>
  <c r="D67" i="33"/>
  <c r="F74" i="17"/>
  <c r="F67" i="33" s="1"/>
</calcChain>
</file>

<file path=xl/sharedStrings.xml><?xml version="1.0" encoding="utf-8"?>
<sst xmlns="http://schemas.openxmlformats.org/spreadsheetml/2006/main" count="858" uniqueCount="543">
  <si>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</si>
  <si>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</si>
  <si>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</si>
  <si>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</si>
  <si>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</si>
  <si>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</si>
  <si>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</si>
  <si>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</si>
  <si>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</si>
  <si>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</si>
  <si>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</si>
  <si>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</si>
  <si>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</si>
  <si>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</si>
  <si>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</si>
  <si>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</si>
  <si>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</si>
  <si>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</si>
  <si>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</si>
  <si>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</si>
  <si>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</si>
  <si>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</si>
  <si>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</si>
  <si>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</si>
  <si>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</si>
  <si>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</si>
  <si>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</si>
  <si>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</si>
  <si>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</si>
  <si>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</si>
  <si>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</si>
  <si>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</si>
  <si>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</si>
  <si>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</si>
  <si>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</si>
  <si>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</si>
  <si>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</si>
  <si>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</si>
  <si>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</si>
  <si>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</si>
  <si>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</si>
  <si>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</si>
  <si>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</si>
  <si>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</si>
  <si>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</si>
  <si>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</si>
  <si>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</si>
  <si>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</si>
  <si>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</si>
  <si>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</si>
  <si>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</si>
  <si>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</si>
  <si>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</si>
  <si>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</si>
  <si>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</si>
  <si>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</si>
  <si>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</si>
  <si>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</si>
  <si>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</si>
  <si>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</si>
  <si>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</si>
  <si>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</si>
  <si>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</si>
  <si>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</si>
  <si>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</si>
  <si>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</si>
  <si>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</si>
  <si>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</si>
  <si>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</si>
  <si>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</si>
  <si>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</si>
  <si>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</si>
  <si>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</si>
  <si>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</si>
  <si>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</si>
  <si>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</si>
  <si>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</si>
  <si>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</si>
  <si>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</si>
  <si>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</si>
  <si>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</si>
  <si>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</si>
  <si>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</si>
  <si>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</si>
  <si>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</si>
  <si>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</si>
  <si>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</si>
  <si>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</si>
  <si>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</si>
  <si>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</si>
  <si>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</si>
  <si>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</si>
  <si>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</si>
  <si>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</si>
  <si>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</si>
  <si>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</si>
  <si>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</si>
  <si>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</si>
  <si>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</si>
  <si>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</si>
  <si>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</si>
  <si>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</si>
  <si>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</si>
  <si>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</si>
  <si>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</si>
  <si>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</si>
  <si>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</si>
  <si>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</si>
  <si>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</si>
  <si>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</si>
  <si>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</si>
  <si>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</si>
  <si>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</si>
  <si>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</si>
  <si>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</si>
  <si>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</si>
  <si>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</si>
  <si>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</si>
  <si>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</si>
  <si>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</si>
  <si>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</si>
  <si>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</si>
  <si>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</si>
  <si>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</si>
  <si>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</si>
  <si>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</si>
  <si>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</si>
  <si>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</si>
  <si>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</si>
  <si>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</si>
  <si>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</si>
  <si>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</si>
  <si>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</si>
  <si>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</si>
  <si>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</si>
  <si>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</si>
  <si>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</si>
  <si>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</si>
  <si>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</si>
  <si>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</si>
  <si>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</si>
  <si>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</si>
  <si>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</si>
  <si>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</si>
  <si>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</si>
  <si>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</si>
  <si>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</si>
  <si>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</si>
  <si>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</si>
  <si>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Megnevezés</t>
  </si>
  <si>
    <t>ÖNKORMÁNYZATI ELŐIRÁNYZATOK</t>
  </si>
  <si>
    <t>Beruházások és felújítások (E Ft)</t>
  </si>
  <si>
    <t>ÖSSZESEN</t>
  </si>
  <si>
    <t>eredeti ei.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</si>
  <si>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</si>
  <si>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</si>
  <si>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</si>
  <si>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</si>
  <si>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</si>
  <si>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Lakosságnak juttatott támogatások, szociális, rászorultsági jellegű ellátások (E Ft)</t>
  </si>
  <si>
    <t>Működési kiadások összesen</t>
  </si>
  <si>
    <t>Felhalmozási kiadások összesen</t>
  </si>
  <si>
    <t xml:space="preserve">államigazgatási feladatok </t>
  </si>
  <si>
    <t xml:space="preserve">Működési bevételek és működési kiadások egyenlege </t>
  </si>
  <si>
    <t xml:space="preserve">Felhalmozási bevételek és a felhalmozási kiadások egyenlege 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</si>
  <si>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</si>
  <si>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</si>
  <si>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</si>
  <si>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</si>
  <si>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</si>
  <si>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</si>
  <si>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</si>
  <si>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</si>
  <si>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</si>
  <si>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</si>
  <si>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</si>
  <si>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</si>
  <si>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</si>
  <si>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</si>
  <si>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</si>
  <si>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</si>
  <si>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</si>
  <si>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</si>
  <si>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</si>
  <si>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</si>
  <si>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</si>
  <si>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</si>
  <si>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</si>
  <si>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</si>
  <si>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</si>
  <si>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</si>
  <si>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</si>
  <si>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</si>
  <si>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</si>
  <si>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</si>
  <si>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</si>
  <si>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</si>
  <si>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</si>
  <si>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</si>
  <si>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</si>
  <si>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</si>
  <si>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</si>
  <si>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</si>
  <si>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</si>
  <si>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</si>
  <si>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</si>
  <si>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</si>
  <si>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</si>
  <si>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</si>
  <si>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</si>
  <si>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</si>
  <si>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</si>
  <si>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</si>
  <si>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</si>
  <si>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</si>
  <si>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</si>
  <si>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</si>
  <si>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</si>
  <si>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</si>
  <si>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</si>
  <si>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</si>
  <si>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</si>
  <si>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</si>
  <si>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</si>
  <si>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</si>
  <si>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</si>
  <si>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</si>
  <si>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</si>
  <si>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</si>
  <si>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</si>
  <si>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</si>
  <si>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</si>
  <si>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</si>
  <si>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</si>
  <si>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</si>
  <si>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</si>
  <si>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</si>
  <si>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</si>
  <si>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</si>
  <si>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</si>
  <si>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</si>
  <si>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</si>
  <si>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</si>
  <si>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</si>
  <si>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</si>
  <si>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</si>
  <si>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</si>
  <si>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</si>
  <si>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</si>
  <si>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</si>
  <si>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</si>
  <si>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</si>
  <si>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</si>
  <si>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</si>
  <si>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</si>
  <si>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</si>
  <si>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</si>
  <si>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</si>
  <si>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</si>
  <si>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</si>
  <si>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</si>
  <si>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</si>
  <si>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</si>
  <si>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</si>
  <si>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</si>
  <si>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</si>
  <si>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</si>
  <si>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</si>
  <si>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</si>
  <si>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</si>
  <si>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</si>
  <si>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</si>
  <si>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</si>
  <si>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</si>
  <si>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</si>
  <si>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</si>
  <si>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</si>
  <si>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</si>
  <si>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</si>
  <si>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</si>
  <si>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</si>
  <si>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</si>
  <si>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</si>
  <si>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</si>
  <si>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</si>
  <si>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</si>
  <si>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</si>
  <si>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</si>
  <si>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</si>
  <si>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</si>
  <si>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</si>
  <si>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</si>
  <si>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</si>
  <si>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</si>
  <si>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</si>
  <si>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</si>
  <si>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</si>
  <si>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</si>
  <si>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</si>
  <si>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</si>
  <si>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</si>
  <si>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</si>
  <si>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</si>
  <si>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</si>
  <si>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</si>
  <si>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</si>
  <si>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</si>
  <si>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</si>
  <si>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</si>
  <si>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</si>
  <si>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</si>
  <si>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</si>
  <si>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</si>
  <si>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</si>
  <si>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</si>
  <si>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</si>
  <si>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</si>
  <si>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</si>
  <si>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</si>
  <si>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</si>
  <si>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</si>
  <si>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</si>
  <si>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</si>
  <si>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</si>
  <si>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</si>
  <si>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</si>
  <si>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</si>
  <si>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</si>
  <si>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</si>
  <si>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</si>
  <si>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</si>
  <si>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</si>
  <si>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</si>
  <si>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</si>
  <si>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</si>
  <si>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</si>
  <si>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</si>
  <si>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</si>
  <si>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</si>
  <si>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</si>
  <si>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</si>
  <si>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</si>
  <si>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</si>
  <si>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</si>
  <si>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</si>
  <si>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</si>
  <si>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</si>
  <si>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</si>
  <si>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</si>
  <si>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</si>
  <si>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</si>
  <si>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</si>
  <si>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</si>
  <si>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</si>
  <si>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</si>
  <si>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</si>
  <si>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</si>
  <si>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</si>
  <si>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</si>
  <si>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</si>
  <si>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</si>
  <si>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</si>
  <si>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</si>
  <si>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</si>
  <si>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</si>
  <si>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</si>
  <si>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</si>
  <si>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</si>
  <si>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</si>
  <si>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</si>
  <si>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</si>
  <si>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</si>
  <si>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</si>
  <si>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</si>
  <si>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</si>
  <si>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</si>
  <si>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</si>
  <si>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</si>
  <si>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</si>
  <si>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</si>
  <si>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</si>
  <si>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</si>
  <si>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</si>
  <si>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</si>
  <si>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</si>
  <si>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</si>
  <si>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</si>
  <si>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</si>
  <si>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</si>
  <si>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</si>
  <si>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</si>
  <si>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</si>
  <si>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</si>
  <si>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</si>
  <si>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</si>
  <si>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</si>
  <si>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</si>
  <si>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</si>
  <si>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</si>
  <si>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</si>
  <si>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</si>
  <si>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</si>
  <si>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</si>
  <si>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</si>
  <si>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</si>
  <si>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</si>
  <si>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</si>
  <si>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</si>
  <si>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</si>
  <si>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</si>
  <si>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</si>
  <si>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</si>
  <si>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</si>
  <si>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</si>
  <si>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</si>
  <si>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</si>
  <si>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</si>
  <si>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</si>
  <si>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</si>
  <si>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</si>
  <si>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</si>
  <si>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</si>
  <si>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</si>
  <si>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</si>
  <si>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</si>
  <si>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</si>
  <si>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</si>
  <si>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</si>
  <si>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</si>
  <si>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</si>
  <si>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</si>
  <si>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</si>
  <si>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</si>
  <si>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</si>
  <si>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</si>
  <si>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</si>
  <si>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</si>
  <si>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</si>
  <si>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</si>
  <si>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</si>
  <si>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</si>
  <si>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</si>
  <si>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</si>
  <si>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</si>
  <si>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</si>
  <si>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</si>
  <si>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</si>
  <si>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</si>
  <si>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</si>
  <si>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</si>
  <si>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</si>
  <si>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</si>
  <si>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</si>
  <si>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</si>
  <si>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</si>
  <si>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</si>
  <si>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</si>
  <si>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</si>
  <si>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</si>
  <si>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</si>
  <si>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</si>
  <si>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</si>
  <si>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</si>
  <si>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</si>
  <si>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</si>
  <si>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</si>
  <si>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</si>
  <si>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</si>
  <si>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</si>
  <si>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</si>
  <si>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</si>
  <si>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</si>
  <si>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</si>
  <si>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</si>
  <si>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</si>
  <si>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</si>
  <si>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</si>
  <si>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</si>
  <si>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</si>
  <si>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</si>
  <si>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</si>
  <si>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</si>
  <si>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</si>
  <si>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</si>
  <si>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</si>
  <si>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</si>
  <si>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</si>
  <si>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</si>
  <si>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</si>
  <si>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</si>
  <si>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</si>
  <si>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</si>
  <si>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</si>
  <si>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</si>
  <si>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</si>
  <si>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</si>
  <si>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</si>
  <si>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</si>
  <si>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</si>
  <si>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</si>
  <si>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</si>
  <si>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</si>
  <si>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</si>
  <si>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</si>
  <si>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</si>
  <si>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</si>
  <si>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</si>
  <si>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</si>
  <si>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</si>
  <si>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</si>
  <si>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</si>
  <si>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</si>
  <si>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</si>
  <si>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</si>
  <si>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</si>
  <si>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</si>
  <si>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</si>
  <si>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</si>
  <si>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</si>
  <si>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>Tartalék</t>
  </si>
  <si>
    <t>Bevételek (Ft)</t>
  </si>
  <si>
    <t>B74</t>
  </si>
  <si>
    <t>Helyi adó és egyéb közhatalmi bevételek (Ft)</t>
  </si>
  <si>
    <t>Kiadások  (Ft)</t>
  </si>
  <si>
    <t>Általános- és céltartalékok (Ft)</t>
  </si>
  <si>
    <t>Támogatások, kölcsönök nyújtása és törlesztése (Ft)</t>
  </si>
  <si>
    <t>COFOG</t>
  </si>
  <si>
    <t>Önkormányzat 2018. évi költségvetése</t>
  </si>
  <si>
    <t>K513</t>
  </si>
  <si>
    <t xml:space="preserve">talajterhelési díj </t>
  </si>
  <si>
    <t xml:space="preserve">   - kisértékű</t>
  </si>
  <si>
    <t xml:space="preserve">   - temető kerítés</t>
  </si>
  <si>
    <t xml:space="preserve">  - buszváró</t>
  </si>
  <si>
    <t xml:space="preserve">  - alacsony összegű fejlesztési támogatás </t>
  </si>
  <si>
    <t xml:space="preserve">  - közvilágítás bővítése</t>
  </si>
  <si>
    <t>1. melléklet az 1/2018. (II.16.) önkormányzati rendelethez</t>
  </si>
  <si>
    <t>2. melléklet az 1/2018. (II.16.) önkormányzati rendelethez</t>
  </si>
  <si>
    <t>3. melléklet az 1/2018. (II.16.) önkormányzati rendelethez</t>
  </si>
  <si>
    <t>4. melléklet az 1/2018. (II.16.) önkormányzati rendelethez</t>
  </si>
  <si>
    <t>5. melléklet az 1/2018. (II.16.) önkormányzati rendelethez</t>
  </si>
  <si>
    <t>6. melléklet az 1/2018. (II.16.) önkormányzati rendelethez</t>
  </si>
  <si>
    <t>7. melléklet az 1/2018. (II.16.) önkormányzati rendelethez</t>
  </si>
  <si>
    <t>8. melléklet az 1/2018. (II.16.)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</si>
</sst>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_"/>
    <numFmt numFmtId="165" formatCode="\ ##########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/>
  </cellStyleXfs>
  <cellXfs count="91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4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4" fillId="0" borderId="1" xfId="0" applyFont="1" applyBorder="1"/>
    <xf numFmtId="0" fontId="15" fillId="0" borderId="1" xfId="0" applyFont="1" applyBorder="1"/>
    <xf numFmtId="0" fontId="17" fillId="5" borderId="1" xfId="0" applyFont="1" applyFill="1" applyBorder="1"/>
    <xf numFmtId="0" fontId="18" fillId="5" borderId="1" xfId="0" applyFont="1" applyFill="1" applyBorder="1"/>
    <xf numFmtId="0" fontId="8" fillId="4" borderId="1" xfId="0" applyFont="1" applyFill="1" applyBorder="1" applyAlignment="1">
      <alignment horizontal="left" vertical="center" wrapText="1"/>
    </xf>
    <xf numFmtId="0" fontId="19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0" fillId="6" borderId="1" xfId="0" applyFont="1" applyFill="1" applyBorder="1"/>
    <xf numFmtId="0" fontId="21" fillId="0" borderId="1" xfId="0" applyFont="1" applyBorder="1" applyAlignment="1">
      <alignment wrapText="1"/>
    </xf>
    <xf numFmtId="0" fontId="5" fillId="7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5" fillId="5" borderId="1" xfId="0" applyFont="1" applyFill="1" applyBorder="1"/>
    <xf numFmtId="0" fontId="15" fillId="0" borderId="1" xfId="0" applyFont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0" fontId="22" fillId="0" borderId="0" xfId="0" applyFont="1"/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17" fillId="8" borderId="1" xfId="0" applyFont="1" applyFill="1" applyBorder="1"/>
    <xf numFmtId="0" fontId="12" fillId="0" borderId="0" xfId="0" applyFont="1"/>
    <xf numFmtId="0" fontId="25" fillId="0" borderId="0" xfId="0" applyFont="1"/>
    <xf numFmtId="3" fontId="0" fillId="0" borderId="0" xfId="0" applyNumberFormat="1"/>
    <xf numFmtId="3" fontId="21" fillId="0" borderId="1" xfId="0" applyNumberFormat="1" applyFont="1" applyFill="1" applyBorder="1" applyAlignment="1">
      <alignment horizontal="center" wrapText="1"/>
    </xf>
    <xf numFmtId="3" fontId="0" fillId="0" borderId="1" xfId="0" applyNumberFormat="1" applyBorder="1"/>
    <xf numFmtId="3" fontId="21" fillId="0" borderId="1" xfId="0" applyNumberFormat="1" applyFont="1" applyBorder="1" applyAlignment="1">
      <alignment horizontal="center" wrapText="1"/>
    </xf>
    <xf numFmtId="3" fontId="25" fillId="0" borderId="0" xfId="0" applyNumberFormat="1" applyFont="1"/>
    <xf numFmtId="3" fontId="14" fillId="0" borderId="1" xfId="0" applyNumberFormat="1" applyFont="1" applyBorder="1"/>
    <xf numFmtId="3" fontId="7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left" vertical="center"/>
    </xf>
    <xf numFmtId="3" fontId="0" fillId="0" borderId="0" xfId="0" applyNumberFormat="1" applyBorder="1"/>
    <xf numFmtId="1" fontId="0" fillId="0" borderId="0" xfId="0" applyNumberFormat="1"/>
    <xf numFmtId="1" fontId="0" fillId="0" borderId="0" xfId="0" applyNumberFormat="1" applyBorder="1"/>
    <xf numFmtId="1" fontId="4" fillId="0" borderId="1" xfId="0" applyNumberFormat="1" applyFont="1" applyFill="1" applyBorder="1" applyAlignment="1">
      <alignment horizontal="center" wrapText="1"/>
    </xf>
    <xf numFmtId="1" fontId="0" fillId="0" borderId="1" xfId="0" applyNumberFormat="1" applyBorder="1"/>
    <xf numFmtId="1" fontId="0" fillId="0" borderId="1" xfId="0" applyNumberFormat="1" applyFill="1" applyBorder="1"/>
    <xf numFmtId="0" fontId="0" fillId="0" borderId="2" xfId="0" applyFill="1" applyBorder="1"/>
    <xf numFmtId="3" fontId="16" fillId="0" borderId="0" xfId="0" applyNumberFormat="1" applyFont="1" applyAlignment="1">
      <alignment horizontal="center" wrapText="1"/>
    </xf>
    <xf numFmtId="3" fontId="0" fillId="0" borderId="0" xfId="0" applyNumberFormat="1" applyFont="1" applyAlignment="1">
      <alignment horizontal="center" wrapText="1"/>
    </xf>
    <xf numFmtId="3" fontId="0" fillId="0" borderId="0" xfId="0" applyNumberFormat="1" applyAlignment="1">
      <alignment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l&#337;terjeszt&#233;s%20borg&#225;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melléklet"/>
      <sheetName val="2 melléklet"/>
      <sheetName val="3 melléklet"/>
      <sheetName val="4 melléklet"/>
      <sheetName val="5 melléklet"/>
      <sheetName val="6 melléklet"/>
      <sheetName val="7 melléklet"/>
      <sheetName val="8 melléklet"/>
    </sheetNames>
    <sheetDataSet>
      <sheetData sheetId="0"/>
      <sheetData sheetId="1"/>
      <sheetData sheetId="2">
        <row r="7">
          <cell r="C7">
            <v>18365295</v>
          </cell>
        </row>
        <row r="9">
          <cell r="C9">
            <v>4492000</v>
          </cell>
        </row>
        <row r="10">
          <cell r="C10">
            <v>1800000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zoomScaleNormal="100" workbookViewId="0"/>
  </sheetViews>
  <sheetFormatPr defaultRowHeight="15" x14ac:dyDescent="0.25"/>
  <cols>
    <col min="1" max="1" width="85.5703125" customWidth="1"/>
    <col min="2" max="2" width="10.140625" bestFit="1" customWidth="1"/>
  </cols>
  <sheetData>
    <row r="1" spans="1:9" x14ac:dyDescent="0.25">
      <c r="A1" t="s">
        <v>535</v>
      </c>
    </row>
    <row r="2" spans="1:9" ht="18" x14ac:dyDescent="0.25">
      <c r="A2" s="61" t="s">
        <v>527</v>
      </c>
    </row>
    <row r="3" spans="1:9" ht="48.75" customHeight="1" x14ac:dyDescent="0.25">
      <c r="A3" s="55" t="s">
        <v>86</v>
      </c>
    </row>
    <row r="5" spans="1:9" x14ac:dyDescent="0.25">
      <c r="B5" s="3"/>
      <c r="C5" s="3"/>
      <c r="D5" s="3"/>
      <c r="E5" s="3"/>
      <c r="F5" s="3"/>
      <c r="G5" s="3"/>
      <c r="H5" s="3"/>
      <c r="I5" s="3"/>
    </row>
    <row r="6" spans="1:9" x14ac:dyDescent="0.25">
      <c r="A6" s="41" t="s">
        <v>166</v>
      </c>
      <c r="B6" s="3"/>
      <c r="C6" s="3"/>
      <c r="D6" s="3"/>
      <c r="E6" s="3"/>
      <c r="F6" s="3"/>
      <c r="G6" s="3"/>
      <c r="H6" s="3"/>
      <c r="I6" s="3"/>
    </row>
    <row r="7" spans="1:9" x14ac:dyDescent="0.25">
      <c r="A7" s="41" t="s">
        <v>167</v>
      </c>
      <c r="B7" s="3"/>
      <c r="C7" s="3"/>
      <c r="D7" s="3"/>
      <c r="E7" s="3"/>
      <c r="F7" s="3"/>
      <c r="G7" s="3"/>
      <c r="H7" s="3"/>
      <c r="I7" s="3"/>
    </row>
    <row r="8" spans="1:9" x14ac:dyDescent="0.25">
      <c r="A8" s="41" t="s">
        <v>168</v>
      </c>
      <c r="B8" s="3"/>
      <c r="C8" s="3"/>
      <c r="D8" s="3"/>
      <c r="E8" s="3"/>
      <c r="F8" s="3"/>
      <c r="G8" s="3"/>
      <c r="H8" s="3"/>
      <c r="I8" s="3"/>
    </row>
    <row r="9" spans="1:9" x14ac:dyDescent="0.25">
      <c r="A9" s="41" t="s">
        <v>169</v>
      </c>
      <c r="B9" s="3"/>
      <c r="C9" s="3"/>
      <c r="D9" s="3"/>
      <c r="E9" s="3"/>
      <c r="F9" s="3"/>
      <c r="G9" s="3"/>
      <c r="H9" s="3"/>
      <c r="I9" s="3"/>
    </row>
    <row r="10" spans="1:9" x14ac:dyDescent="0.25">
      <c r="A10" s="41" t="s">
        <v>170</v>
      </c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41" t="s">
        <v>171</v>
      </c>
      <c r="B11" s="3"/>
      <c r="C11" s="3"/>
      <c r="D11" s="3"/>
      <c r="E11" s="3"/>
      <c r="F11" s="3"/>
      <c r="G11" s="3"/>
      <c r="H11" s="3"/>
      <c r="I11" s="3"/>
    </row>
    <row r="12" spans="1:9" x14ac:dyDescent="0.25">
      <c r="A12" s="41" t="s">
        <v>172</v>
      </c>
      <c r="B12" s="3"/>
      <c r="C12" s="3"/>
      <c r="D12" s="3"/>
      <c r="E12" s="3"/>
      <c r="F12" s="3"/>
      <c r="G12" s="3"/>
      <c r="H12" s="3"/>
      <c r="I12" s="3"/>
    </row>
    <row r="13" spans="1:9" x14ac:dyDescent="0.25">
      <c r="A13" s="41" t="s">
        <v>173</v>
      </c>
      <c r="B13" s="3"/>
      <c r="C13" s="3"/>
      <c r="D13" s="3"/>
      <c r="E13" s="3"/>
      <c r="F13" s="3"/>
      <c r="G13" s="3"/>
      <c r="H13" s="3"/>
      <c r="I13" s="3"/>
    </row>
    <row r="14" spans="1:9" x14ac:dyDescent="0.25">
      <c r="A14" s="42" t="s">
        <v>165</v>
      </c>
      <c r="B14" s="3"/>
      <c r="C14" s="3"/>
      <c r="D14" s="3"/>
      <c r="E14" s="3"/>
      <c r="F14" s="3"/>
      <c r="G14" s="3"/>
      <c r="H14" s="3"/>
      <c r="I14" s="3"/>
    </row>
    <row r="15" spans="1:9" x14ac:dyDescent="0.25">
      <c r="A15" s="42" t="s">
        <v>174</v>
      </c>
      <c r="B15" s="3"/>
      <c r="C15" s="3"/>
      <c r="D15" s="3"/>
      <c r="E15" s="3"/>
      <c r="F15" s="3"/>
      <c r="G15" s="3"/>
      <c r="H15" s="3"/>
      <c r="I15" s="3"/>
    </row>
    <row r="16" spans="1:9" x14ac:dyDescent="0.25">
      <c r="A16" s="57" t="s">
        <v>84</v>
      </c>
      <c r="B16" s="3"/>
      <c r="C16" s="3"/>
      <c r="D16" s="3"/>
      <c r="E16" s="3"/>
      <c r="F16" s="3"/>
      <c r="G16" s="3"/>
      <c r="H16" s="3"/>
      <c r="I16" s="3"/>
    </row>
    <row r="17" spans="1:9" x14ac:dyDescent="0.25">
      <c r="A17" s="41" t="s">
        <v>176</v>
      </c>
      <c r="B17" s="3"/>
      <c r="C17" s="3"/>
      <c r="D17" s="3"/>
      <c r="E17" s="3"/>
      <c r="F17" s="3"/>
      <c r="G17" s="3"/>
      <c r="H17" s="3"/>
      <c r="I17" s="3"/>
    </row>
    <row r="18" spans="1:9" x14ac:dyDescent="0.25">
      <c r="A18" s="41" t="s">
        <v>177</v>
      </c>
      <c r="B18" s="3"/>
      <c r="C18" s="3"/>
      <c r="D18" s="3"/>
      <c r="E18" s="3"/>
      <c r="F18" s="3"/>
      <c r="G18" s="3"/>
      <c r="H18" s="3"/>
      <c r="I18" s="3"/>
    </row>
    <row r="19" spans="1:9" x14ac:dyDescent="0.25">
      <c r="A19" s="41" t="s">
        <v>178</v>
      </c>
      <c r="B19" s="3"/>
      <c r="C19" s="3"/>
      <c r="D19" s="3"/>
      <c r="E19" s="3"/>
      <c r="F19" s="3"/>
      <c r="G19" s="3"/>
      <c r="H19" s="3"/>
      <c r="I19" s="3"/>
    </row>
    <row r="20" spans="1:9" x14ac:dyDescent="0.25">
      <c r="A20" s="41" t="s">
        <v>179</v>
      </c>
      <c r="B20" s="3"/>
      <c r="C20" s="3"/>
      <c r="D20" s="3"/>
      <c r="E20" s="3"/>
      <c r="F20" s="3"/>
      <c r="G20" s="3"/>
      <c r="H20" s="3"/>
      <c r="I20" s="3"/>
    </row>
    <row r="21" spans="1:9" x14ac:dyDescent="0.25">
      <c r="A21" s="41" t="s">
        <v>180</v>
      </c>
      <c r="B21" s="3"/>
      <c r="C21" s="3"/>
      <c r="D21" s="3"/>
      <c r="E21" s="3"/>
      <c r="F21" s="3"/>
      <c r="G21" s="3"/>
      <c r="H21" s="3"/>
      <c r="I21" s="3"/>
    </row>
    <row r="22" spans="1:9" x14ac:dyDescent="0.25">
      <c r="A22" s="41" t="s">
        <v>181</v>
      </c>
      <c r="B22" s="3"/>
      <c r="C22" s="3"/>
      <c r="D22" s="3"/>
      <c r="E22" s="3"/>
      <c r="F22" s="3"/>
      <c r="G22" s="3"/>
      <c r="H22" s="3"/>
      <c r="I22" s="3"/>
    </row>
    <row r="23" spans="1:9" x14ac:dyDescent="0.25">
      <c r="A23" s="41" t="s">
        <v>182</v>
      </c>
      <c r="B23" s="3"/>
      <c r="C23" s="3"/>
      <c r="D23" s="3"/>
      <c r="E23" s="3"/>
      <c r="F23" s="3"/>
      <c r="G23" s="3"/>
      <c r="H23" s="3"/>
      <c r="I23" s="3"/>
    </row>
    <row r="24" spans="1:9" x14ac:dyDescent="0.25">
      <c r="A24" s="42" t="s">
        <v>175</v>
      </c>
      <c r="B24" s="3"/>
      <c r="C24" s="3"/>
      <c r="D24" s="3"/>
      <c r="E24" s="3"/>
      <c r="F24" s="3"/>
      <c r="G24" s="3"/>
      <c r="H24" s="3"/>
      <c r="I24" s="3"/>
    </row>
    <row r="25" spans="1:9" x14ac:dyDescent="0.25">
      <c r="A25" s="42" t="s">
        <v>183</v>
      </c>
      <c r="B25" s="3"/>
      <c r="C25" s="3"/>
      <c r="D25" s="3"/>
      <c r="E25" s="3"/>
      <c r="F25" s="3"/>
      <c r="G25" s="3"/>
      <c r="H25" s="3"/>
      <c r="I25" s="3"/>
    </row>
    <row r="26" spans="1:9" x14ac:dyDescent="0.25">
      <c r="A26" s="57" t="s">
        <v>85</v>
      </c>
      <c r="B26" s="3"/>
      <c r="C26" s="3"/>
      <c r="D26" s="3"/>
      <c r="E26" s="3"/>
      <c r="F26" s="3"/>
      <c r="G26" s="3"/>
      <c r="H26" s="3"/>
      <c r="I26" s="3"/>
    </row>
    <row r="27" spans="1:9" x14ac:dyDescent="0.25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25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25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25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25">
      <c r="A31" s="3"/>
      <c r="B31" s="3"/>
      <c r="C31" s="3"/>
      <c r="D31" s="3"/>
      <c r="E31" s="3"/>
      <c r="F31" s="3"/>
      <c r="G31" s="3"/>
      <c r="H31" s="3"/>
      <c r="I31" s="3"/>
    </row>
    <row r="32" spans="1:9" x14ac:dyDescent="0.25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25">
      <c r="A33" s="3"/>
      <c r="B33" s="3"/>
      <c r="C33" s="3"/>
      <c r="D33" s="3"/>
      <c r="E33" s="3"/>
      <c r="F33" s="3"/>
      <c r="G33" s="3"/>
      <c r="H33" s="3"/>
      <c r="I33" s="3"/>
    </row>
  </sheetData>
  <phoneticPr fontId="24" type="noConversion"/>
  <pageMargins left="0.70866141732283472" right="0.70866141732283472" top="0.74803149606299213" bottom="0.74803149606299213" header="0.31496062992125984" footer="0.31496062992125984"/>
  <pageSetup paperSize="9" scale="6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5" x14ac:dyDescent="0.25"/>
  <cols>
    <col min="1" max="1" width="71.140625" customWidth="1"/>
    <col min="3" max="3" width="13" style="66" customWidth="1"/>
    <col min="4" max="4" width="14.140625" style="66" customWidth="1"/>
    <col min="5" max="5" width="18.5703125" style="66" customWidth="1"/>
    <col min="6" max="6" width="13.28515625" style="66" customWidth="1"/>
    <col min="7" max="7" width="13.5703125" style="77" hidden="1" customWidth="1"/>
  </cols>
  <sheetData>
    <row r="1" spans="1:8" x14ac:dyDescent="0.25">
      <c r="A1" t="s">
        <v>536</v>
      </c>
    </row>
    <row r="2" spans="1:8" ht="24" customHeight="1" x14ac:dyDescent="0.25">
      <c r="A2" s="83" t="s">
        <v>527</v>
      </c>
      <c r="B2" s="84"/>
      <c r="C2" s="84"/>
      <c r="D2" s="84"/>
      <c r="E2" s="84"/>
      <c r="F2" s="85"/>
    </row>
    <row r="3" spans="1:8" ht="24" customHeight="1" x14ac:dyDescent="0.25">
      <c r="A3" s="86" t="s">
        <v>520</v>
      </c>
      <c r="B3" s="87"/>
      <c r="C3" s="87"/>
      <c r="D3" s="87"/>
      <c r="E3" s="87"/>
      <c r="F3" s="88"/>
      <c r="H3" s="60"/>
    </row>
    <row r="4" spans="1:8" x14ac:dyDescent="0.25">
      <c r="A4" s="3"/>
    </row>
    <row r="5" spans="1:8" ht="30" x14ac:dyDescent="0.3">
      <c r="A5" s="1" t="s">
        <v>184</v>
      </c>
      <c r="B5" s="2" t="s">
        <v>158</v>
      </c>
      <c r="C5" s="69" t="s">
        <v>121</v>
      </c>
      <c r="D5" s="69" t="s">
        <v>122</v>
      </c>
      <c r="E5" s="69" t="s">
        <v>162</v>
      </c>
      <c r="F5" s="67" t="s">
        <v>152</v>
      </c>
      <c r="G5" s="79" t="s">
        <v>526</v>
      </c>
    </row>
    <row r="6" spans="1:8" ht="15" customHeight="1" x14ac:dyDescent="0.25">
      <c r="A6" s="30" t="s">
        <v>356</v>
      </c>
      <c r="B6" s="5" t="s">
        <v>357</v>
      </c>
      <c r="C6" s="68">
        <f>'[1]3 melléklet'!$C$7</f>
        <v>18365295</v>
      </c>
      <c r="D6" s="68"/>
      <c r="E6" s="68"/>
      <c r="F6" s="68">
        <f>SUM(C6:E6)</f>
        <v>18365295</v>
      </c>
      <c r="G6" s="80">
        <v>18010</v>
      </c>
    </row>
    <row r="7" spans="1:8" ht="15" customHeight="1" x14ac:dyDescent="0.25">
      <c r="A7" s="4" t="s">
        <v>358</v>
      </c>
      <c r="B7" s="5" t="s">
        <v>359</v>
      </c>
      <c r="C7" s="68"/>
      <c r="D7" s="68"/>
      <c r="E7" s="68"/>
      <c r="F7" s="68">
        <f t="shared" ref="F7:F11" si="0">SUM(C7:E7)</f>
        <v>0</v>
      </c>
      <c r="G7" s="80"/>
    </row>
    <row r="8" spans="1:8" ht="30" x14ac:dyDescent="0.25">
      <c r="A8" s="4" t="s">
        <v>360</v>
      </c>
      <c r="B8" s="5" t="s">
        <v>361</v>
      </c>
      <c r="C8" s="68">
        <f>'[1]3 melléklet'!$C$9</f>
        <v>4492000</v>
      </c>
      <c r="D8" s="68"/>
      <c r="E8" s="68"/>
      <c r="F8" s="68">
        <f t="shared" si="0"/>
        <v>4492000</v>
      </c>
      <c r="G8" s="80">
        <v>18010</v>
      </c>
    </row>
    <row r="9" spans="1:8" ht="15" customHeight="1" x14ac:dyDescent="0.25">
      <c r="A9" s="4" t="s">
        <v>362</v>
      </c>
      <c r="B9" s="5" t="s">
        <v>363</v>
      </c>
      <c r="C9" s="68">
        <f>'[1]3 melléklet'!$C$10</f>
        <v>1800000</v>
      </c>
      <c r="D9" s="68"/>
      <c r="E9" s="68"/>
      <c r="F9" s="68">
        <f t="shared" si="0"/>
        <v>1800000</v>
      </c>
      <c r="G9" s="80">
        <v>18010</v>
      </c>
    </row>
    <row r="10" spans="1:8" ht="15" customHeight="1" x14ac:dyDescent="0.25">
      <c r="A10" s="4" t="s">
        <v>364</v>
      </c>
      <c r="B10" s="5" t="s">
        <v>365</v>
      </c>
      <c r="C10" s="68"/>
      <c r="D10" s="68"/>
      <c r="E10" s="68"/>
      <c r="F10" s="68">
        <f t="shared" si="0"/>
        <v>0</v>
      </c>
      <c r="G10" s="80"/>
    </row>
    <row r="11" spans="1:8" ht="15" customHeight="1" x14ac:dyDescent="0.25">
      <c r="A11" s="4" t="s">
        <v>366</v>
      </c>
      <c r="B11" s="5" t="s">
        <v>367</v>
      </c>
      <c r="C11" s="68"/>
      <c r="D11" s="68"/>
      <c r="E11" s="68"/>
      <c r="F11" s="68">
        <f t="shared" si="0"/>
        <v>0</v>
      </c>
      <c r="G11" s="80"/>
    </row>
    <row r="12" spans="1:8" ht="15" customHeight="1" x14ac:dyDescent="0.25">
      <c r="A12" s="6" t="s">
        <v>87</v>
      </c>
      <c r="B12" s="7" t="s">
        <v>368</v>
      </c>
      <c r="C12" s="68">
        <f>SUM(C6:C11)</f>
        <v>24657295</v>
      </c>
      <c r="D12" s="68">
        <f>SUM(D6:D11)</f>
        <v>0</v>
      </c>
      <c r="E12" s="68">
        <f>SUM(E6:E11)</f>
        <v>0</v>
      </c>
      <c r="F12" s="68">
        <f>SUM(F6:F11)</f>
        <v>24657295</v>
      </c>
      <c r="G12" s="80"/>
    </row>
    <row r="13" spans="1:8" ht="15" customHeight="1" x14ac:dyDescent="0.25">
      <c r="A13" s="4" t="s">
        <v>369</v>
      </c>
      <c r="B13" s="5" t="s">
        <v>370</v>
      </c>
      <c r="C13" s="68"/>
      <c r="D13" s="68"/>
      <c r="E13" s="68"/>
      <c r="F13" s="68">
        <f>SUM(C13:E13)</f>
        <v>0</v>
      </c>
      <c r="G13" s="80"/>
    </row>
    <row r="14" spans="1:8" ht="30" x14ac:dyDescent="0.25">
      <c r="A14" s="4" t="s">
        <v>371</v>
      </c>
      <c r="B14" s="5" t="s">
        <v>372</v>
      </c>
      <c r="C14" s="68"/>
      <c r="D14" s="68"/>
      <c r="E14" s="68"/>
      <c r="F14" s="68">
        <f>SUM(C14:E14)</f>
        <v>0</v>
      </c>
      <c r="G14" s="80"/>
    </row>
    <row r="15" spans="1:8" ht="30" x14ac:dyDescent="0.25">
      <c r="A15" s="4" t="s">
        <v>49</v>
      </c>
      <c r="B15" s="5" t="s">
        <v>373</v>
      </c>
      <c r="C15" s="68"/>
      <c r="D15" s="68"/>
      <c r="E15" s="68"/>
      <c r="F15" s="68">
        <f>SUM(C15:E15)</f>
        <v>0</v>
      </c>
      <c r="G15" s="80"/>
    </row>
    <row r="16" spans="1:8" ht="30" x14ac:dyDescent="0.25">
      <c r="A16" s="4" t="s">
        <v>50</v>
      </c>
      <c r="B16" s="5" t="s">
        <v>374</v>
      </c>
      <c r="C16" s="68"/>
      <c r="D16" s="68"/>
      <c r="E16" s="68"/>
      <c r="F16" s="68">
        <f>SUM(C16:E16)</f>
        <v>0</v>
      </c>
      <c r="G16" s="80"/>
    </row>
    <row r="17" spans="1:7" ht="15" customHeight="1" x14ac:dyDescent="0.25">
      <c r="A17" s="4" t="s">
        <v>51</v>
      </c>
      <c r="B17" s="5" t="s">
        <v>375</v>
      </c>
      <c r="C17" s="68"/>
      <c r="D17" s="68"/>
      <c r="E17" s="68"/>
      <c r="F17" s="68">
        <f>SUM(C17:E17)</f>
        <v>0</v>
      </c>
      <c r="G17" s="80">
        <v>41237</v>
      </c>
    </row>
    <row r="18" spans="1:7" ht="15" customHeight="1" x14ac:dyDescent="0.25">
      <c r="A18" s="38" t="s">
        <v>88</v>
      </c>
      <c r="B18" s="48" t="s">
        <v>376</v>
      </c>
      <c r="C18" s="68">
        <f>SUM(C12:C17)</f>
        <v>24657295</v>
      </c>
      <c r="D18" s="68">
        <f>SUM(D12:D17)</f>
        <v>0</v>
      </c>
      <c r="E18" s="68">
        <f>SUM(E12:E17)</f>
        <v>0</v>
      </c>
      <c r="F18" s="68">
        <f>SUM(F12:F17)</f>
        <v>24657295</v>
      </c>
      <c r="G18" s="80"/>
    </row>
    <row r="19" spans="1:7" ht="15" customHeight="1" x14ac:dyDescent="0.25">
      <c r="A19" s="4" t="s">
        <v>55</v>
      </c>
      <c r="B19" s="5" t="s">
        <v>385</v>
      </c>
      <c r="C19" s="68"/>
      <c r="D19" s="68"/>
      <c r="E19" s="68"/>
      <c r="F19" s="68">
        <f t="shared" ref="F19:F29" si="1">SUM(C19:E19)</f>
        <v>0</v>
      </c>
      <c r="G19" s="80"/>
    </row>
    <row r="20" spans="1:7" ht="15" customHeight="1" x14ac:dyDescent="0.25">
      <c r="A20" s="4" t="s">
        <v>56</v>
      </c>
      <c r="B20" s="5" t="s">
        <v>386</v>
      </c>
      <c r="C20" s="68"/>
      <c r="D20" s="68"/>
      <c r="E20" s="68"/>
      <c r="F20" s="68">
        <f t="shared" si="1"/>
        <v>0</v>
      </c>
      <c r="G20" s="80"/>
    </row>
    <row r="21" spans="1:7" ht="15" customHeight="1" x14ac:dyDescent="0.25">
      <c r="A21" s="6" t="s">
        <v>90</v>
      </c>
      <c r="B21" s="7" t="s">
        <v>387</v>
      </c>
      <c r="C21" s="68"/>
      <c r="D21" s="68"/>
      <c r="E21" s="68"/>
      <c r="F21" s="68">
        <f t="shared" si="1"/>
        <v>0</v>
      </c>
      <c r="G21" s="80"/>
    </row>
    <row r="22" spans="1:7" ht="15" customHeight="1" x14ac:dyDescent="0.25">
      <c r="A22" s="4" t="s">
        <v>57</v>
      </c>
      <c r="B22" s="5" t="s">
        <v>388</v>
      </c>
      <c r="C22" s="68"/>
      <c r="D22" s="68"/>
      <c r="E22" s="68"/>
      <c r="F22" s="68">
        <f t="shared" si="1"/>
        <v>0</v>
      </c>
      <c r="G22" s="80"/>
    </row>
    <row r="23" spans="1:7" ht="15" customHeight="1" x14ac:dyDescent="0.25">
      <c r="A23" s="4" t="s">
        <v>58</v>
      </c>
      <c r="B23" s="5" t="s">
        <v>389</v>
      </c>
      <c r="C23" s="68"/>
      <c r="D23" s="68"/>
      <c r="E23" s="68"/>
      <c r="F23" s="68">
        <f t="shared" si="1"/>
        <v>0</v>
      </c>
      <c r="G23" s="80"/>
    </row>
    <row r="24" spans="1:7" ht="15" customHeight="1" x14ac:dyDescent="0.25">
      <c r="A24" s="4" t="s">
        <v>59</v>
      </c>
      <c r="B24" s="5" t="s">
        <v>390</v>
      </c>
      <c r="C24" s="68"/>
      <c r="D24" s="68">
        <v>10440000</v>
      </c>
      <c r="E24" s="68"/>
      <c r="F24" s="68">
        <f t="shared" si="1"/>
        <v>10440000</v>
      </c>
      <c r="G24" s="80">
        <v>900020</v>
      </c>
    </row>
    <row r="25" spans="1:7" ht="15" customHeight="1" x14ac:dyDescent="0.25">
      <c r="A25" s="4" t="s">
        <v>60</v>
      </c>
      <c r="B25" s="5" t="s">
        <v>391</v>
      </c>
      <c r="C25" s="68"/>
      <c r="D25" s="68">
        <v>3230000</v>
      </c>
      <c r="E25" s="68"/>
      <c r="F25" s="68">
        <f t="shared" si="1"/>
        <v>3230000</v>
      </c>
      <c r="G25" s="80">
        <v>900020</v>
      </c>
    </row>
    <row r="26" spans="1:7" ht="15" customHeight="1" x14ac:dyDescent="0.25">
      <c r="A26" s="4" t="s">
        <v>61</v>
      </c>
      <c r="B26" s="5" t="s">
        <v>394</v>
      </c>
      <c r="C26" s="68"/>
      <c r="D26" s="68"/>
      <c r="E26" s="68"/>
      <c r="F26" s="68">
        <f t="shared" si="1"/>
        <v>0</v>
      </c>
      <c r="G26" s="80"/>
    </row>
    <row r="27" spans="1:7" ht="15" customHeight="1" x14ac:dyDescent="0.25">
      <c r="A27" s="4" t="s">
        <v>395</v>
      </c>
      <c r="B27" s="5" t="s">
        <v>396</v>
      </c>
      <c r="C27" s="68"/>
      <c r="D27" s="68"/>
      <c r="E27" s="68"/>
      <c r="F27" s="68">
        <f t="shared" si="1"/>
        <v>0</v>
      </c>
      <c r="G27" s="80"/>
    </row>
    <row r="28" spans="1:7" ht="15" customHeight="1" x14ac:dyDescent="0.25">
      <c r="A28" s="4" t="s">
        <v>62</v>
      </c>
      <c r="B28" s="5" t="s">
        <v>397</v>
      </c>
      <c r="C28" s="68"/>
      <c r="D28" s="68"/>
      <c r="E28" s="68"/>
      <c r="F28" s="68">
        <f t="shared" si="1"/>
        <v>0</v>
      </c>
      <c r="G28" s="80">
        <v>900020</v>
      </c>
    </row>
    <row r="29" spans="1:7" ht="15" customHeight="1" x14ac:dyDescent="0.25">
      <c r="A29" s="4" t="s">
        <v>63</v>
      </c>
      <c r="B29" s="5" t="s">
        <v>402</v>
      </c>
      <c r="C29" s="68"/>
      <c r="D29" s="68"/>
      <c r="E29" s="68"/>
      <c r="F29" s="68">
        <f t="shared" si="1"/>
        <v>0</v>
      </c>
      <c r="G29" s="80"/>
    </row>
    <row r="30" spans="1:7" ht="15" customHeight="1" x14ac:dyDescent="0.25">
      <c r="A30" s="6" t="s">
        <v>91</v>
      </c>
      <c r="B30" s="7" t="s">
        <v>405</v>
      </c>
      <c r="C30" s="68">
        <f>SUM(C25:C29)</f>
        <v>0</v>
      </c>
      <c r="D30" s="68">
        <f>SUM(D25:D29)</f>
        <v>3230000</v>
      </c>
      <c r="E30" s="68">
        <f>SUM(E25:E29)</f>
        <v>0</v>
      </c>
      <c r="F30" s="68">
        <f>SUM(F25:F29)</f>
        <v>3230000</v>
      </c>
      <c r="G30" s="80"/>
    </row>
    <row r="31" spans="1:7" ht="15" customHeight="1" x14ac:dyDescent="0.25">
      <c r="A31" s="4" t="s">
        <v>64</v>
      </c>
      <c r="B31" s="5" t="s">
        <v>406</v>
      </c>
      <c r="C31" s="68"/>
      <c r="D31" s="68">
        <v>100000</v>
      </c>
      <c r="E31" s="68"/>
      <c r="F31" s="68">
        <f>SUM(C31:E31)</f>
        <v>100000</v>
      </c>
      <c r="G31" s="80"/>
    </row>
    <row r="32" spans="1:7" ht="15" customHeight="1" x14ac:dyDescent="0.25">
      <c r="A32" s="38" t="s">
        <v>92</v>
      </c>
      <c r="B32" s="48" t="s">
        <v>407</v>
      </c>
      <c r="C32" s="68">
        <f>+C22+C21+C23+C24+C30</f>
        <v>0</v>
      </c>
      <c r="D32" s="68">
        <f>+D22+D21+D23+D24+D30+D31</f>
        <v>13770000</v>
      </c>
      <c r="E32" s="68">
        <f>+E22+E21+E23+E24+E30</f>
        <v>0</v>
      </c>
      <c r="F32" s="68">
        <f>+F22+F21+F23+F24+F30+F31</f>
        <v>13770000</v>
      </c>
      <c r="G32" s="80"/>
    </row>
    <row r="33" spans="1:7" ht="15" customHeight="1" x14ac:dyDescent="0.25">
      <c r="A33" s="12" t="s">
        <v>408</v>
      </c>
      <c r="B33" s="5" t="s">
        <v>409</v>
      </c>
      <c r="C33" s="68"/>
      <c r="D33" s="68"/>
      <c r="E33" s="68"/>
      <c r="F33" s="68">
        <f t="shared" ref="F33:F42" si="2">SUM(C33:E33)</f>
        <v>0</v>
      </c>
      <c r="G33" s="80">
        <v>13350</v>
      </c>
    </row>
    <row r="34" spans="1:7" ht="15" customHeight="1" x14ac:dyDescent="0.25">
      <c r="A34" s="36" t="s">
        <v>65</v>
      </c>
      <c r="B34" s="5" t="s">
        <v>410</v>
      </c>
      <c r="C34" s="68"/>
      <c r="D34" s="68"/>
      <c r="E34" s="68"/>
      <c r="F34" s="68">
        <f t="shared" si="2"/>
        <v>0</v>
      </c>
      <c r="G34" s="80">
        <v>13350</v>
      </c>
    </row>
    <row r="35" spans="1:7" ht="15" customHeight="1" x14ac:dyDescent="0.25">
      <c r="A35" s="12" t="s">
        <v>66</v>
      </c>
      <c r="B35" s="5" t="s">
        <v>411</v>
      </c>
      <c r="C35" s="68"/>
      <c r="D35" s="68"/>
      <c r="E35" s="68"/>
      <c r="F35" s="68">
        <f t="shared" si="2"/>
        <v>0</v>
      </c>
      <c r="G35" s="80"/>
    </row>
    <row r="36" spans="1:7" ht="15" customHeight="1" x14ac:dyDescent="0.25">
      <c r="A36" s="12" t="s">
        <v>67</v>
      </c>
      <c r="B36" s="5" t="s">
        <v>412</v>
      </c>
      <c r="C36" s="68"/>
      <c r="D36" s="68">
        <v>10500000</v>
      </c>
      <c r="E36" s="68"/>
      <c r="F36" s="68">
        <f t="shared" si="2"/>
        <v>10500000</v>
      </c>
      <c r="G36" s="80">
        <v>13350</v>
      </c>
    </row>
    <row r="37" spans="1:7" ht="15" customHeight="1" x14ac:dyDescent="0.25">
      <c r="A37" s="12" t="s">
        <v>413</v>
      </c>
      <c r="B37" s="5" t="s">
        <v>414</v>
      </c>
      <c r="C37" s="68"/>
      <c r="D37" s="68"/>
      <c r="E37" s="68"/>
      <c r="F37" s="68">
        <f t="shared" si="2"/>
        <v>0</v>
      </c>
      <c r="G37" s="80"/>
    </row>
    <row r="38" spans="1:7" ht="15" customHeight="1" x14ac:dyDescent="0.25">
      <c r="A38" s="12" t="s">
        <v>415</v>
      </c>
      <c r="B38" s="5" t="s">
        <v>416</v>
      </c>
      <c r="C38" s="68"/>
      <c r="D38" s="68"/>
      <c r="E38" s="68"/>
      <c r="F38" s="68">
        <f t="shared" si="2"/>
        <v>0</v>
      </c>
      <c r="G38" s="80"/>
    </row>
    <row r="39" spans="1:7" ht="15" customHeight="1" x14ac:dyDescent="0.25">
      <c r="A39" s="12" t="s">
        <v>417</v>
      </c>
      <c r="B39" s="5" t="s">
        <v>418</v>
      </c>
      <c r="C39" s="68"/>
      <c r="D39" s="68"/>
      <c r="E39" s="68"/>
      <c r="F39" s="68">
        <f t="shared" si="2"/>
        <v>0</v>
      </c>
      <c r="G39" s="80"/>
    </row>
    <row r="40" spans="1:7" ht="15" customHeight="1" x14ac:dyDescent="0.25">
      <c r="A40" s="12" t="s">
        <v>68</v>
      </c>
      <c r="B40" s="5" t="s">
        <v>419</v>
      </c>
      <c r="C40" s="68"/>
      <c r="D40" s="68"/>
      <c r="E40" s="68"/>
      <c r="F40" s="68">
        <f t="shared" si="2"/>
        <v>0</v>
      </c>
      <c r="G40" s="80">
        <v>11130</v>
      </c>
    </row>
    <row r="41" spans="1:7" ht="15" customHeight="1" x14ac:dyDescent="0.25">
      <c r="A41" s="12" t="s">
        <v>69</v>
      </c>
      <c r="B41" s="5" t="s">
        <v>420</v>
      </c>
      <c r="C41" s="68"/>
      <c r="D41" s="68"/>
      <c r="E41" s="68"/>
      <c r="F41" s="68">
        <f t="shared" si="2"/>
        <v>0</v>
      </c>
      <c r="G41" s="80"/>
    </row>
    <row r="42" spans="1:7" ht="15" customHeight="1" x14ac:dyDescent="0.25">
      <c r="A42" s="12" t="s">
        <v>70</v>
      </c>
      <c r="B42" s="5" t="s">
        <v>421</v>
      </c>
      <c r="C42" s="68"/>
      <c r="D42" s="68"/>
      <c r="E42" s="68"/>
      <c r="F42" s="68">
        <f t="shared" si="2"/>
        <v>0</v>
      </c>
      <c r="G42" s="80"/>
    </row>
    <row r="43" spans="1:7" ht="15" customHeight="1" x14ac:dyDescent="0.25">
      <c r="A43" s="47" t="s">
        <v>93</v>
      </c>
      <c r="B43" s="48" t="s">
        <v>422</v>
      </c>
      <c r="C43" s="68">
        <f>SUM(C33:C42)</f>
        <v>0</v>
      </c>
      <c r="D43" s="68">
        <f>SUM(D33:D42)</f>
        <v>10500000</v>
      </c>
      <c r="E43" s="68">
        <f>SUM(E33:E42)</f>
        <v>0</v>
      </c>
      <c r="F43" s="68">
        <f>SUM(F33:F42)</f>
        <v>10500000</v>
      </c>
      <c r="G43" s="80"/>
    </row>
    <row r="44" spans="1:7" ht="30" x14ac:dyDescent="0.25">
      <c r="A44" s="12" t="s">
        <v>431</v>
      </c>
      <c r="B44" s="5" t="s">
        <v>432</v>
      </c>
      <c r="C44" s="68"/>
      <c r="D44" s="68"/>
      <c r="E44" s="68"/>
      <c r="F44" s="68">
        <f>SUM(C44:E44)</f>
        <v>0</v>
      </c>
      <c r="G44" s="80"/>
    </row>
    <row r="45" spans="1:7" ht="30" x14ac:dyDescent="0.25">
      <c r="A45" s="4" t="s">
        <v>74</v>
      </c>
      <c r="B45" s="5" t="s">
        <v>433</v>
      </c>
      <c r="C45" s="68"/>
      <c r="D45" s="68"/>
      <c r="E45" s="68"/>
      <c r="F45" s="68">
        <f>SUM(C45:E45)</f>
        <v>0</v>
      </c>
      <c r="G45" s="80"/>
    </row>
    <row r="46" spans="1:7" ht="15" customHeight="1" x14ac:dyDescent="0.25">
      <c r="A46" s="12" t="s">
        <v>75</v>
      </c>
      <c r="B46" s="5" t="s">
        <v>434</v>
      </c>
      <c r="C46" s="68"/>
      <c r="D46" s="68"/>
      <c r="E46" s="68"/>
      <c r="F46" s="68">
        <f>SUM(C46:E46)</f>
        <v>0</v>
      </c>
      <c r="G46" s="80"/>
    </row>
    <row r="47" spans="1:7" ht="15" customHeight="1" x14ac:dyDescent="0.25">
      <c r="A47" s="38" t="s">
        <v>95</v>
      </c>
      <c r="B47" s="48" t="s">
        <v>435</v>
      </c>
      <c r="C47" s="68"/>
      <c r="D47" s="68"/>
      <c r="E47" s="68"/>
      <c r="F47" s="68">
        <f>SUM(C47:E47)</f>
        <v>0</v>
      </c>
      <c r="G47" s="80"/>
    </row>
    <row r="48" spans="1:7" ht="15" customHeight="1" x14ac:dyDescent="0.25">
      <c r="A48" s="51" t="s">
        <v>120</v>
      </c>
      <c r="B48" s="54"/>
      <c r="C48" s="68">
        <f>+C18+C32+C43+C47</f>
        <v>24657295</v>
      </c>
      <c r="D48" s="68">
        <f>+D18+D32+D43+D47</f>
        <v>24270000</v>
      </c>
      <c r="E48" s="68">
        <f>+E18+E32+E43+E47</f>
        <v>0</v>
      </c>
      <c r="F48" s="68">
        <f>+F18+F32+F43+F47</f>
        <v>48927295</v>
      </c>
      <c r="G48" s="80"/>
    </row>
    <row r="49" spans="1:7" ht="15" customHeight="1" x14ac:dyDescent="0.25">
      <c r="A49" s="4" t="s">
        <v>377</v>
      </c>
      <c r="B49" s="5" t="s">
        <v>378</v>
      </c>
      <c r="C49" s="68"/>
      <c r="D49" s="68"/>
      <c r="E49" s="68"/>
      <c r="F49" s="68"/>
      <c r="G49" s="80"/>
    </row>
    <row r="50" spans="1:7" ht="30" x14ac:dyDescent="0.25">
      <c r="A50" s="4" t="s">
        <v>379</v>
      </c>
      <c r="B50" s="5" t="s">
        <v>380</v>
      </c>
      <c r="C50" s="68"/>
      <c r="D50" s="68"/>
      <c r="E50" s="68"/>
      <c r="F50" s="68"/>
      <c r="G50" s="80"/>
    </row>
    <row r="51" spans="1:7" ht="30" x14ac:dyDescent="0.25">
      <c r="A51" s="4" t="s">
        <v>52</v>
      </c>
      <c r="B51" s="5" t="s">
        <v>381</v>
      </c>
      <c r="C51" s="68"/>
      <c r="D51" s="68"/>
      <c r="E51" s="68"/>
      <c r="F51" s="68"/>
      <c r="G51" s="80"/>
    </row>
    <row r="52" spans="1:7" ht="30" x14ac:dyDescent="0.25">
      <c r="A52" s="4" t="s">
        <v>53</v>
      </c>
      <c r="B52" s="5" t="s">
        <v>382</v>
      </c>
      <c r="C52" s="68"/>
      <c r="D52" s="68"/>
      <c r="E52" s="68"/>
      <c r="F52" s="68"/>
      <c r="G52" s="80"/>
    </row>
    <row r="53" spans="1:7" ht="15" customHeight="1" x14ac:dyDescent="0.25">
      <c r="A53" s="4" t="s">
        <v>54</v>
      </c>
      <c r="B53" s="5" t="s">
        <v>383</v>
      </c>
      <c r="C53" s="68"/>
      <c r="D53" s="68"/>
      <c r="E53" s="68"/>
      <c r="F53" s="68"/>
      <c r="G53" s="80"/>
    </row>
    <row r="54" spans="1:7" ht="15" customHeight="1" x14ac:dyDescent="0.25">
      <c r="A54" s="38" t="s">
        <v>89</v>
      </c>
      <c r="B54" s="48" t="s">
        <v>384</v>
      </c>
      <c r="C54" s="68"/>
      <c r="D54" s="68"/>
      <c r="E54" s="68"/>
      <c r="F54" s="68"/>
      <c r="G54" s="80"/>
    </row>
    <row r="55" spans="1:7" ht="15" customHeight="1" x14ac:dyDescent="0.25">
      <c r="A55" s="12" t="s">
        <v>71</v>
      </c>
      <c r="B55" s="5" t="s">
        <v>423</v>
      </c>
      <c r="C55" s="68"/>
      <c r="D55" s="68"/>
      <c r="E55" s="68"/>
      <c r="F55" s="68"/>
      <c r="G55" s="80"/>
    </row>
    <row r="56" spans="1:7" ht="15" customHeight="1" x14ac:dyDescent="0.25">
      <c r="A56" s="12" t="s">
        <v>72</v>
      </c>
      <c r="B56" s="5" t="s">
        <v>424</v>
      </c>
      <c r="C56" s="68"/>
      <c r="D56" s="68"/>
      <c r="E56" s="68"/>
      <c r="F56" s="68"/>
      <c r="G56" s="80"/>
    </row>
    <row r="57" spans="1:7" ht="15" customHeight="1" x14ac:dyDescent="0.25">
      <c r="A57" s="12" t="s">
        <v>425</v>
      </c>
      <c r="B57" s="5" t="s">
        <v>426</v>
      </c>
      <c r="C57" s="68"/>
      <c r="D57" s="68"/>
      <c r="E57" s="68"/>
      <c r="F57" s="68"/>
      <c r="G57" s="80"/>
    </row>
    <row r="58" spans="1:7" ht="15" customHeight="1" x14ac:dyDescent="0.25">
      <c r="A58" s="12" t="s">
        <v>73</v>
      </c>
      <c r="B58" s="5" t="s">
        <v>427</v>
      </c>
      <c r="C58" s="68"/>
      <c r="D58" s="68"/>
      <c r="E58" s="68"/>
      <c r="F58" s="68"/>
      <c r="G58" s="80"/>
    </row>
    <row r="59" spans="1:7" ht="15" customHeight="1" x14ac:dyDescent="0.25">
      <c r="A59" s="12" t="s">
        <v>428</v>
      </c>
      <c r="B59" s="5" t="s">
        <v>429</v>
      </c>
      <c r="C59" s="68"/>
      <c r="D59" s="68"/>
      <c r="E59" s="68"/>
      <c r="F59" s="68"/>
      <c r="G59" s="80"/>
    </row>
    <row r="60" spans="1:7" ht="15" customHeight="1" x14ac:dyDescent="0.25">
      <c r="A60" s="38" t="s">
        <v>94</v>
      </c>
      <c r="B60" s="48" t="s">
        <v>430</v>
      </c>
      <c r="C60" s="68"/>
      <c r="D60" s="68"/>
      <c r="E60" s="68"/>
      <c r="F60" s="68"/>
      <c r="G60" s="80"/>
    </row>
    <row r="61" spans="1:7" ht="30" x14ac:dyDescent="0.25">
      <c r="A61" s="12" t="s">
        <v>436</v>
      </c>
      <c r="B61" s="5" t="s">
        <v>437</v>
      </c>
      <c r="C61" s="68"/>
      <c r="D61" s="68"/>
      <c r="E61" s="68"/>
      <c r="F61" s="68"/>
      <c r="G61" s="80"/>
    </row>
    <row r="62" spans="1:7" ht="30" x14ac:dyDescent="0.25">
      <c r="A62" s="4" t="s">
        <v>76</v>
      </c>
      <c r="B62" s="5" t="s">
        <v>521</v>
      </c>
      <c r="C62" s="68"/>
      <c r="D62" s="68">
        <v>5808673</v>
      </c>
      <c r="E62" s="68"/>
      <c r="F62" s="68">
        <f>SUM(C62:E62)</f>
        <v>5808673</v>
      </c>
      <c r="G62" s="80">
        <v>11130</v>
      </c>
    </row>
    <row r="63" spans="1:7" ht="15" customHeight="1" x14ac:dyDescent="0.25">
      <c r="A63" s="12" t="s">
        <v>77</v>
      </c>
      <c r="B63" s="5" t="s">
        <v>438</v>
      </c>
      <c r="C63" s="68"/>
      <c r="D63" s="68"/>
      <c r="E63" s="68"/>
      <c r="F63" s="68"/>
      <c r="G63" s="80"/>
    </row>
    <row r="64" spans="1:7" ht="15" customHeight="1" x14ac:dyDescent="0.25">
      <c r="A64" s="38" t="s">
        <v>97</v>
      </c>
      <c r="B64" s="48" t="s">
        <v>439</v>
      </c>
      <c r="C64" s="68">
        <f>SUM(C61:C63)</f>
        <v>0</v>
      </c>
      <c r="D64" s="68">
        <f>SUM(D61:D63)</f>
        <v>5808673</v>
      </c>
      <c r="E64" s="68">
        <f>SUM(E61:E63)</f>
        <v>0</v>
      </c>
      <c r="F64" s="68">
        <f>SUM(F61:F63)</f>
        <v>5808673</v>
      </c>
      <c r="G64" s="80"/>
    </row>
    <row r="65" spans="1:7" ht="15" customHeight="1" x14ac:dyDescent="0.25">
      <c r="A65" s="51" t="s">
        <v>119</v>
      </c>
      <c r="B65" s="54"/>
      <c r="C65" s="68">
        <f>+C54+C60+C64</f>
        <v>0</v>
      </c>
      <c r="D65" s="68">
        <f>+D54+D60+D64</f>
        <v>5808673</v>
      </c>
      <c r="E65" s="68">
        <f>+E54+E60+E64</f>
        <v>0</v>
      </c>
      <c r="F65" s="68">
        <f>+F54+F60+F64</f>
        <v>5808673</v>
      </c>
      <c r="G65" s="80"/>
    </row>
    <row r="66" spans="1:7" ht="15.75" x14ac:dyDescent="0.25">
      <c r="A66" s="45" t="s">
        <v>96</v>
      </c>
      <c r="B66" s="34" t="s">
        <v>440</v>
      </c>
      <c r="C66" s="68">
        <f>+C18+C32+C43+C47+C54+C60+C64</f>
        <v>24657295</v>
      </c>
      <c r="D66" s="68">
        <f>+D18+D32+D43+D47+D54+D60+D64</f>
        <v>30078673</v>
      </c>
      <c r="E66" s="68">
        <f>+E18+E32+E43+E47+E54+E60+E64</f>
        <v>0</v>
      </c>
      <c r="F66" s="68">
        <f>+F18+F32+F43+F47+F54+F60+F64</f>
        <v>54735968</v>
      </c>
      <c r="G66" s="81"/>
    </row>
    <row r="67" spans="1:7" ht="15.75" x14ac:dyDescent="0.25">
      <c r="A67" s="63" t="s">
        <v>163</v>
      </c>
      <c r="B67" s="53"/>
      <c r="C67" s="68">
        <f>+C48-'4. melléklet'!C74</f>
        <v>24657295</v>
      </c>
      <c r="D67" s="68">
        <f>+D48-'4. melléklet'!D74</f>
        <v>-56213780</v>
      </c>
      <c r="E67" s="68">
        <f>+E48-'4. melléklet'!E74</f>
        <v>0</v>
      </c>
      <c r="F67" s="68">
        <f>+F48-'4. melléklet'!F74</f>
        <v>-31556485</v>
      </c>
      <c r="G67" s="80"/>
    </row>
    <row r="68" spans="1:7" ht="15.75" x14ac:dyDescent="0.25">
      <c r="A68" s="63" t="s">
        <v>164</v>
      </c>
      <c r="B68" s="53"/>
      <c r="C68" s="68">
        <f>+'4. melléklet'!C97</f>
        <v>0</v>
      </c>
      <c r="D68" s="68">
        <f>+'4. melléklet'!D97</f>
        <v>15015541</v>
      </c>
      <c r="E68" s="68">
        <f>+'4. melléklet'!E97</f>
        <v>0</v>
      </c>
      <c r="F68" s="68">
        <f>+F65-'4. melléklet'!F97</f>
        <v>-9206868</v>
      </c>
      <c r="G68" s="80"/>
    </row>
    <row r="69" spans="1:7" x14ac:dyDescent="0.25">
      <c r="A69" s="36" t="s">
        <v>78</v>
      </c>
      <c r="B69" s="4" t="s">
        <v>441</v>
      </c>
      <c r="C69" s="68"/>
      <c r="D69" s="68"/>
      <c r="E69" s="68"/>
      <c r="F69" s="68"/>
      <c r="G69" s="80"/>
    </row>
    <row r="70" spans="1:7" x14ac:dyDescent="0.25">
      <c r="A70" s="12" t="s">
        <v>442</v>
      </c>
      <c r="B70" s="4" t="s">
        <v>443</v>
      </c>
      <c r="C70" s="68"/>
      <c r="D70" s="68"/>
      <c r="E70" s="68"/>
      <c r="F70" s="68"/>
      <c r="G70" s="80"/>
    </row>
    <row r="71" spans="1:7" x14ac:dyDescent="0.25">
      <c r="A71" s="36" t="s">
        <v>79</v>
      </c>
      <c r="B71" s="4" t="s">
        <v>444</v>
      </c>
      <c r="C71" s="68"/>
      <c r="D71" s="68"/>
      <c r="E71" s="68"/>
      <c r="F71" s="68"/>
      <c r="G71" s="80"/>
    </row>
    <row r="72" spans="1:7" x14ac:dyDescent="0.25">
      <c r="A72" s="14" t="s">
        <v>98</v>
      </c>
      <c r="B72" s="6" t="s">
        <v>445</v>
      </c>
      <c r="C72" s="68"/>
      <c r="D72" s="68"/>
      <c r="E72" s="68"/>
      <c r="F72" s="68"/>
      <c r="G72" s="80"/>
    </row>
    <row r="73" spans="1:7" x14ac:dyDescent="0.25">
      <c r="A73" s="12" t="s">
        <v>80</v>
      </c>
      <c r="B73" s="4" t="s">
        <v>446</v>
      </c>
      <c r="C73" s="68"/>
      <c r="D73" s="68">
        <v>20000000</v>
      </c>
      <c r="E73" s="68"/>
      <c r="F73" s="68">
        <f>SUM(C73:E73)</f>
        <v>20000000</v>
      </c>
      <c r="G73" s="80">
        <v>900060</v>
      </c>
    </row>
    <row r="74" spans="1:7" x14ac:dyDescent="0.25">
      <c r="A74" s="36" t="s">
        <v>447</v>
      </c>
      <c r="B74" s="4" t="s">
        <v>448</v>
      </c>
      <c r="C74" s="68"/>
      <c r="D74" s="68"/>
      <c r="E74" s="68"/>
      <c r="F74" s="68"/>
      <c r="G74" s="80"/>
    </row>
    <row r="75" spans="1:7" x14ac:dyDescent="0.25">
      <c r="A75" s="12" t="s">
        <v>81</v>
      </c>
      <c r="B75" s="4" t="s">
        <v>449</v>
      </c>
      <c r="C75" s="68"/>
      <c r="D75" s="68"/>
      <c r="E75" s="68"/>
      <c r="F75" s="68"/>
      <c r="G75" s="80"/>
    </row>
    <row r="76" spans="1:7" x14ac:dyDescent="0.25">
      <c r="A76" s="36" t="s">
        <v>450</v>
      </c>
      <c r="B76" s="4" t="s">
        <v>451</v>
      </c>
      <c r="C76" s="68"/>
      <c r="D76" s="68"/>
      <c r="E76" s="68"/>
      <c r="F76" s="68"/>
      <c r="G76" s="80"/>
    </row>
    <row r="77" spans="1:7" x14ac:dyDescent="0.25">
      <c r="A77" s="13" t="s">
        <v>99</v>
      </c>
      <c r="B77" s="6" t="s">
        <v>452</v>
      </c>
      <c r="C77" s="68">
        <f>SUM(C73:C76)</f>
        <v>0</v>
      </c>
      <c r="D77" s="68">
        <f>SUM(D73:D76)</f>
        <v>20000000</v>
      </c>
      <c r="E77" s="68">
        <f>SUM(E73:E76)</f>
        <v>0</v>
      </c>
      <c r="F77" s="68">
        <f>SUM(F73:F76)</f>
        <v>20000000</v>
      </c>
      <c r="G77" s="80"/>
    </row>
    <row r="78" spans="1:7" x14ac:dyDescent="0.25">
      <c r="A78" s="4" t="s">
        <v>146</v>
      </c>
      <c r="B78" s="4" t="s">
        <v>453</v>
      </c>
      <c r="C78" s="68"/>
      <c r="D78" s="68">
        <v>21749645</v>
      </c>
      <c r="E78" s="68"/>
      <c r="F78" s="68">
        <f>SUM(C78:E78)</f>
        <v>21749645</v>
      </c>
      <c r="G78" s="80">
        <v>18030</v>
      </c>
    </row>
    <row r="79" spans="1:7" x14ac:dyDescent="0.25">
      <c r="A79" s="4" t="s">
        <v>147</v>
      </c>
      <c r="B79" s="4" t="s">
        <v>453</v>
      </c>
      <c r="C79" s="68"/>
      <c r="D79" s="68"/>
      <c r="E79" s="68"/>
      <c r="F79" s="68"/>
      <c r="G79" s="80"/>
    </row>
    <row r="80" spans="1:7" x14ac:dyDescent="0.25">
      <c r="A80" s="4" t="s">
        <v>144</v>
      </c>
      <c r="B80" s="4" t="s">
        <v>454</v>
      </c>
      <c r="C80" s="68"/>
      <c r="D80" s="68"/>
      <c r="E80" s="68"/>
      <c r="F80" s="68"/>
      <c r="G80" s="80"/>
    </row>
    <row r="81" spans="1:10" x14ac:dyDescent="0.25">
      <c r="A81" s="4" t="s">
        <v>145</v>
      </c>
      <c r="B81" s="4" t="s">
        <v>454</v>
      </c>
      <c r="C81" s="68"/>
      <c r="D81" s="68"/>
      <c r="E81" s="68"/>
      <c r="F81" s="68"/>
      <c r="G81" s="80"/>
    </row>
    <row r="82" spans="1:10" x14ac:dyDescent="0.25">
      <c r="A82" s="6" t="s">
        <v>100</v>
      </c>
      <c r="B82" s="6" t="s">
        <v>455</v>
      </c>
      <c r="C82" s="68">
        <f>SUM(C78:C81)</f>
        <v>0</v>
      </c>
      <c r="D82" s="68">
        <f>SUM(D78:D81)</f>
        <v>21749645</v>
      </c>
      <c r="E82" s="68">
        <f>SUM(E78:E81)</f>
        <v>0</v>
      </c>
      <c r="F82" s="68">
        <f>SUM(F78:F81)</f>
        <v>21749645</v>
      </c>
      <c r="G82" s="80"/>
    </row>
    <row r="83" spans="1:10" x14ac:dyDescent="0.25">
      <c r="A83" s="36" t="s">
        <v>456</v>
      </c>
      <c r="B83" s="4" t="s">
        <v>457</v>
      </c>
      <c r="C83" s="68"/>
      <c r="D83" s="68"/>
      <c r="E83" s="68"/>
      <c r="F83" s="68"/>
      <c r="G83" s="80"/>
    </row>
    <row r="84" spans="1:10" x14ac:dyDescent="0.25">
      <c r="A84" s="36" t="s">
        <v>458</v>
      </c>
      <c r="B84" s="4" t="s">
        <v>459</v>
      </c>
      <c r="C84" s="68"/>
      <c r="D84" s="68"/>
      <c r="E84" s="68"/>
      <c r="F84" s="68"/>
      <c r="G84" s="80"/>
    </row>
    <row r="85" spans="1:10" x14ac:dyDescent="0.25">
      <c r="A85" s="36" t="s">
        <v>460</v>
      </c>
      <c r="B85" s="4" t="s">
        <v>461</v>
      </c>
      <c r="C85" s="68"/>
      <c r="D85" s="68"/>
      <c r="E85" s="68"/>
      <c r="F85" s="68"/>
      <c r="G85" s="80"/>
    </row>
    <row r="86" spans="1:10" x14ac:dyDescent="0.25">
      <c r="A86" s="36" t="s">
        <v>462</v>
      </c>
      <c r="B86" s="4" t="s">
        <v>463</v>
      </c>
      <c r="C86" s="68"/>
      <c r="D86" s="68"/>
      <c r="E86" s="68"/>
      <c r="F86" s="68"/>
      <c r="G86" s="80"/>
    </row>
    <row r="87" spans="1:10" x14ac:dyDescent="0.25">
      <c r="A87" s="12" t="s">
        <v>82</v>
      </c>
      <c r="B87" s="4" t="s">
        <v>464</v>
      </c>
      <c r="C87" s="68"/>
      <c r="D87" s="68"/>
      <c r="E87" s="68"/>
      <c r="F87" s="68"/>
      <c r="G87" s="80"/>
    </row>
    <row r="88" spans="1:10" x14ac:dyDescent="0.25">
      <c r="A88" s="14" t="s">
        <v>101</v>
      </c>
      <c r="B88" s="6" t="s">
        <v>465</v>
      </c>
      <c r="C88" s="68">
        <f>+C77+C82+C83+C85+C86+C87</f>
        <v>0</v>
      </c>
      <c r="D88" s="68">
        <f>+D77+D82+D83+D85+D86+D87</f>
        <v>41749645</v>
      </c>
      <c r="E88" s="68">
        <f>+E77+E82+E83+E85+E86+E87</f>
        <v>0</v>
      </c>
      <c r="F88" s="68">
        <f>+F77+F82+F83+F85+F86+F87</f>
        <v>41749645</v>
      </c>
      <c r="G88" s="80"/>
    </row>
    <row r="89" spans="1:10" x14ac:dyDescent="0.25">
      <c r="A89" s="12" t="s">
        <v>466</v>
      </c>
      <c r="B89" s="4" t="s">
        <v>467</v>
      </c>
      <c r="C89" s="68"/>
      <c r="D89" s="68"/>
      <c r="E89" s="68"/>
      <c r="F89" s="68"/>
      <c r="G89" s="80"/>
    </row>
    <row r="90" spans="1:10" x14ac:dyDescent="0.25">
      <c r="A90" s="12" t="s">
        <v>468</v>
      </c>
      <c r="B90" s="4" t="s">
        <v>469</v>
      </c>
      <c r="C90" s="68"/>
      <c r="D90" s="68"/>
      <c r="E90" s="68"/>
      <c r="F90" s="68"/>
      <c r="G90" s="80"/>
    </row>
    <row r="91" spans="1:10" x14ac:dyDescent="0.25">
      <c r="A91" s="36" t="s">
        <v>470</v>
      </c>
      <c r="B91" s="4" t="s">
        <v>471</v>
      </c>
      <c r="C91" s="68"/>
      <c r="D91" s="68"/>
      <c r="E91" s="68"/>
      <c r="F91" s="68"/>
      <c r="G91" s="80"/>
    </row>
    <row r="92" spans="1:10" x14ac:dyDescent="0.25">
      <c r="A92" s="36" t="s">
        <v>83</v>
      </c>
      <c r="B92" s="4" t="s">
        <v>472</v>
      </c>
      <c r="C92" s="68"/>
      <c r="D92" s="68"/>
      <c r="E92" s="68"/>
      <c r="F92" s="68"/>
      <c r="G92" s="80"/>
    </row>
    <row r="93" spans="1:10" x14ac:dyDescent="0.25">
      <c r="A93" s="13" t="s">
        <v>102</v>
      </c>
      <c r="B93" s="6" t="s">
        <v>473</v>
      </c>
      <c r="C93" s="68"/>
      <c r="D93" s="68"/>
      <c r="E93" s="68"/>
      <c r="F93" s="68"/>
      <c r="G93" s="80"/>
    </row>
    <row r="94" spans="1:10" x14ac:dyDescent="0.25">
      <c r="A94" s="14" t="s">
        <v>474</v>
      </c>
      <c r="B94" s="6" t="s">
        <v>475</v>
      </c>
      <c r="C94" s="68"/>
      <c r="D94" s="68"/>
      <c r="E94" s="68"/>
      <c r="F94" s="68"/>
      <c r="G94" s="80"/>
    </row>
    <row r="95" spans="1:10" ht="15.75" x14ac:dyDescent="0.25">
      <c r="A95" s="39" t="s">
        <v>103</v>
      </c>
      <c r="B95" s="40" t="s">
        <v>476</v>
      </c>
      <c r="C95" s="68">
        <f>+C88+C93+C94</f>
        <v>0</v>
      </c>
      <c r="D95" s="68">
        <f>+D88+D93+D94</f>
        <v>41749645</v>
      </c>
      <c r="E95" s="68">
        <f>+E88+E93+E94</f>
        <v>0</v>
      </c>
      <c r="F95" s="68">
        <f>+F88+F93+F94</f>
        <v>41749645</v>
      </c>
      <c r="G95" s="80"/>
    </row>
    <row r="96" spans="1:10" ht="15.75" x14ac:dyDescent="0.25">
      <c r="A96" s="43" t="s">
        <v>85</v>
      </c>
      <c r="B96" s="44"/>
      <c r="C96" s="68">
        <f>+C66+C95</f>
        <v>24657295</v>
      </c>
      <c r="D96" s="68">
        <f>+D66+D95</f>
        <v>71828318</v>
      </c>
      <c r="E96" s="68">
        <f>+E66+E95</f>
        <v>0</v>
      </c>
      <c r="F96" s="68">
        <f>+F66+F95</f>
        <v>96485613</v>
      </c>
      <c r="G96" s="80"/>
      <c r="H96" s="22"/>
      <c r="I96" s="22"/>
      <c r="J96" s="22"/>
    </row>
    <row r="97" spans="7:10" x14ac:dyDescent="0.25">
      <c r="G97" s="78"/>
      <c r="H97" s="22"/>
      <c r="I97" s="22"/>
      <c r="J97" s="22"/>
    </row>
  </sheetData>
  <mergeCells count="2">
    <mergeCell ref="A2:F2"/>
    <mergeCell ref="A3:F3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Normal="100" workbookViewId="0"/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t="s">
        <v>537</v>
      </c>
    </row>
    <row r="2" spans="1:3" ht="24" customHeight="1" x14ac:dyDescent="0.25">
      <c r="A2" s="89" t="s">
        <v>527</v>
      </c>
      <c r="B2" s="87"/>
      <c r="C2" s="87"/>
    </row>
    <row r="3" spans="1:3" ht="26.25" customHeight="1" x14ac:dyDescent="0.25">
      <c r="A3" s="86" t="s">
        <v>522</v>
      </c>
      <c r="B3" s="87"/>
      <c r="C3" s="87"/>
    </row>
    <row r="5" spans="1:3" ht="25.5" x14ac:dyDescent="0.25">
      <c r="A5" s="42" t="s">
        <v>149</v>
      </c>
      <c r="B5" s="2" t="s">
        <v>185</v>
      </c>
      <c r="C5" s="58" t="s">
        <v>153</v>
      </c>
    </row>
    <row r="6" spans="1:3" x14ac:dyDescent="0.25">
      <c r="A6" s="4" t="s">
        <v>104</v>
      </c>
      <c r="B6" s="4" t="s">
        <v>390</v>
      </c>
      <c r="C6" s="26">
        <v>7500000</v>
      </c>
    </row>
    <row r="7" spans="1:3" x14ac:dyDescent="0.25">
      <c r="A7" s="4" t="s">
        <v>105</v>
      </c>
      <c r="B7" s="4" t="s">
        <v>390</v>
      </c>
      <c r="C7" s="26"/>
    </row>
    <row r="8" spans="1:3" x14ac:dyDescent="0.25">
      <c r="A8" s="4" t="s">
        <v>106</v>
      </c>
      <c r="B8" s="4" t="s">
        <v>390</v>
      </c>
      <c r="C8" s="26">
        <v>340000</v>
      </c>
    </row>
    <row r="9" spans="1:3" x14ac:dyDescent="0.25">
      <c r="A9" s="4" t="s">
        <v>107</v>
      </c>
      <c r="B9" s="4" t="s">
        <v>390</v>
      </c>
      <c r="C9" s="26">
        <v>2600000</v>
      </c>
    </row>
    <row r="10" spans="1:3" x14ac:dyDescent="0.25">
      <c r="A10" s="6" t="s">
        <v>59</v>
      </c>
      <c r="B10" s="7" t="s">
        <v>390</v>
      </c>
      <c r="C10" s="26">
        <f>SUM(C6:C9)</f>
        <v>10440000</v>
      </c>
    </row>
    <row r="11" spans="1:3" x14ac:dyDescent="0.25">
      <c r="A11" s="4" t="s">
        <v>60</v>
      </c>
      <c r="B11" s="4" t="s">
        <v>391</v>
      </c>
      <c r="C11" s="26">
        <v>1200000</v>
      </c>
    </row>
    <row r="12" spans="1:3" ht="30" x14ac:dyDescent="0.25">
      <c r="A12" s="4" t="s">
        <v>392</v>
      </c>
      <c r="B12" s="4" t="s">
        <v>391</v>
      </c>
      <c r="C12" s="26">
        <v>1200000</v>
      </c>
    </row>
    <row r="13" spans="1:3" ht="30" x14ac:dyDescent="0.25">
      <c r="A13" s="4" t="s">
        <v>393</v>
      </c>
      <c r="B13" s="4" t="s">
        <v>391</v>
      </c>
      <c r="C13" s="26"/>
    </row>
    <row r="14" spans="1:3" x14ac:dyDescent="0.25">
      <c r="A14" s="4" t="s">
        <v>62</v>
      </c>
      <c r="B14" s="4" t="s">
        <v>397</v>
      </c>
      <c r="C14" s="26">
        <v>230000</v>
      </c>
    </row>
    <row r="15" spans="1:3" ht="30" x14ac:dyDescent="0.25">
      <c r="A15" s="4" t="s">
        <v>398</v>
      </c>
      <c r="B15" s="4" t="s">
        <v>397</v>
      </c>
      <c r="C15" s="26"/>
    </row>
    <row r="16" spans="1:3" ht="30" x14ac:dyDescent="0.25">
      <c r="A16" s="4" t="s">
        <v>399</v>
      </c>
      <c r="B16" s="4" t="s">
        <v>397</v>
      </c>
      <c r="C16" s="26"/>
    </row>
    <row r="17" spans="1:3" x14ac:dyDescent="0.25">
      <c r="A17" s="4" t="s">
        <v>400</v>
      </c>
      <c r="B17" s="4" t="s">
        <v>397</v>
      </c>
      <c r="C17" s="26"/>
    </row>
    <row r="18" spans="1:3" x14ac:dyDescent="0.25">
      <c r="A18" s="4" t="s">
        <v>401</v>
      </c>
      <c r="B18" s="4" t="s">
        <v>397</v>
      </c>
      <c r="C18" s="26"/>
    </row>
    <row r="19" spans="1:3" x14ac:dyDescent="0.25">
      <c r="A19" s="4" t="s">
        <v>108</v>
      </c>
      <c r="B19" s="4" t="s">
        <v>402</v>
      </c>
      <c r="C19" s="26">
        <f>SUM(C20:C21)</f>
        <v>1800000</v>
      </c>
    </row>
    <row r="20" spans="1:3" x14ac:dyDescent="0.25">
      <c r="A20" s="4" t="s">
        <v>403</v>
      </c>
      <c r="B20" s="4" t="s">
        <v>402</v>
      </c>
      <c r="C20" s="26">
        <v>1800000</v>
      </c>
    </row>
    <row r="21" spans="1:3" x14ac:dyDescent="0.25">
      <c r="A21" s="4" t="s">
        <v>404</v>
      </c>
      <c r="B21" s="4" t="s">
        <v>402</v>
      </c>
      <c r="C21" s="26"/>
    </row>
    <row r="22" spans="1:3" x14ac:dyDescent="0.25">
      <c r="A22" s="6" t="s">
        <v>91</v>
      </c>
      <c r="B22" s="7" t="s">
        <v>405</v>
      </c>
      <c r="C22" s="26">
        <f>+C14+C19+C11</f>
        <v>3230000</v>
      </c>
    </row>
    <row r="23" spans="1:3" x14ac:dyDescent="0.25">
      <c r="A23" s="4" t="s">
        <v>109</v>
      </c>
      <c r="B23" s="4" t="s">
        <v>406</v>
      </c>
      <c r="C23" s="26"/>
    </row>
    <row r="24" spans="1:3" x14ac:dyDescent="0.25">
      <c r="A24" s="4" t="s">
        <v>110</v>
      </c>
      <c r="B24" s="4" t="s">
        <v>406</v>
      </c>
      <c r="C24" s="26"/>
    </row>
    <row r="25" spans="1:3" x14ac:dyDescent="0.25">
      <c r="A25" s="4" t="s">
        <v>111</v>
      </c>
      <c r="B25" s="4" t="s">
        <v>406</v>
      </c>
      <c r="C25" s="26"/>
    </row>
    <row r="26" spans="1:3" x14ac:dyDescent="0.25">
      <c r="A26" s="4" t="s">
        <v>112</v>
      </c>
      <c r="B26" s="4" t="s">
        <v>406</v>
      </c>
      <c r="C26" s="26"/>
    </row>
    <row r="27" spans="1:3" x14ac:dyDescent="0.25">
      <c r="A27" s="4" t="s">
        <v>113</v>
      </c>
      <c r="B27" s="4" t="s">
        <v>406</v>
      </c>
      <c r="C27" s="26"/>
    </row>
    <row r="28" spans="1:3" x14ac:dyDescent="0.25">
      <c r="A28" s="4" t="s">
        <v>114</v>
      </c>
      <c r="B28" s="4" t="s">
        <v>406</v>
      </c>
      <c r="C28" s="26"/>
    </row>
    <row r="29" spans="1:3" x14ac:dyDescent="0.25">
      <c r="A29" s="4" t="s">
        <v>115</v>
      </c>
      <c r="B29" s="4" t="s">
        <v>406</v>
      </c>
      <c r="C29" s="26"/>
    </row>
    <row r="30" spans="1:3" x14ac:dyDescent="0.25">
      <c r="A30" s="4" t="s">
        <v>116</v>
      </c>
      <c r="B30" s="4" t="s">
        <v>406</v>
      </c>
      <c r="C30" s="26"/>
    </row>
    <row r="31" spans="1:3" x14ac:dyDescent="0.25">
      <c r="A31" s="4" t="s">
        <v>529</v>
      </c>
      <c r="B31" s="4" t="s">
        <v>406</v>
      </c>
      <c r="C31" s="26">
        <v>100000</v>
      </c>
    </row>
    <row r="32" spans="1:3" ht="45" x14ac:dyDescent="0.25">
      <c r="A32" s="4" t="s">
        <v>117</v>
      </c>
      <c r="B32" s="4" t="s">
        <v>406</v>
      </c>
      <c r="C32" s="26"/>
    </row>
    <row r="33" spans="1:3" x14ac:dyDescent="0.25">
      <c r="A33" s="4" t="s">
        <v>118</v>
      </c>
      <c r="B33" s="4" t="s">
        <v>406</v>
      </c>
      <c r="C33" s="26"/>
    </row>
    <row r="34" spans="1:3" x14ac:dyDescent="0.25">
      <c r="A34" s="6" t="s">
        <v>64</v>
      </c>
      <c r="B34" s="7" t="s">
        <v>406</v>
      </c>
      <c r="C34" s="26">
        <v>100000</v>
      </c>
    </row>
  </sheetData>
  <mergeCells count="2">
    <mergeCell ref="A2:C2"/>
    <mergeCell ref="A3:C3"/>
  </mergeCells>
  <phoneticPr fontId="24" type="noConversion"/>
  <pageMargins left="0.7" right="0.7" top="0.75" bottom="0.75" header="0.3" footer="0.3"/>
  <pageSetup paperSize="9" scale="98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opLeftCell="A94" zoomScaleNormal="100" workbookViewId="0">
      <selection activeCell="D13" sqref="D13"/>
    </sheetView>
  </sheetViews>
  <sheetFormatPr defaultRowHeight="15" x14ac:dyDescent="0.25"/>
  <cols>
    <col min="1" max="1" width="59.140625" customWidth="1"/>
    <col min="3" max="6" width="14.5703125" style="66" customWidth="1"/>
  </cols>
  <sheetData>
    <row r="1" spans="1:6" x14ac:dyDescent="0.25">
      <c r="A1" s="64" t="s">
        <v>538</v>
      </c>
    </row>
    <row r="2" spans="1:6" ht="24.75" customHeight="1" x14ac:dyDescent="0.25">
      <c r="A2" s="89" t="s">
        <v>527</v>
      </c>
      <c r="B2" s="87"/>
      <c r="C2" s="87"/>
      <c r="D2" s="87"/>
      <c r="E2" s="87"/>
      <c r="F2" s="88"/>
    </row>
    <row r="3" spans="1:6" ht="21.75" customHeight="1" x14ac:dyDescent="0.25">
      <c r="A3" s="86" t="s">
        <v>523</v>
      </c>
      <c r="B3" s="87"/>
      <c r="C3" s="87"/>
      <c r="D3" s="87"/>
      <c r="E3" s="87"/>
      <c r="F3" s="88"/>
    </row>
    <row r="4" spans="1:6" ht="15.75" x14ac:dyDescent="0.25">
      <c r="A4" s="3"/>
      <c r="B4" s="65"/>
      <c r="C4" s="70"/>
    </row>
    <row r="5" spans="1:6" ht="30" x14ac:dyDescent="0.3">
      <c r="A5" s="1" t="s">
        <v>184</v>
      </c>
      <c r="B5" s="2" t="s">
        <v>185</v>
      </c>
      <c r="C5" s="69" t="s">
        <v>121</v>
      </c>
      <c r="D5" s="69" t="s">
        <v>122</v>
      </c>
      <c r="E5" s="69" t="s">
        <v>162</v>
      </c>
      <c r="F5" s="67" t="s">
        <v>152</v>
      </c>
    </row>
    <row r="6" spans="1:6" x14ac:dyDescent="0.25">
      <c r="A6" s="27" t="s">
        <v>186</v>
      </c>
      <c r="B6" s="28" t="s">
        <v>187</v>
      </c>
      <c r="C6" s="71"/>
      <c r="D6" s="71">
        <v>4862419</v>
      </c>
      <c r="E6" s="71"/>
      <c r="F6" s="68">
        <f>SUM(C6:E6)</f>
        <v>4862419</v>
      </c>
    </row>
    <row r="7" spans="1:6" x14ac:dyDescent="0.25">
      <c r="A7" s="27" t="s">
        <v>188</v>
      </c>
      <c r="B7" s="29" t="s">
        <v>189</v>
      </c>
      <c r="C7" s="71"/>
      <c r="D7" s="71"/>
      <c r="E7" s="71"/>
      <c r="F7" s="68">
        <f t="shared" ref="F7:F18" si="0">SUM(C7:E7)</f>
        <v>0</v>
      </c>
    </row>
    <row r="8" spans="1:6" x14ac:dyDescent="0.25">
      <c r="A8" s="27" t="s">
        <v>190</v>
      </c>
      <c r="B8" s="29" t="s">
        <v>191</v>
      </c>
      <c r="C8" s="71"/>
      <c r="D8" s="71"/>
      <c r="E8" s="71"/>
      <c r="F8" s="68">
        <f t="shared" si="0"/>
        <v>0</v>
      </c>
    </row>
    <row r="9" spans="1:6" x14ac:dyDescent="0.25">
      <c r="A9" s="30" t="s">
        <v>192</v>
      </c>
      <c r="B9" s="29" t="s">
        <v>193</v>
      </c>
      <c r="C9" s="71"/>
      <c r="D9" s="71"/>
      <c r="E9" s="71"/>
      <c r="F9" s="68">
        <f t="shared" si="0"/>
        <v>0</v>
      </c>
    </row>
    <row r="10" spans="1:6" x14ac:dyDescent="0.25">
      <c r="A10" s="30" t="s">
        <v>194</v>
      </c>
      <c r="B10" s="29" t="s">
        <v>195</v>
      </c>
      <c r="C10" s="71"/>
      <c r="D10" s="71"/>
      <c r="E10" s="71"/>
      <c r="F10" s="68">
        <f t="shared" si="0"/>
        <v>0</v>
      </c>
    </row>
    <row r="11" spans="1:6" x14ac:dyDescent="0.25">
      <c r="A11" s="30" t="s">
        <v>196</v>
      </c>
      <c r="B11" s="29" t="s">
        <v>197</v>
      </c>
      <c r="C11" s="71"/>
      <c r="D11" s="71"/>
      <c r="E11" s="71"/>
      <c r="F11" s="68">
        <f t="shared" si="0"/>
        <v>0</v>
      </c>
    </row>
    <row r="12" spans="1:6" x14ac:dyDescent="0.25">
      <c r="A12" s="30" t="s">
        <v>198</v>
      </c>
      <c r="B12" s="29" t="s">
        <v>199</v>
      </c>
      <c r="C12" s="71"/>
      <c r="D12" s="71"/>
      <c r="E12" s="71"/>
      <c r="F12" s="68">
        <f t="shared" si="0"/>
        <v>0</v>
      </c>
    </row>
    <row r="13" spans="1:6" x14ac:dyDescent="0.25">
      <c r="A13" s="30" t="s">
        <v>200</v>
      </c>
      <c r="B13" s="29" t="s">
        <v>201</v>
      </c>
      <c r="C13" s="71"/>
      <c r="D13" s="71"/>
      <c r="E13" s="71"/>
      <c r="F13" s="68">
        <f t="shared" si="0"/>
        <v>0</v>
      </c>
    </row>
    <row r="14" spans="1:6" x14ac:dyDescent="0.25">
      <c r="A14" s="4" t="s">
        <v>202</v>
      </c>
      <c r="B14" s="29" t="s">
        <v>203</v>
      </c>
      <c r="C14" s="71"/>
      <c r="D14" s="71"/>
      <c r="E14" s="71"/>
      <c r="F14" s="68">
        <f t="shared" si="0"/>
        <v>0</v>
      </c>
    </row>
    <row r="15" spans="1:6" x14ac:dyDescent="0.25">
      <c r="A15" s="4" t="s">
        <v>204</v>
      </c>
      <c r="B15" s="29" t="s">
        <v>205</v>
      </c>
      <c r="C15" s="71"/>
      <c r="D15" s="71"/>
      <c r="E15" s="71"/>
      <c r="F15" s="68">
        <f t="shared" si="0"/>
        <v>0</v>
      </c>
    </row>
    <row r="16" spans="1:6" x14ac:dyDescent="0.25">
      <c r="A16" s="4" t="s">
        <v>206</v>
      </c>
      <c r="B16" s="29" t="s">
        <v>207</v>
      </c>
      <c r="C16" s="71"/>
      <c r="D16" s="71"/>
      <c r="E16" s="71"/>
      <c r="F16" s="68">
        <f t="shared" si="0"/>
        <v>0</v>
      </c>
    </row>
    <row r="17" spans="1:8" x14ac:dyDescent="0.25">
      <c r="A17" s="4" t="s">
        <v>208</v>
      </c>
      <c r="B17" s="29" t="s">
        <v>209</v>
      </c>
      <c r="C17" s="71"/>
      <c r="D17" s="71"/>
      <c r="E17" s="71"/>
      <c r="F17" s="68">
        <f t="shared" si="0"/>
        <v>0</v>
      </c>
    </row>
    <row r="18" spans="1:8" x14ac:dyDescent="0.25">
      <c r="A18" s="4" t="s">
        <v>15</v>
      </c>
      <c r="B18" s="29" t="s">
        <v>210</v>
      </c>
      <c r="C18" s="71"/>
      <c r="D18" s="71"/>
      <c r="E18" s="71"/>
      <c r="F18" s="68">
        <f t="shared" si="0"/>
        <v>0</v>
      </c>
    </row>
    <row r="19" spans="1:8" x14ac:dyDescent="0.25">
      <c r="A19" s="31" t="s">
        <v>477</v>
      </c>
      <c r="B19" s="32" t="s">
        <v>211</v>
      </c>
      <c r="C19" s="68">
        <f>SUM(C6:C18)</f>
        <v>0</v>
      </c>
      <c r="D19" s="68">
        <f>SUM(D6:D18)</f>
        <v>4862419</v>
      </c>
      <c r="E19" s="68">
        <f>SUM(E6:E18)</f>
        <v>0</v>
      </c>
      <c r="F19" s="68">
        <f>SUM(F6:F18)</f>
        <v>4862419</v>
      </c>
      <c r="G19" s="82"/>
      <c r="H19" s="22"/>
    </row>
    <row r="20" spans="1:8" x14ac:dyDescent="0.25">
      <c r="A20" s="4" t="s">
        <v>212</v>
      </c>
      <c r="B20" s="29" t="s">
        <v>213</v>
      </c>
      <c r="C20" s="71"/>
      <c r="D20" s="71">
        <v>5022565</v>
      </c>
      <c r="E20" s="71"/>
      <c r="F20" s="68">
        <f>SUM(C20:E20)</f>
        <v>5022565</v>
      </c>
      <c r="G20" s="82"/>
      <c r="H20" s="22"/>
    </row>
    <row r="21" spans="1:8" ht="30" x14ac:dyDescent="0.25">
      <c r="A21" s="4" t="s">
        <v>214</v>
      </c>
      <c r="B21" s="29" t="s">
        <v>215</v>
      </c>
      <c r="C21" s="71"/>
      <c r="D21" s="71">
        <v>170800</v>
      </c>
      <c r="E21" s="71"/>
      <c r="F21" s="68">
        <f t="shared" ref="F21:F22" si="1">SUM(C21:E21)</f>
        <v>170800</v>
      </c>
      <c r="G21" s="82"/>
      <c r="H21" s="22"/>
    </row>
    <row r="22" spans="1:8" x14ac:dyDescent="0.25">
      <c r="A22" s="5" t="s">
        <v>216</v>
      </c>
      <c r="B22" s="29" t="s">
        <v>217</v>
      </c>
      <c r="C22" s="71"/>
      <c r="D22" s="71">
        <v>465000</v>
      </c>
      <c r="E22" s="71"/>
      <c r="F22" s="68">
        <f t="shared" si="1"/>
        <v>465000</v>
      </c>
      <c r="G22" s="82"/>
      <c r="H22" s="22"/>
    </row>
    <row r="23" spans="1:8" x14ac:dyDescent="0.25">
      <c r="A23" s="6" t="s">
        <v>478</v>
      </c>
      <c r="B23" s="32" t="s">
        <v>218</v>
      </c>
      <c r="C23" s="68">
        <f>SUM(C20:C22)</f>
        <v>0</v>
      </c>
      <c r="D23" s="68">
        <f>SUM(D20:D22)</f>
        <v>5658365</v>
      </c>
      <c r="E23" s="68">
        <f>SUM(E20:E22)</f>
        <v>0</v>
      </c>
      <c r="F23" s="68">
        <f>SUM(F20:F22)</f>
        <v>5658365</v>
      </c>
      <c r="G23" s="82"/>
      <c r="H23" s="22"/>
    </row>
    <row r="24" spans="1:8" x14ac:dyDescent="0.25">
      <c r="A24" s="49" t="s">
        <v>45</v>
      </c>
      <c r="B24" s="50" t="s">
        <v>219</v>
      </c>
      <c r="C24" s="68">
        <f>+C19+C23</f>
        <v>0</v>
      </c>
      <c r="D24" s="68">
        <f>+D19+D23</f>
        <v>10520784</v>
      </c>
      <c r="E24" s="68">
        <f>+E19+E23</f>
        <v>0</v>
      </c>
      <c r="F24" s="68">
        <f>+F19+F23</f>
        <v>10520784</v>
      </c>
      <c r="G24" s="82"/>
      <c r="H24" s="22"/>
    </row>
    <row r="25" spans="1:8" ht="30" x14ac:dyDescent="0.25">
      <c r="A25" s="38" t="s">
        <v>16</v>
      </c>
      <c r="B25" s="50" t="s">
        <v>220</v>
      </c>
      <c r="C25" s="71"/>
      <c r="D25" s="71">
        <v>2025925</v>
      </c>
      <c r="E25" s="71"/>
      <c r="F25" s="68">
        <f>SUM(C25:E25)</f>
        <v>2025925</v>
      </c>
      <c r="G25" s="82"/>
      <c r="H25" s="22"/>
    </row>
    <row r="26" spans="1:8" x14ac:dyDescent="0.25">
      <c r="A26" s="4" t="s">
        <v>221</v>
      </c>
      <c r="B26" s="29" t="s">
        <v>222</v>
      </c>
      <c r="C26" s="71"/>
      <c r="D26" s="71">
        <v>152000</v>
      </c>
      <c r="E26" s="71"/>
      <c r="F26" s="68">
        <f>SUM(C26:E26)</f>
        <v>152000</v>
      </c>
      <c r="G26" s="82"/>
      <c r="H26" s="22"/>
    </row>
    <row r="27" spans="1:8" x14ac:dyDescent="0.25">
      <c r="A27" s="4" t="s">
        <v>223</v>
      </c>
      <c r="B27" s="29" t="s">
        <v>224</v>
      </c>
      <c r="C27" s="71"/>
      <c r="D27" s="71">
        <v>2485000</v>
      </c>
      <c r="E27" s="71"/>
      <c r="F27" s="68">
        <f t="shared" ref="F27:F90" si="2">SUM(C27:E27)</f>
        <v>2485000</v>
      </c>
      <c r="G27" s="82"/>
      <c r="H27" s="22"/>
    </row>
    <row r="28" spans="1:8" x14ac:dyDescent="0.25">
      <c r="A28" s="4" t="s">
        <v>225</v>
      </c>
      <c r="B28" s="29" t="s">
        <v>226</v>
      </c>
      <c r="C28" s="71"/>
      <c r="D28" s="71"/>
      <c r="E28" s="71"/>
      <c r="F28" s="68">
        <f t="shared" si="2"/>
        <v>0</v>
      </c>
      <c r="G28" s="82"/>
      <c r="H28" s="22"/>
    </row>
    <row r="29" spans="1:8" x14ac:dyDescent="0.25">
      <c r="A29" s="6" t="s">
        <v>479</v>
      </c>
      <c r="B29" s="32" t="s">
        <v>227</v>
      </c>
      <c r="C29" s="71">
        <f>SUM(C26:C28)</f>
        <v>0</v>
      </c>
      <c r="D29" s="71">
        <f>SUM(D26:D28)</f>
        <v>2637000</v>
      </c>
      <c r="E29" s="71">
        <f>SUM(E26:E28)</f>
        <v>0</v>
      </c>
      <c r="F29" s="68">
        <f t="shared" si="2"/>
        <v>2637000</v>
      </c>
      <c r="G29" s="82"/>
      <c r="H29" s="22"/>
    </row>
    <row r="30" spans="1:8" x14ac:dyDescent="0.25">
      <c r="A30" s="4" t="s">
        <v>228</v>
      </c>
      <c r="B30" s="29" t="s">
        <v>229</v>
      </c>
      <c r="C30" s="71"/>
      <c r="D30" s="71">
        <v>65000</v>
      </c>
      <c r="E30" s="71"/>
      <c r="F30" s="68">
        <f t="shared" si="2"/>
        <v>65000</v>
      </c>
      <c r="G30" s="82"/>
      <c r="H30" s="22"/>
    </row>
    <row r="31" spans="1:8" x14ac:dyDescent="0.25">
      <c r="A31" s="4" t="s">
        <v>230</v>
      </c>
      <c r="B31" s="29" t="s">
        <v>231</v>
      </c>
      <c r="C31" s="71"/>
      <c r="D31" s="71">
        <v>90000</v>
      </c>
      <c r="E31" s="71"/>
      <c r="F31" s="68">
        <f t="shared" si="2"/>
        <v>90000</v>
      </c>
      <c r="G31" s="82"/>
      <c r="H31" s="22"/>
    </row>
    <row r="32" spans="1:8" ht="15" customHeight="1" x14ac:dyDescent="0.25">
      <c r="A32" s="6" t="s">
        <v>46</v>
      </c>
      <c r="B32" s="32" t="s">
        <v>232</v>
      </c>
      <c r="C32" s="71">
        <f>SUM(C30:C31)</f>
        <v>0</v>
      </c>
      <c r="D32" s="71">
        <f>SUM(D30:D31)</f>
        <v>155000</v>
      </c>
      <c r="E32" s="71">
        <f>SUM(E30:E31)</f>
        <v>0</v>
      </c>
      <c r="F32" s="68">
        <f t="shared" si="2"/>
        <v>155000</v>
      </c>
      <c r="G32" s="82"/>
      <c r="H32" s="22"/>
    </row>
    <row r="33" spans="1:8" x14ac:dyDescent="0.25">
      <c r="A33" s="4" t="s">
        <v>233</v>
      </c>
      <c r="B33" s="29" t="s">
        <v>234</v>
      </c>
      <c r="C33" s="71"/>
      <c r="D33" s="71">
        <v>1475000</v>
      </c>
      <c r="E33" s="71"/>
      <c r="F33" s="68">
        <f t="shared" si="2"/>
        <v>1475000</v>
      </c>
      <c r="G33" s="82"/>
      <c r="H33" s="22"/>
    </row>
    <row r="34" spans="1:8" x14ac:dyDescent="0.25">
      <c r="A34" s="4" t="s">
        <v>235</v>
      </c>
      <c r="B34" s="29" t="s">
        <v>236</v>
      </c>
      <c r="C34" s="71"/>
      <c r="D34" s="71"/>
      <c r="E34" s="71"/>
      <c r="F34" s="68">
        <f t="shared" si="2"/>
        <v>0</v>
      </c>
      <c r="G34" s="82"/>
      <c r="H34" s="22"/>
    </row>
    <row r="35" spans="1:8" x14ac:dyDescent="0.25">
      <c r="A35" s="4" t="s">
        <v>17</v>
      </c>
      <c r="B35" s="29" t="s">
        <v>237</v>
      </c>
      <c r="C35" s="71"/>
      <c r="D35" s="71">
        <v>130000</v>
      </c>
      <c r="E35" s="71"/>
      <c r="F35" s="68">
        <f t="shared" si="2"/>
        <v>130000</v>
      </c>
      <c r="G35" s="82"/>
      <c r="H35" s="22"/>
    </row>
    <row r="36" spans="1:8" x14ac:dyDescent="0.25">
      <c r="A36" s="4" t="s">
        <v>238</v>
      </c>
      <c r="B36" s="29" t="s">
        <v>239</v>
      </c>
      <c r="C36" s="71"/>
      <c r="D36" s="71">
        <v>1390000</v>
      </c>
      <c r="E36" s="71"/>
      <c r="F36" s="68">
        <f t="shared" si="2"/>
        <v>1390000</v>
      </c>
      <c r="G36" s="82"/>
      <c r="H36" s="22"/>
    </row>
    <row r="37" spans="1:8" x14ac:dyDescent="0.25">
      <c r="A37" s="9" t="s">
        <v>18</v>
      </c>
      <c r="B37" s="29" t="s">
        <v>240</v>
      </c>
      <c r="C37" s="71"/>
      <c r="D37" s="71"/>
      <c r="E37" s="71"/>
      <c r="F37" s="68">
        <f t="shared" si="2"/>
        <v>0</v>
      </c>
      <c r="G37" s="82"/>
      <c r="H37" s="22"/>
    </row>
    <row r="38" spans="1:8" x14ac:dyDescent="0.25">
      <c r="A38" s="5" t="s">
        <v>241</v>
      </c>
      <c r="B38" s="29" t="s">
        <v>242</v>
      </c>
      <c r="C38" s="71"/>
      <c r="D38" s="71">
        <v>700000</v>
      </c>
      <c r="E38" s="71"/>
      <c r="F38" s="68">
        <f t="shared" si="2"/>
        <v>700000</v>
      </c>
      <c r="G38" s="82"/>
      <c r="H38" s="22"/>
    </row>
    <row r="39" spans="1:8" x14ac:dyDescent="0.25">
      <c r="A39" s="4" t="s">
        <v>19</v>
      </c>
      <c r="B39" s="29" t="s">
        <v>243</v>
      </c>
      <c r="C39" s="71"/>
      <c r="D39" s="71">
        <v>4270000</v>
      </c>
      <c r="E39" s="71"/>
      <c r="F39" s="68">
        <f t="shared" si="2"/>
        <v>4270000</v>
      </c>
      <c r="G39" s="82"/>
      <c r="H39" s="22"/>
    </row>
    <row r="40" spans="1:8" x14ac:dyDescent="0.25">
      <c r="A40" s="6" t="s">
        <v>480</v>
      </c>
      <c r="B40" s="32" t="s">
        <v>244</v>
      </c>
      <c r="C40" s="71">
        <f>SUM(C33:C39)</f>
        <v>0</v>
      </c>
      <c r="D40" s="71">
        <f>SUM(D33:D39)</f>
        <v>7965000</v>
      </c>
      <c r="E40" s="71">
        <f>SUM(E33:E39)</f>
        <v>0</v>
      </c>
      <c r="F40" s="68">
        <f t="shared" si="2"/>
        <v>7965000</v>
      </c>
      <c r="G40" s="82"/>
      <c r="H40" s="22"/>
    </row>
    <row r="41" spans="1:8" x14ac:dyDescent="0.25">
      <c r="A41" s="4" t="s">
        <v>245</v>
      </c>
      <c r="B41" s="29" t="s">
        <v>246</v>
      </c>
      <c r="C41" s="71"/>
      <c r="D41" s="71"/>
      <c r="E41" s="71"/>
      <c r="F41" s="68">
        <f t="shared" si="2"/>
        <v>0</v>
      </c>
      <c r="G41" s="82"/>
      <c r="H41" s="22"/>
    </row>
    <row r="42" spans="1:8" x14ac:dyDescent="0.25">
      <c r="A42" s="4" t="s">
        <v>247</v>
      </c>
      <c r="B42" s="29" t="s">
        <v>248</v>
      </c>
      <c r="C42" s="71"/>
      <c r="D42" s="71"/>
      <c r="E42" s="71"/>
      <c r="F42" s="68">
        <f t="shared" si="2"/>
        <v>0</v>
      </c>
      <c r="G42" s="82"/>
      <c r="H42" s="22"/>
    </row>
    <row r="43" spans="1:8" x14ac:dyDescent="0.25">
      <c r="A43" s="6" t="s">
        <v>481</v>
      </c>
      <c r="B43" s="32" t="s">
        <v>249</v>
      </c>
      <c r="C43" s="71">
        <f>SUM(C41:C42)</f>
        <v>0</v>
      </c>
      <c r="D43" s="71">
        <f>SUM(D41:D42)</f>
        <v>0</v>
      </c>
      <c r="E43" s="71">
        <f>SUM(E41:E42)</f>
        <v>0</v>
      </c>
      <c r="F43" s="68">
        <f t="shared" si="2"/>
        <v>0</v>
      </c>
      <c r="G43" s="82"/>
      <c r="H43" s="22"/>
    </row>
    <row r="44" spans="1:8" ht="30" x14ac:dyDescent="0.25">
      <c r="A44" s="4" t="s">
        <v>250</v>
      </c>
      <c r="B44" s="29" t="s">
        <v>251</v>
      </c>
      <c r="C44" s="71"/>
      <c r="D44" s="71">
        <v>2728960</v>
      </c>
      <c r="E44" s="71"/>
      <c r="F44" s="68">
        <f t="shared" si="2"/>
        <v>2728960</v>
      </c>
      <c r="G44" s="82"/>
      <c r="H44" s="22"/>
    </row>
    <row r="45" spans="1:8" x14ac:dyDescent="0.25">
      <c r="A45" s="4" t="s">
        <v>252</v>
      </c>
      <c r="B45" s="29" t="s">
        <v>253</v>
      </c>
      <c r="C45" s="71"/>
      <c r="D45" s="71">
        <v>15000</v>
      </c>
      <c r="E45" s="71"/>
      <c r="F45" s="68">
        <f t="shared" si="2"/>
        <v>15000</v>
      </c>
      <c r="G45" s="82"/>
      <c r="H45" s="22"/>
    </row>
    <row r="46" spans="1:8" x14ac:dyDescent="0.25">
      <c r="A46" s="4" t="s">
        <v>20</v>
      </c>
      <c r="B46" s="29" t="s">
        <v>254</v>
      </c>
      <c r="C46" s="71"/>
      <c r="D46" s="71"/>
      <c r="E46" s="71"/>
      <c r="F46" s="68">
        <f t="shared" si="2"/>
        <v>0</v>
      </c>
      <c r="G46" s="82"/>
      <c r="H46" s="22"/>
    </row>
    <row r="47" spans="1:8" x14ac:dyDescent="0.25">
      <c r="A47" s="4" t="s">
        <v>21</v>
      </c>
      <c r="B47" s="29" t="s">
        <v>255</v>
      </c>
      <c r="C47" s="71"/>
      <c r="D47" s="71"/>
      <c r="E47" s="71"/>
      <c r="F47" s="68">
        <f t="shared" si="2"/>
        <v>0</v>
      </c>
      <c r="G47" s="82"/>
      <c r="H47" s="22"/>
    </row>
    <row r="48" spans="1:8" x14ac:dyDescent="0.25">
      <c r="A48" s="4" t="s">
        <v>256</v>
      </c>
      <c r="B48" s="29" t="s">
        <v>257</v>
      </c>
      <c r="C48" s="71"/>
      <c r="D48" s="71">
        <v>350000</v>
      </c>
      <c r="E48" s="71"/>
      <c r="F48" s="68">
        <f t="shared" si="2"/>
        <v>350000</v>
      </c>
      <c r="G48" s="82"/>
      <c r="H48" s="22"/>
    </row>
    <row r="49" spans="1:8" x14ac:dyDescent="0.25">
      <c r="A49" s="6" t="s">
        <v>482</v>
      </c>
      <c r="B49" s="32" t="s">
        <v>258</v>
      </c>
      <c r="C49" s="71">
        <f>SUM(C44:C48)</f>
        <v>0</v>
      </c>
      <c r="D49" s="71">
        <f>SUM(D44:D48)</f>
        <v>3093960</v>
      </c>
      <c r="E49" s="71">
        <f>SUM(E44:E48)</f>
        <v>0</v>
      </c>
      <c r="F49" s="68">
        <f t="shared" si="2"/>
        <v>3093960</v>
      </c>
      <c r="G49" s="82"/>
      <c r="H49" s="22"/>
    </row>
    <row r="50" spans="1:8" x14ac:dyDescent="0.25">
      <c r="A50" s="38" t="s">
        <v>483</v>
      </c>
      <c r="B50" s="50" t="s">
        <v>259</v>
      </c>
      <c r="C50" s="71">
        <f>+C29+C32+C40+C43+C49</f>
        <v>0</v>
      </c>
      <c r="D50" s="71">
        <f t="shared" ref="D50:E50" si="3">+D29+D32+D40+D43+D49</f>
        <v>13850960</v>
      </c>
      <c r="E50" s="71">
        <f t="shared" si="3"/>
        <v>0</v>
      </c>
      <c r="F50" s="68">
        <f t="shared" si="2"/>
        <v>13850960</v>
      </c>
      <c r="G50" s="82"/>
      <c r="H50" s="22"/>
    </row>
    <row r="51" spans="1:8" x14ac:dyDescent="0.25">
      <c r="A51" s="12" t="s">
        <v>260</v>
      </c>
      <c r="B51" s="29" t="s">
        <v>261</v>
      </c>
      <c r="C51" s="71"/>
      <c r="D51" s="71"/>
      <c r="E51" s="71"/>
      <c r="F51" s="68">
        <f t="shared" si="2"/>
        <v>0</v>
      </c>
      <c r="G51" s="82"/>
      <c r="H51" s="22"/>
    </row>
    <row r="52" spans="1:8" x14ac:dyDescent="0.25">
      <c r="A52" s="12" t="s">
        <v>484</v>
      </c>
      <c r="B52" s="29" t="s">
        <v>262</v>
      </c>
      <c r="C52" s="71"/>
      <c r="D52" s="71"/>
      <c r="E52" s="71"/>
      <c r="F52" s="68">
        <f t="shared" si="2"/>
        <v>0</v>
      </c>
      <c r="G52" s="82"/>
      <c r="H52" s="22"/>
    </row>
    <row r="53" spans="1:8" x14ac:dyDescent="0.25">
      <c r="A53" s="16" t="s">
        <v>22</v>
      </c>
      <c r="B53" s="29" t="s">
        <v>263</v>
      </c>
      <c r="C53" s="71"/>
      <c r="D53" s="71"/>
      <c r="E53" s="71"/>
      <c r="F53" s="68">
        <f t="shared" si="2"/>
        <v>0</v>
      </c>
      <c r="G53" s="82"/>
      <c r="H53" s="22"/>
    </row>
    <row r="54" spans="1:8" ht="30" x14ac:dyDescent="0.25">
      <c r="A54" s="16" t="s">
        <v>23</v>
      </c>
      <c r="B54" s="29" t="s">
        <v>264</v>
      </c>
      <c r="C54" s="71"/>
      <c r="D54" s="71"/>
      <c r="E54" s="71"/>
      <c r="F54" s="68">
        <f t="shared" si="2"/>
        <v>0</v>
      </c>
      <c r="G54" s="82"/>
      <c r="H54" s="22"/>
    </row>
    <row r="55" spans="1:8" ht="30" x14ac:dyDescent="0.25">
      <c r="A55" s="16" t="s">
        <v>24</v>
      </c>
      <c r="B55" s="29" t="s">
        <v>265</v>
      </c>
      <c r="C55" s="71"/>
      <c r="D55" s="71"/>
      <c r="E55" s="71"/>
      <c r="F55" s="68">
        <f t="shared" si="2"/>
        <v>0</v>
      </c>
      <c r="G55" s="82"/>
      <c r="H55" s="22"/>
    </row>
    <row r="56" spans="1:8" x14ac:dyDescent="0.25">
      <c r="A56" s="12" t="s">
        <v>25</v>
      </c>
      <c r="B56" s="29" t="s">
        <v>266</v>
      </c>
      <c r="C56" s="71"/>
      <c r="D56" s="71"/>
      <c r="E56" s="71"/>
      <c r="F56" s="68">
        <f t="shared" si="2"/>
        <v>0</v>
      </c>
      <c r="G56" s="82"/>
      <c r="H56" s="22"/>
    </row>
    <row r="57" spans="1:8" x14ac:dyDescent="0.25">
      <c r="A57" s="12" t="s">
        <v>26</v>
      </c>
      <c r="B57" s="29" t="s">
        <v>267</v>
      </c>
      <c r="C57" s="71"/>
      <c r="D57" s="71"/>
      <c r="E57" s="71"/>
      <c r="F57" s="68">
        <f t="shared" si="2"/>
        <v>0</v>
      </c>
      <c r="G57" s="82"/>
      <c r="H57" s="22"/>
    </row>
    <row r="58" spans="1:8" x14ac:dyDescent="0.25">
      <c r="A58" s="12" t="s">
        <v>27</v>
      </c>
      <c r="B58" s="29" t="s">
        <v>268</v>
      </c>
      <c r="C58" s="71"/>
      <c r="D58" s="71">
        <v>1392000</v>
      </c>
      <c r="E58" s="71"/>
      <c r="F58" s="68">
        <f t="shared" si="2"/>
        <v>1392000</v>
      </c>
      <c r="G58" s="82"/>
      <c r="H58" s="22"/>
    </row>
    <row r="59" spans="1:8" x14ac:dyDescent="0.25">
      <c r="A59" s="47" t="s">
        <v>513</v>
      </c>
      <c r="B59" s="50" t="s">
        <v>269</v>
      </c>
      <c r="C59" s="71">
        <f>SUM(C51:C58)</f>
        <v>0</v>
      </c>
      <c r="D59" s="71">
        <f>SUM(D51:D58)</f>
        <v>1392000</v>
      </c>
      <c r="E59" s="71">
        <f>SUM(E51:E58)</f>
        <v>0</v>
      </c>
      <c r="F59" s="68">
        <f t="shared" si="2"/>
        <v>1392000</v>
      </c>
      <c r="G59" s="82"/>
      <c r="H59" s="22"/>
    </row>
    <row r="60" spans="1:8" x14ac:dyDescent="0.25">
      <c r="A60" s="11" t="s">
        <v>28</v>
      </c>
      <c r="B60" s="29" t="s">
        <v>270</v>
      </c>
      <c r="C60" s="71"/>
      <c r="D60" s="71"/>
      <c r="E60" s="71"/>
      <c r="F60" s="68">
        <f t="shared" si="2"/>
        <v>0</v>
      </c>
      <c r="G60" s="82"/>
      <c r="H60" s="22"/>
    </row>
    <row r="61" spans="1:8" x14ac:dyDescent="0.25">
      <c r="A61" s="11" t="s">
        <v>271</v>
      </c>
      <c r="B61" s="29" t="s">
        <v>272</v>
      </c>
      <c r="C61" s="71"/>
      <c r="D61" s="71"/>
      <c r="E61" s="71"/>
      <c r="F61" s="68">
        <f t="shared" si="2"/>
        <v>0</v>
      </c>
      <c r="G61" s="82"/>
      <c r="H61" s="22"/>
    </row>
    <row r="62" spans="1:8" ht="30" x14ac:dyDescent="0.25">
      <c r="A62" s="11" t="s">
        <v>273</v>
      </c>
      <c r="B62" s="29" t="s">
        <v>274</v>
      </c>
      <c r="C62" s="71"/>
      <c r="D62" s="71"/>
      <c r="E62" s="71"/>
      <c r="F62" s="68">
        <f t="shared" si="2"/>
        <v>0</v>
      </c>
      <c r="G62" s="82"/>
      <c r="H62" s="22"/>
    </row>
    <row r="63" spans="1:8" ht="30" x14ac:dyDescent="0.25">
      <c r="A63" s="11" t="s">
        <v>514</v>
      </c>
      <c r="B63" s="29" t="s">
        <v>275</v>
      </c>
      <c r="C63" s="71"/>
      <c r="D63" s="71"/>
      <c r="E63" s="71"/>
      <c r="F63" s="68">
        <f t="shared" si="2"/>
        <v>0</v>
      </c>
      <c r="G63" s="82"/>
      <c r="H63" s="22"/>
    </row>
    <row r="64" spans="1:8" ht="30" x14ac:dyDescent="0.25">
      <c r="A64" s="11" t="s">
        <v>29</v>
      </c>
      <c r="B64" s="29" t="s">
        <v>276</v>
      </c>
      <c r="C64" s="71"/>
      <c r="D64" s="71"/>
      <c r="E64" s="71"/>
      <c r="F64" s="68">
        <f t="shared" si="2"/>
        <v>0</v>
      </c>
      <c r="G64" s="82"/>
      <c r="H64" s="22"/>
    </row>
    <row r="65" spans="1:8" x14ac:dyDescent="0.25">
      <c r="A65" s="11" t="s">
        <v>516</v>
      </c>
      <c r="B65" s="29" t="s">
        <v>277</v>
      </c>
      <c r="C65" s="71"/>
      <c r="D65" s="71">
        <v>760200</v>
      </c>
      <c r="E65" s="71"/>
      <c r="F65" s="68">
        <f t="shared" si="2"/>
        <v>760200</v>
      </c>
      <c r="G65" s="82"/>
      <c r="H65" s="22"/>
    </row>
    <row r="66" spans="1:8" ht="30" x14ac:dyDescent="0.25">
      <c r="A66" s="11" t="s">
        <v>30</v>
      </c>
      <c r="B66" s="29" t="s">
        <v>278</v>
      </c>
      <c r="C66" s="71"/>
      <c r="D66" s="71"/>
      <c r="E66" s="71"/>
      <c r="F66" s="68">
        <f t="shared" si="2"/>
        <v>0</v>
      </c>
      <c r="G66" s="82"/>
      <c r="H66" s="22"/>
    </row>
    <row r="67" spans="1:8" ht="30" x14ac:dyDescent="0.25">
      <c r="A67" s="11" t="s">
        <v>31</v>
      </c>
      <c r="B67" s="29" t="s">
        <v>279</v>
      </c>
      <c r="C67" s="71"/>
      <c r="D67" s="71"/>
      <c r="E67" s="71"/>
      <c r="F67" s="68">
        <f t="shared" si="2"/>
        <v>0</v>
      </c>
      <c r="G67" s="82"/>
      <c r="H67" s="22"/>
    </row>
    <row r="68" spans="1:8" x14ac:dyDescent="0.25">
      <c r="A68" s="11" t="s">
        <v>280</v>
      </c>
      <c r="B68" s="29" t="s">
        <v>281</v>
      </c>
      <c r="C68" s="71"/>
      <c r="D68" s="71"/>
      <c r="E68" s="71"/>
      <c r="F68" s="68">
        <f t="shared" si="2"/>
        <v>0</v>
      </c>
      <c r="G68" s="82"/>
      <c r="H68" s="22"/>
    </row>
    <row r="69" spans="1:8" x14ac:dyDescent="0.25">
      <c r="A69" s="19" t="s">
        <v>282</v>
      </c>
      <c r="B69" s="29" t="s">
        <v>283</v>
      </c>
      <c r="C69" s="71"/>
      <c r="D69" s="71"/>
      <c r="E69" s="71"/>
      <c r="F69" s="68">
        <f t="shared" si="2"/>
        <v>0</v>
      </c>
      <c r="G69" s="82"/>
      <c r="H69" s="22"/>
    </row>
    <row r="70" spans="1:8" ht="30" x14ac:dyDescent="0.25">
      <c r="A70" s="11" t="s">
        <v>32</v>
      </c>
      <c r="B70" s="29" t="s">
        <v>284</v>
      </c>
      <c r="C70" s="71"/>
      <c r="D70" s="71">
        <v>230000</v>
      </c>
      <c r="E70" s="71"/>
      <c r="F70" s="68">
        <f t="shared" si="2"/>
        <v>230000</v>
      </c>
      <c r="G70" s="82"/>
      <c r="H70" s="22"/>
    </row>
    <row r="71" spans="1:8" x14ac:dyDescent="0.25">
      <c r="A71" s="19" t="s">
        <v>148</v>
      </c>
      <c r="B71" s="29" t="s">
        <v>528</v>
      </c>
      <c r="C71" s="71"/>
      <c r="D71" s="71">
        <v>51703911</v>
      </c>
      <c r="E71" s="71"/>
      <c r="F71" s="68">
        <f t="shared" si="2"/>
        <v>51703911</v>
      </c>
      <c r="G71" s="82"/>
      <c r="H71" s="22"/>
    </row>
    <row r="72" spans="1:8" x14ac:dyDescent="0.25">
      <c r="A72" s="19"/>
      <c r="B72" s="29" t="s">
        <v>285</v>
      </c>
      <c r="C72" s="71"/>
      <c r="D72" s="71"/>
      <c r="E72" s="71"/>
      <c r="F72" s="68">
        <f t="shared" si="2"/>
        <v>0</v>
      </c>
      <c r="G72" s="82"/>
      <c r="H72" s="22"/>
    </row>
    <row r="73" spans="1:8" x14ac:dyDescent="0.25">
      <c r="A73" s="47" t="s">
        <v>0</v>
      </c>
      <c r="B73" s="50" t="s">
        <v>286</v>
      </c>
      <c r="C73" s="71">
        <f>SUM(C60:C72)</f>
        <v>0</v>
      </c>
      <c r="D73" s="71">
        <f>SUM(D60:D72)</f>
        <v>52694111</v>
      </c>
      <c r="E73" s="71">
        <f>SUM(E60:E72)</f>
        <v>0</v>
      </c>
      <c r="F73" s="68">
        <f t="shared" si="2"/>
        <v>52694111</v>
      </c>
      <c r="G73" s="82"/>
      <c r="H73" s="22"/>
    </row>
    <row r="74" spans="1:8" ht="15.75" x14ac:dyDescent="0.25">
      <c r="A74" s="51" t="s">
        <v>160</v>
      </c>
      <c r="B74" s="50"/>
      <c r="C74" s="71">
        <f>+C24+C25+C50+C59+C73</f>
        <v>0</v>
      </c>
      <c r="D74" s="71">
        <f>+D24+D25+D50+D59+D73</f>
        <v>80483780</v>
      </c>
      <c r="E74" s="71">
        <f>+E24+E25+E50+E59+E73</f>
        <v>0</v>
      </c>
      <c r="F74" s="68">
        <f t="shared" si="2"/>
        <v>80483780</v>
      </c>
      <c r="G74" s="82"/>
      <c r="H74" s="22"/>
    </row>
    <row r="75" spans="1:8" x14ac:dyDescent="0.25">
      <c r="A75" s="33" t="s">
        <v>287</v>
      </c>
      <c r="B75" s="29" t="s">
        <v>288</v>
      </c>
      <c r="C75" s="71"/>
      <c r="D75" s="71"/>
      <c r="E75" s="71"/>
      <c r="F75" s="68">
        <f t="shared" si="2"/>
        <v>0</v>
      </c>
      <c r="G75" s="82"/>
      <c r="H75" s="22"/>
    </row>
    <row r="76" spans="1:8" x14ac:dyDescent="0.25">
      <c r="A76" s="33" t="s">
        <v>33</v>
      </c>
      <c r="B76" s="29" t="s">
        <v>289</v>
      </c>
      <c r="C76" s="71"/>
      <c r="D76" s="71"/>
      <c r="E76" s="71"/>
      <c r="F76" s="68">
        <f t="shared" si="2"/>
        <v>0</v>
      </c>
      <c r="G76" s="82"/>
      <c r="H76" s="22"/>
    </row>
    <row r="77" spans="1:8" x14ac:dyDescent="0.25">
      <c r="A77" s="33" t="s">
        <v>290</v>
      </c>
      <c r="B77" s="29" t="s">
        <v>291</v>
      </c>
      <c r="C77" s="71"/>
      <c r="D77" s="71"/>
      <c r="E77" s="71"/>
      <c r="F77" s="68">
        <f t="shared" si="2"/>
        <v>0</v>
      </c>
      <c r="G77" s="82"/>
      <c r="H77" s="22"/>
    </row>
    <row r="78" spans="1:8" x14ac:dyDescent="0.25">
      <c r="A78" s="33" t="s">
        <v>292</v>
      </c>
      <c r="B78" s="29" t="s">
        <v>293</v>
      </c>
      <c r="C78" s="71"/>
      <c r="D78" s="71">
        <v>3843000</v>
      </c>
      <c r="E78" s="71"/>
      <c r="F78" s="68">
        <f t="shared" si="2"/>
        <v>3843000</v>
      </c>
      <c r="G78" s="82"/>
      <c r="H78" s="22"/>
    </row>
    <row r="79" spans="1:8" x14ac:dyDescent="0.25">
      <c r="A79" s="5" t="s">
        <v>294</v>
      </c>
      <c r="B79" s="29" t="s">
        <v>295</v>
      </c>
      <c r="C79" s="71"/>
      <c r="D79" s="71"/>
      <c r="E79" s="71"/>
      <c r="F79" s="68">
        <f t="shared" si="2"/>
        <v>0</v>
      </c>
      <c r="G79" s="82"/>
      <c r="H79" s="22"/>
    </row>
    <row r="80" spans="1:8" x14ac:dyDescent="0.25">
      <c r="A80" s="5" t="s">
        <v>296</v>
      </c>
      <c r="B80" s="29" t="s">
        <v>297</v>
      </c>
      <c r="C80" s="71"/>
      <c r="D80" s="71"/>
      <c r="E80" s="71"/>
      <c r="F80" s="68">
        <f t="shared" si="2"/>
        <v>0</v>
      </c>
      <c r="G80" s="82"/>
      <c r="H80" s="22"/>
    </row>
    <row r="81" spans="1:8" x14ac:dyDescent="0.25">
      <c r="A81" s="5" t="s">
        <v>298</v>
      </c>
      <c r="B81" s="29" t="s">
        <v>299</v>
      </c>
      <c r="C81" s="71"/>
      <c r="D81" s="71">
        <v>1038000</v>
      </c>
      <c r="E81" s="71"/>
      <c r="F81" s="68">
        <f t="shared" si="2"/>
        <v>1038000</v>
      </c>
      <c r="G81" s="82"/>
      <c r="H81" s="22"/>
    </row>
    <row r="82" spans="1:8" x14ac:dyDescent="0.25">
      <c r="A82" s="48" t="s">
        <v>2</v>
      </c>
      <c r="B82" s="50" t="s">
        <v>300</v>
      </c>
      <c r="C82" s="71">
        <f>SUM(C75:C81)</f>
        <v>0</v>
      </c>
      <c r="D82" s="71">
        <f>SUM(D75:D81)</f>
        <v>4881000</v>
      </c>
      <c r="E82" s="71">
        <f>SUM(E75:E81)</f>
        <v>0</v>
      </c>
      <c r="F82" s="68">
        <f t="shared" si="2"/>
        <v>4881000</v>
      </c>
      <c r="G82" s="82"/>
      <c r="H82" s="22"/>
    </row>
    <row r="83" spans="1:8" x14ac:dyDescent="0.25">
      <c r="A83" s="12" t="s">
        <v>301</v>
      </c>
      <c r="B83" s="29" t="s">
        <v>302</v>
      </c>
      <c r="C83" s="71"/>
      <c r="D83" s="71">
        <v>3000000</v>
      </c>
      <c r="E83" s="71"/>
      <c r="F83" s="68">
        <f t="shared" si="2"/>
        <v>3000000</v>
      </c>
      <c r="G83" s="82"/>
      <c r="H83" s="22"/>
    </row>
    <row r="84" spans="1:8" x14ac:dyDescent="0.25">
      <c r="A84" s="12" t="s">
        <v>303</v>
      </c>
      <c r="B84" s="29" t="s">
        <v>304</v>
      </c>
      <c r="C84" s="71"/>
      <c r="D84" s="71"/>
      <c r="E84" s="71"/>
      <c r="F84" s="68">
        <f t="shared" si="2"/>
        <v>0</v>
      </c>
      <c r="G84" s="82"/>
      <c r="H84" s="22"/>
    </row>
    <row r="85" spans="1:8" x14ac:dyDescent="0.25">
      <c r="A85" s="12" t="s">
        <v>305</v>
      </c>
      <c r="B85" s="29" t="s">
        <v>306</v>
      </c>
      <c r="C85" s="71"/>
      <c r="D85" s="71">
        <v>1230315</v>
      </c>
      <c r="E85" s="71"/>
      <c r="F85" s="68">
        <f t="shared" si="2"/>
        <v>1230315</v>
      </c>
      <c r="G85" s="82"/>
      <c r="H85" s="22"/>
    </row>
    <row r="86" spans="1:8" ht="30" x14ac:dyDescent="0.25">
      <c r="A86" s="12" t="s">
        <v>307</v>
      </c>
      <c r="B86" s="29" t="s">
        <v>308</v>
      </c>
      <c r="C86" s="71"/>
      <c r="D86" s="71">
        <v>1142185</v>
      </c>
      <c r="E86" s="71"/>
      <c r="F86" s="68">
        <f t="shared" si="2"/>
        <v>1142185</v>
      </c>
      <c r="G86" s="82"/>
      <c r="H86" s="22"/>
    </row>
    <row r="87" spans="1:8" x14ac:dyDescent="0.25">
      <c r="A87" s="47" t="s">
        <v>3</v>
      </c>
      <c r="B87" s="50" t="s">
        <v>309</v>
      </c>
      <c r="C87" s="68">
        <f>SUM(C83:C86)</f>
        <v>0</v>
      </c>
      <c r="D87" s="68">
        <f>SUM(D83:D86)</f>
        <v>5372500</v>
      </c>
      <c r="E87" s="68">
        <f>SUM(E83:E86)</f>
        <v>0</v>
      </c>
      <c r="F87" s="68">
        <f t="shared" si="2"/>
        <v>5372500</v>
      </c>
      <c r="G87" s="82"/>
      <c r="H87" s="22"/>
    </row>
    <row r="88" spans="1:8" ht="30" x14ac:dyDescent="0.25">
      <c r="A88" s="12" t="s">
        <v>310</v>
      </c>
      <c r="B88" s="29" t="s">
        <v>311</v>
      </c>
      <c r="C88" s="71"/>
      <c r="D88" s="71"/>
      <c r="E88" s="71"/>
      <c r="F88" s="68">
        <f t="shared" si="2"/>
        <v>0</v>
      </c>
      <c r="G88" s="82"/>
      <c r="H88" s="22"/>
    </row>
    <row r="89" spans="1:8" ht="30" x14ac:dyDescent="0.25">
      <c r="A89" s="12" t="s">
        <v>34</v>
      </c>
      <c r="B89" s="29" t="s">
        <v>312</v>
      </c>
      <c r="C89" s="71"/>
      <c r="D89" s="71"/>
      <c r="E89" s="71"/>
      <c r="F89" s="68">
        <f t="shared" si="2"/>
        <v>0</v>
      </c>
      <c r="G89" s="82"/>
      <c r="H89" s="22"/>
    </row>
    <row r="90" spans="1:8" ht="30" x14ac:dyDescent="0.25">
      <c r="A90" s="12" t="s">
        <v>35</v>
      </c>
      <c r="B90" s="29" t="s">
        <v>313</v>
      </c>
      <c r="C90" s="71"/>
      <c r="D90" s="71"/>
      <c r="E90" s="71"/>
      <c r="F90" s="68">
        <f t="shared" si="2"/>
        <v>0</v>
      </c>
      <c r="G90" s="82"/>
      <c r="H90" s="22"/>
    </row>
    <row r="91" spans="1:8" ht="30" x14ac:dyDescent="0.25">
      <c r="A91" s="12" t="s">
        <v>36</v>
      </c>
      <c r="B91" s="29" t="s">
        <v>314</v>
      </c>
      <c r="C91" s="71"/>
      <c r="D91" s="71">
        <v>4762041</v>
      </c>
      <c r="E91" s="71"/>
      <c r="F91" s="68">
        <f t="shared" ref="F91:F122" si="4">SUM(C91:E91)</f>
        <v>4762041</v>
      </c>
      <c r="G91" s="82"/>
      <c r="H91" s="22"/>
    </row>
    <row r="92" spans="1:8" ht="30" x14ac:dyDescent="0.25">
      <c r="A92" s="12" t="s">
        <v>37</v>
      </c>
      <c r="B92" s="29" t="s">
        <v>315</v>
      </c>
      <c r="C92" s="71"/>
      <c r="D92" s="71"/>
      <c r="E92" s="71"/>
      <c r="F92" s="68">
        <f t="shared" si="4"/>
        <v>0</v>
      </c>
      <c r="G92" s="82"/>
      <c r="H92" s="22"/>
    </row>
    <row r="93" spans="1:8" ht="30" x14ac:dyDescent="0.25">
      <c r="A93" s="12" t="s">
        <v>38</v>
      </c>
      <c r="B93" s="29" t="s">
        <v>316</v>
      </c>
      <c r="C93" s="71"/>
      <c r="D93" s="71"/>
      <c r="E93" s="71"/>
      <c r="F93" s="68">
        <f t="shared" si="4"/>
        <v>0</v>
      </c>
      <c r="G93" s="82"/>
      <c r="H93" s="22"/>
    </row>
    <row r="94" spans="1:8" x14ac:dyDescent="0.25">
      <c r="A94" s="12" t="s">
        <v>317</v>
      </c>
      <c r="B94" s="29" t="s">
        <v>318</v>
      </c>
      <c r="C94" s="71"/>
      <c r="D94" s="71"/>
      <c r="E94" s="71"/>
      <c r="F94" s="68">
        <f t="shared" si="4"/>
        <v>0</v>
      </c>
      <c r="G94" s="82"/>
      <c r="H94" s="22"/>
    </row>
    <row r="95" spans="1:8" ht="30" x14ac:dyDescent="0.25">
      <c r="A95" s="12" t="s">
        <v>39</v>
      </c>
      <c r="B95" s="29" t="s">
        <v>319</v>
      </c>
      <c r="C95" s="71"/>
      <c r="D95" s="71"/>
      <c r="E95" s="71"/>
      <c r="F95" s="68">
        <f t="shared" si="4"/>
        <v>0</v>
      </c>
      <c r="G95" s="82"/>
      <c r="H95" s="22"/>
    </row>
    <row r="96" spans="1:8" x14ac:dyDescent="0.25">
      <c r="A96" s="47" t="s">
        <v>4</v>
      </c>
      <c r="B96" s="50" t="s">
        <v>320</v>
      </c>
      <c r="C96" s="71">
        <f>SUM(C88:C95)</f>
        <v>0</v>
      </c>
      <c r="D96" s="71">
        <f>SUM(D88:D95)</f>
        <v>4762041</v>
      </c>
      <c r="E96" s="71">
        <f>SUM(E88:E95)</f>
        <v>0</v>
      </c>
      <c r="F96" s="68">
        <f t="shared" si="4"/>
        <v>4762041</v>
      </c>
      <c r="G96" s="82"/>
      <c r="H96" s="22"/>
    </row>
    <row r="97" spans="1:25" ht="15.75" x14ac:dyDescent="0.25">
      <c r="A97" s="51" t="s">
        <v>161</v>
      </c>
      <c r="B97" s="50"/>
      <c r="C97" s="71">
        <f>+C82+C87+C96</f>
        <v>0</v>
      </c>
      <c r="D97" s="71">
        <f>+D82+D87+D96</f>
        <v>15015541</v>
      </c>
      <c r="E97" s="71">
        <f>+E82+E87+E96</f>
        <v>0</v>
      </c>
      <c r="F97" s="68">
        <f t="shared" si="4"/>
        <v>15015541</v>
      </c>
      <c r="G97" s="82"/>
      <c r="H97" s="22"/>
    </row>
    <row r="98" spans="1:25" ht="15.75" x14ac:dyDescent="0.25">
      <c r="A98" s="34" t="s">
        <v>47</v>
      </c>
      <c r="B98" s="35" t="s">
        <v>321</v>
      </c>
      <c r="C98" s="71">
        <f>+C24+C25+C50+C59+C73+C82+C87+C96</f>
        <v>0</v>
      </c>
      <c r="D98" s="71">
        <f>+D24+D25+D50+D59+D73+D82+D87+D96</f>
        <v>95499321</v>
      </c>
      <c r="E98" s="71">
        <f>+E24+E25+E50+E59+E73+E82+E87+E96</f>
        <v>0</v>
      </c>
      <c r="F98" s="68">
        <f t="shared" si="4"/>
        <v>95499321</v>
      </c>
      <c r="G98" s="82"/>
      <c r="H98" s="22"/>
    </row>
    <row r="99" spans="1:25" x14ac:dyDescent="0.25">
      <c r="A99" s="12" t="s">
        <v>40</v>
      </c>
      <c r="B99" s="4" t="s">
        <v>322</v>
      </c>
      <c r="C99" s="72"/>
      <c r="D99" s="72"/>
      <c r="E99" s="72"/>
      <c r="F99" s="68">
        <f t="shared" si="4"/>
        <v>0</v>
      </c>
      <c r="G99" s="82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2"/>
      <c r="Y99" s="22"/>
    </row>
    <row r="100" spans="1:25" ht="30" x14ac:dyDescent="0.25">
      <c r="A100" s="12" t="s">
        <v>323</v>
      </c>
      <c r="B100" s="4" t="s">
        <v>324</v>
      </c>
      <c r="C100" s="72"/>
      <c r="D100" s="72"/>
      <c r="E100" s="72"/>
      <c r="F100" s="68">
        <f t="shared" si="4"/>
        <v>0</v>
      </c>
      <c r="G100" s="82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2"/>
      <c r="Y100" s="22"/>
    </row>
    <row r="101" spans="1:25" x14ac:dyDescent="0.25">
      <c r="A101" s="12" t="s">
        <v>41</v>
      </c>
      <c r="B101" s="4" t="s">
        <v>325</v>
      </c>
      <c r="C101" s="72"/>
      <c r="D101" s="72"/>
      <c r="E101" s="72"/>
      <c r="F101" s="68">
        <f t="shared" si="4"/>
        <v>0</v>
      </c>
      <c r="G101" s="82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2"/>
      <c r="Y101" s="22"/>
    </row>
    <row r="102" spans="1:25" x14ac:dyDescent="0.25">
      <c r="A102" s="14" t="s">
        <v>9</v>
      </c>
      <c r="B102" s="6" t="s">
        <v>326</v>
      </c>
      <c r="C102" s="73">
        <f>SUM(C99:C101)</f>
        <v>0</v>
      </c>
      <c r="D102" s="73">
        <f>SUM(D99:D101)</f>
        <v>0</v>
      </c>
      <c r="E102" s="73">
        <f>SUM(E99:E101)</f>
        <v>0</v>
      </c>
      <c r="F102" s="68">
        <f t="shared" si="4"/>
        <v>0</v>
      </c>
      <c r="G102" s="82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2"/>
      <c r="Y102" s="22"/>
    </row>
    <row r="103" spans="1:25" x14ac:dyDescent="0.25">
      <c r="A103" s="36" t="s">
        <v>42</v>
      </c>
      <c r="B103" s="4" t="s">
        <v>327</v>
      </c>
      <c r="C103" s="74"/>
      <c r="D103" s="74"/>
      <c r="E103" s="74"/>
      <c r="F103" s="68">
        <f t="shared" si="4"/>
        <v>0</v>
      </c>
      <c r="G103" s="82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2"/>
      <c r="Y103" s="22"/>
    </row>
    <row r="104" spans="1:25" x14ac:dyDescent="0.25">
      <c r="A104" s="36" t="s">
        <v>12</v>
      </c>
      <c r="B104" s="4" t="s">
        <v>328</v>
      </c>
      <c r="C104" s="74"/>
      <c r="D104" s="74"/>
      <c r="E104" s="74"/>
      <c r="F104" s="68">
        <f t="shared" si="4"/>
        <v>0</v>
      </c>
      <c r="G104" s="82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2"/>
      <c r="Y104" s="22"/>
    </row>
    <row r="105" spans="1:25" x14ac:dyDescent="0.25">
      <c r="A105" s="12" t="s">
        <v>329</v>
      </c>
      <c r="B105" s="4" t="s">
        <v>330</v>
      </c>
      <c r="C105" s="72"/>
      <c r="D105" s="72"/>
      <c r="E105" s="72"/>
      <c r="F105" s="68">
        <f t="shared" si="4"/>
        <v>0</v>
      </c>
      <c r="G105" s="82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2"/>
      <c r="Y105" s="22"/>
    </row>
    <row r="106" spans="1:25" x14ac:dyDescent="0.25">
      <c r="A106" s="12" t="s">
        <v>43</v>
      </c>
      <c r="B106" s="4" t="s">
        <v>331</v>
      </c>
      <c r="C106" s="72"/>
      <c r="D106" s="72"/>
      <c r="E106" s="72"/>
      <c r="F106" s="68">
        <f t="shared" si="4"/>
        <v>0</v>
      </c>
      <c r="G106" s="82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2"/>
      <c r="Y106" s="22"/>
    </row>
    <row r="107" spans="1:25" x14ac:dyDescent="0.25">
      <c r="A107" s="13" t="s">
        <v>10</v>
      </c>
      <c r="B107" s="6" t="s">
        <v>332</v>
      </c>
      <c r="C107" s="75"/>
      <c r="D107" s="75"/>
      <c r="E107" s="75"/>
      <c r="F107" s="68">
        <f t="shared" si="4"/>
        <v>0</v>
      </c>
      <c r="G107" s="82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2"/>
      <c r="Y107" s="22"/>
    </row>
    <row r="108" spans="1:25" x14ac:dyDescent="0.25">
      <c r="A108" s="36" t="s">
        <v>333</v>
      </c>
      <c r="B108" s="4" t="s">
        <v>334</v>
      </c>
      <c r="C108" s="74"/>
      <c r="D108" s="74"/>
      <c r="E108" s="74"/>
      <c r="F108" s="68">
        <f t="shared" si="4"/>
        <v>0</v>
      </c>
      <c r="G108" s="82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2"/>
      <c r="Y108" s="22"/>
    </row>
    <row r="109" spans="1:25" x14ac:dyDescent="0.25">
      <c r="A109" s="36" t="s">
        <v>335</v>
      </c>
      <c r="B109" s="4" t="s">
        <v>336</v>
      </c>
      <c r="C109" s="74"/>
      <c r="D109" s="74">
        <v>986292</v>
      </c>
      <c r="E109" s="74"/>
      <c r="F109" s="68">
        <f t="shared" si="4"/>
        <v>986292</v>
      </c>
      <c r="G109" s="82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2"/>
      <c r="Y109" s="22"/>
    </row>
    <row r="110" spans="1:25" x14ac:dyDescent="0.25">
      <c r="A110" s="13" t="s">
        <v>337</v>
      </c>
      <c r="B110" s="6" t="s">
        <v>338</v>
      </c>
      <c r="C110" s="74"/>
      <c r="D110" s="74"/>
      <c r="E110" s="74"/>
      <c r="F110" s="68">
        <f t="shared" si="4"/>
        <v>0</v>
      </c>
      <c r="G110" s="82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2"/>
      <c r="Y110" s="22"/>
    </row>
    <row r="111" spans="1:25" x14ac:dyDescent="0.25">
      <c r="A111" s="36" t="s">
        <v>339</v>
      </c>
      <c r="B111" s="4" t="s">
        <v>340</v>
      </c>
      <c r="C111" s="74"/>
      <c r="D111" s="74"/>
      <c r="E111" s="74"/>
      <c r="F111" s="68">
        <f t="shared" si="4"/>
        <v>0</v>
      </c>
      <c r="G111" s="82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2"/>
      <c r="Y111" s="22"/>
    </row>
    <row r="112" spans="1:25" x14ac:dyDescent="0.25">
      <c r="A112" s="36" t="s">
        <v>341</v>
      </c>
      <c r="B112" s="4" t="s">
        <v>342</v>
      </c>
      <c r="C112" s="74"/>
      <c r="D112" s="74"/>
      <c r="E112" s="74"/>
      <c r="F112" s="68">
        <f t="shared" si="4"/>
        <v>0</v>
      </c>
      <c r="G112" s="82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2"/>
      <c r="Y112" s="22"/>
    </row>
    <row r="113" spans="1:25" x14ac:dyDescent="0.25">
      <c r="A113" s="36" t="s">
        <v>343</v>
      </c>
      <c r="B113" s="4" t="s">
        <v>344</v>
      </c>
      <c r="C113" s="74"/>
      <c r="D113" s="74"/>
      <c r="E113" s="74"/>
      <c r="F113" s="68">
        <f t="shared" si="4"/>
        <v>0</v>
      </c>
      <c r="G113" s="82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2"/>
      <c r="Y113" s="22"/>
    </row>
    <row r="114" spans="1:25" x14ac:dyDescent="0.25">
      <c r="A114" s="37" t="s">
        <v>11</v>
      </c>
      <c r="B114" s="38" t="s">
        <v>345</v>
      </c>
      <c r="C114" s="75"/>
      <c r="D114" s="75">
        <v>986292</v>
      </c>
      <c r="E114" s="75"/>
      <c r="F114" s="68">
        <f t="shared" si="4"/>
        <v>986292</v>
      </c>
      <c r="G114" s="82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2"/>
      <c r="Y114" s="22"/>
    </row>
    <row r="115" spans="1:25" x14ac:dyDescent="0.25">
      <c r="A115" s="36" t="s">
        <v>346</v>
      </c>
      <c r="B115" s="4" t="s">
        <v>347</v>
      </c>
      <c r="C115" s="74"/>
      <c r="D115" s="74"/>
      <c r="E115" s="74"/>
      <c r="F115" s="68">
        <f t="shared" si="4"/>
        <v>0</v>
      </c>
      <c r="G115" s="82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2"/>
      <c r="Y115" s="22"/>
    </row>
    <row r="116" spans="1:25" x14ac:dyDescent="0.25">
      <c r="A116" s="12" t="s">
        <v>348</v>
      </c>
      <c r="B116" s="4" t="s">
        <v>349</v>
      </c>
      <c r="C116" s="72"/>
      <c r="D116" s="72"/>
      <c r="E116" s="72"/>
      <c r="F116" s="68">
        <f t="shared" si="4"/>
        <v>0</v>
      </c>
      <c r="G116" s="82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2"/>
      <c r="Y116" s="22"/>
    </row>
    <row r="117" spans="1:25" x14ac:dyDescent="0.25">
      <c r="A117" s="36" t="s">
        <v>44</v>
      </c>
      <c r="B117" s="4" t="s">
        <v>350</v>
      </c>
      <c r="C117" s="74"/>
      <c r="D117" s="74"/>
      <c r="E117" s="74"/>
      <c r="F117" s="68">
        <f t="shared" si="4"/>
        <v>0</v>
      </c>
      <c r="G117" s="82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2"/>
      <c r="Y117" s="22"/>
    </row>
    <row r="118" spans="1:25" x14ac:dyDescent="0.25">
      <c r="A118" s="36" t="s">
        <v>13</v>
      </c>
      <c r="B118" s="4" t="s">
        <v>351</v>
      </c>
      <c r="C118" s="74"/>
      <c r="D118" s="74"/>
      <c r="E118" s="74"/>
      <c r="F118" s="68">
        <f t="shared" si="4"/>
        <v>0</v>
      </c>
      <c r="G118" s="82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2"/>
      <c r="Y118" s="22"/>
    </row>
    <row r="119" spans="1:25" x14ac:dyDescent="0.25">
      <c r="A119" s="37" t="s">
        <v>14</v>
      </c>
      <c r="B119" s="38" t="s">
        <v>352</v>
      </c>
      <c r="C119" s="75">
        <f>SUM(C115:C118)</f>
        <v>0</v>
      </c>
      <c r="D119" s="75">
        <f>SUM(D115:D118)</f>
        <v>0</v>
      </c>
      <c r="E119" s="75">
        <f>SUM(E115:E118)</f>
        <v>0</v>
      </c>
      <c r="F119" s="68">
        <f t="shared" si="4"/>
        <v>0</v>
      </c>
      <c r="G119" s="82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2"/>
      <c r="Y119" s="22"/>
    </row>
    <row r="120" spans="1:25" x14ac:dyDescent="0.25">
      <c r="A120" s="12" t="s">
        <v>353</v>
      </c>
      <c r="B120" s="4" t="s">
        <v>354</v>
      </c>
      <c r="C120" s="72"/>
      <c r="D120" s="72"/>
      <c r="E120" s="72"/>
      <c r="F120" s="68">
        <f t="shared" si="4"/>
        <v>0</v>
      </c>
      <c r="G120" s="82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2"/>
      <c r="Y120" s="22"/>
    </row>
    <row r="121" spans="1:25" ht="15.75" x14ac:dyDescent="0.25">
      <c r="A121" s="39" t="s">
        <v>48</v>
      </c>
      <c r="B121" s="40" t="s">
        <v>355</v>
      </c>
      <c r="C121" s="75">
        <f>+C114+C119+C120</f>
        <v>0</v>
      </c>
      <c r="D121" s="75">
        <f>+D114+D119+D120</f>
        <v>986292</v>
      </c>
      <c r="E121" s="75">
        <f>+E114+E119+E120</f>
        <v>0</v>
      </c>
      <c r="F121" s="68">
        <f t="shared" si="4"/>
        <v>986292</v>
      </c>
      <c r="G121" s="82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2"/>
      <c r="Y121" s="22"/>
    </row>
    <row r="122" spans="1:25" ht="15.75" x14ac:dyDescent="0.25">
      <c r="A122" s="43" t="s">
        <v>84</v>
      </c>
      <c r="B122" s="44"/>
      <c r="C122" s="71">
        <f>+C98+C121</f>
        <v>0</v>
      </c>
      <c r="D122" s="71">
        <f>+D98+D121</f>
        <v>96485613</v>
      </c>
      <c r="E122" s="71">
        <f>+E98+E121</f>
        <v>0</v>
      </c>
      <c r="F122" s="68">
        <f t="shared" si="4"/>
        <v>96485613</v>
      </c>
      <c r="G122" s="8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</row>
    <row r="123" spans="1:25" x14ac:dyDescent="0.25">
      <c r="B123" s="22"/>
      <c r="C123" s="76"/>
      <c r="D123" s="76"/>
      <c r="E123" s="76"/>
      <c r="F123" s="76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</row>
    <row r="124" spans="1:25" x14ac:dyDescent="0.25">
      <c r="B124" s="22"/>
      <c r="C124" s="76"/>
      <c r="D124" s="76"/>
      <c r="E124" s="76"/>
      <c r="F124" s="76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</row>
    <row r="125" spans="1:25" x14ac:dyDescent="0.25">
      <c r="B125" s="22"/>
      <c r="C125" s="76"/>
      <c r="D125" s="76"/>
      <c r="E125" s="76"/>
      <c r="F125" s="76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</row>
    <row r="126" spans="1:25" x14ac:dyDescent="0.25">
      <c r="B126" s="22"/>
      <c r="C126" s="76"/>
      <c r="D126" s="76"/>
      <c r="E126" s="76"/>
      <c r="F126" s="76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</row>
    <row r="127" spans="1:25" x14ac:dyDescent="0.25">
      <c r="B127" s="22"/>
      <c r="C127" s="76"/>
      <c r="D127" s="76"/>
      <c r="E127" s="76"/>
      <c r="F127" s="76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</row>
    <row r="128" spans="1:25" x14ac:dyDescent="0.25">
      <c r="B128" s="22"/>
      <c r="C128" s="76"/>
      <c r="D128" s="76"/>
      <c r="E128" s="76"/>
      <c r="F128" s="76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</row>
    <row r="129" spans="2:25" x14ac:dyDescent="0.25">
      <c r="B129" s="22"/>
      <c r="C129" s="76"/>
      <c r="D129" s="76"/>
      <c r="E129" s="76"/>
      <c r="F129" s="76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</row>
    <row r="130" spans="2:25" x14ac:dyDescent="0.25">
      <c r="B130" s="22"/>
      <c r="C130" s="76"/>
      <c r="D130" s="76"/>
      <c r="E130" s="76"/>
      <c r="F130" s="76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</row>
    <row r="131" spans="2:25" x14ac:dyDescent="0.25">
      <c r="B131" s="22"/>
      <c r="C131" s="76"/>
      <c r="D131" s="76"/>
      <c r="E131" s="76"/>
      <c r="F131" s="76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</row>
    <row r="132" spans="2:25" x14ac:dyDescent="0.25">
      <c r="B132" s="22"/>
      <c r="C132" s="76"/>
      <c r="D132" s="76"/>
      <c r="E132" s="76"/>
      <c r="F132" s="76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</row>
    <row r="133" spans="2:25" x14ac:dyDescent="0.25">
      <c r="B133" s="22"/>
      <c r="C133" s="76"/>
      <c r="D133" s="76"/>
      <c r="E133" s="76"/>
      <c r="F133" s="76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</row>
    <row r="134" spans="2:25" x14ac:dyDescent="0.25">
      <c r="B134" s="22"/>
      <c r="C134" s="76"/>
      <c r="D134" s="76"/>
      <c r="E134" s="76"/>
      <c r="F134" s="76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</row>
    <row r="135" spans="2:25" x14ac:dyDescent="0.25">
      <c r="B135" s="22"/>
      <c r="C135" s="76"/>
      <c r="D135" s="76"/>
      <c r="E135" s="76"/>
      <c r="F135" s="76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</row>
    <row r="136" spans="2:25" x14ac:dyDescent="0.25">
      <c r="B136" s="22"/>
      <c r="C136" s="76"/>
      <c r="D136" s="76"/>
      <c r="E136" s="76"/>
      <c r="F136" s="76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</row>
    <row r="137" spans="2:25" x14ac:dyDescent="0.25">
      <c r="B137" s="22"/>
      <c r="C137" s="76"/>
      <c r="D137" s="76"/>
      <c r="E137" s="76"/>
      <c r="F137" s="76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</row>
    <row r="138" spans="2:25" x14ac:dyDescent="0.25">
      <c r="B138" s="22"/>
      <c r="C138" s="76"/>
      <c r="D138" s="76"/>
      <c r="E138" s="76"/>
      <c r="F138" s="76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</row>
    <row r="139" spans="2:25" x14ac:dyDescent="0.25">
      <c r="B139" s="22"/>
      <c r="C139" s="76"/>
      <c r="D139" s="76"/>
      <c r="E139" s="76"/>
      <c r="F139" s="76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</row>
    <row r="140" spans="2:25" x14ac:dyDescent="0.25">
      <c r="B140" s="22"/>
      <c r="C140" s="76"/>
      <c r="D140" s="76"/>
      <c r="E140" s="76"/>
      <c r="F140" s="76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</row>
    <row r="141" spans="2:25" x14ac:dyDescent="0.25">
      <c r="B141" s="22"/>
      <c r="C141" s="76"/>
      <c r="D141" s="76"/>
      <c r="E141" s="76"/>
      <c r="F141" s="76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</row>
    <row r="142" spans="2:25" x14ac:dyDescent="0.25">
      <c r="B142" s="22"/>
      <c r="C142" s="76"/>
      <c r="D142" s="76"/>
      <c r="E142" s="76"/>
      <c r="F142" s="76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</row>
    <row r="143" spans="2:25" x14ac:dyDescent="0.25">
      <c r="B143" s="22"/>
      <c r="C143" s="76"/>
      <c r="D143" s="76"/>
      <c r="E143" s="76"/>
      <c r="F143" s="76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</row>
    <row r="144" spans="2:25" x14ac:dyDescent="0.25">
      <c r="B144" s="22"/>
      <c r="C144" s="76"/>
      <c r="D144" s="76"/>
      <c r="E144" s="76"/>
      <c r="F144" s="76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</row>
    <row r="145" spans="2:25" x14ac:dyDescent="0.25">
      <c r="B145" s="22"/>
      <c r="C145" s="76"/>
      <c r="D145" s="76"/>
      <c r="E145" s="76"/>
      <c r="F145" s="76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</row>
    <row r="146" spans="2:25" x14ac:dyDescent="0.25">
      <c r="B146" s="22"/>
      <c r="C146" s="76"/>
      <c r="D146" s="76"/>
      <c r="E146" s="76"/>
      <c r="F146" s="76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</row>
    <row r="147" spans="2:25" x14ac:dyDescent="0.25">
      <c r="B147" s="22"/>
      <c r="C147" s="76"/>
      <c r="D147" s="76"/>
      <c r="E147" s="76"/>
      <c r="F147" s="76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</row>
    <row r="148" spans="2:25" x14ac:dyDescent="0.25">
      <c r="B148" s="22"/>
      <c r="C148" s="76"/>
      <c r="D148" s="76"/>
      <c r="E148" s="76"/>
      <c r="F148" s="76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</row>
    <row r="149" spans="2:25" x14ac:dyDescent="0.25">
      <c r="B149" s="22"/>
      <c r="C149" s="76"/>
      <c r="D149" s="76"/>
      <c r="E149" s="76"/>
      <c r="F149" s="76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</row>
    <row r="150" spans="2:25" x14ac:dyDescent="0.25">
      <c r="B150" s="22"/>
      <c r="C150" s="76"/>
      <c r="D150" s="76"/>
      <c r="E150" s="76"/>
      <c r="F150" s="76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</row>
    <row r="151" spans="2:25" x14ac:dyDescent="0.25">
      <c r="B151" s="22"/>
      <c r="C151" s="76"/>
      <c r="D151" s="76"/>
      <c r="E151" s="76"/>
      <c r="F151" s="76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</row>
    <row r="152" spans="2:25" x14ac:dyDescent="0.25">
      <c r="B152" s="22"/>
      <c r="C152" s="76"/>
      <c r="D152" s="76"/>
      <c r="E152" s="76"/>
      <c r="F152" s="76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</row>
    <row r="153" spans="2:25" x14ac:dyDescent="0.25">
      <c r="B153" s="22"/>
      <c r="C153" s="76"/>
      <c r="D153" s="76"/>
      <c r="E153" s="76"/>
      <c r="F153" s="76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</row>
    <row r="154" spans="2:25" x14ac:dyDescent="0.25">
      <c r="B154" s="22"/>
      <c r="C154" s="76"/>
      <c r="D154" s="76"/>
      <c r="E154" s="76"/>
      <c r="F154" s="76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</row>
    <row r="155" spans="2:25" x14ac:dyDescent="0.25">
      <c r="B155" s="22"/>
      <c r="C155" s="76"/>
      <c r="D155" s="76"/>
      <c r="E155" s="76"/>
      <c r="F155" s="76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</row>
    <row r="156" spans="2:25" x14ac:dyDescent="0.25">
      <c r="B156" s="22"/>
      <c r="C156" s="76"/>
      <c r="D156" s="76"/>
      <c r="E156" s="76"/>
      <c r="F156" s="76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</row>
    <row r="157" spans="2:25" x14ac:dyDescent="0.25">
      <c r="B157" s="22"/>
      <c r="C157" s="76"/>
      <c r="D157" s="76"/>
      <c r="E157" s="76"/>
      <c r="F157" s="76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</row>
    <row r="158" spans="2:25" x14ac:dyDescent="0.25">
      <c r="B158" s="22"/>
      <c r="C158" s="76"/>
      <c r="D158" s="76"/>
      <c r="E158" s="76"/>
      <c r="F158" s="76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</row>
    <row r="159" spans="2:25" x14ac:dyDescent="0.25">
      <c r="B159" s="22"/>
      <c r="C159" s="76"/>
      <c r="D159" s="76"/>
      <c r="E159" s="76"/>
      <c r="F159" s="76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</row>
    <row r="160" spans="2:25" x14ac:dyDescent="0.25">
      <c r="B160" s="22"/>
      <c r="C160" s="76"/>
      <c r="D160" s="76"/>
      <c r="E160" s="76"/>
      <c r="F160" s="76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</row>
    <row r="161" spans="2:25" x14ac:dyDescent="0.25">
      <c r="B161" s="22"/>
      <c r="C161" s="76"/>
      <c r="D161" s="76"/>
      <c r="E161" s="76"/>
      <c r="F161" s="76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</row>
    <row r="162" spans="2:25" x14ac:dyDescent="0.25">
      <c r="B162" s="22"/>
      <c r="C162" s="76"/>
      <c r="D162" s="76"/>
      <c r="E162" s="76"/>
      <c r="F162" s="76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</row>
    <row r="163" spans="2:25" x14ac:dyDescent="0.25">
      <c r="B163" s="22"/>
      <c r="C163" s="76"/>
      <c r="D163" s="76"/>
      <c r="E163" s="76"/>
      <c r="F163" s="76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</row>
    <row r="164" spans="2:25" x14ac:dyDescent="0.25">
      <c r="B164" s="22"/>
      <c r="C164" s="76"/>
      <c r="D164" s="76"/>
      <c r="E164" s="76"/>
      <c r="F164" s="76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</row>
    <row r="165" spans="2:25" x14ac:dyDescent="0.25">
      <c r="B165" s="22"/>
      <c r="C165" s="76"/>
      <c r="D165" s="76"/>
      <c r="E165" s="76"/>
      <c r="F165" s="76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</row>
    <row r="166" spans="2:25" x14ac:dyDescent="0.25">
      <c r="B166" s="22"/>
      <c r="C166" s="76"/>
      <c r="D166" s="76"/>
      <c r="E166" s="76"/>
      <c r="F166" s="76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</row>
    <row r="167" spans="2:25" x14ac:dyDescent="0.25">
      <c r="B167" s="22"/>
      <c r="C167" s="76"/>
      <c r="D167" s="76"/>
      <c r="E167" s="76"/>
      <c r="F167" s="76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</row>
    <row r="168" spans="2:25" x14ac:dyDescent="0.25">
      <c r="B168" s="22"/>
      <c r="C168" s="76"/>
      <c r="D168" s="76"/>
      <c r="E168" s="76"/>
      <c r="F168" s="76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</row>
    <row r="169" spans="2:25" x14ac:dyDescent="0.25">
      <c r="B169" s="22"/>
      <c r="C169" s="76"/>
      <c r="D169" s="76"/>
      <c r="E169" s="76"/>
      <c r="F169" s="76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</row>
    <row r="170" spans="2:25" x14ac:dyDescent="0.25">
      <c r="B170" s="22"/>
      <c r="C170" s="76"/>
      <c r="D170" s="76"/>
      <c r="E170" s="76"/>
      <c r="F170" s="76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</row>
    <row r="171" spans="2:25" x14ac:dyDescent="0.25">
      <c r="B171" s="22"/>
      <c r="C171" s="76"/>
      <c r="D171" s="76"/>
      <c r="E171" s="76"/>
      <c r="F171" s="76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</row>
  </sheetData>
  <mergeCells count="2">
    <mergeCell ref="A2:F2"/>
    <mergeCell ref="A3:F3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zoomScaleNormal="100" workbookViewId="0"/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</cols>
  <sheetData>
    <row r="1" spans="1:3" x14ac:dyDescent="0.25">
      <c r="A1" t="s">
        <v>539</v>
      </c>
    </row>
    <row r="2" spans="1:3" ht="21.75" customHeight="1" x14ac:dyDescent="0.25">
      <c r="A2" s="89" t="s">
        <v>527</v>
      </c>
      <c r="B2" s="90"/>
      <c r="C2" s="90"/>
    </row>
    <row r="3" spans="1:3" ht="26.25" customHeight="1" x14ac:dyDescent="0.25">
      <c r="A3" s="86" t="s">
        <v>151</v>
      </c>
      <c r="B3" s="87"/>
      <c r="C3" s="87"/>
    </row>
    <row r="5" spans="1:3" ht="30" x14ac:dyDescent="0.3">
      <c r="A5" s="1" t="s">
        <v>184</v>
      </c>
      <c r="B5" s="2" t="s">
        <v>185</v>
      </c>
      <c r="C5" s="52" t="s">
        <v>150</v>
      </c>
    </row>
    <row r="6" spans="1:3" x14ac:dyDescent="0.25">
      <c r="A6" s="12" t="s">
        <v>287</v>
      </c>
      <c r="B6" s="5" t="s">
        <v>288</v>
      </c>
      <c r="C6" s="26"/>
    </row>
    <row r="7" spans="1:3" x14ac:dyDescent="0.25">
      <c r="A7" s="12" t="s">
        <v>1</v>
      </c>
      <c r="B7" s="5" t="s">
        <v>289</v>
      </c>
      <c r="C7" s="26"/>
    </row>
    <row r="8" spans="1:3" x14ac:dyDescent="0.25">
      <c r="A8" s="4" t="s">
        <v>290</v>
      </c>
      <c r="B8" s="5" t="s">
        <v>291</v>
      </c>
      <c r="C8" s="26"/>
    </row>
    <row r="9" spans="1:3" x14ac:dyDescent="0.25">
      <c r="A9" s="12" t="s">
        <v>292</v>
      </c>
      <c r="B9" s="5" t="s">
        <v>293</v>
      </c>
      <c r="C9" s="26">
        <v>3843000</v>
      </c>
    </row>
    <row r="10" spans="1:3" x14ac:dyDescent="0.25">
      <c r="A10" s="12" t="s">
        <v>530</v>
      </c>
      <c r="B10" s="5"/>
      <c r="C10" s="26">
        <v>300000</v>
      </c>
    </row>
    <row r="11" spans="1:3" x14ac:dyDescent="0.25">
      <c r="A11" s="12" t="s">
        <v>531</v>
      </c>
      <c r="B11" s="5"/>
      <c r="C11" s="26">
        <v>3543000</v>
      </c>
    </row>
    <row r="12" spans="1:3" x14ac:dyDescent="0.25">
      <c r="A12" s="12" t="s">
        <v>294</v>
      </c>
      <c r="B12" s="5" t="s">
        <v>295</v>
      </c>
      <c r="C12" s="26"/>
    </row>
    <row r="13" spans="1:3" x14ac:dyDescent="0.25">
      <c r="A13" s="4" t="s">
        <v>296</v>
      </c>
      <c r="B13" s="5" t="s">
        <v>297</v>
      </c>
      <c r="C13" s="26"/>
    </row>
    <row r="14" spans="1:3" x14ac:dyDescent="0.25">
      <c r="A14" s="4" t="s">
        <v>298</v>
      </c>
      <c r="B14" s="5" t="s">
        <v>299</v>
      </c>
      <c r="C14" s="26">
        <v>1038000</v>
      </c>
    </row>
    <row r="15" spans="1:3" x14ac:dyDescent="0.25">
      <c r="A15" s="4"/>
      <c r="B15" s="5"/>
      <c r="C15" s="26"/>
    </row>
    <row r="16" spans="1:3" ht="15.75" x14ac:dyDescent="0.25">
      <c r="A16" s="18" t="s">
        <v>2</v>
      </c>
      <c r="B16" s="8" t="s">
        <v>300</v>
      </c>
      <c r="C16" s="26">
        <f>+C9+C14</f>
        <v>4881000</v>
      </c>
    </row>
    <row r="17" spans="1:3" ht="15.75" x14ac:dyDescent="0.25">
      <c r="A17" s="20"/>
      <c r="B17" s="7"/>
      <c r="C17" s="26"/>
    </row>
    <row r="18" spans="1:3" x14ac:dyDescent="0.25">
      <c r="A18" s="12" t="s">
        <v>301</v>
      </c>
      <c r="B18" s="5" t="s">
        <v>302</v>
      </c>
      <c r="C18" s="26">
        <v>3000000</v>
      </c>
    </row>
    <row r="19" spans="1:3" x14ac:dyDescent="0.25">
      <c r="A19" s="12" t="s">
        <v>532</v>
      </c>
      <c r="B19" s="5"/>
      <c r="C19" s="26">
        <v>3000000</v>
      </c>
    </row>
    <row r="20" spans="1:3" x14ac:dyDescent="0.25">
      <c r="A20" s="12" t="s">
        <v>303</v>
      </c>
      <c r="B20" s="5" t="s">
        <v>304</v>
      </c>
      <c r="C20" s="26"/>
    </row>
    <row r="21" spans="1:3" x14ac:dyDescent="0.25">
      <c r="A21" s="12" t="s">
        <v>305</v>
      </c>
      <c r="B21" s="5" t="s">
        <v>306</v>
      </c>
      <c r="C21" s="26">
        <v>1230315</v>
      </c>
    </row>
    <row r="22" spans="1:3" x14ac:dyDescent="0.25">
      <c r="A22" s="12" t="s">
        <v>534</v>
      </c>
      <c r="B22" s="5"/>
      <c r="C22" s="26">
        <v>500000</v>
      </c>
    </row>
    <row r="23" spans="1:3" x14ac:dyDescent="0.25">
      <c r="A23" s="12" t="s">
        <v>533</v>
      </c>
      <c r="B23" s="5"/>
      <c r="C23" s="26">
        <v>730315</v>
      </c>
    </row>
    <row r="24" spans="1:3" x14ac:dyDescent="0.25">
      <c r="A24" s="12"/>
      <c r="B24" s="5"/>
      <c r="C24" s="26"/>
    </row>
    <row r="25" spans="1:3" x14ac:dyDescent="0.25">
      <c r="A25" s="12" t="s">
        <v>307</v>
      </c>
      <c r="B25" s="5" t="s">
        <v>308</v>
      </c>
      <c r="C25" s="26">
        <v>1142185</v>
      </c>
    </row>
    <row r="26" spans="1:3" ht="15.75" x14ac:dyDescent="0.25">
      <c r="A26" s="18" t="s">
        <v>3</v>
      </c>
      <c r="B26" s="8" t="s">
        <v>309</v>
      </c>
      <c r="C26" s="26">
        <f>+C18+C21+C25</f>
        <v>5372500</v>
      </c>
    </row>
    <row r="28" spans="1:3" x14ac:dyDescent="0.25">
      <c r="A28" s="3"/>
      <c r="B28" s="3"/>
      <c r="C28" s="3"/>
    </row>
    <row r="29" spans="1:3" x14ac:dyDescent="0.25">
      <c r="A29" s="3"/>
      <c r="B29" s="3"/>
      <c r="C29" s="3"/>
    </row>
    <row r="30" spans="1:3" x14ac:dyDescent="0.25">
      <c r="A30" s="3"/>
      <c r="B30" s="3"/>
      <c r="C30" s="3"/>
    </row>
  </sheetData>
  <mergeCells count="2">
    <mergeCell ref="A2:C2"/>
    <mergeCell ref="A3:C3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92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8"/>
  <sheetViews>
    <sheetView zoomScaleNormal="100" workbookViewId="0"/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t="s">
        <v>540</v>
      </c>
    </row>
    <row r="2" spans="1:3" ht="28.5" customHeight="1" x14ac:dyDescent="0.25">
      <c r="A2" s="89" t="s">
        <v>527</v>
      </c>
      <c r="B2" s="90"/>
      <c r="C2" s="90"/>
    </row>
    <row r="3" spans="1:3" ht="26.25" customHeight="1" x14ac:dyDescent="0.25">
      <c r="A3" s="86" t="s">
        <v>159</v>
      </c>
      <c r="B3" s="86"/>
      <c r="C3" s="86"/>
    </row>
    <row r="4" spans="1:3" ht="18.75" customHeight="1" x14ac:dyDescent="0.3">
      <c r="A4" s="59"/>
      <c r="B4" s="62"/>
      <c r="C4" s="62"/>
    </row>
    <row r="5" spans="1:3" ht="25.5" x14ac:dyDescent="0.25">
      <c r="A5" s="42" t="s">
        <v>149</v>
      </c>
      <c r="B5" s="2" t="s">
        <v>185</v>
      </c>
      <c r="C5" s="58" t="s">
        <v>153</v>
      </c>
    </row>
    <row r="6" spans="1:3" x14ac:dyDescent="0.25">
      <c r="A6" s="11" t="s">
        <v>485</v>
      </c>
      <c r="B6" s="5" t="s">
        <v>264</v>
      </c>
      <c r="C6" s="26"/>
    </row>
    <row r="7" spans="1:3" x14ac:dyDescent="0.25">
      <c r="A7" s="11" t="s">
        <v>486</v>
      </c>
      <c r="B7" s="5" t="s">
        <v>264</v>
      </c>
      <c r="C7" s="26"/>
    </row>
    <row r="8" spans="1:3" x14ac:dyDescent="0.25">
      <c r="A8" s="11" t="s">
        <v>487</v>
      </c>
      <c r="B8" s="5" t="s">
        <v>264</v>
      </c>
      <c r="C8" s="26"/>
    </row>
    <row r="9" spans="1:3" x14ac:dyDescent="0.25">
      <c r="A9" s="11" t="s">
        <v>488</v>
      </c>
      <c r="B9" s="5" t="s">
        <v>264</v>
      </c>
      <c r="C9" s="26"/>
    </row>
    <row r="10" spans="1:3" x14ac:dyDescent="0.25">
      <c r="A10" s="12" t="s">
        <v>489</v>
      </c>
      <c r="B10" s="5" t="s">
        <v>264</v>
      </c>
      <c r="C10" s="26"/>
    </row>
    <row r="11" spans="1:3" x14ac:dyDescent="0.25">
      <c r="A11" s="12" t="s">
        <v>490</v>
      </c>
      <c r="B11" s="5" t="s">
        <v>264</v>
      </c>
      <c r="C11" s="26"/>
    </row>
    <row r="12" spans="1:3" x14ac:dyDescent="0.25">
      <c r="A12" s="14" t="s">
        <v>157</v>
      </c>
      <c r="B12" s="13" t="s">
        <v>264</v>
      </c>
      <c r="C12" s="26">
        <f>SUM(C6:C11)</f>
        <v>0</v>
      </c>
    </row>
    <row r="13" spans="1:3" x14ac:dyDescent="0.25">
      <c r="A13" s="11" t="s">
        <v>491</v>
      </c>
      <c r="B13" s="5" t="s">
        <v>265</v>
      </c>
      <c r="C13" s="26"/>
    </row>
    <row r="14" spans="1:3" x14ac:dyDescent="0.25">
      <c r="A14" s="15" t="s">
        <v>156</v>
      </c>
      <c r="B14" s="13" t="s">
        <v>265</v>
      </c>
      <c r="C14" s="26">
        <f>SUM(C13)</f>
        <v>0</v>
      </c>
    </row>
    <row r="15" spans="1:3" x14ac:dyDescent="0.25">
      <c r="A15" s="11" t="s">
        <v>492</v>
      </c>
      <c r="B15" s="5" t="s">
        <v>266</v>
      </c>
      <c r="C15" s="26"/>
    </row>
    <row r="16" spans="1:3" x14ac:dyDescent="0.25">
      <c r="A16" s="11" t="s">
        <v>493</v>
      </c>
      <c r="B16" s="5" t="s">
        <v>266</v>
      </c>
      <c r="C16" s="26"/>
    </row>
    <row r="17" spans="1:3" x14ac:dyDescent="0.25">
      <c r="A17" s="12" t="s">
        <v>494</v>
      </c>
      <c r="B17" s="5" t="s">
        <v>266</v>
      </c>
      <c r="C17" s="26"/>
    </row>
    <row r="18" spans="1:3" x14ac:dyDescent="0.25">
      <c r="A18" s="12" t="s">
        <v>495</v>
      </c>
      <c r="B18" s="5" t="s">
        <v>266</v>
      </c>
      <c r="C18" s="26"/>
    </row>
    <row r="19" spans="1:3" x14ac:dyDescent="0.25">
      <c r="A19" s="12" t="s">
        <v>496</v>
      </c>
      <c r="B19" s="5" t="s">
        <v>266</v>
      </c>
      <c r="C19" s="26"/>
    </row>
    <row r="20" spans="1:3" ht="30" x14ac:dyDescent="0.25">
      <c r="A20" s="16" t="s">
        <v>497</v>
      </c>
      <c r="B20" s="5" t="s">
        <v>266</v>
      </c>
      <c r="C20" s="26"/>
    </row>
    <row r="21" spans="1:3" x14ac:dyDescent="0.25">
      <c r="A21" s="10" t="s">
        <v>155</v>
      </c>
      <c r="B21" s="13" t="s">
        <v>266</v>
      </c>
      <c r="C21" s="26">
        <f>SUM(C15:C20)</f>
        <v>0</v>
      </c>
    </row>
    <row r="22" spans="1:3" x14ac:dyDescent="0.25">
      <c r="A22" s="11" t="s">
        <v>498</v>
      </c>
      <c r="B22" s="5" t="s">
        <v>267</v>
      </c>
      <c r="C22" s="26"/>
    </row>
    <row r="23" spans="1:3" x14ac:dyDescent="0.25">
      <c r="A23" s="11" t="s">
        <v>499</v>
      </c>
      <c r="B23" s="5" t="s">
        <v>267</v>
      </c>
      <c r="C23" s="26"/>
    </row>
    <row r="24" spans="1:3" x14ac:dyDescent="0.25">
      <c r="A24" s="10" t="s">
        <v>154</v>
      </c>
      <c r="B24" s="7" t="s">
        <v>267</v>
      </c>
      <c r="C24" s="26">
        <f>SUM(C22:C23)</f>
        <v>0</v>
      </c>
    </row>
    <row r="25" spans="1:3" x14ac:dyDescent="0.25">
      <c r="A25" s="11" t="s">
        <v>500</v>
      </c>
      <c r="B25" s="5" t="s">
        <v>268</v>
      </c>
      <c r="C25" s="26"/>
    </row>
    <row r="26" spans="1:3" x14ac:dyDescent="0.25">
      <c r="A26" s="11" t="s">
        <v>501</v>
      </c>
      <c r="B26" s="5" t="s">
        <v>268</v>
      </c>
      <c r="C26" s="26"/>
    </row>
    <row r="27" spans="1:3" x14ac:dyDescent="0.25">
      <c r="A27" s="12" t="s">
        <v>502</v>
      </c>
      <c r="B27" s="5" t="s">
        <v>268</v>
      </c>
      <c r="C27" s="26"/>
    </row>
    <row r="28" spans="1:3" x14ac:dyDescent="0.25">
      <c r="A28" s="12" t="s">
        <v>503</v>
      </c>
      <c r="B28" s="5" t="s">
        <v>268</v>
      </c>
      <c r="C28" s="26"/>
    </row>
    <row r="29" spans="1:3" x14ac:dyDescent="0.25">
      <c r="A29" s="12" t="s">
        <v>504</v>
      </c>
      <c r="B29" s="5" t="s">
        <v>268</v>
      </c>
      <c r="C29" s="26"/>
    </row>
    <row r="30" spans="1:3" x14ac:dyDescent="0.25">
      <c r="A30" s="12" t="s">
        <v>505</v>
      </c>
      <c r="B30" s="5" t="s">
        <v>268</v>
      </c>
      <c r="C30" s="26"/>
    </row>
    <row r="31" spans="1:3" x14ac:dyDescent="0.25">
      <c r="A31" s="12" t="s">
        <v>506</v>
      </c>
      <c r="B31" s="5" t="s">
        <v>268</v>
      </c>
      <c r="C31" s="26"/>
    </row>
    <row r="32" spans="1:3" x14ac:dyDescent="0.25">
      <c r="A32" s="12" t="s">
        <v>507</v>
      </c>
      <c r="B32" s="5" t="s">
        <v>268</v>
      </c>
      <c r="C32" s="26"/>
    </row>
    <row r="33" spans="1:3" x14ac:dyDescent="0.25">
      <c r="A33" s="12" t="s">
        <v>508</v>
      </c>
      <c r="B33" s="5" t="s">
        <v>268</v>
      </c>
      <c r="C33" s="26"/>
    </row>
    <row r="34" spans="1:3" x14ac:dyDescent="0.25">
      <c r="A34" s="12" t="s">
        <v>509</v>
      </c>
      <c r="B34" s="5" t="s">
        <v>268</v>
      </c>
      <c r="C34" s="26"/>
    </row>
    <row r="35" spans="1:3" ht="30" x14ac:dyDescent="0.25">
      <c r="A35" s="12" t="s">
        <v>510</v>
      </c>
      <c r="B35" s="5" t="s">
        <v>268</v>
      </c>
      <c r="C35" s="26"/>
    </row>
    <row r="36" spans="1:3" ht="30" x14ac:dyDescent="0.25">
      <c r="A36" s="12" t="s">
        <v>511</v>
      </c>
      <c r="B36" s="5" t="s">
        <v>268</v>
      </c>
      <c r="C36" s="26">
        <v>1392000</v>
      </c>
    </row>
    <row r="37" spans="1:3" x14ac:dyDescent="0.25">
      <c r="A37" s="10" t="s">
        <v>512</v>
      </c>
      <c r="B37" s="13" t="s">
        <v>268</v>
      </c>
      <c r="C37" s="26">
        <f>SUM(C25:C36)</f>
        <v>1392000</v>
      </c>
    </row>
    <row r="38" spans="1:3" ht="15.75" x14ac:dyDescent="0.25">
      <c r="A38" s="17" t="s">
        <v>513</v>
      </c>
      <c r="B38" s="8" t="s">
        <v>269</v>
      </c>
      <c r="C38" s="26">
        <f>+C12+C14+C21+C24+C37</f>
        <v>1392000</v>
      </c>
    </row>
  </sheetData>
  <mergeCells count="2">
    <mergeCell ref="A2:C2"/>
    <mergeCell ref="A3:C3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"/>
  <sheetViews>
    <sheetView zoomScaleNormal="100" workbookViewId="0"/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</cols>
  <sheetData>
    <row r="1" spans="1:3" x14ac:dyDescent="0.25">
      <c r="A1" t="s">
        <v>541</v>
      </c>
    </row>
    <row r="2" spans="1:3" ht="24" customHeight="1" x14ac:dyDescent="0.25">
      <c r="A2" s="89" t="s">
        <v>527</v>
      </c>
      <c r="B2" s="90"/>
      <c r="C2" s="90"/>
    </row>
    <row r="3" spans="1:3" ht="23.25" customHeight="1" x14ac:dyDescent="0.25">
      <c r="A3" s="86" t="s">
        <v>524</v>
      </c>
      <c r="B3" s="87"/>
      <c r="C3" s="87"/>
    </row>
    <row r="4" spans="1:3" ht="18" x14ac:dyDescent="0.25">
      <c r="A4" s="46"/>
    </row>
    <row r="6" spans="1:3" ht="30" x14ac:dyDescent="0.3">
      <c r="A6" s="1" t="s">
        <v>184</v>
      </c>
      <c r="B6" s="2" t="s">
        <v>185</v>
      </c>
      <c r="C6" s="52" t="s">
        <v>150</v>
      </c>
    </row>
    <row r="7" spans="1:3" x14ac:dyDescent="0.25">
      <c r="A7" s="14" t="s">
        <v>519</v>
      </c>
      <c r="B7" s="7" t="s">
        <v>528</v>
      </c>
      <c r="C7" s="68">
        <v>51703911</v>
      </c>
    </row>
  </sheetData>
  <mergeCells count="2">
    <mergeCell ref="A2:C2"/>
    <mergeCell ref="A3:C3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6"/>
  <sheetViews>
    <sheetView tabSelected="1" zoomScaleNormal="100" workbookViewId="0"/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t="s">
        <v>542</v>
      </c>
    </row>
    <row r="2" spans="1:3" ht="27" customHeight="1" x14ac:dyDescent="0.25">
      <c r="A2" s="89" t="s">
        <v>527</v>
      </c>
      <c r="B2" s="87"/>
      <c r="C2" s="87"/>
    </row>
    <row r="3" spans="1:3" ht="27" customHeight="1" x14ac:dyDescent="0.25">
      <c r="A3" s="86" t="s">
        <v>525</v>
      </c>
      <c r="B3" s="87"/>
      <c r="C3" s="87"/>
    </row>
    <row r="4" spans="1:3" ht="19.5" customHeight="1" x14ac:dyDescent="0.25">
      <c r="A4" s="55"/>
      <c r="C4" s="56"/>
    </row>
    <row r="5" spans="1:3" x14ac:dyDescent="0.25">
      <c r="A5" s="3" t="s">
        <v>150</v>
      </c>
    </row>
    <row r="6" spans="1:3" ht="25.5" x14ac:dyDescent="0.25">
      <c r="A6" s="42" t="s">
        <v>149</v>
      </c>
      <c r="B6" s="2" t="s">
        <v>185</v>
      </c>
      <c r="C6" s="58" t="s">
        <v>153</v>
      </c>
    </row>
    <row r="7" spans="1:3" x14ac:dyDescent="0.25">
      <c r="A7" s="12" t="s">
        <v>123</v>
      </c>
      <c r="B7" s="5" t="s">
        <v>275</v>
      </c>
      <c r="C7" s="26"/>
    </row>
    <row r="8" spans="1:3" x14ac:dyDescent="0.25">
      <c r="A8" s="12" t="s">
        <v>124</v>
      </c>
      <c r="B8" s="5" t="s">
        <v>275</v>
      </c>
      <c r="C8" s="26"/>
    </row>
    <row r="9" spans="1:3" x14ac:dyDescent="0.25">
      <c r="A9" s="12" t="s">
        <v>125</v>
      </c>
      <c r="B9" s="5" t="s">
        <v>275</v>
      </c>
      <c r="C9" s="26"/>
    </row>
    <row r="10" spans="1:3" x14ac:dyDescent="0.25">
      <c r="A10" s="12" t="s">
        <v>126</v>
      </c>
      <c r="B10" s="5" t="s">
        <v>275</v>
      </c>
      <c r="C10" s="26"/>
    </row>
    <row r="11" spans="1:3" x14ac:dyDescent="0.25">
      <c r="A11" s="12" t="s">
        <v>127</v>
      </c>
      <c r="B11" s="5" t="s">
        <v>275</v>
      </c>
      <c r="C11" s="26"/>
    </row>
    <row r="12" spans="1:3" x14ac:dyDescent="0.25">
      <c r="A12" s="12" t="s">
        <v>128</v>
      </c>
      <c r="B12" s="5" t="s">
        <v>275</v>
      </c>
      <c r="C12" s="26"/>
    </row>
    <row r="13" spans="1:3" x14ac:dyDescent="0.25">
      <c r="A13" s="12" t="s">
        <v>129</v>
      </c>
      <c r="B13" s="5" t="s">
        <v>275</v>
      </c>
      <c r="C13" s="26"/>
    </row>
    <row r="14" spans="1:3" x14ac:dyDescent="0.25">
      <c r="A14" s="12" t="s">
        <v>130</v>
      </c>
      <c r="B14" s="5" t="s">
        <v>275</v>
      </c>
      <c r="C14" s="26"/>
    </row>
    <row r="15" spans="1:3" x14ac:dyDescent="0.25">
      <c r="A15" s="12" t="s">
        <v>131</v>
      </c>
      <c r="B15" s="5" t="s">
        <v>275</v>
      </c>
      <c r="C15" s="26"/>
    </row>
    <row r="16" spans="1:3" x14ac:dyDescent="0.25">
      <c r="A16" s="12" t="s">
        <v>132</v>
      </c>
      <c r="B16" s="5" t="s">
        <v>275</v>
      </c>
      <c r="C16" s="26"/>
    </row>
    <row r="17" spans="1:3" ht="25.5" x14ac:dyDescent="0.25">
      <c r="A17" s="10" t="s">
        <v>514</v>
      </c>
      <c r="B17" s="7" t="s">
        <v>275</v>
      </c>
      <c r="C17" s="26">
        <f>SUM(C7:C16)</f>
        <v>0</v>
      </c>
    </row>
    <row r="18" spans="1:3" x14ac:dyDescent="0.25">
      <c r="A18" s="12" t="s">
        <v>123</v>
      </c>
      <c r="B18" s="5" t="s">
        <v>276</v>
      </c>
      <c r="C18" s="26"/>
    </row>
    <row r="19" spans="1:3" x14ac:dyDescent="0.25">
      <c r="A19" s="12" t="s">
        <v>124</v>
      </c>
      <c r="B19" s="5" t="s">
        <v>276</v>
      </c>
      <c r="C19" s="26"/>
    </row>
    <row r="20" spans="1:3" x14ac:dyDescent="0.25">
      <c r="A20" s="12" t="s">
        <v>125</v>
      </c>
      <c r="B20" s="5" t="s">
        <v>276</v>
      </c>
      <c r="C20" s="26"/>
    </row>
    <row r="21" spans="1:3" x14ac:dyDescent="0.25">
      <c r="A21" s="12" t="s">
        <v>126</v>
      </c>
      <c r="B21" s="5" t="s">
        <v>276</v>
      </c>
      <c r="C21" s="26"/>
    </row>
    <row r="22" spans="1:3" x14ac:dyDescent="0.25">
      <c r="A22" s="12" t="s">
        <v>127</v>
      </c>
      <c r="B22" s="5" t="s">
        <v>276</v>
      </c>
      <c r="C22" s="26"/>
    </row>
    <row r="23" spans="1:3" x14ac:dyDescent="0.25">
      <c r="A23" s="12" t="s">
        <v>128</v>
      </c>
      <c r="B23" s="5" t="s">
        <v>276</v>
      </c>
      <c r="C23" s="26"/>
    </row>
    <row r="24" spans="1:3" x14ac:dyDescent="0.25">
      <c r="A24" s="12" t="s">
        <v>129</v>
      </c>
      <c r="B24" s="5" t="s">
        <v>276</v>
      </c>
      <c r="C24" s="26"/>
    </row>
    <row r="25" spans="1:3" x14ac:dyDescent="0.25">
      <c r="A25" s="12" t="s">
        <v>130</v>
      </c>
      <c r="B25" s="5" t="s">
        <v>276</v>
      </c>
      <c r="C25" s="26"/>
    </row>
    <row r="26" spans="1:3" x14ac:dyDescent="0.25">
      <c r="A26" s="12" t="s">
        <v>131</v>
      </c>
      <c r="B26" s="5" t="s">
        <v>276</v>
      </c>
      <c r="C26" s="26"/>
    </row>
    <row r="27" spans="1:3" x14ac:dyDescent="0.25">
      <c r="A27" s="12" t="s">
        <v>132</v>
      </c>
      <c r="B27" s="5" t="s">
        <v>276</v>
      </c>
      <c r="C27" s="26"/>
    </row>
    <row r="28" spans="1:3" ht="25.5" x14ac:dyDescent="0.25">
      <c r="A28" s="10" t="s">
        <v>515</v>
      </c>
      <c r="B28" s="7" t="s">
        <v>276</v>
      </c>
      <c r="C28" s="26">
        <f>SUM(C18:C27)</f>
        <v>0</v>
      </c>
    </row>
    <row r="29" spans="1:3" x14ac:dyDescent="0.25">
      <c r="A29" s="12" t="s">
        <v>123</v>
      </c>
      <c r="B29" s="5" t="s">
        <v>277</v>
      </c>
      <c r="C29" s="26"/>
    </row>
    <row r="30" spans="1:3" x14ac:dyDescent="0.25">
      <c r="A30" s="12" t="s">
        <v>124</v>
      </c>
      <c r="B30" s="5" t="s">
        <v>277</v>
      </c>
      <c r="C30" s="26"/>
    </row>
    <row r="31" spans="1:3" x14ac:dyDescent="0.25">
      <c r="A31" s="12" t="s">
        <v>125</v>
      </c>
      <c r="B31" s="5" t="s">
        <v>277</v>
      </c>
      <c r="C31" s="26"/>
    </row>
    <row r="32" spans="1:3" x14ac:dyDescent="0.25">
      <c r="A32" s="12" t="s">
        <v>126</v>
      </c>
      <c r="B32" s="5" t="s">
        <v>277</v>
      </c>
      <c r="C32" s="26">
        <v>50000</v>
      </c>
    </row>
    <row r="33" spans="1:3" x14ac:dyDescent="0.25">
      <c r="A33" s="12" t="s">
        <v>127</v>
      </c>
      <c r="B33" s="5" t="s">
        <v>277</v>
      </c>
      <c r="C33" s="26"/>
    </row>
    <row r="34" spans="1:3" x14ac:dyDescent="0.25">
      <c r="A34" s="12" t="s">
        <v>128</v>
      </c>
      <c r="B34" s="5" t="s">
        <v>277</v>
      </c>
      <c r="C34" s="26"/>
    </row>
    <row r="35" spans="1:3" x14ac:dyDescent="0.25">
      <c r="A35" s="12" t="s">
        <v>129</v>
      </c>
      <c r="B35" s="5" t="s">
        <v>277</v>
      </c>
      <c r="C35" s="26">
        <v>211200</v>
      </c>
    </row>
    <row r="36" spans="1:3" x14ac:dyDescent="0.25">
      <c r="A36" s="12" t="s">
        <v>130</v>
      </c>
      <c r="B36" s="5" t="s">
        <v>277</v>
      </c>
      <c r="C36" s="26">
        <v>499000</v>
      </c>
    </row>
    <row r="37" spans="1:3" x14ac:dyDescent="0.25">
      <c r="A37" s="12" t="s">
        <v>131</v>
      </c>
      <c r="B37" s="5" t="s">
        <v>277</v>
      </c>
      <c r="C37" s="26"/>
    </row>
    <row r="38" spans="1:3" x14ac:dyDescent="0.25">
      <c r="A38" s="12" t="s">
        <v>132</v>
      </c>
      <c r="B38" s="5" t="s">
        <v>277</v>
      </c>
      <c r="C38" s="26"/>
    </row>
    <row r="39" spans="1:3" x14ac:dyDescent="0.25">
      <c r="A39" s="10" t="s">
        <v>516</v>
      </c>
      <c r="B39" s="7" t="s">
        <v>277</v>
      </c>
      <c r="C39" s="26">
        <f>SUM(C29:C38)</f>
        <v>760200</v>
      </c>
    </row>
    <row r="40" spans="1:3" x14ac:dyDescent="0.25">
      <c r="A40" s="12" t="s">
        <v>133</v>
      </c>
      <c r="B40" s="4" t="s">
        <v>279</v>
      </c>
      <c r="C40" s="26"/>
    </row>
    <row r="41" spans="1:3" x14ac:dyDescent="0.25">
      <c r="A41" s="12" t="s">
        <v>134</v>
      </c>
      <c r="B41" s="4" t="s">
        <v>279</v>
      </c>
      <c r="C41" s="26"/>
    </row>
    <row r="42" spans="1:3" x14ac:dyDescent="0.25">
      <c r="A42" s="12" t="s">
        <v>135</v>
      </c>
      <c r="B42" s="4" t="s">
        <v>279</v>
      </c>
      <c r="C42" s="26"/>
    </row>
    <row r="43" spans="1:3" x14ac:dyDescent="0.25">
      <c r="A43" s="4" t="s">
        <v>136</v>
      </c>
      <c r="B43" s="4" t="s">
        <v>279</v>
      </c>
      <c r="C43" s="26"/>
    </row>
    <row r="44" spans="1:3" x14ac:dyDescent="0.25">
      <c r="A44" s="4" t="s">
        <v>137</v>
      </c>
      <c r="B44" s="4" t="s">
        <v>279</v>
      </c>
      <c r="C44" s="26"/>
    </row>
    <row r="45" spans="1:3" x14ac:dyDescent="0.25">
      <c r="A45" s="4" t="s">
        <v>138</v>
      </c>
      <c r="B45" s="4" t="s">
        <v>279</v>
      </c>
      <c r="C45" s="26"/>
    </row>
    <row r="46" spans="1:3" x14ac:dyDescent="0.25">
      <c r="A46" s="12" t="s">
        <v>139</v>
      </c>
      <c r="B46" s="4" t="s">
        <v>279</v>
      </c>
      <c r="C46" s="26"/>
    </row>
    <row r="47" spans="1:3" x14ac:dyDescent="0.25">
      <c r="A47" s="12" t="s">
        <v>140</v>
      </c>
      <c r="B47" s="4" t="s">
        <v>279</v>
      </c>
      <c r="C47" s="26"/>
    </row>
    <row r="48" spans="1:3" x14ac:dyDescent="0.25">
      <c r="A48" s="12" t="s">
        <v>141</v>
      </c>
      <c r="B48" s="4" t="s">
        <v>279</v>
      </c>
      <c r="C48" s="26"/>
    </row>
    <row r="49" spans="1:3" x14ac:dyDescent="0.25">
      <c r="A49" s="12" t="s">
        <v>142</v>
      </c>
      <c r="B49" s="4" t="s">
        <v>279</v>
      </c>
      <c r="C49" s="26"/>
    </row>
    <row r="50" spans="1:3" ht="25.5" x14ac:dyDescent="0.25">
      <c r="A50" s="10" t="s">
        <v>517</v>
      </c>
      <c r="B50" s="7" t="s">
        <v>279</v>
      </c>
      <c r="C50" s="26">
        <f>SUM(C40:C49)</f>
        <v>0</v>
      </c>
    </row>
    <row r="51" spans="1:3" x14ac:dyDescent="0.25">
      <c r="A51" s="12" t="s">
        <v>133</v>
      </c>
      <c r="B51" s="4" t="s">
        <v>284</v>
      </c>
      <c r="C51" s="26"/>
    </row>
    <row r="52" spans="1:3" x14ac:dyDescent="0.25">
      <c r="A52" s="12" t="s">
        <v>134</v>
      </c>
      <c r="B52" s="4" t="s">
        <v>284</v>
      </c>
      <c r="C52" s="26">
        <v>230000</v>
      </c>
    </row>
    <row r="53" spans="1:3" x14ac:dyDescent="0.25">
      <c r="A53" s="12" t="s">
        <v>135</v>
      </c>
      <c r="B53" s="4" t="s">
        <v>284</v>
      </c>
      <c r="C53" s="26"/>
    </row>
    <row r="54" spans="1:3" x14ac:dyDescent="0.25">
      <c r="A54" s="4" t="s">
        <v>136</v>
      </c>
      <c r="B54" s="4" t="s">
        <v>284</v>
      </c>
      <c r="C54" s="26"/>
    </row>
    <row r="55" spans="1:3" x14ac:dyDescent="0.25">
      <c r="A55" s="4" t="s">
        <v>137</v>
      </c>
      <c r="B55" s="4" t="s">
        <v>284</v>
      </c>
      <c r="C55" s="26"/>
    </row>
    <row r="56" spans="1:3" x14ac:dyDescent="0.25">
      <c r="A56" s="4" t="s">
        <v>138</v>
      </c>
      <c r="B56" s="4" t="s">
        <v>284</v>
      </c>
      <c r="C56" s="26"/>
    </row>
    <row r="57" spans="1:3" x14ac:dyDescent="0.25">
      <c r="A57" s="12" t="s">
        <v>139</v>
      </c>
      <c r="B57" s="4" t="s">
        <v>284</v>
      </c>
      <c r="C57" s="26"/>
    </row>
    <row r="58" spans="1:3" x14ac:dyDescent="0.25">
      <c r="A58" s="12" t="s">
        <v>143</v>
      </c>
      <c r="B58" s="4" t="s">
        <v>284</v>
      </c>
      <c r="C58" s="26"/>
    </row>
    <row r="59" spans="1:3" x14ac:dyDescent="0.25">
      <c r="A59" s="12" t="s">
        <v>141</v>
      </c>
      <c r="B59" s="4" t="s">
        <v>284</v>
      </c>
      <c r="C59" s="26"/>
    </row>
    <row r="60" spans="1:3" x14ac:dyDescent="0.25">
      <c r="A60" s="12" t="s">
        <v>142</v>
      </c>
      <c r="B60" s="4" t="s">
        <v>284</v>
      </c>
      <c r="C60" s="26"/>
    </row>
    <row r="61" spans="1:3" x14ac:dyDescent="0.25">
      <c r="A61" s="14" t="s">
        <v>518</v>
      </c>
      <c r="B61" s="7" t="s">
        <v>284</v>
      </c>
      <c r="C61" s="26">
        <f>SUM(C51:C60)</f>
        <v>230000</v>
      </c>
    </row>
    <row r="62" spans="1:3" x14ac:dyDescent="0.25">
      <c r="A62" s="12" t="s">
        <v>123</v>
      </c>
      <c r="B62" s="5" t="s">
        <v>312</v>
      </c>
      <c r="C62" s="26"/>
    </row>
    <row r="63" spans="1:3" x14ac:dyDescent="0.25">
      <c r="A63" s="12" t="s">
        <v>124</v>
      </c>
      <c r="B63" s="5" t="s">
        <v>312</v>
      </c>
      <c r="C63" s="26"/>
    </row>
    <row r="64" spans="1:3" x14ac:dyDescent="0.25">
      <c r="A64" s="12" t="s">
        <v>125</v>
      </c>
      <c r="B64" s="5" t="s">
        <v>312</v>
      </c>
      <c r="C64" s="26"/>
    </row>
    <row r="65" spans="1:3" x14ac:dyDescent="0.25">
      <c r="A65" s="12" t="s">
        <v>126</v>
      </c>
      <c r="B65" s="5" t="s">
        <v>312</v>
      </c>
      <c r="C65" s="26"/>
    </row>
    <row r="66" spans="1:3" x14ac:dyDescent="0.25">
      <c r="A66" s="12" t="s">
        <v>127</v>
      </c>
      <c r="B66" s="5" t="s">
        <v>312</v>
      </c>
      <c r="C66" s="26"/>
    </row>
    <row r="67" spans="1:3" x14ac:dyDescent="0.25">
      <c r="A67" s="12" t="s">
        <v>128</v>
      </c>
      <c r="B67" s="5" t="s">
        <v>312</v>
      </c>
      <c r="C67" s="26"/>
    </row>
    <row r="68" spans="1:3" x14ac:dyDescent="0.25">
      <c r="A68" s="12" t="s">
        <v>129</v>
      </c>
      <c r="B68" s="5" t="s">
        <v>312</v>
      </c>
      <c r="C68" s="26"/>
    </row>
    <row r="69" spans="1:3" x14ac:dyDescent="0.25">
      <c r="A69" s="12" t="s">
        <v>130</v>
      </c>
      <c r="B69" s="5" t="s">
        <v>312</v>
      </c>
      <c r="C69" s="26"/>
    </row>
    <row r="70" spans="1:3" x14ac:dyDescent="0.25">
      <c r="A70" s="12" t="s">
        <v>131</v>
      </c>
      <c r="B70" s="5" t="s">
        <v>312</v>
      </c>
      <c r="C70" s="26"/>
    </row>
    <row r="71" spans="1:3" x14ac:dyDescent="0.25">
      <c r="A71" s="12" t="s">
        <v>132</v>
      </c>
      <c r="B71" s="5" t="s">
        <v>312</v>
      </c>
      <c r="C71" s="26"/>
    </row>
    <row r="72" spans="1:3" ht="25.5" x14ac:dyDescent="0.25">
      <c r="A72" s="10" t="s">
        <v>8</v>
      </c>
      <c r="B72" s="7" t="s">
        <v>312</v>
      </c>
      <c r="C72" s="26">
        <f>SUM(C62:C71)</f>
        <v>0</v>
      </c>
    </row>
    <row r="73" spans="1:3" x14ac:dyDescent="0.25">
      <c r="A73" s="12" t="s">
        <v>123</v>
      </c>
      <c r="B73" s="5" t="s">
        <v>313</v>
      </c>
      <c r="C73" s="26"/>
    </row>
    <row r="74" spans="1:3" x14ac:dyDescent="0.25">
      <c r="A74" s="12" t="s">
        <v>124</v>
      </c>
      <c r="B74" s="5" t="s">
        <v>313</v>
      </c>
      <c r="C74" s="26"/>
    </row>
    <row r="75" spans="1:3" x14ac:dyDescent="0.25">
      <c r="A75" s="12" t="s">
        <v>125</v>
      </c>
      <c r="B75" s="5" t="s">
        <v>313</v>
      </c>
      <c r="C75" s="26"/>
    </row>
    <row r="76" spans="1:3" x14ac:dyDescent="0.25">
      <c r="A76" s="12" t="s">
        <v>126</v>
      </c>
      <c r="B76" s="5" t="s">
        <v>313</v>
      </c>
      <c r="C76" s="26"/>
    </row>
    <row r="77" spans="1:3" x14ac:dyDescent="0.25">
      <c r="A77" s="12" t="s">
        <v>127</v>
      </c>
      <c r="B77" s="5" t="s">
        <v>313</v>
      </c>
      <c r="C77" s="26"/>
    </row>
    <row r="78" spans="1:3" x14ac:dyDescent="0.25">
      <c r="A78" s="12" t="s">
        <v>128</v>
      </c>
      <c r="B78" s="5" t="s">
        <v>313</v>
      </c>
      <c r="C78" s="26"/>
    </row>
    <row r="79" spans="1:3" x14ac:dyDescent="0.25">
      <c r="A79" s="12" t="s">
        <v>129</v>
      </c>
      <c r="B79" s="5" t="s">
        <v>313</v>
      </c>
      <c r="C79" s="26"/>
    </row>
    <row r="80" spans="1:3" x14ac:dyDescent="0.25">
      <c r="A80" s="12" t="s">
        <v>130</v>
      </c>
      <c r="B80" s="5" t="s">
        <v>313</v>
      </c>
      <c r="C80" s="26"/>
    </row>
    <row r="81" spans="1:3" x14ac:dyDescent="0.25">
      <c r="A81" s="12" t="s">
        <v>131</v>
      </c>
      <c r="B81" s="5" t="s">
        <v>313</v>
      </c>
      <c r="C81" s="26"/>
    </row>
    <row r="82" spans="1:3" x14ac:dyDescent="0.25">
      <c r="A82" s="12" t="s">
        <v>132</v>
      </c>
      <c r="B82" s="5" t="s">
        <v>313</v>
      </c>
      <c r="C82" s="26"/>
    </row>
    <row r="83" spans="1:3" ht="25.5" x14ac:dyDescent="0.25">
      <c r="A83" s="10" t="s">
        <v>7</v>
      </c>
      <c r="B83" s="7" t="s">
        <v>313</v>
      </c>
      <c r="C83" s="26">
        <f>SUM(C73:C82)</f>
        <v>0</v>
      </c>
    </row>
    <row r="84" spans="1:3" x14ac:dyDescent="0.25">
      <c r="A84" s="12" t="s">
        <v>123</v>
      </c>
      <c r="B84" s="5" t="s">
        <v>314</v>
      </c>
      <c r="C84" s="26"/>
    </row>
    <row r="85" spans="1:3" x14ac:dyDescent="0.25">
      <c r="A85" s="12" t="s">
        <v>124</v>
      </c>
      <c r="B85" s="5" t="s">
        <v>314</v>
      </c>
      <c r="C85" s="26"/>
    </row>
    <row r="86" spans="1:3" x14ac:dyDescent="0.25">
      <c r="A86" s="12" t="s">
        <v>125</v>
      </c>
      <c r="B86" s="5" t="s">
        <v>314</v>
      </c>
      <c r="C86" s="26"/>
    </row>
    <row r="87" spans="1:3" x14ac:dyDescent="0.25">
      <c r="A87" s="12" t="s">
        <v>126</v>
      </c>
      <c r="B87" s="5" t="s">
        <v>314</v>
      </c>
      <c r="C87" s="26"/>
    </row>
    <row r="88" spans="1:3" x14ac:dyDescent="0.25">
      <c r="A88" s="12" t="s">
        <v>127</v>
      </c>
      <c r="B88" s="5" t="s">
        <v>314</v>
      </c>
      <c r="C88" s="26"/>
    </row>
    <row r="89" spans="1:3" x14ac:dyDescent="0.25">
      <c r="A89" s="12" t="s">
        <v>128</v>
      </c>
      <c r="B89" s="5" t="s">
        <v>314</v>
      </c>
      <c r="C89" s="26"/>
    </row>
    <row r="90" spans="1:3" x14ac:dyDescent="0.25">
      <c r="A90" s="12" t="s">
        <v>129</v>
      </c>
      <c r="B90" s="5" t="s">
        <v>314</v>
      </c>
      <c r="C90" s="26"/>
    </row>
    <row r="91" spans="1:3" x14ac:dyDescent="0.25">
      <c r="A91" s="12" t="s">
        <v>130</v>
      </c>
      <c r="B91" s="5" t="s">
        <v>314</v>
      </c>
      <c r="C91" s="26">
        <v>4762041</v>
      </c>
    </row>
    <row r="92" spans="1:3" x14ac:dyDescent="0.25">
      <c r="A92" s="12" t="s">
        <v>131</v>
      </c>
      <c r="B92" s="5" t="s">
        <v>314</v>
      </c>
      <c r="C92" s="26"/>
    </row>
    <row r="93" spans="1:3" x14ac:dyDescent="0.25">
      <c r="A93" s="12" t="s">
        <v>132</v>
      </c>
      <c r="B93" s="5" t="s">
        <v>314</v>
      </c>
      <c r="C93" s="26"/>
    </row>
    <row r="94" spans="1:3" x14ac:dyDescent="0.25">
      <c r="A94" s="10" t="s">
        <v>6</v>
      </c>
      <c r="B94" s="7" t="s">
        <v>314</v>
      </c>
      <c r="C94" s="26">
        <f>SUM(C84:C93)</f>
        <v>4762041</v>
      </c>
    </row>
    <row r="95" spans="1:3" x14ac:dyDescent="0.25">
      <c r="A95" s="12" t="s">
        <v>133</v>
      </c>
      <c r="B95" s="4" t="s">
        <v>316</v>
      </c>
      <c r="C95" s="26"/>
    </row>
    <row r="96" spans="1:3" x14ac:dyDescent="0.25">
      <c r="A96" s="12" t="s">
        <v>134</v>
      </c>
      <c r="B96" s="5" t="s">
        <v>316</v>
      </c>
      <c r="C96" s="26"/>
    </row>
    <row r="97" spans="1:3" x14ac:dyDescent="0.25">
      <c r="A97" s="12" t="s">
        <v>135</v>
      </c>
      <c r="B97" s="4" t="s">
        <v>316</v>
      </c>
      <c r="C97" s="26"/>
    </row>
    <row r="98" spans="1:3" x14ac:dyDescent="0.25">
      <c r="A98" s="4" t="s">
        <v>136</v>
      </c>
      <c r="B98" s="5" t="s">
        <v>316</v>
      </c>
      <c r="C98" s="26"/>
    </row>
    <row r="99" spans="1:3" x14ac:dyDescent="0.25">
      <c r="A99" s="4" t="s">
        <v>137</v>
      </c>
      <c r="B99" s="4" t="s">
        <v>316</v>
      </c>
      <c r="C99" s="26"/>
    </row>
    <row r="100" spans="1:3" x14ac:dyDescent="0.25">
      <c r="A100" s="4" t="s">
        <v>138</v>
      </c>
      <c r="B100" s="5" t="s">
        <v>316</v>
      </c>
      <c r="C100" s="26"/>
    </row>
    <row r="101" spans="1:3" x14ac:dyDescent="0.25">
      <c r="A101" s="12" t="s">
        <v>139</v>
      </c>
      <c r="B101" s="4" t="s">
        <v>316</v>
      </c>
      <c r="C101" s="26"/>
    </row>
    <row r="102" spans="1:3" x14ac:dyDescent="0.25">
      <c r="A102" s="12" t="s">
        <v>143</v>
      </c>
      <c r="B102" s="5" t="s">
        <v>316</v>
      </c>
      <c r="C102" s="26"/>
    </row>
    <row r="103" spans="1:3" x14ac:dyDescent="0.25">
      <c r="A103" s="12" t="s">
        <v>141</v>
      </c>
      <c r="B103" s="4" t="s">
        <v>316</v>
      </c>
      <c r="C103" s="26"/>
    </row>
    <row r="104" spans="1:3" x14ac:dyDescent="0.25">
      <c r="A104" s="12" t="s">
        <v>142</v>
      </c>
      <c r="B104" s="5" t="s">
        <v>316</v>
      </c>
      <c r="C104" s="26"/>
    </row>
    <row r="105" spans="1:3" ht="25.5" x14ac:dyDescent="0.25">
      <c r="A105" s="10" t="s">
        <v>5</v>
      </c>
      <c r="B105" s="7" t="s">
        <v>316</v>
      </c>
      <c r="C105" s="26">
        <f>SUM(C95:C104)</f>
        <v>0</v>
      </c>
    </row>
    <row r="106" spans="1:3" x14ac:dyDescent="0.25">
      <c r="A106" s="12" t="s">
        <v>133</v>
      </c>
      <c r="B106" s="4" t="s">
        <v>319</v>
      </c>
      <c r="C106" s="26"/>
    </row>
    <row r="107" spans="1:3" x14ac:dyDescent="0.25">
      <c r="A107" s="12" t="s">
        <v>134</v>
      </c>
      <c r="B107" s="4" t="s">
        <v>319</v>
      </c>
      <c r="C107" s="26"/>
    </row>
    <row r="108" spans="1:3" x14ac:dyDescent="0.25">
      <c r="A108" s="12" t="s">
        <v>135</v>
      </c>
      <c r="B108" s="4" t="s">
        <v>319</v>
      </c>
      <c r="C108" s="26"/>
    </row>
    <row r="109" spans="1:3" x14ac:dyDescent="0.25">
      <c r="A109" s="4" t="s">
        <v>136</v>
      </c>
      <c r="B109" s="4" t="s">
        <v>319</v>
      </c>
      <c r="C109" s="26"/>
    </row>
    <row r="110" spans="1:3" x14ac:dyDescent="0.25">
      <c r="A110" s="4" t="s">
        <v>137</v>
      </c>
      <c r="B110" s="4" t="s">
        <v>319</v>
      </c>
      <c r="C110" s="26"/>
    </row>
    <row r="111" spans="1:3" x14ac:dyDescent="0.25">
      <c r="A111" s="4" t="s">
        <v>138</v>
      </c>
      <c r="B111" s="4" t="s">
        <v>319</v>
      </c>
      <c r="C111" s="26"/>
    </row>
    <row r="112" spans="1:3" x14ac:dyDescent="0.25">
      <c r="A112" s="12" t="s">
        <v>139</v>
      </c>
      <c r="B112" s="4" t="s">
        <v>319</v>
      </c>
      <c r="C112" s="26"/>
    </row>
    <row r="113" spans="1:3" x14ac:dyDescent="0.25">
      <c r="A113" s="12" t="s">
        <v>143</v>
      </c>
      <c r="B113" s="4" t="s">
        <v>319</v>
      </c>
      <c r="C113" s="26"/>
    </row>
    <row r="114" spans="1:3" x14ac:dyDescent="0.25">
      <c r="A114" s="12" t="s">
        <v>141</v>
      </c>
      <c r="B114" s="4" t="s">
        <v>319</v>
      </c>
      <c r="C114" s="26"/>
    </row>
    <row r="115" spans="1:3" x14ac:dyDescent="0.25">
      <c r="A115" s="12" t="s">
        <v>142</v>
      </c>
      <c r="B115" s="4" t="s">
        <v>319</v>
      </c>
      <c r="C115" s="26"/>
    </row>
    <row r="116" spans="1:3" x14ac:dyDescent="0.25">
      <c r="A116" s="14" t="s">
        <v>39</v>
      </c>
      <c r="B116" s="7" t="s">
        <v>319</v>
      </c>
      <c r="C116" s="26">
        <f>SUM(C106:C115)</f>
        <v>0</v>
      </c>
    </row>
  </sheetData>
  <mergeCells count="2">
    <mergeCell ref="A2:C2"/>
    <mergeCell ref="A3:C3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7</vt:i4>
      </vt:variant>
    </vt:vector>
  </HeadingPairs>
  <TitlesOfParts>
    <vt:vector size="15" baseType="lpstr">
      <vt:lpstr>1.melléklet</vt:lpstr>
      <vt:lpstr>2.melléklet</vt:lpstr>
      <vt:lpstr>3.melléklet</vt:lpstr>
      <vt:lpstr>4. melléklet</vt:lpstr>
      <vt:lpstr>5.melléklet</vt:lpstr>
      <vt:lpstr>6.melléklet</vt:lpstr>
      <vt:lpstr>7.melléklet</vt:lpstr>
      <vt:lpstr>8.melléklet</vt:lpstr>
      <vt:lpstr>'1.melléklet'!Nyomtatási_terület</vt:lpstr>
      <vt:lpstr>'2.melléklet'!Nyomtatási_terület</vt:lpstr>
      <vt:lpstr>'4. melléklet'!Nyomtatási_terület</vt:lpstr>
      <vt:lpstr>'5.melléklet'!Nyomtatási_terület</vt:lpstr>
      <vt:lpstr>'6.melléklet'!Nyomtatási_terület</vt:lpstr>
      <vt:lpstr>'7.melléklet'!Nyomtatási_terület</vt:lpstr>
      <vt:lpstr>'8.melléklet'!Nyomtatási_terület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Papp Emőke</cp:lastModifiedBy>
  <cp:lastPrinted>2017-03-20T14:41:19Z</cp:lastPrinted>
  <dcterms:created xsi:type="dcterms:W3CDTF">2014-01-03T21:48:14Z</dcterms:created>
  <dcterms:modified xsi:type="dcterms:W3CDTF">2018-03-01T09:47:15Z</dcterms:modified>
</cp:coreProperties>
</file>