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<sst xmlns="http://schemas.openxmlformats.org/spreadsheetml/2006/main" count="426" uniqueCount="415">
  <si>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2017.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</si>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</sst>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4">
      <selection activeCell="C79" sqref="C79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451187753</v>
      </c>
      <c r="D19" s="39"/>
      <c r="E19" s="39">
        <v>30993423</v>
      </c>
      <c r="F19" s="13">
        <f>SUM(C19:E19)</f>
        <v>482181176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17319518</v>
      </c>
      <c r="D23" s="39">
        <v>16232760</v>
      </c>
      <c r="E23" s="39">
        <v>300000</v>
      </c>
      <c r="F23" s="13">
        <f>SUM(C23:E23)</f>
        <v>33852278</v>
      </c>
    </row>
    <row r="24" spans="1:6" ht="15">
      <c r="A24" s="40" t="s">
        <v>223</v>
      </c>
      <c r="B24" s="41" t="s">
        <v>224</v>
      </c>
      <c r="C24" s="12">
        <f>SUM(C19:C23)</f>
        <v>468507271</v>
      </c>
      <c r="D24" s="12">
        <f>SUM(D23)</f>
        <v>16232760</v>
      </c>
      <c r="E24" s="12">
        <f>SUM(E19:E23)</f>
        <v>31293423</v>
      </c>
      <c r="F24" s="12">
        <f>SUM(C24:E24)</f>
        <v>516033454</v>
      </c>
    </row>
    <row r="25" spans="1:6" ht="15">
      <c r="A25" s="14" t="s">
        <v>225</v>
      </c>
      <c r="B25" s="41" t="s">
        <v>226</v>
      </c>
      <c r="C25" s="12">
        <v>99107187</v>
      </c>
      <c r="D25" s="12">
        <v>3571207</v>
      </c>
      <c r="E25" s="12">
        <v>7607965</v>
      </c>
      <c r="F25" s="12">
        <f>SUM(C25:E25)</f>
        <v>110286359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39758624</v>
      </c>
      <c r="D29" s="39">
        <v>3450000</v>
      </c>
      <c r="E29" s="39">
        <v>1051566</v>
      </c>
      <c r="F29" s="13">
        <f>SUM(C29:E29)</f>
        <v>44260190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5719268</v>
      </c>
      <c r="D32" s="39"/>
      <c r="E32" s="39">
        <v>441212</v>
      </c>
      <c r="F32" s="13">
        <f>SUM(C32:E32)</f>
        <v>6160480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328393696</v>
      </c>
      <c r="D40" s="39">
        <v>2914000</v>
      </c>
      <c r="E40" s="39">
        <v>11626088</v>
      </c>
      <c r="F40" s="13">
        <f>SUM(C40:E40)</f>
        <v>342933784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1130000</v>
      </c>
      <c r="D43" s="39"/>
      <c r="E43" s="39">
        <v>100000</v>
      </c>
      <c r="F43" s="13">
        <f>SUM(C43:E43)</f>
        <v>1230000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107119818</v>
      </c>
      <c r="D49" s="39">
        <v>1636000</v>
      </c>
      <c r="E49" s="39">
        <v>3358804</v>
      </c>
      <c r="F49" s="13">
        <f>SUM(C49:E49)</f>
        <v>112114622</v>
      </c>
    </row>
    <row r="50" spans="1:6" ht="15">
      <c r="A50" s="14" t="s">
        <v>275</v>
      </c>
      <c r="B50" s="41" t="s">
        <v>276</v>
      </c>
      <c r="C50" s="12">
        <f>SUM(C29:C49)</f>
        <v>482121406</v>
      </c>
      <c r="D50" s="12">
        <f>SUM(D29:D49)</f>
        <v>8000000</v>
      </c>
      <c r="E50" s="12">
        <f>SUM(E29:E49)</f>
        <v>16577670</v>
      </c>
      <c r="F50" s="12">
        <f>SUM(F29:F49)</f>
        <v>506699076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40800000</v>
      </c>
      <c r="D59" s="12"/>
      <c r="E59" s="12"/>
      <c r="F59" s="12">
        <f>SUM(C59:E59)</f>
        <v>40800000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/>
      <c r="D61" s="39"/>
      <c r="E61" s="39"/>
      <c r="F61" s="13">
        <f>SUM(C61:E61)</f>
        <v>0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203928018</v>
      </c>
      <c r="D65" s="39"/>
      <c r="E65" s="39"/>
      <c r="F65" s="13">
        <f>SUM(C65:E65)</f>
        <v>203928018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47682172</v>
      </c>
      <c r="D70" s="39">
        <v>9747500</v>
      </c>
      <c r="E70" s="39"/>
      <c r="F70" s="13">
        <f>SUM(C70:E70)</f>
        <v>57429672</v>
      </c>
    </row>
    <row r="71" spans="1:6" ht="15">
      <c r="A71" s="45" t="s">
        <v>317</v>
      </c>
      <c r="B71" s="36" t="s">
        <v>318</v>
      </c>
      <c r="C71" s="39">
        <v>5500000</v>
      </c>
      <c r="D71" s="39"/>
      <c r="E71" s="39"/>
      <c r="F71" s="13">
        <f>SUM(C71:E71)</f>
        <v>5500000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257110190</v>
      </c>
      <c r="D73" s="12">
        <f>SUM(D60:D72)</f>
        <v>9747500</v>
      </c>
      <c r="E73" s="12"/>
      <c r="F73" s="12">
        <f>SUM(F60:F72)</f>
        <v>266857690</v>
      </c>
    </row>
    <row r="74" spans="1:6" ht="15.75">
      <c r="A74" s="19" t="s">
        <v>93</v>
      </c>
      <c r="B74" s="46"/>
      <c r="C74" s="12">
        <f>C73+C59+C50+C25+C24</f>
        <v>1347646054</v>
      </c>
      <c r="D74" s="12">
        <f>D73+D59+D50+D25+D24</f>
        <v>37551467</v>
      </c>
      <c r="E74" s="12">
        <f>E73+E59+E50+E25+E24</f>
        <v>55479058</v>
      </c>
      <c r="F74" s="12">
        <f>F73+F59+F50+F25+F24</f>
        <v>1440676579</v>
      </c>
    </row>
    <row r="75" spans="1:6" ht="15">
      <c r="A75" s="47" t="s">
        <v>322</v>
      </c>
      <c r="B75" s="36" t="s">
        <v>323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7" t="s">
        <v>324</v>
      </c>
      <c r="B76" s="36" t="s">
        <v>325</v>
      </c>
      <c r="C76" s="39">
        <v>15811460</v>
      </c>
      <c r="D76" s="39"/>
      <c r="E76" s="39"/>
      <c r="F76" s="13">
        <f aca="true" t="shared" si="0" ref="F76:F81">SUM(C76:E76)</f>
        <v>15811460</v>
      </c>
    </row>
    <row r="77" spans="1:6" ht="15">
      <c r="A77" s="47" t="s">
        <v>326</v>
      </c>
      <c r="B77" s="36" t="s">
        <v>327</v>
      </c>
      <c r="C77" s="39">
        <v>1469000</v>
      </c>
      <c r="D77" s="39"/>
      <c r="E77" s="39"/>
      <c r="F77" s="13">
        <f t="shared" si="0"/>
        <v>1469000</v>
      </c>
    </row>
    <row r="78" spans="1:6" ht="15">
      <c r="A78" s="47" t="s">
        <v>328</v>
      </c>
      <c r="B78" s="36" t="s">
        <v>329</v>
      </c>
      <c r="C78" s="39">
        <v>5097256</v>
      </c>
      <c r="D78" s="39"/>
      <c r="E78" s="39"/>
      <c r="F78" s="13">
        <f t="shared" si="0"/>
        <v>5097256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4431533</v>
      </c>
      <c r="D81" s="39"/>
      <c r="E81" s="39"/>
      <c r="F81" s="13">
        <f t="shared" si="0"/>
        <v>4431533</v>
      </c>
    </row>
    <row r="82" spans="1:6" ht="15">
      <c r="A82" s="15" t="s">
        <v>336</v>
      </c>
      <c r="B82" s="41" t="s">
        <v>337</v>
      </c>
      <c r="C82" s="12">
        <f>SUM(C75:C81)</f>
        <v>27309249</v>
      </c>
      <c r="D82" s="12"/>
      <c r="E82" s="12"/>
      <c r="F82" s="12">
        <f>SUM(F75:F81)</f>
        <v>27309249</v>
      </c>
    </row>
    <row r="83" spans="1:6" ht="15">
      <c r="A83" s="17" t="s">
        <v>338</v>
      </c>
      <c r="B83" s="36" t="s">
        <v>339</v>
      </c>
      <c r="C83" s="39">
        <v>9319306</v>
      </c>
      <c r="D83" s="39"/>
      <c r="E83" s="39"/>
      <c r="F83" s="13">
        <f>SUM(C83:E83)</f>
        <v>9319306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2516212</v>
      </c>
      <c r="D86" s="39"/>
      <c r="E86" s="39"/>
      <c r="F86" s="13">
        <f>SUM(C86:E86)</f>
        <v>2516212</v>
      </c>
    </row>
    <row r="87" spans="1:6" ht="15">
      <c r="A87" s="18" t="s">
        <v>346</v>
      </c>
      <c r="B87" s="41" t="s">
        <v>347</v>
      </c>
      <c r="C87" s="12">
        <f>SUM(C83:C86)</f>
        <v>11835518</v>
      </c>
      <c r="D87" s="12"/>
      <c r="E87" s="12"/>
      <c r="F87" s="12">
        <f>SUM(F83:F86)</f>
        <v>11835518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39144767</v>
      </c>
      <c r="D97" s="39">
        <f>D96+D87+D82</f>
        <v>0</v>
      </c>
      <c r="E97" s="39">
        <f>E96+E87+E82</f>
        <v>0</v>
      </c>
      <c r="F97" s="12">
        <f>F96+F87+F82</f>
        <v>39144767</v>
      </c>
    </row>
    <row r="98" spans="1:6" ht="15.75">
      <c r="A98" s="22" t="s">
        <v>366</v>
      </c>
      <c r="B98" s="48" t="s">
        <v>367</v>
      </c>
      <c r="C98" s="12">
        <f>C96+C87+C82+C73+C59+C50+C25+C24</f>
        <v>1386790821</v>
      </c>
      <c r="D98" s="12">
        <f>D73+D50+D25+D24</f>
        <v>37551467</v>
      </c>
      <c r="E98" s="12">
        <f>E50+E25+E24</f>
        <v>55479058</v>
      </c>
      <c r="F98" s="12">
        <f>F96+F87+F82+F73+F59+F50+F25+F24</f>
        <v>1479821346</v>
      </c>
    </row>
    <row r="99" spans="1:25" ht="15">
      <c r="A99" s="17" t="s">
        <v>368</v>
      </c>
      <c r="B99" s="9" t="s">
        <v>369</v>
      </c>
      <c r="C99" s="49">
        <v>11130212</v>
      </c>
      <c r="D99" s="49"/>
      <c r="E99" s="49"/>
      <c r="F99" s="49">
        <f>SUM(C99:E99)</f>
        <v>11130212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11130212</v>
      </c>
      <c r="D102" s="52"/>
      <c r="E102" s="52"/>
      <c r="F102" s="52">
        <f>SUM(F99:F101)</f>
        <v>11130212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/>
      <c r="D109" s="54"/>
      <c r="E109" s="54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6">
        <f>SUM(C110:E110)</f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/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C110+C102</f>
        <v>11130212</v>
      </c>
      <c r="D121" s="56"/>
      <c r="E121" s="56"/>
      <c r="F121" s="56">
        <f>F110+F102</f>
        <v>11130212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1397921033</v>
      </c>
      <c r="D122" s="59">
        <f>SUM(D98+D121)</f>
        <v>37551467</v>
      </c>
      <c r="E122" s="59">
        <f>SUM(E98+E121)</f>
        <v>55479058</v>
      </c>
      <c r="F122" s="59">
        <f>SUM(F98+F121)</f>
        <v>1490951558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5/2017.(II. 23.)önkormányzati rendelethez*</oddHeader>
    <oddFooter>&amp;LMódosította: 10/2017. (V. 4.) önkormányzati rendelet.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820435200</v>
      </c>
      <c r="D12" s="12"/>
      <c r="E12" s="12"/>
      <c r="F12" s="12">
        <f>SUM(C12:E12)</f>
        <v>820435200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182248476</v>
      </c>
      <c r="D17" s="13"/>
      <c r="E17" s="13"/>
      <c r="F17" s="13">
        <f>SUM(C17:E17)</f>
        <v>182248476</v>
      </c>
    </row>
    <row r="18" spans="1:6" ht="15" customHeight="1">
      <c r="A18" s="14" t="s">
        <v>33</v>
      </c>
      <c r="B18" s="15" t="s">
        <v>34</v>
      </c>
      <c r="C18" s="12">
        <f>SUM(C12:C17)</f>
        <v>1002683676</v>
      </c>
      <c r="D18" s="12"/>
      <c r="E18" s="12"/>
      <c r="F18" s="12">
        <f>SUM(F12:F17)</f>
        <v>1002683676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231989113</v>
      </c>
      <c r="D25" s="13">
        <v>37551467</v>
      </c>
      <c r="E25" s="13">
        <v>6659420</v>
      </c>
      <c r="F25" s="13">
        <f>SUM(C25:E25)</f>
        <v>276200000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267989113</v>
      </c>
      <c r="D30" s="16">
        <f>SUM(D25:D29)</f>
        <v>37551467</v>
      </c>
      <c r="E30" s="16">
        <f>SUM(E25:E29)</f>
        <v>6659420</v>
      </c>
      <c r="F30" s="16">
        <f>SUM(F25:F29)</f>
        <v>312200000</v>
      </c>
    </row>
    <row r="31" spans="1:6" ht="15" customHeight="1">
      <c r="A31" s="9" t="s">
        <v>59</v>
      </c>
      <c r="B31" s="7" t="s">
        <v>60</v>
      </c>
      <c r="C31" s="13">
        <v>6800000</v>
      </c>
      <c r="D31" s="13"/>
      <c r="E31" s="13"/>
      <c r="F31" s="13">
        <f>SUM(C31:E31)</f>
        <v>6800000</v>
      </c>
    </row>
    <row r="32" spans="1:6" ht="15" customHeight="1">
      <c r="A32" s="14" t="s">
        <v>61</v>
      </c>
      <c r="B32" s="15" t="s">
        <v>62</v>
      </c>
      <c r="C32" s="12">
        <f>SUM(C30:C31)</f>
        <v>274789113</v>
      </c>
      <c r="D32" s="12">
        <f>SUM(D30:D31)</f>
        <v>37551467</v>
      </c>
      <c r="E32" s="12">
        <f>SUM(E30:E31)</f>
        <v>6659420</v>
      </c>
      <c r="F32" s="12">
        <f>SUM(F30:F31)</f>
        <v>319000000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110541821</v>
      </c>
      <c r="D43" s="12"/>
      <c r="E43" s="12"/>
      <c r="F43" s="12">
        <f>SUM(C43:E43)</f>
        <v>110541821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1388014610</v>
      </c>
      <c r="D48" s="12">
        <f>D47+D43+D32+D18</f>
        <v>37551467</v>
      </c>
      <c r="E48" s="12">
        <f>E43+E32+E18</f>
        <v>6659420</v>
      </c>
      <c r="F48" s="12">
        <f>F47+F43+F32+F18</f>
        <v>1432225497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10799492</v>
      </c>
      <c r="D65" s="12">
        <f>D64+D60+D54</f>
        <v>0</v>
      </c>
      <c r="E65" s="12">
        <f>E64+E60+E54</f>
        <v>0</v>
      </c>
      <c r="F65" s="12">
        <f>F64+F60+F54</f>
        <v>10799492</v>
      </c>
    </row>
    <row r="66" spans="1:6" ht="15.75">
      <c r="A66" s="21" t="s">
        <v>127</v>
      </c>
      <c r="B66" s="22" t="s">
        <v>128</v>
      </c>
      <c r="C66" s="12">
        <f>C64+C47+C60+C43+C32+C18+C54</f>
        <v>1398814102</v>
      </c>
      <c r="D66" s="12">
        <f>D64+D47+D60+D43+D32</f>
        <v>37551467</v>
      </c>
      <c r="E66" s="12">
        <f>E64+E47+E60+E43+E32</f>
        <v>6659420</v>
      </c>
      <c r="F66" s="12">
        <f>F64+F47+F60+F43+F32+F18+F54</f>
        <v>1443024989</v>
      </c>
    </row>
    <row r="67" spans="1:6" ht="15.75">
      <c r="A67" s="23" t="s">
        <v>129</v>
      </c>
      <c r="B67" s="24"/>
      <c r="C67" s="13">
        <f>C48-'kiadások működés önk+költs.szer'!C74</f>
        <v>40368556</v>
      </c>
      <c r="D67" s="13">
        <f>D48-'kiadások működés önk+költs.szer'!D74</f>
        <v>0</v>
      </c>
      <c r="E67" s="13">
        <f>E48-'kiadások működés önk+költs.szer'!E74</f>
        <v>-48819638</v>
      </c>
      <c r="F67" s="13">
        <f>F48-'kiadások működés önk+költs.szer'!F74</f>
        <v>-8451082</v>
      </c>
    </row>
    <row r="68" spans="1:6" ht="15.75">
      <c r="A68" s="23" t="s">
        <v>130</v>
      </c>
      <c r="B68" s="24"/>
      <c r="C68" s="13">
        <f>C65-'kiadások működés önk+költs.szer'!C97</f>
        <v>-28345275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-28345275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47926569</v>
      </c>
      <c r="D82" s="13"/>
      <c r="E82" s="13"/>
      <c r="F82" s="13">
        <f>SUM(C82:E82)</f>
        <v>47926569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47926569</v>
      </c>
      <c r="D88" s="12">
        <f>SUM(D72:D87)</f>
        <v>0</v>
      </c>
      <c r="E88" s="12">
        <f>SUM(E72:E87)</f>
        <v>0</v>
      </c>
      <c r="F88" s="12">
        <f>SUM(C88:E88)</f>
        <v>47926569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47926569</v>
      </c>
      <c r="D95" s="12">
        <f>SUM(D72:D94)</f>
        <v>0</v>
      </c>
      <c r="E95" s="12">
        <f>SUM(E72:E94)</f>
        <v>0</v>
      </c>
      <c r="F95" s="12">
        <f>SUM(C95:E95)</f>
        <v>47926569</v>
      </c>
    </row>
    <row r="96" spans="1:6" ht="15.75">
      <c r="A96" s="30" t="s">
        <v>183</v>
      </c>
      <c r="B96" s="31"/>
      <c r="C96" s="12">
        <f>C66+C95</f>
        <v>1446740671</v>
      </c>
      <c r="D96" s="12">
        <f>D95+D66</f>
        <v>37551467</v>
      </c>
      <c r="E96" s="12">
        <f>E95+E66</f>
        <v>6659420</v>
      </c>
      <c r="F96" s="12">
        <f>F95+F66</f>
        <v>1490951558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10/2017.(V. 4. 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2017-05-09T08:48:49Z</dcterms:created>
  <dcterms:modified xsi:type="dcterms:W3CDTF">2017-05-09T09:16:58Z</dcterms:modified>
  <cp:category/>
  <cp:version/>
  <cp:contentType/>
  <cp:contentStatus/>
</cp:coreProperties>
</file>