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NK 2020\05.29\"/>
    </mc:Choice>
  </mc:AlternateContent>
  <xr:revisionPtr revIDLastSave="0" documentId="13_ncr:1_{832A718F-4D23-44ED-B790-CA89C646B5EC}" xr6:coauthVersionLast="45" xr6:coauthVersionMax="45" xr10:uidLastSave="{00000000-0000-0000-0000-000000000000}"/>
  <bookViews>
    <workbookView xWindow="-120" yWindow="-120" windowWidth="29040" windowHeight="15840" tabRatio="876" activeTab="18" xr2:uid="{00000000-000D-0000-FFFF-FFFF00000000}"/>
  </bookViews>
  <sheets>
    <sheet name="1. melléklet" sheetId="1" r:id="rId1"/>
    <sheet name="2. melléklet" sheetId="43" r:id="rId2"/>
    <sheet name="3. melléklet" sheetId="10" r:id="rId3"/>
    <sheet name="4. melléklet" sheetId="15" r:id="rId4"/>
    <sheet name="5. melléklet" sheetId="2" r:id="rId5"/>
    <sheet name="6. melléklet" sheetId="11" r:id="rId6"/>
    <sheet name="7. melléklet" sheetId="8" r:id="rId7"/>
    <sheet name="8 melléklet" sheetId="12" r:id="rId8"/>
    <sheet name="9 melléklet" sheetId="13" r:id="rId9"/>
    <sheet name="10 melléklet" sheetId="14" r:id="rId10"/>
    <sheet name="11 melléklet" sheetId="28" r:id="rId11"/>
    <sheet name="12 melléklet" sheetId="29" r:id="rId12"/>
    <sheet name="13A melléklet" sheetId="30" r:id="rId13"/>
    <sheet name="13B melléklet" sheetId="31" r:id="rId14"/>
    <sheet name="14. melléklet" sheetId="32" r:id="rId15"/>
    <sheet name="15. melléklet" sheetId="51" r:id="rId16"/>
    <sheet name="16 melléklet" sheetId="48" r:id="rId17"/>
    <sheet name="17 melléklet" sheetId="49" r:id="rId18"/>
    <sheet name="18. melléklet" sheetId="60" r:id="rId19"/>
    <sheet name="MÉRLEG " sheetId="52" state="hidden" r:id="rId20"/>
    <sheet name="GÖRDÜLŐ" sheetId="55" state="hidden" r:id="rId21"/>
    <sheet name="TÖBB ÉVES" sheetId="53" state="hidden" r:id="rId22"/>
    <sheet name="KÖZVETETT" sheetId="54" state="hidden" r:id="rId23"/>
    <sheet name="VAGYON" sheetId="56" state="hidden" r:id="rId24"/>
    <sheet name="PÉNZESZKÖZ VÁLTOZÁS" sheetId="57" state="hidden" r:id="rId25"/>
    <sheet name="Cofog kiadás" sheetId="63" state="hidden" r:id="rId26"/>
    <sheet name="Cofog bevétel" sheetId="64" state="hidden" r:id="rId27"/>
  </sheets>
  <definedNames>
    <definedName name="_pr232" localSheetId="20">GÖRDÜLŐ!#REF!</definedName>
    <definedName name="_pr232" localSheetId="22">KÖZVETETT!$A$11</definedName>
    <definedName name="_pr232" localSheetId="19">'MÉRLEG '!$A$17</definedName>
    <definedName name="_pr232" localSheetId="21">'TÖBB ÉVES'!$A$13</definedName>
    <definedName name="_pr233" localSheetId="20">GÖRDÜLŐ!#REF!</definedName>
    <definedName name="_pr233" localSheetId="22">KÖZVETETT!$A$16</definedName>
    <definedName name="_pr233" localSheetId="19">'MÉRLEG '!$A$18</definedName>
    <definedName name="_pr233" localSheetId="21">'TÖBB ÉVES'!#REF!</definedName>
    <definedName name="_pr234" localSheetId="20">GÖRDÜLŐ!#REF!</definedName>
    <definedName name="_pr234" localSheetId="22">KÖZVETETT!$A$35</definedName>
    <definedName name="_pr234" localSheetId="19">'MÉRLEG '!$A$19</definedName>
    <definedName name="_pr234" localSheetId="21">'TÖBB ÉVES'!#REF!</definedName>
    <definedName name="_pr235" localSheetId="20">GÖRDÜLŐ!#REF!</definedName>
    <definedName name="_pr235" localSheetId="22">KÖZVETETT!$A$40</definedName>
    <definedName name="_pr235" localSheetId="19">'MÉRLEG '!$A$20</definedName>
    <definedName name="_pr235" localSheetId="21">'TÖBB ÉVES'!$A$14</definedName>
    <definedName name="_pr236" localSheetId="20">GÖRDÜLŐ!#REF!</definedName>
    <definedName name="_pr236" localSheetId="22">KÖZVETETT!$A$45</definedName>
    <definedName name="_pr236" localSheetId="19">'MÉRLEG '!$A$21</definedName>
    <definedName name="_pr236" localSheetId="21">'TÖBB ÉVES'!$A$15</definedName>
    <definedName name="_pr312" localSheetId="20">GÖRDÜLŐ!#REF!</definedName>
    <definedName name="_pr312" localSheetId="22">KÖZVETETT!#REF!</definedName>
    <definedName name="_pr312" localSheetId="19">'MÉRLEG '!$A$8</definedName>
    <definedName name="_pr312" localSheetId="21">'TÖBB ÉVES'!#REF!</definedName>
    <definedName name="_pr313" localSheetId="20">GÖRDÜLŐ!#REF!</definedName>
    <definedName name="_pr313" localSheetId="22">KÖZVETETT!#REF!</definedName>
    <definedName name="_pr313" localSheetId="19">'MÉRLEG '!$A$9</definedName>
    <definedName name="_pr313" localSheetId="21">'TÖBB ÉVES'!$A$3</definedName>
    <definedName name="_pr314" localSheetId="20">GÖRDÜLŐ!#REF!</definedName>
    <definedName name="_pr314" localSheetId="22">KÖZVETETT!$A$3</definedName>
    <definedName name="_pr314" localSheetId="19">'MÉRLEG '!$A$10</definedName>
    <definedName name="_pr314" localSheetId="21">'TÖBB ÉVES'!$A$8</definedName>
    <definedName name="_pr315" localSheetId="20">GÖRDÜLŐ!#REF!</definedName>
    <definedName name="_pr315" localSheetId="22">KÖZVETETT!#REF!</definedName>
    <definedName name="_pr315" localSheetId="19">'MÉRLEG '!$A$11</definedName>
    <definedName name="_pr315" localSheetId="21">'TÖBB ÉVES'!$A$9</definedName>
    <definedName name="foot_4_place" localSheetId="9">'10 melléklet'!$A$20</definedName>
    <definedName name="foot_5_place" localSheetId="9">'10 melléklet'!#REF!</definedName>
    <definedName name="foot_53_place" localSheetId="9">'10 melléklet'!$A$65</definedName>
    <definedName name="_xlnm.Print_Area" localSheetId="20">GÖRDÜLŐ!$A$2:$I$56</definedName>
    <definedName name="_xlnm.Print_Area" localSheetId="22">KÖZVETETT!$A$2:$E$46</definedName>
    <definedName name="_xlnm.Print_Area" localSheetId="19">'MÉRLEG '!$A$1:$E$159</definedName>
    <definedName name="_xlnm.Print_Area" localSheetId="24">'PÉNZESZKÖZ VÁLTOZÁS'!$A$2:$B$24</definedName>
    <definedName name="_xlnm.Print_Area" localSheetId="21">'TÖBB ÉVES'!$A$2:$I$20</definedName>
    <definedName name="_xlnm.Print_Area" localSheetId="23">VAGYON!$A$2:$D$177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3" i="56" l="1"/>
  <c r="B63" i="56"/>
  <c r="F131" i="2" l="1"/>
  <c r="G131" i="2"/>
  <c r="H131" i="2"/>
  <c r="C7" i="55" l="1"/>
  <c r="C108" i="52"/>
  <c r="C115" i="52" s="1"/>
  <c r="C134" i="52"/>
  <c r="C137" i="52" s="1"/>
  <c r="C135" i="52"/>
  <c r="C40" i="52"/>
  <c r="C81" i="52"/>
  <c r="C63" i="52"/>
  <c r="C136" i="52" l="1"/>
  <c r="D34" i="32"/>
  <c r="E34" i="32"/>
  <c r="C34" i="32"/>
  <c r="D33" i="32"/>
  <c r="E33" i="32"/>
  <c r="C33" i="32"/>
  <c r="D23" i="32"/>
  <c r="E23" i="32"/>
  <c r="C23" i="32"/>
  <c r="D15" i="32"/>
  <c r="E15" i="32"/>
  <c r="C15" i="32"/>
  <c r="D12" i="32"/>
  <c r="E12" i="32"/>
  <c r="C12" i="32"/>
  <c r="C11" i="32"/>
  <c r="D9" i="32"/>
  <c r="D11" i="32" s="1"/>
  <c r="E9" i="32"/>
  <c r="E11" i="32" s="1"/>
  <c r="C9" i="32"/>
  <c r="D63" i="28"/>
  <c r="F63" i="28"/>
  <c r="H63" i="28"/>
  <c r="C63" i="28"/>
  <c r="D31" i="28"/>
  <c r="F31" i="28"/>
  <c r="H31" i="28"/>
  <c r="D76" i="2"/>
  <c r="D77" i="2" s="1"/>
  <c r="E76" i="2"/>
  <c r="E102" i="2" s="1"/>
  <c r="E131" i="2" s="1"/>
  <c r="C76" i="2"/>
  <c r="C102" i="2" s="1"/>
  <c r="N130" i="2"/>
  <c r="M130" i="2"/>
  <c r="L130" i="2"/>
  <c r="N102" i="2"/>
  <c r="M102" i="2"/>
  <c r="L102" i="2"/>
  <c r="L131" i="2" s="1"/>
  <c r="N101" i="2"/>
  <c r="M101" i="2"/>
  <c r="L101" i="2"/>
  <c r="N77" i="2"/>
  <c r="M77" i="2"/>
  <c r="L77" i="2"/>
  <c r="E130" i="2"/>
  <c r="D130" i="2"/>
  <c r="C130" i="2"/>
  <c r="E101" i="2"/>
  <c r="D101" i="2"/>
  <c r="C101" i="2"/>
  <c r="D130" i="15"/>
  <c r="E130" i="15"/>
  <c r="C130" i="15"/>
  <c r="C102" i="15"/>
  <c r="C77" i="15"/>
  <c r="D77" i="15"/>
  <c r="E77" i="15"/>
  <c r="N102" i="10"/>
  <c r="M102" i="10"/>
  <c r="L102" i="10"/>
  <c r="N86" i="10"/>
  <c r="M86" i="10"/>
  <c r="L86" i="10"/>
  <c r="N74" i="10"/>
  <c r="N103" i="10" s="1"/>
  <c r="M74" i="10"/>
  <c r="L74" i="10"/>
  <c r="N73" i="10"/>
  <c r="M73" i="10"/>
  <c r="L73" i="10"/>
  <c r="N54" i="10"/>
  <c r="M54" i="10"/>
  <c r="L54" i="10"/>
  <c r="E102" i="10"/>
  <c r="D102" i="10"/>
  <c r="C102" i="10"/>
  <c r="E86" i="10"/>
  <c r="D86" i="10"/>
  <c r="C86" i="10"/>
  <c r="E74" i="10"/>
  <c r="E103" i="10" s="1"/>
  <c r="D74" i="10"/>
  <c r="C74" i="10"/>
  <c r="E73" i="10"/>
  <c r="D73" i="10"/>
  <c r="C73" i="10"/>
  <c r="E54" i="10"/>
  <c r="D54" i="10"/>
  <c r="C54" i="10"/>
  <c r="C101" i="43"/>
  <c r="D85" i="43"/>
  <c r="E85" i="43"/>
  <c r="C85" i="43"/>
  <c r="C73" i="43"/>
  <c r="C102" i="43" s="1"/>
  <c r="C53" i="43"/>
  <c r="M131" i="2" l="1"/>
  <c r="C103" i="10"/>
  <c r="L103" i="10"/>
  <c r="E77" i="2"/>
  <c r="D102" i="2"/>
  <c r="D131" i="2" s="1"/>
  <c r="N131" i="2"/>
  <c r="C77" i="2"/>
  <c r="D103" i="10"/>
  <c r="M103" i="10"/>
  <c r="C131" i="2"/>
  <c r="D53" i="55"/>
  <c r="E53" i="55"/>
  <c r="F53" i="55"/>
  <c r="C53" i="55"/>
  <c r="D52" i="55"/>
  <c r="E52" i="55"/>
  <c r="F52" i="55"/>
  <c r="C52" i="55"/>
  <c r="C51" i="55"/>
  <c r="C46" i="55"/>
  <c r="C50" i="55" s="1"/>
  <c r="C45" i="55"/>
  <c r="C44" i="55"/>
  <c r="C43" i="55"/>
  <c r="C42" i="55"/>
  <c r="C39" i="55"/>
  <c r="C38" i="55"/>
  <c r="C37" i="55"/>
  <c r="C35" i="55"/>
  <c r="C34" i="55"/>
  <c r="C33" i="55"/>
  <c r="C32" i="55"/>
  <c r="D28" i="55"/>
  <c r="E28" i="55"/>
  <c r="F28" i="55"/>
  <c r="D27" i="55"/>
  <c r="E27" i="55"/>
  <c r="F27" i="55"/>
  <c r="C28" i="55"/>
  <c r="C27" i="55"/>
  <c r="C26" i="55"/>
  <c r="C23" i="55"/>
  <c r="C24" i="55"/>
  <c r="C25" i="55"/>
  <c r="C22" i="55"/>
  <c r="C21" i="55"/>
  <c r="C20" i="55"/>
  <c r="C19" i="55"/>
  <c r="C18" i="55"/>
  <c r="C14" i="55"/>
  <c r="C13" i="55"/>
  <c r="C11" i="55"/>
  <c r="C10" i="55"/>
  <c r="C9" i="55"/>
  <c r="C8" i="55"/>
  <c r="E150" i="52"/>
  <c r="E51" i="55" s="1"/>
  <c r="F150" i="52"/>
  <c r="F51" i="55" s="1"/>
  <c r="D150" i="52"/>
  <c r="D51" i="55" s="1"/>
  <c r="D146" i="52"/>
  <c r="E146" i="52"/>
  <c r="F146" i="52"/>
  <c r="D147" i="52"/>
  <c r="E147" i="52"/>
  <c r="F147" i="52"/>
  <c r="D148" i="52"/>
  <c r="E148" i="52"/>
  <c r="F148" i="52"/>
  <c r="D149" i="52"/>
  <c r="E149" i="52"/>
  <c r="F149" i="52"/>
  <c r="E145" i="52"/>
  <c r="F145" i="52"/>
  <c r="D145" i="52"/>
  <c r="E140" i="52"/>
  <c r="E144" i="52" s="1"/>
  <c r="F140" i="52"/>
  <c r="F46" i="55" s="1"/>
  <c r="F50" i="55" s="1"/>
  <c r="D140" i="52"/>
  <c r="D46" i="55" s="1"/>
  <c r="D50" i="55" s="1"/>
  <c r="E139" i="52"/>
  <c r="E45" i="55" s="1"/>
  <c r="F139" i="52"/>
  <c r="F45" i="55" s="1"/>
  <c r="D139" i="52"/>
  <c r="D45" i="55" s="1"/>
  <c r="E138" i="52"/>
  <c r="E44" i="55" s="1"/>
  <c r="F138" i="52"/>
  <c r="F44" i="55" s="1"/>
  <c r="D138" i="52"/>
  <c r="D44" i="55" s="1"/>
  <c r="E133" i="52"/>
  <c r="E39" i="55" s="1"/>
  <c r="F133" i="52"/>
  <c r="F39" i="55" s="1"/>
  <c r="D129" i="52"/>
  <c r="D130" i="52"/>
  <c r="D131" i="52"/>
  <c r="D132" i="52"/>
  <c r="D128" i="52"/>
  <c r="D123" i="52"/>
  <c r="E123" i="52"/>
  <c r="F123" i="52"/>
  <c r="D124" i="52"/>
  <c r="E124" i="52"/>
  <c r="F124" i="52"/>
  <c r="D125" i="52"/>
  <c r="E125" i="52"/>
  <c r="F125" i="52"/>
  <c r="D126" i="52"/>
  <c r="E126" i="52"/>
  <c r="F126" i="52"/>
  <c r="E122" i="52"/>
  <c r="F122" i="52"/>
  <c r="D122" i="52"/>
  <c r="D117" i="52"/>
  <c r="E117" i="52"/>
  <c r="F117" i="52"/>
  <c r="D118" i="52"/>
  <c r="E118" i="52"/>
  <c r="F118" i="52"/>
  <c r="D119" i="52"/>
  <c r="E119" i="52"/>
  <c r="F119" i="52"/>
  <c r="D120" i="52"/>
  <c r="E120" i="52"/>
  <c r="F120" i="52"/>
  <c r="E116" i="52"/>
  <c r="F116" i="52"/>
  <c r="D116" i="52"/>
  <c r="D110" i="52"/>
  <c r="E110" i="52"/>
  <c r="F110" i="52"/>
  <c r="D111" i="52"/>
  <c r="E111" i="52"/>
  <c r="F111" i="52"/>
  <c r="D112" i="52"/>
  <c r="E112" i="52"/>
  <c r="F112" i="52"/>
  <c r="D113" i="52"/>
  <c r="E113" i="52"/>
  <c r="F113" i="52"/>
  <c r="E109" i="52"/>
  <c r="F109" i="52"/>
  <c r="D109" i="52"/>
  <c r="D98" i="52"/>
  <c r="E98" i="52"/>
  <c r="F98" i="52"/>
  <c r="D99" i="52"/>
  <c r="E99" i="52"/>
  <c r="F99" i="52"/>
  <c r="D100" i="52"/>
  <c r="E100" i="52"/>
  <c r="F100" i="52"/>
  <c r="D101" i="52"/>
  <c r="E101" i="52"/>
  <c r="F101" i="52"/>
  <c r="D102" i="52"/>
  <c r="E102" i="52"/>
  <c r="F102" i="52"/>
  <c r="D103" i="52"/>
  <c r="E103" i="52"/>
  <c r="F103" i="52"/>
  <c r="D104" i="52"/>
  <c r="E104" i="52"/>
  <c r="F104" i="52"/>
  <c r="D105" i="52"/>
  <c r="E105" i="52"/>
  <c r="F105" i="52"/>
  <c r="D106" i="52"/>
  <c r="E106" i="52"/>
  <c r="F106" i="52"/>
  <c r="D107" i="52"/>
  <c r="E107" i="52"/>
  <c r="F107" i="52"/>
  <c r="E97" i="52"/>
  <c r="F97" i="52"/>
  <c r="D97" i="52"/>
  <c r="E95" i="52"/>
  <c r="F95" i="52"/>
  <c r="D95" i="52"/>
  <c r="E94" i="52"/>
  <c r="F94" i="52"/>
  <c r="D94" i="52"/>
  <c r="E93" i="52"/>
  <c r="F93" i="52"/>
  <c r="D93" i="52"/>
  <c r="D91" i="52"/>
  <c r="E91" i="52"/>
  <c r="F91" i="52"/>
  <c r="D92" i="52"/>
  <c r="E92" i="52"/>
  <c r="F92" i="52"/>
  <c r="E90" i="52"/>
  <c r="F90" i="52"/>
  <c r="D90" i="52"/>
  <c r="E84" i="52"/>
  <c r="F84" i="52"/>
  <c r="E85" i="52"/>
  <c r="F85" i="52"/>
  <c r="E86" i="52"/>
  <c r="F86" i="52"/>
  <c r="E87" i="52"/>
  <c r="F87" i="52"/>
  <c r="E88" i="52"/>
  <c r="F88" i="52"/>
  <c r="D85" i="52"/>
  <c r="D86" i="52"/>
  <c r="D87" i="52"/>
  <c r="D88" i="52"/>
  <c r="D84" i="52"/>
  <c r="E83" i="52"/>
  <c r="F83" i="52"/>
  <c r="D83" i="52"/>
  <c r="E80" i="52"/>
  <c r="F80" i="52"/>
  <c r="D80" i="52"/>
  <c r="E73" i="52"/>
  <c r="E26" i="55" s="1"/>
  <c r="F73" i="52"/>
  <c r="F26" i="55" s="1"/>
  <c r="D73" i="52"/>
  <c r="D26" i="55" s="1"/>
  <c r="D69" i="52"/>
  <c r="D70" i="52"/>
  <c r="D71" i="52"/>
  <c r="D72" i="52"/>
  <c r="E68" i="52"/>
  <c r="E21" i="55" s="1"/>
  <c r="F68" i="52"/>
  <c r="F21" i="55" s="1"/>
  <c r="D68" i="52"/>
  <c r="D21" i="55" s="1"/>
  <c r="E67" i="52"/>
  <c r="E20" i="55" s="1"/>
  <c r="F67" i="52"/>
  <c r="F20" i="55" s="1"/>
  <c r="D67" i="52"/>
  <c r="D20" i="55" s="1"/>
  <c r="E66" i="52"/>
  <c r="E19" i="55" s="1"/>
  <c r="F66" i="52"/>
  <c r="F19" i="55" s="1"/>
  <c r="D66" i="52"/>
  <c r="D19" i="55" s="1"/>
  <c r="E65" i="52"/>
  <c r="E12" i="53" s="1"/>
  <c r="F65" i="52"/>
  <c r="F12" i="53" s="1"/>
  <c r="D65" i="52"/>
  <c r="D18" i="55" s="1"/>
  <c r="E52" i="52"/>
  <c r="F52" i="52"/>
  <c r="D52" i="52"/>
  <c r="F51" i="52"/>
  <c r="E51" i="52"/>
  <c r="D51" i="52"/>
  <c r="E50" i="52"/>
  <c r="F50" i="52"/>
  <c r="D50" i="52"/>
  <c r="E49" i="52"/>
  <c r="F49" i="52"/>
  <c r="D49" i="52"/>
  <c r="E47" i="52"/>
  <c r="F47" i="52"/>
  <c r="D47" i="52"/>
  <c r="E46" i="52"/>
  <c r="F46" i="52"/>
  <c r="D46" i="52"/>
  <c r="E45" i="52"/>
  <c r="F45" i="52"/>
  <c r="D45" i="52"/>
  <c r="E44" i="52"/>
  <c r="F44" i="52"/>
  <c r="D44" i="52"/>
  <c r="E43" i="52"/>
  <c r="F43" i="52"/>
  <c r="D43" i="52"/>
  <c r="E42" i="52"/>
  <c r="F42" i="52"/>
  <c r="D42" i="52"/>
  <c r="E41" i="52"/>
  <c r="F41" i="52"/>
  <c r="D41" i="52"/>
  <c r="E38" i="52"/>
  <c r="F38" i="52"/>
  <c r="D38" i="52"/>
  <c r="E37" i="52"/>
  <c r="F37" i="52"/>
  <c r="D37" i="52"/>
  <c r="E36" i="52"/>
  <c r="F36" i="52"/>
  <c r="D36" i="52"/>
  <c r="E35" i="52"/>
  <c r="F35" i="52"/>
  <c r="D35" i="52"/>
  <c r="E34" i="52"/>
  <c r="F34" i="52"/>
  <c r="D34" i="52"/>
  <c r="E33" i="52"/>
  <c r="F33" i="52"/>
  <c r="D33" i="52"/>
  <c r="E32" i="52"/>
  <c r="F32" i="52"/>
  <c r="D32" i="52"/>
  <c r="E31" i="52"/>
  <c r="F31" i="52"/>
  <c r="D31" i="52"/>
  <c r="E30" i="52"/>
  <c r="F30" i="52"/>
  <c r="D30" i="52"/>
  <c r="E29" i="52"/>
  <c r="F29" i="52"/>
  <c r="D29" i="52"/>
  <c r="E28" i="52"/>
  <c r="F28" i="52"/>
  <c r="D28" i="52"/>
  <c r="E27" i="52"/>
  <c r="F27" i="52"/>
  <c r="D27" i="52"/>
  <c r="E26" i="52"/>
  <c r="F26" i="52"/>
  <c r="D26" i="52"/>
  <c r="E24" i="52"/>
  <c r="F24" i="52"/>
  <c r="D24" i="52"/>
  <c r="E23" i="52"/>
  <c r="F23" i="52"/>
  <c r="D23" i="52"/>
  <c r="E22" i="52"/>
  <c r="F22" i="52"/>
  <c r="D22" i="52"/>
  <c r="E21" i="52"/>
  <c r="F21" i="52"/>
  <c r="D21" i="52"/>
  <c r="E20" i="52"/>
  <c r="F20" i="52"/>
  <c r="D20" i="52"/>
  <c r="E19" i="52"/>
  <c r="F19" i="52"/>
  <c r="D19" i="52"/>
  <c r="E18" i="52"/>
  <c r="F18" i="52"/>
  <c r="D18" i="52"/>
  <c r="E17" i="52"/>
  <c r="F17" i="52"/>
  <c r="D17" i="52"/>
  <c r="E15" i="52"/>
  <c r="F15" i="52"/>
  <c r="D15" i="52"/>
  <c r="E14" i="52"/>
  <c r="F14" i="52"/>
  <c r="D14" i="52"/>
  <c r="E13" i="52"/>
  <c r="F13" i="52"/>
  <c r="D13" i="52"/>
  <c r="E12" i="52"/>
  <c r="F12" i="52"/>
  <c r="D12" i="52"/>
  <c r="E11" i="52"/>
  <c r="F11" i="52"/>
  <c r="D11" i="52"/>
  <c r="E10" i="52"/>
  <c r="E8" i="55" s="1"/>
  <c r="F10" i="52"/>
  <c r="F8" i="55" s="1"/>
  <c r="D10" i="52"/>
  <c r="D8" i="55" s="1"/>
  <c r="E8" i="52"/>
  <c r="F8" i="52"/>
  <c r="D8" i="52"/>
  <c r="E7" i="52"/>
  <c r="F7" i="52"/>
  <c r="D7" i="52"/>
  <c r="C157" i="52"/>
  <c r="C158" i="52" s="1"/>
  <c r="D73" i="31"/>
  <c r="E73" i="31"/>
  <c r="C73" i="31"/>
  <c r="D40" i="31"/>
  <c r="E40" i="31"/>
  <c r="C40" i="31"/>
  <c r="D63" i="30"/>
  <c r="E63" i="30"/>
  <c r="C63" i="30"/>
  <c r="D40" i="30"/>
  <c r="E40" i="30"/>
  <c r="C40" i="30"/>
  <c r="F29" i="55" l="1"/>
  <c r="C17" i="55"/>
  <c r="D144" i="52"/>
  <c r="F127" i="52"/>
  <c r="F38" i="55" s="1"/>
  <c r="D133" i="52"/>
  <c r="D39" i="55" s="1"/>
  <c r="F144" i="52"/>
  <c r="E29" i="55"/>
  <c r="D114" i="52"/>
  <c r="D35" i="55" s="1"/>
  <c r="F18" i="55"/>
  <c r="D29" i="55"/>
  <c r="C54" i="55"/>
  <c r="C29" i="55"/>
  <c r="C30" i="55" s="1"/>
  <c r="C41" i="55"/>
  <c r="E18" i="55"/>
  <c r="D12" i="53"/>
  <c r="E46" i="55"/>
  <c r="E50" i="55" s="1"/>
  <c r="F121" i="52"/>
  <c r="F37" i="55" s="1"/>
  <c r="D121" i="52"/>
  <c r="F114" i="52"/>
  <c r="F35" i="55" s="1"/>
  <c r="E121" i="52"/>
  <c r="E37" i="55" s="1"/>
  <c r="E114" i="52"/>
  <c r="E35" i="55" s="1"/>
  <c r="E127" i="52"/>
  <c r="E38" i="55" s="1"/>
  <c r="D127" i="52"/>
  <c r="D38" i="55" s="1"/>
  <c r="D16" i="52"/>
  <c r="D9" i="55" s="1"/>
  <c r="D25" i="52"/>
  <c r="D10" i="55" s="1"/>
  <c r="F39" i="52"/>
  <c r="F11" i="55" s="1"/>
  <c r="F48" i="52"/>
  <c r="F13" i="55" s="1"/>
  <c r="D48" i="52"/>
  <c r="D13" i="55" s="1"/>
  <c r="D53" i="52"/>
  <c r="D14" i="55" s="1"/>
  <c r="E89" i="52"/>
  <c r="E32" i="55" s="1"/>
  <c r="D89" i="52"/>
  <c r="D96" i="52"/>
  <c r="D33" i="55" s="1"/>
  <c r="E96" i="52"/>
  <c r="E33" i="55" s="1"/>
  <c r="F9" i="52"/>
  <c r="E9" i="52"/>
  <c r="E7" i="55" s="1"/>
  <c r="F25" i="52"/>
  <c r="F10" i="55" s="1"/>
  <c r="F96" i="52"/>
  <c r="F33" i="55" s="1"/>
  <c r="D9" i="52"/>
  <c r="D7" i="55" s="1"/>
  <c r="E16" i="52"/>
  <c r="E9" i="55" s="1"/>
  <c r="E25" i="52"/>
  <c r="E10" i="55" s="1"/>
  <c r="E39" i="52"/>
  <c r="E11" i="55" s="1"/>
  <c r="E53" i="52"/>
  <c r="E14" i="55" s="1"/>
  <c r="F16" i="52"/>
  <c r="F9" i="55" s="1"/>
  <c r="E48" i="52"/>
  <c r="E13" i="55" s="1"/>
  <c r="F53" i="52"/>
  <c r="F14" i="55" s="1"/>
  <c r="D39" i="52"/>
  <c r="D11" i="55" s="1"/>
  <c r="F89" i="52"/>
  <c r="F32" i="55" s="1"/>
  <c r="F108" i="52"/>
  <c r="F34" i="55" s="1"/>
  <c r="E108" i="52"/>
  <c r="E34" i="55" s="1"/>
  <c r="D108" i="52"/>
  <c r="D34" i="55" s="1"/>
  <c r="D48" i="29"/>
  <c r="E48" i="29"/>
  <c r="C48" i="29"/>
  <c r="G58" i="28"/>
  <c r="G63" i="28" s="1"/>
  <c r="E58" i="28"/>
  <c r="E63" i="28" s="1"/>
  <c r="G27" i="28"/>
  <c r="G31" i="28" s="1"/>
  <c r="E27" i="28"/>
  <c r="E31" i="28" s="1"/>
  <c r="C27" i="28"/>
  <c r="C31" i="28" s="1"/>
  <c r="H12" i="28"/>
  <c r="F12" i="28"/>
  <c r="D12" i="28"/>
  <c r="D10" i="12"/>
  <c r="C10" i="12"/>
  <c r="D30" i="11"/>
  <c r="E30" i="11"/>
  <c r="C30" i="11"/>
  <c r="D28" i="11"/>
  <c r="E28" i="11"/>
  <c r="C28" i="11"/>
  <c r="D26" i="11"/>
  <c r="E26" i="11"/>
  <c r="C26" i="11"/>
  <c r="D24" i="11"/>
  <c r="E24" i="11"/>
  <c r="C24" i="11"/>
  <c r="D21" i="11"/>
  <c r="E21" i="11"/>
  <c r="C21" i="11"/>
  <c r="D19" i="11"/>
  <c r="E19" i="11"/>
  <c r="C19" i="11"/>
  <c r="D17" i="11"/>
  <c r="E17" i="11"/>
  <c r="C17" i="11"/>
  <c r="D15" i="11"/>
  <c r="E15" i="11"/>
  <c r="C15" i="11"/>
  <c r="D13" i="11"/>
  <c r="E13" i="11"/>
  <c r="C13" i="11"/>
  <c r="D11" i="11"/>
  <c r="E11" i="11"/>
  <c r="C11" i="11"/>
  <c r="D9" i="11"/>
  <c r="E9" i="11"/>
  <c r="C9" i="11"/>
  <c r="C131" i="15"/>
  <c r="C101" i="15"/>
  <c r="D73" i="43"/>
  <c r="E73" i="43"/>
  <c r="D72" i="43"/>
  <c r="E72" i="43"/>
  <c r="C72" i="43"/>
  <c r="D53" i="43"/>
  <c r="E53" i="43"/>
  <c r="C55" i="55" l="1"/>
  <c r="D17" i="55"/>
  <c r="D30" i="55" s="1"/>
  <c r="F64" i="52"/>
  <c r="F81" i="52" s="1"/>
  <c r="F7" i="55"/>
  <c r="F17" i="55" s="1"/>
  <c r="F30" i="55" s="1"/>
  <c r="E17" i="55"/>
  <c r="E30" i="55" s="1"/>
  <c r="D37" i="55"/>
  <c r="D134" i="52"/>
  <c r="D32" i="55"/>
  <c r="D135" i="52"/>
  <c r="D63" i="52"/>
  <c r="F40" i="52"/>
  <c r="E40" i="52"/>
  <c r="D115" i="52"/>
  <c r="D64" i="52"/>
  <c r="D81" i="52" s="1"/>
  <c r="E64" i="52"/>
  <c r="E81" i="52" s="1"/>
  <c r="D40" i="52"/>
  <c r="D143" i="56"/>
  <c r="D142" i="56"/>
  <c r="D141" i="56"/>
  <c r="D132" i="56"/>
  <c r="D133" i="56"/>
  <c r="D134" i="56"/>
  <c r="D135" i="56"/>
  <c r="D136" i="56"/>
  <c r="D137" i="56"/>
  <c r="D131" i="56"/>
  <c r="D130" i="56"/>
  <c r="D129" i="56"/>
  <c r="D123" i="56"/>
  <c r="D124" i="56"/>
  <c r="D125" i="56"/>
  <c r="D126" i="56"/>
  <c r="D127" i="56"/>
  <c r="D122" i="56"/>
  <c r="E11" i="60"/>
  <c r="D11" i="60"/>
  <c r="C11" i="60"/>
  <c r="H21" i="55" l="1"/>
  <c r="H26" i="55" s="1"/>
  <c r="G17" i="55"/>
  <c r="I21" i="55" l="1"/>
  <c r="I26" i="55" s="1"/>
  <c r="D54" i="55"/>
  <c r="E54" i="55"/>
  <c r="F54" i="55"/>
  <c r="G54" i="55"/>
  <c r="H54" i="55"/>
  <c r="I54" i="55"/>
  <c r="D41" i="55"/>
  <c r="E41" i="55"/>
  <c r="F41" i="55"/>
  <c r="G41" i="55"/>
  <c r="D40" i="55"/>
  <c r="E40" i="55"/>
  <c r="F40" i="55"/>
  <c r="G40" i="55"/>
  <c r="C40" i="55"/>
  <c r="C36" i="55"/>
  <c r="D16" i="55"/>
  <c r="E16" i="55"/>
  <c r="F16" i="55"/>
  <c r="G16" i="55"/>
  <c r="D12" i="55"/>
  <c r="E12" i="55"/>
  <c r="F12" i="55"/>
  <c r="G12" i="55"/>
  <c r="C16" i="55"/>
  <c r="C12" i="55"/>
  <c r="F36" i="55"/>
  <c r="G36" i="55"/>
  <c r="D36" i="55"/>
  <c r="E36" i="55"/>
  <c r="G55" i="55" l="1"/>
  <c r="E55" i="55"/>
  <c r="D55" i="55"/>
  <c r="F55" i="55"/>
  <c r="I12" i="53"/>
  <c r="E157" i="52" l="1"/>
  <c r="F157" i="52"/>
  <c r="D157" i="52"/>
  <c r="D158" i="52" s="1"/>
  <c r="E135" i="52"/>
  <c r="F135" i="52"/>
  <c r="E134" i="52"/>
  <c r="F134" i="52"/>
  <c r="F63" i="51" l="1"/>
  <c r="F62" i="51"/>
  <c r="E61" i="51"/>
  <c r="D61" i="51"/>
  <c r="C61" i="51"/>
  <c r="B61" i="51"/>
  <c r="F60" i="51"/>
  <c r="F59" i="51"/>
  <c r="F58" i="51"/>
  <c r="F57" i="51"/>
  <c r="F56" i="51"/>
  <c r="E54" i="51"/>
  <c r="D54" i="51"/>
  <c r="C54" i="51"/>
  <c r="B54" i="51"/>
  <c r="F53" i="51"/>
  <c r="F52" i="51"/>
  <c r="E51" i="51"/>
  <c r="D51" i="51"/>
  <c r="C51" i="51"/>
  <c r="B51" i="51"/>
  <c r="F50" i="51"/>
  <c r="F49" i="51"/>
  <c r="E48" i="51"/>
  <c r="D48" i="51"/>
  <c r="C48" i="51"/>
  <c r="B48" i="51"/>
  <c r="F47" i="51"/>
  <c r="F46" i="51"/>
  <c r="F45" i="51"/>
  <c r="E44" i="51"/>
  <c r="D44" i="51"/>
  <c r="C44" i="51"/>
  <c r="B44" i="51"/>
  <c r="F43" i="51"/>
  <c r="F42" i="51"/>
  <c r="E40" i="51"/>
  <c r="E41" i="51" s="1"/>
  <c r="D40" i="51"/>
  <c r="C40" i="51"/>
  <c r="B40" i="51"/>
  <c r="F39" i="51"/>
  <c r="F38" i="51"/>
  <c r="F37" i="51"/>
  <c r="F36" i="51"/>
  <c r="F35" i="51"/>
  <c r="F34" i="51"/>
  <c r="F33" i="51"/>
  <c r="E32" i="51"/>
  <c r="D32" i="51"/>
  <c r="C32" i="51"/>
  <c r="B32" i="51"/>
  <c r="F31" i="51"/>
  <c r="F30" i="51"/>
  <c r="F29" i="51"/>
  <c r="F28" i="51"/>
  <c r="F27" i="51"/>
  <c r="E25" i="51"/>
  <c r="D25" i="51"/>
  <c r="C25" i="51"/>
  <c r="B25" i="51"/>
  <c r="F24" i="51"/>
  <c r="F23" i="51"/>
  <c r="E22" i="51"/>
  <c r="D22" i="51"/>
  <c r="C22" i="51"/>
  <c r="B22" i="51"/>
  <c r="F22" i="51" s="1"/>
  <c r="F21" i="51"/>
  <c r="F20" i="51"/>
  <c r="F19" i="51"/>
  <c r="E18" i="51"/>
  <c r="D18" i="51"/>
  <c r="C18" i="51"/>
  <c r="B18" i="51"/>
  <c r="F17" i="51"/>
  <c r="F16" i="51"/>
  <c r="F15" i="51"/>
  <c r="F14" i="51"/>
  <c r="F13" i="51"/>
  <c r="E12" i="51"/>
  <c r="D12" i="51"/>
  <c r="C12" i="51"/>
  <c r="B12" i="51"/>
  <c r="F12" i="51" s="1"/>
  <c r="F11" i="51"/>
  <c r="F10" i="51"/>
  <c r="F9" i="51"/>
  <c r="D41" i="51" l="1"/>
  <c r="F44" i="51"/>
  <c r="F61" i="51"/>
  <c r="C55" i="51"/>
  <c r="D55" i="51"/>
  <c r="F25" i="51"/>
  <c r="B41" i="51"/>
  <c r="E26" i="51"/>
  <c r="F51" i="51"/>
  <c r="C26" i="51"/>
  <c r="F32" i="51"/>
  <c r="C41" i="51"/>
  <c r="F48" i="51"/>
  <c r="B55" i="51"/>
  <c r="E55" i="51"/>
  <c r="F18" i="51"/>
  <c r="D26" i="51"/>
  <c r="D8" i="51" s="1"/>
  <c r="B26" i="51"/>
  <c r="F40" i="51"/>
  <c r="F54" i="51"/>
  <c r="E8" i="51" l="1"/>
  <c r="F55" i="51"/>
  <c r="F41" i="51"/>
  <c r="C8" i="51"/>
  <c r="F26" i="51"/>
  <c r="B8" i="51"/>
  <c r="F8" i="51" l="1"/>
  <c r="E101" i="43"/>
  <c r="D101" i="43"/>
  <c r="E102" i="15"/>
  <c r="E131" i="15" s="1"/>
  <c r="D102" i="15"/>
  <c r="D131" i="15" s="1"/>
  <c r="E101" i="15"/>
  <c r="D101" i="15"/>
  <c r="E102" i="43" l="1"/>
  <c r="D102" i="43"/>
  <c r="H29" i="55"/>
  <c r="I29" i="55"/>
  <c r="G29" i="55"/>
  <c r="F158" i="52" l="1"/>
  <c r="E158" i="52"/>
  <c r="F115" i="52"/>
  <c r="F136" i="52" s="1"/>
  <c r="F42" i="55" s="1"/>
  <c r="E115" i="52"/>
  <c r="E136" i="52" s="1"/>
  <c r="E42" i="55" s="1"/>
  <c r="D136" i="52"/>
  <c r="D42" i="55" s="1"/>
  <c r="F63" i="52"/>
  <c r="E63" i="52"/>
  <c r="D137" i="52"/>
  <c r="D43" i="55" s="1"/>
  <c r="F101" i="2"/>
  <c r="G101" i="2"/>
  <c r="H101" i="2"/>
  <c r="I101" i="2"/>
  <c r="J101" i="2"/>
  <c r="K101" i="2"/>
  <c r="F77" i="2"/>
  <c r="G77" i="2"/>
  <c r="H77" i="2"/>
  <c r="I77" i="2"/>
  <c r="J77" i="2"/>
  <c r="K77" i="2"/>
  <c r="E137" i="52" l="1"/>
  <c r="E43" i="55" s="1"/>
  <c r="F137" i="52"/>
  <c r="F43" i="55" s="1"/>
  <c r="C43" i="56"/>
  <c r="B43" i="56"/>
  <c r="C36" i="56"/>
  <c r="B36" i="56"/>
  <c r="H38" i="55"/>
  <c r="I38" i="55" s="1"/>
  <c r="H39" i="55"/>
  <c r="I39" i="55" s="1"/>
  <c r="H33" i="55"/>
  <c r="I33" i="55" s="1"/>
  <c r="H34" i="55"/>
  <c r="I34" i="55" s="1"/>
  <c r="H35" i="55"/>
  <c r="I35" i="55" s="1"/>
  <c r="H32" i="55"/>
  <c r="I14" i="55"/>
  <c r="H15" i="55"/>
  <c r="I15" i="55" s="1"/>
  <c r="H13" i="55"/>
  <c r="H8" i="55"/>
  <c r="I8" i="55" s="1"/>
  <c r="H9" i="55"/>
  <c r="I9" i="55" s="1"/>
  <c r="H10" i="55"/>
  <c r="I10" i="55" s="1"/>
  <c r="H11" i="55"/>
  <c r="I11" i="55" s="1"/>
  <c r="H7" i="55"/>
  <c r="B59" i="56" l="1"/>
  <c r="H40" i="55"/>
  <c r="H17" i="55"/>
  <c r="I7" i="55"/>
  <c r="I17" i="55" s="1"/>
  <c r="I40" i="55"/>
  <c r="H41" i="55"/>
  <c r="H55" i="55" s="1"/>
  <c r="H36" i="55"/>
  <c r="I32" i="55"/>
  <c r="I13" i="55"/>
  <c r="I16" i="55" s="1"/>
  <c r="H16" i="55"/>
  <c r="H12" i="55"/>
  <c r="C31" i="11"/>
  <c r="I12" i="55" l="1"/>
  <c r="I41" i="55"/>
  <c r="I55" i="55" s="1"/>
  <c r="I36" i="55"/>
  <c r="D144" i="56"/>
  <c r="C144" i="56"/>
  <c r="B144" i="56"/>
  <c r="D138" i="56"/>
  <c r="D139" i="56" s="1"/>
  <c r="C138" i="56"/>
  <c r="C139" i="56" s="1"/>
  <c r="B138" i="56"/>
  <c r="B139" i="56" s="1"/>
  <c r="D128" i="56"/>
  <c r="C128" i="56"/>
  <c r="B128" i="56"/>
  <c r="C114" i="56"/>
  <c r="B114" i="56"/>
  <c r="D104" i="56"/>
  <c r="D103" i="56"/>
  <c r="C103" i="56"/>
  <c r="B103" i="56"/>
  <c r="D64" i="56"/>
  <c r="C64" i="56"/>
  <c r="B64" i="56"/>
  <c r="C63" i="56"/>
  <c r="C62" i="56"/>
  <c r="B62" i="56"/>
  <c r="C60" i="56"/>
  <c r="B60" i="56"/>
  <c r="D47" i="56"/>
  <c r="D46" i="56"/>
  <c r="D43" i="56"/>
  <c r="D40" i="56"/>
  <c r="D39" i="56"/>
  <c r="D37" i="56"/>
  <c r="D60" i="56" s="1"/>
  <c r="C59" i="56"/>
  <c r="G30" i="55"/>
  <c r="H30" i="55"/>
  <c r="C145" i="56" l="1"/>
  <c r="C93" i="56"/>
  <c r="C120" i="56" s="1"/>
  <c r="D59" i="56"/>
  <c r="D93" i="56" s="1"/>
  <c r="D145" i="56"/>
  <c r="B145" i="56"/>
  <c r="D114" i="56"/>
  <c r="B120" i="56"/>
  <c r="D63" i="56"/>
  <c r="D62" i="56"/>
  <c r="D36" i="56"/>
  <c r="I30" i="55"/>
  <c r="E31" i="11"/>
  <c r="D31" i="11"/>
  <c r="D22" i="11"/>
  <c r="E22" i="11"/>
  <c r="C22" i="11"/>
  <c r="B34" i="8"/>
  <c r="B28" i="8"/>
  <c r="B24" i="8"/>
  <c r="B20" i="8"/>
  <c r="B12" i="8"/>
  <c r="D120" i="56" l="1"/>
  <c r="B29" i="8"/>
</calcChain>
</file>

<file path=xl/sharedStrings.xml><?xml version="1.0" encoding="utf-8"?>
<sst xmlns="http://schemas.openxmlformats.org/spreadsheetml/2006/main" count="3425" uniqueCount="1708">
  <si>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</si>
  <si>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</si>
  <si>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</si>
  <si>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</si>
  <si>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</si>
  <si>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</si>
  <si>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</si>
  <si>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</si>
  <si>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</si>
  <si>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</si>
  <si>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</si>
  <si>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</si>
  <si>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</si>
  <si>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</si>
  <si>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</si>
  <si>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</si>
  <si>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</si>
  <si>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</si>
  <si>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</si>
  <si>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</si>
  <si>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</si>
  <si>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</si>
  <si>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</si>
  <si>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</si>
  <si>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</si>
  <si>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</si>
  <si>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</si>
  <si>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</si>
  <si>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</si>
  <si>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</si>
  <si>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</si>
  <si>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</si>
  <si>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</si>
  <si>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</si>
  <si>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</si>
  <si>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</si>
  <si>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</si>
  <si>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</si>
  <si>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</si>
  <si>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</si>
  <si>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</si>
  <si>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</si>
  <si>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</si>
  <si>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</si>
  <si>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</si>
  <si>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</si>
  <si>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</si>
  <si>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</si>
  <si>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</si>
  <si>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</si>
  <si>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</si>
  <si>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</si>
  <si>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</si>
  <si>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</si>
  <si>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</si>
  <si>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</si>
  <si>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</si>
  <si>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</si>
  <si>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</si>
  <si>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</si>
  <si>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</si>
  <si>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</si>
  <si>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</si>
  <si>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</si>
  <si>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</si>
  <si>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</si>
  <si>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</si>
  <si>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</si>
  <si>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</si>
  <si>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</si>
  <si>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</si>
  <si>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</si>
  <si>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</si>
  <si>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</si>
  <si>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</si>
  <si>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</si>
  <si>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</si>
  <si>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</si>
  <si>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</si>
  <si>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</si>
  <si>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</si>
  <si>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</si>
  <si>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</si>
  <si>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</si>
  <si>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</si>
  <si>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</si>
  <si>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</si>
  <si>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</si>
  <si>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</si>
  <si>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</si>
  <si>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</si>
  <si>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</si>
  <si>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</si>
  <si>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</si>
  <si>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</si>
  <si>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</si>
  <si>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</si>
  <si>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</si>
  <si>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</si>
  <si>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</si>
  <si>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</si>
  <si>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</si>
  <si>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</si>
  <si>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</si>
  <si>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</si>
  <si>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</si>
  <si>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</si>
  <si>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</si>
  <si>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</si>
  <si>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K1101</t>
  </si>
  <si>
    <t>K1102</t>
  </si>
  <si>
    <t>K1103</t>
  </si>
  <si>
    <t>K1104</t>
  </si>
  <si>
    <t>K1105</t>
  </si>
  <si>
    <t>K1106</t>
  </si>
  <si>
    <t>Béren kívüli juttatások</t>
  </si>
  <si>
    <t>K1107</t>
  </si>
  <si>
    <t>Ruházati költségtérítés</t>
  </si>
  <si>
    <t>K1108</t>
  </si>
  <si>
    <t>K1109</t>
  </si>
  <si>
    <t>Egyéb költségtérítések</t>
  </si>
  <si>
    <t>K1110</t>
  </si>
  <si>
    <t>K1111</t>
  </si>
  <si>
    <t>K1112</t>
  </si>
  <si>
    <t>K1113</t>
  </si>
  <si>
    <t>K11</t>
  </si>
  <si>
    <t>K121</t>
  </si>
  <si>
    <t>Munkavégzésre irányuló egyéb jogviszonyban nem saját foglalkoztatottnak fizetett juttatások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</si>
  <si>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</si>
  <si>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</si>
  <si>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</si>
  <si>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</si>
  <si>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</si>
  <si>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</si>
  <si>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</si>
  <si>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</si>
  <si>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</si>
  <si>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Informatikai szolgáltatások igénybevétele</t>
  </si>
  <si>
    <t>K321</t>
  </si>
  <si>
    <t>K322</t>
  </si>
  <si>
    <t>K32</t>
  </si>
  <si>
    <t>K331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</si>
  <si>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</si>
  <si>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</si>
  <si>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</si>
  <si>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</si>
  <si>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</si>
  <si>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</si>
  <si>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</si>
  <si>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</si>
  <si>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</si>
  <si>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</si>
  <si>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</si>
  <si>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</si>
  <si>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</si>
  <si>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</si>
  <si>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</si>
  <si>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</si>
  <si>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</si>
  <si>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</si>
  <si>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</si>
  <si>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</si>
  <si>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</si>
  <si>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</si>
  <si>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</si>
  <si>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</si>
  <si>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</si>
  <si>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</si>
  <si>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</si>
  <si>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</si>
  <si>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</si>
  <si>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</si>
  <si>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</si>
  <si>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</si>
  <si>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</si>
  <si>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</si>
  <si>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</si>
  <si>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</si>
  <si>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</si>
  <si>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</si>
  <si>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</si>
  <si>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</si>
  <si>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</si>
  <si>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</si>
  <si>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</si>
  <si>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</si>
  <si>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</si>
  <si>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</si>
  <si>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</si>
  <si>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</si>
  <si>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</si>
  <si>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</si>
  <si>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</si>
  <si>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</si>
  <si>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</si>
  <si>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</si>
  <si>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</si>
  <si>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</si>
  <si>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</si>
  <si>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</si>
  <si>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</si>
  <si>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</si>
  <si>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</si>
  <si>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</si>
  <si>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</si>
  <si>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</si>
  <si>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</si>
  <si>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</si>
  <si>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</si>
  <si>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</si>
  <si>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</si>
  <si>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</si>
  <si>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</si>
  <si>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</si>
  <si>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</si>
  <si>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</si>
  <si>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</si>
  <si>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</si>
  <si>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</si>
  <si>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</si>
  <si>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</si>
  <si>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</si>
  <si>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</si>
  <si>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</si>
  <si>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</si>
  <si>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</si>
  <si>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</si>
  <si>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</si>
  <si>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</si>
  <si>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</si>
  <si>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</si>
  <si>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</si>
  <si>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</si>
  <si>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</si>
  <si>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</si>
  <si>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</si>
  <si>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</si>
  <si>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</si>
  <si>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</si>
  <si>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</si>
  <si>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</si>
  <si>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</si>
  <si>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</si>
  <si>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</si>
  <si>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</si>
  <si>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</si>
  <si>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</si>
  <si>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</si>
  <si>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</si>
  <si>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</si>
  <si>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</si>
  <si>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</si>
  <si>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</si>
  <si>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</si>
  <si>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</si>
  <si>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</si>
  <si>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</si>
  <si>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</si>
  <si>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</si>
  <si>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</si>
  <si>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</si>
  <si>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</si>
  <si>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</si>
  <si>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</si>
  <si>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</si>
  <si>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</si>
  <si>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</si>
  <si>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</si>
  <si>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</si>
  <si>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</si>
  <si>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</si>
  <si>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</si>
  <si>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</si>
  <si>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</si>
  <si>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</si>
  <si>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</si>
  <si>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</si>
  <si>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</si>
  <si>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</si>
  <si>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</si>
  <si>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</si>
  <si>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</si>
  <si>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</si>
  <si>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</si>
  <si>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</si>
  <si>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</si>
  <si>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</si>
  <si>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</si>
  <si>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</si>
  <si>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</si>
  <si>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</si>
  <si>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</si>
  <si>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</si>
  <si>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</si>
  <si>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</si>
  <si>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</si>
  <si>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</si>
  <si>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</si>
  <si>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</si>
  <si>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</si>
  <si>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</si>
  <si>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</si>
  <si>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</si>
  <si>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</si>
  <si>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</si>
  <si>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</si>
  <si>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</si>
  <si>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</si>
  <si>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</si>
  <si>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</si>
  <si>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</si>
  <si>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</si>
  <si>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</si>
  <si>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</si>
  <si>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</si>
  <si>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</si>
  <si>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</si>
  <si>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</si>
  <si>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</si>
  <si>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</si>
  <si>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</si>
  <si>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</si>
  <si>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</si>
  <si>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</si>
  <si>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</si>
  <si>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</si>
  <si>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</si>
  <si>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</si>
  <si>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</si>
  <si>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</si>
  <si>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</si>
  <si>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</si>
  <si>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</si>
  <si>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</si>
  <si>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</si>
  <si>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</si>
  <si>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</si>
  <si>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</si>
  <si>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</si>
  <si>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</si>
  <si>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</si>
  <si>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</si>
  <si>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</si>
  <si>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</si>
  <si>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</si>
  <si>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</si>
  <si>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</si>
  <si>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</si>
  <si>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</si>
  <si>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</si>
  <si>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</si>
  <si>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</si>
  <si>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</si>
  <si>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</si>
  <si>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</si>
  <si>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</si>
  <si>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</si>
  <si>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</si>
  <si>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</si>
  <si>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</si>
  <si>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</si>
  <si>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</si>
  <si>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</si>
  <si>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</si>
  <si>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</si>
  <si>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</si>
  <si>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</si>
  <si>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</si>
  <si>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</si>
  <si>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</si>
  <si>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</si>
  <si>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</si>
  <si>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</si>
  <si>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</si>
  <si>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</si>
  <si>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</si>
  <si>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</si>
  <si>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</si>
  <si>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</si>
  <si>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</si>
  <si>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</si>
  <si>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</si>
  <si>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</si>
  <si>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</si>
  <si>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</si>
  <si>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</si>
  <si>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</si>
  <si>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</si>
  <si>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</si>
  <si>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</si>
  <si>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</si>
  <si>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</si>
  <si>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</si>
  <si>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</si>
  <si>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</si>
  <si>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</si>
  <si>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</si>
  <si>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</si>
  <si>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</si>
  <si>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</si>
  <si>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</si>
  <si>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</si>
  <si>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</si>
  <si>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</si>
  <si>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</si>
  <si>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</si>
  <si>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</si>
  <si>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</si>
  <si>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</si>
  <si>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</si>
  <si>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</si>
  <si>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</si>
  <si>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</si>
  <si>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</si>
  <si>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</si>
  <si>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</si>
  <si>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</si>
  <si>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</si>
  <si>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</si>
  <si>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</si>
  <si>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</si>
  <si>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</si>
  <si>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</si>
  <si>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</si>
  <si>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</si>
  <si>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</si>
  <si>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</si>
  <si>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</si>
  <si>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</si>
  <si>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</si>
  <si>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</si>
  <si>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</si>
  <si>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</si>
  <si>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</si>
  <si>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</si>
  <si>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</si>
  <si>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</si>
  <si>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</si>
  <si>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</si>
  <si>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</si>
  <si>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</si>
  <si>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</si>
  <si>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</si>
  <si>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</si>
  <si>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</si>
  <si>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</si>
  <si>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</si>
  <si>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</si>
  <si>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</si>
  <si>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</si>
  <si>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</si>
  <si>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</si>
  <si>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</si>
  <si>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</si>
  <si>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</si>
  <si>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</si>
  <si>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</si>
  <si>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</si>
  <si>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</si>
  <si>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</si>
  <si>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</si>
  <si>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</si>
  <si>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</si>
  <si>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</si>
  <si>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</si>
  <si>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</si>
  <si>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</si>
  <si>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</si>
  <si>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</si>
  <si>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</si>
  <si>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Egyéb működési célú átvett pénzeszközök</t>
  </si>
  <si>
    <t>Felhalmozási célú visszatérítendő támogatások, kölcsönök visszatérülése államháztartáson kívülről</t>
  </si>
  <si>
    <t xml:space="preserve">Hosszú lejáratú hitelek, kölcsönök felvétele 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</si>
  <si>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</si>
  <si>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</si>
  <si>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</si>
  <si>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</si>
  <si>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</si>
  <si>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</si>
  <si>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</si>
  <si>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</si>
  <si>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</si>
  <si>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</si>
  <si>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</si>
  <si>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</si>
  <si>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</si>
  <si>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</si>
  <si>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</si>
  <si>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</si>
  <si>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</si>
  <si>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</si>
  <si>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</si>
  <si>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</si>
  <si>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</si>
  <si>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</si>
  <si>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</si>
  <si>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</si>
  <si>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</si>
  <si>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</si>
  <si>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</si>
  <si>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</si>
  <si>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</si>
  <si>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</si>
  <si>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</si>
  <si>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</si>
  <si>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</si>
  <si>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</si>
  <si>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</si>
  <si>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</si>
  <si>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</si>
  <si>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</si>
  <si>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</si>
  <si>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</si>
  <si>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</si>
  <si>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</si>
  <si>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</si>
  <si>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</si>
  <si>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</si>
  <si>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</si>
  <si>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</si>
  <si>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</si>
  <si>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</si>
  <si>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</si>
  <si>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</si>
  <si>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</si>
  <si>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</si>
  <si>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</si>
  <si>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</si>
  <si>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</si>
  <si>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</si>
  <si>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</si>
  <si>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</si>
  <si>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</si>
  <si>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</si>
  <si>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</si>
  <si>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</si>
  <si>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</si>
  <si>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</si>
  <si>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</si>
  <si>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</si>
  <si>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</si>
  <si>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</si>
  <si>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</si>
  <si>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</si>
  <si>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</si>
  <si>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</si>
  <si>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</si>
  <si>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</si>
  <si>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</si>
  <si>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</si>
  <si>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</si>
  <si>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</si>
  <si>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</si>
  <si>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</si>
  <si>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</si>
  <si>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</si>
  <si>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</si>
  <si>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</si>
  <si>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</si>
  <si>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</si>
  <si>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</si>
  <si>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</si>
  <si>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</si>
  <si>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</si>
  <si>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</si>
  <si>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</si>
  <si>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</si>
  <si>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</si>
  <si>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</si>
  <si>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</si>
  <si>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</si>
  <si>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</si>
  <si>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</si>
  <si>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</si>
  <si>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</si>
  <si>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</si>
  <si>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</si>
  <si>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</si>
  <si>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</si>
  <si>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</si>
  <si>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</si>
  <si>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</si>
  <si>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</si>
  <si>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</si>
  <si>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</si>
  <si>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</si>
  <si>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</si>
  <si>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</si>
  <si>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</si>
  <si>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</si>
  <si>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</si>
  <si>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</si>
  <si>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</si>
  <si>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</si>
  <si>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</si>
  <si>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</si>
  <si>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</si>
  <si>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</si>
  <si>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</si>
  <si>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</si>
  <si>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</si>
  <si>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</si>
  <si>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</si>
  <si>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</si>
  <si>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</si>
  <si>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</si>
  <si>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</si>
  <si>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</si>
  <si>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</si>
  <si>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</si>
  <si>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</si>
  <si>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</si>
  <si>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</si>
  <si>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</si>
  <si>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</si>
  <si>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</si>
  <si>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</si>
  <si>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</si>
  <si>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</si>
  <si>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</si>
  <si>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</si>
  <si>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</si>
  <si>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</si>
  <si>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</si>
  <si>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</si>
  <si>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</si>
  <si>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</si>
  <si>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</si>
  <si>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</si>
  <si>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</si>
  <si>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</si>
  <si>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</si>
  <si>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</si>
  <si>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</si>
  <si>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</si>
  <si>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késedelmi pótlék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</si>
  <si>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</si>
  <si>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</si>
  <si>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</si>
  <si>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</si>
  <si>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</si>
  <si>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</si>
  <si>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</si>
  <si>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</si>
  <si>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</si>
  <si>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</si>
  <si>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</si>
  <si>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</si>
  <si>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</si>
  <si>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</si>
  <si>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</si>
  <si>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</si>
  <si>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</si>
  <si>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</si>
  <si>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</si>
  <si>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</si>
  <si>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</si>
  <si>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</si>
  <si>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</si>
  <si>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</si>
  <si>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</si>
  <si>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</si>
  <si>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</si>
  <si>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</si>
  <si>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</si>
  <si>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</si>
  <si>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</si>
  <si>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</si>
  <si>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</si>
  <si>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</si>
  <si>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</si>
  <si>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</si>
  <si>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</si>
  <si>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</si>
  <si>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</si>
  <si>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</si>
  <si>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</si>
  <si>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</si>
  <si>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</si>
  <si>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</si>
  <si>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</si>
  <si>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</si>
  <si>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</si>
  <si>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</si>
  <si>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</si>
  <si>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</si>
  <si>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</si>
  <si>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</si>
  <si>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</si>
  <si>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</si>
  <si>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</si>
  <si>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</si>
  <si>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</si>
  <si>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</si>
  <si>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</si>
  <si>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</si>
  <si>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</si>
  <si>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</si>
  <si>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</si>
  <si>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</si>
  <si>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</si>
  <si>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</si>
  <si>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</si>
  <si>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</si>
  <si>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</si>
  <si>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</si>
  <si>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</si>
  <si>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</si>
  <si>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</si>
  <si>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</si>
  <si>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</si>
  <si>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</si>
  <si>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</si>
  <si>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</si>
  <si>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</si>
  <si>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</si>
  <si>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</si>
  <si>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</si>
  <si>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A zárszámadási rendelettervezet előterjesztésekor a képviselő-testület részére tájékoztatásul az előterjesztlésben kell bemutatni-nem a rendelet része</t>
  </si>
  <si>
    <t>A helyi önkormányzat költségvetési mérlege közgazdasági tagolásban (Ft)</t>
  </si>
  <si>
    <t>A többéves kihatással járó döntések számszerűsítése évenkénti bontásban és összesítve (Ft)</t>
  </si>
  <si>
    <t>Kötelezettségek megnevezése</t>
  </si>
  <si>
    <t>Köt.vállalás éve</t>
  </si>
  <si>
    <t>Tárgyév előtti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</si>
  <si>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</si>
  <si>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</si>
  <si>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</si>
  <si>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</si>
  <si>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A közvetett támogatások (Ft)</t>
  </si>
  <si>
    <t>teljesített bevétel</t>
  </si>
  <si>
    <t>közvetett támogatás</t>
  </si>
  <si>
    <t>elvárt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</si>
  <si>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</si>
  <si>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</si>
  <si>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ebből adóelengedés</t>
  </si>
  <si>
    <t>ebből adókedvezmény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</si>
  <si>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</si>
  <si>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</si>
  <si>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</si>
  <si>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</si>
  <si>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</si>
  <si>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A költségvetési évet követő három év tervezett bevételi előirányzatainak és kiadási előirányzatainak keretszámai (Ft)</t>
  </si>
  <si>
    <t>ÖNKORMÁNYZAT ÉS KÖLTSÉGVETÉSI SZERVEI ELŐIRÁNYZATA MINDÖSSZESEN</t>
  </si>
  <si>
    <t>2019. évi eredeti ei.</t>
  </si>
  <si>
    <t>2020. évi eredeti ei.</t>
  </si>
  <si>
    <t>ÖNKORMÁNYZAT ÉS KÖLTSÉGVETÉSI SZERVEK ÖSSZESEN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</si>
  <si>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</si>
  <si>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</si>
  <si>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</si>
  <si>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</si>
  <si>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</si>
  <si>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</si>
  <si>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</si>
  <si>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</si>
  <si>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</si>
  <si>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</si>
  <si>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</si>
  <si>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</si>
  <si>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</si>
  <si>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Vasivíz Zrt. 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</si>
  <si>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</si>
  <si>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</si>
  <si>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</si>
  <si>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</si>
  <si>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</si>
  <si>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</si>
  <si>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</si>
  <si>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</si>
  <si>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C/V        Idegen pénzeszközök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</si>
  <si>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</si>
  <si>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</si>
  <si>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</si>
  <si>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</si>
  <si>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</si>
  <si>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</si>
  <si>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</si>
  <si>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</si>
  <si>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</si>
  <si>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</si>
  <si>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D)        KÖVETELÉSEK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</si>
  <si>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</si>
  <si>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</si>
  <si>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</si>
  <si>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</si>
  <si>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F)        AKTÍV IDŐBELI ELHATÁROLÁSOK 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</si>
  <si>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</si>
  <si>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</si>
  <si>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</si>
  <si>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</si>
  <si>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</si>
  <si>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</si>
  <si>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</si>
  <si>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</si>
  <si>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</si>
  <si>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</si>
  <si>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</si>
  <si>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</si>
  <si>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</si>
  <si>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</si>
  <si>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</si>
  <si>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</si>
  <si>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</si>
  <si>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</si>
  <si>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</si>
  <si>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 xml:space="preserve">H)        KÖTELEZETTSÉGEK </t>
  </si>
  <si>
    <t>I)        EGYÉB SAJÁTOS FORRÁSOLDALI ELSZÁMOLÁSOK</t>
  </si>
  <si>
    <t>FORRÁSOK ÖSSZESEN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</si>
  <si>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</si>
  <si>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</si>
  <si>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</si>
  <si>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</si>
  <si>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</si>
  <si>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</si>
  <si>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helyi önkormányzat tulajdonában álló gazdálkodó szervezetek működéséből származó kötelezettségeket</t>
  </si>
  <si>
    <t>A pénzeszközök változása (Ft)</t>
  </si>
  <si>
    <t>(E Ft)</t>
  </si>
  <si>
    <t>B411</t>
  </si>
  <si>
    <t xml:space="preserve">Biztosító által fizetett kártérítés </t>
  </si>
  <si>
    <t>nonprofit gazdasági társaságok</t>
  </si>
  <si>
    <t xml:space="preserve">F)        Vállalkozási tevékenységet terhelő befizetési kötelezettség 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</si>
  <si>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</si>
  <si>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</si>
  <si>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</si>
  <si>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</si>
  <si>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</si>
  <si>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</si>
  <si>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</si>
  <si>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</si>
  <si>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</si>
  <si>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</si>
  <si>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</si>
  <si>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</si>
  <si>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</si>
  <si>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</si>
  <si>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</si>
  <si>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</si>
  <si>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</si>
  <si>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</si>
  <si>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</si>
  <si>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</si>
  <si>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</si>
  <si>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</si>
  <si>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</si>
  <si>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</si>
  <si>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</si>
  <si>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Készenléti, ügyeleti, helyettesítési díj, túlóra, túlszolgálat </t>
  </si>
  <si>
    <t xml:space="preserve">Végkielégítés </t>
  </si>
  <si>
    <t xml:space="preserve">Jubileumi jutalom </t>
  </si>
  <si>
    <t xml:space="preserve">Közlekedési költségtérítés </t>
  </si>
  <si>
    <t xml:space="preserve">Lakhatási támogatások </t>
  </si>
  <si>
    <t xml:space="preserve">Szociális támogatások </t>
  </si>
  <si>
    <t xml:space="preserve">Választott tisztségviselők juttatásai </t>
  </si>
  <si>
    <t xml:space="preserve">Egyéb külső személyi juttatások </t>
  </si>
  <si>
    <t>Munkaadókat terhelő járulékok és szociális hozzájárulási adó</t>
  </si>
  <si>
    <t xml:space="preserve">Szakmai anyagok beszerzése </t>
  </si>
  <si>
    <t xml:space="preserve">Üzemeltetési anyagok beszerzése </t>
  </si>
  <si>
    <t xml:space="preserve">Árubeszerzés </t>
  </si>
  <si>
    <t>Készletbeszerzés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</si>
  <si>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</si>
  <si>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</si>
  <si>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</si>
  <si>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</si>
  <si>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Közvetített szolgáltatások </t>
  </si>
  <si>
    <t>Kiküldetések, reklám- és propagandakiadások</t>
  </si>
  <si>
    <t>Különféle befizetések és egyéb dologi kiadások</t>
  </si>
  <si>
    <t xml:space="preserve">Társadalombiztosítási ellátások </t>
  </si>
  <si>
    <t xml:space="preserve">Családi támogatások </t>
  </si>
  <si>
    <t xml:space="preserve">Pénzbeli kárpótlások, kártérítések </t>
  </si>
  <si>
    <t>Ellátottak pénzbeli juttatásai</t>
  </si>
  <si>
    <t xml:space="preserve">Nemzetközi kötelezettségek </t>
  </si>
  <si>
    <t xml:space="preserve">Elvonások és befizetések </t>
  </si>
  <si>
    <t xml:space="preserve">Működési célú visszatérítendő támogatások, kölcsönök nyújtása államháztartáson belülre </t>
  </si>
  <si>
    <t xml:space="preserve">Működési célú támogatások az Európai Uniónak </t>
  </si>
  <si>
    <t>K511</t>
  </si>
  <si>
    <t>Tartalékok</t>
  </si>
  <si>
    <t>Egyéb működési célú kiadások</t>
  </si>
  <si>
    <t xml:space="preserve">Immateriális javak beszerzése, létesítése </t>
  </si>
  <si>
    <t xml:space="preserve">Ingatlanok felújítása </t>
  </si>
  <si>
    <t>Egyéb tárgyi eszközök felújítása</t>
  </si>
  <si>
    <t>Felújítások</t>
  </si>
  <si>
    <t>K89</t>
  </si>
  <si>
    <t>Felhalmozási célú támogatások az Európai Uniónak</t>
  </si>
  <si>
    <t>Egyéb felhalmozási célú támogatások államháztartáson kívülre</t>
  </si>
  <si>
    <t>Egyéb felhalmozási célú kiadások</t>
  </si>
  <si>
    <t>Felhalmozási költségvetés előirányzat csoport</t>
  </si>
  <si>
    <t>Költségvetési kiadások</t>
  </si>
  <si>
    <t xml:space="preserve">Hosszú lejáratú hitelek, kölcsönök törlesztése pénzügyi vállalkozásnak </t>
  </si>
  <si>
    <t xml:space="preserve">Likviditási célú hitelek, kölcsönök törlesztése pénzügyi vállalkozásnak </t>
  </si>
  <si>
    <t>Rövid lejáratú hitelek, kölcsönök törlesztése pénzügyi vállalkozásnak</t>
  </si>
  <si>
    <t>Hitel-, kölcsöntörlesztés államháztartáson kívülre</t>
  </si>
  <si>
    <t>K9125</t>
  </si>
  <si>
    <t>K9126</t>
  </si>
  <si>
    <t xml:space="preserve">Befektetési célú belföldi értékpapírok vásárlása </t>
  </si>
  <si>
    <t>Kincstárjegyek beváltása</t>
  </si>
  <si>
    <t xml:space="preserve">Éven belüli lejáratú belföldi értékpapírok beváltása </t>
  </si>
  <si>
    <t xml:space="preserve">Belföldi kötvények beváltása </t>
  </si>
  <si>
    <t xml:space="preserve">Éven túli lejáratú belföldi értékpapírok beváltása </t>
  </si>
  <si>
    <t>Belföldi értékpapírok kiadásai</t>
  </si>
  <si>
    <t>K919</t>
  </si>
  <si>
    <t>Pénzeszközök lekötött bankbetétként elhelyezése</t>
  </si>
  <si>
    <t>Tulajdonosi kölcsönök kiadásai</t>
  </si>
  <si>
    <t>Belföldi finanszírozás kiadásai</t>
  </si>
  <si>
    <t>K925</t>
  </si>
  <si>
    <t>K94</t>
  </si>
  <si>
    <t>Kiadások összesen</t>
  </si>
  <si>
    <t>K1-K9</t>
  </si>
  <si>
    <t xml:space="preserve">Befektetési célú külföldi értékpapírok vásárlása </t>
  </si>
  <si>
    <t>Hitelek, kölcsönök törlesztése külföldi kormányoknak és nemzetközi szervezeteknek</t>
  </si>
  <si>
    <t xml:space="preserve">Hitelek, kölcsönök törlesztése külföldi pénzintézeteknek </t>
  </si>
  <si>
    <t>Váltókiadások</t>
  </si>
  <si>
    <t xml:space="preserve">Helyi önkormányzatok működésének általános támogatása </t>
  </si>
  <si>
    <t xml:space="preserve">Települési önkormányzatok egyes köznevelési feladatainak támogatása </t>
  </si>
  <si>
    <t>Települési önkormányzatok szociális, gyermekjóléti  és gyermekétkeztetési feladatainak támogatása</t>
  </si>
  <si>
    <t xml:space="preserve">Települési önkormányzatok kulturális feladatainak támogatása </t>
  </si>
  <si>
    <t>Működési célú költségvetési támogatások és kiegészítő támogatások</t>
  </si>
  <si>
    <t xml:space="preserve">Elszámolásból származó bevételek </t>
  </si>
  <si>
    <t xml:space="preserve">Elvonások és befizetések bevételei </t>
  </si>
  <si>
    <t>Magánszemélyek jövedelemadó</t>
  </si>
  <si>
    <t>Társaságok jövedelemadói</t>
  </si>
  <si>
    <t>Jövedelemadók</t>
  </si>
  <si>
    <t xml:space="preserve">Szociális hozzájárulási adó és járulékok </t>
  </si>
  <si>
    <t>Termékek és szolgáltatások adói</t>
  </si>
  <si>
    <t>Egyéb közhatalmi bevételek</t>
  </si>
  <si>
    <t>Közhatalmi bevételek</t>
  </si>
  <si>
    <t>Készletértékesítés ellenértéke</t>
  </si>
  <si>
    <t xml:space="preserve">Közvetített szolgáltatások ellenértéke </t>
  </si>
  <si>
    <t xml:space="preserve">Általános forgalmi adó visszatérítése </t>
  </si>
  <si>
    <t xml:space="preserve">Kamatbevételek és más nyereségjellegű bevételek </t>
  </si>
  <si>
    <t xml:space="preserve">Egyéb pénzügyi műveletek bevételei </t>
  </si>
  <si>
    <t xml:space="preserve">Működési célú visszatérítendő támogatások, kölcsönök visszatérülése az Európai Uniótól </t>
  </si>
  <si>
    <t xml:space="preserve">Működési célú visszatérítendő támogatások, kölcsönök visszatérülése kormányoktól és más nemzetközi szervezetektől </t>
  </si>
  <si>
    <t>B63</t>
  </si>
  <si>
    <t>B64</t>
  </si>
  <si>
    <t>Működési célú átvett pénzeszközök</t>
  </si>
  <si>
    <t>Felhalmozási célú támogatások államháztartáson belülről</t>
  </si>
  <si>
    <t xml:space="preserve">Immateriális javak értékesítése </t>
  </si>
  <si>
    <t xml:space="preserve">Egyéb tárgyi eszközök értékesítése </t>
  </si>
  <si>
    <t xml:space="preserve">Részesedések értékesítése </t>
  </si>
  <si>
    <t xml:space="preserve">Felhalmozási célú visszatérítendő támogatások, kölcsönök visszatérülése az Európai Uniótól </t>
  </si>
  <si>
    <t xml:space="preserve">Felhalmozási célú visszatérítendő támogatások, kölcsönök visszatérülése kormányoktól és más nemzetközi szervezetektől </t>
  </si>
  <si>
    <t>B74</t>
  </si>
  <si>
    <t>B75</t>
  </si>
  <si>
    <t>Költségvetési bevételek</t>
  </si>
  <si>
    <t xml:space="preserve">Hosszú lejáratú hitelek, kölcsönök felvétele pénzügyi vállalkozástól </t>
  </si>
  <si>
    <t xml:space="preserve">Likviditási célú hitelek, kölcsönök felvétele pénzügyi vállalkozástól </t>
  </si>
  <si>
    <t>Rövid lejáratú hitelek, kölcsönök felvétele pénzügyi vállalkozástól</t>
  </si>
  <si>
    <t>Hitel-, kölcsönfelvétel pénzügyi vállalkozástól</t>
  </si>
  <si>
    <t xml:space="preserve">Forgatási célú belföldi értékpapírok beváltása, értékesítése  </t>
  </si>
  <si>
    <t xml:space="preserve">Éven belüli lejáratú belföldi értékpapírok kibocsátása </t>
  </si>
  <si>
    <t>Éven túli lejáratú belföldi értékpapírok kibocsátása</t>
  </si>
  <si>
    <t xml:space="preserve">Előző év költségvetési maradványának igénybevétele </t>
  </si>
  <si>
    <t xml:space="preserve">Előző év vállalkozási maradványának igénybevétele </t>
  </si>
  <si>
    <t>B819</t>
  </si>
  <si>
    <t xml:space="preserve">Államháztartáson belüli megelőlegezések </t>
  </si>
  <si>
    <t xml:space="preserve">Központi, irányító szervi támogatás </t>
  </si>
  <si>
    <t>Lekötött bankbetétek megszüntetése</t>
  </si>
  <si>
    <t xml:space="preserve">Tulajdonosi kölcsönök bevételei </t>
  </si>
  <si>
    <t>B825</t>
  </si>
  <si>
    <t xml:space="preserve">Külföldi értékpapírok kibocsátása </t>
  </si>
  <si>
    <t xml:space="preserve">Hitelek, kölcsönök felvétele külföldi kormányoktól és nemzetközi szervezetektől </t>
  </si>
  <si>
    <t xml:space="preserve">Hitelek, kölcsönök felvétele külföldi pénzintézetektől </t>
  </si>
  <si>
    <t xml:space="preserve">Adóssághoz nem kapcsolódó származékos ügyletek bevételei </t>
  </si>
  <si>
    <t>B84</t>
  </si>
  <si>
    <t>B1-B8</t>
  </si>
  <si>
    <t>Váltóbevételek</t>
  </si>
  <si>
    <t xml:space="preserve">Finanszírozási bevételek  </t>
  </si>
  <si>
    <t>Bevételek összesen</t>
  </si>
  <si>
    <t>ebből: nemzeti gondozotti ellátások (K48)</t>
  </si>
  <si>
    <t>Ellátottak pénzbeli juttatásai (K4)</t>
  </si>
  <si>
    <t>Egyéb nem intézményi ellátások(K48)</t>
  </si>
  <si>
    <t>ebből: egészségügyi szolgáltatási jogosultságra való jogosultság szociális rászorultság alapján [Szoctv. 54. §-a]</t>
  </si>
  <si>
    <t xml:space="preserve">ebből: cukorbetegek támogatása </t>
  </si>
  <si>
    <t>ebből: közgyógyellátás [Szoctv.50.§ (1)-(2) bekezdése]</t>
  </si>
  <si>
    <t xml:space="preserve">ebből: megváltozott munkaképességűek illetve egészségkárosodottak kereset-kiegészítése </t>
  </si>
  <si>
    <t xml:space="preserve">ebből: mozgáskorlátozottak szerzési és átalakítási támogatása </t>
  </si>
  <si>
    <t>ebből: kivételes rokkantsági ellátás</t>
  </si>
  <si>
    <t>ebből: fogyatékossági támogatás és vakok személyi járadéka</t>
  </si>
  <si>
    <t>ebből: ápolási díj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</si>
  <si>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</t>
  </si>
  <si>
    <t xml:space="preserve">ebből: korhatár előtti ellátás és a fegyveres testületek volt tagjai szolgálati járandósága </t>
  </si>
  <si>
    <t xml:space="preserve">ebből: átmeneti bányászjáradék </t>
  </si>
  <si>
    <t>ebből: szénjárandóság pénzbeli megváltása</t>
  </si>
  <si>
    <t xml:space="preserve">ebből: mecseki bányászatban munkát végzők bányászati kereset-kiegészítése </t>
  </si>
  <si>
    <t>ebből: mezőgazdasági járadék</t>
  </si>
  <si>
    <t xml:space="preserve">ebből: foglalkoztatást helyettesítő támogatás [Szoctv. 35. § (1) bek.] </t>
  </si>
  <si>
    <t xml:space="preserve">ebből: polgármesterek korhatár előtti ellátása  </t>
  </si>
  <si>
    <t xml:space="preserve">ebből: lakbértámogatás </t>
  </si>
  <si>
    <t>ebből: hozzájárulás a lakossági energiaköltségekhez</t>
  </si>
  <si>
    <t>2020. évi kifizetés</t>
  </si>
  <si>
    <t>2021. évi eredeti ei.</t>
  </si>
  <si>
    <t>Átlagos statisztikai állományi létszám</t>
  </si>
  <si>
    <t>Váltókiadások (K94)</t>
  </si>
  <si>
    <t>Adóssághoz nem kapcsolódó származékos ügyletek kiadásai (K93)</t>
  </si>
  <si>
    <t>ebből: fedezeti ügyletek nettó kiadásai (K925)</t>
  </si>
  <si>
    <t>Hitelek, kölcsönök törlesztése külföldi kormányoknak és nemzetközi szervezeteknek (K924)</t>
  </si>
  <si>
    <t>ebből: fedezeti ügyletek nettó kiadásai (K923)</t>
  </si>
  <si>
    <t>Befektetési célú külföldi értékpapírok vásárlása (K922)</t>
  </si>
  <si>
    <t>Forgatási célú külföldi értékpapírok vásárlása (K921)</t>
  </si>
  <si>
    <t>Rövid lejáratú tulajdonosi kölcsönök kiadásai (K9192)</t>
  </si>
  <si>
    <t>Hosszú lejáratú tulajdonosi kölcsönök kiadásai (K9191)</t>
  </si>
  <si>
    <t>Központi költségvetés sajátos finanszírozási kiadásai (K918)</t>
  </si>
  <si>
    <t>Pénzügyi lízing kiadásai (K917)</t>
  </si>
  <si>
    <t>Pénzeszközök lekötött bankbetétként elhelyezése (K916)</t>
  </si>
  <si>
    <t>Központi, irányító szervi támogatások folyósítása (K915)</t>
  </si>
  <si>
    <t>Államháztartáson belüli megelőlegezések visszafizetése (K914)</t>
  </si>
  <si>
    <t>Államháztartáson belüli megelőlegezések folyósítása (K913)</t>
  </si>
  <si>
    <t>ebből: fedezeti ügyletek nettó kiadásai (K9126)</t>
  </si>
  <si>
    <t>Belföldi kötvények beváltása (K9125)</t>
  </si>
  <si>
    <t>ebből: kárpótlási jegyek (K9124)</t>
  </si>
  <si>
    <t>ebből: befektetési jegyek (K9124)</t>
  </si>
  <si>
    <t>ebből: fedezeti ügyletek nettó kiadásai (K9124)</t>
  </si>
  <si>
    <t>Kincstárjegyek beváltása (K9123)</t>
  </si>
  <si>
    <t>Befektetési célú belföldi értékpapírok vásárlása (K9122)</t>
  </si>
  <si>
    <t>ebből: kárpótlási jegyek (K9121)</t>
  </si>
  <si>
    <t>ebből: befektetési jegyek (K9121)</t>
  </si>
  <si>
    <t>ebből: fedezeti ügyletek nettó kiadásai (K9113)</t>
  </si>
  <si>
    <t>Likviditási célú hitelek, kölcsönök törlesztése pénzügyi vállalkozásnak (K9112)</t>
  </si>
  <si>
    <t>ebből: fedezeti ügyletek nettó kiadásai (K9111)</t>
  </si>
  <si>
    <t>ebből: egyéb külföldiek (K89)</t>
  </si>
  <si>
    <t>ebből: kormányok és nemzetközi szervezetek (K89)</t>
  </si>
  <si>
    <t>ebből: egyéb vállalkozások (K89)</t>
  </si>
  <si>
    <t>ebből:önkormányzati többségi tulajdonú nem pénzügyi vállalkozások (K89)</t>
  </si>
  <si>
    <t>ebből: állami többségi tulajdonú nem pénzügyi vállalkozások (K89)</t>
  </si>
  <si>
    <t>ebből: pénzügyi vállalkozások (K89)</t>
  </si>
  <si>
    <t>ebből: háztartások (K89)</t>
  </si>
  <si>
    <t>ebből: egyéb civil szervezetek (K89)</t>
  </si>
  <si>
    <t>ebből: nonprofit gazdasági társaságok (K89)</t>
  </si>
  <si>
    <t>ebből: egyházi jogi személyek (K89)</t>
  </si>
  <si>
    <t>Felhalmozási célú támogatások az Európai Uniónak (K88)</t>
  </si>
  <si>
    <t>Lakástámogatás (K87)</t>
  </si>
  <si>
    <t>ebből: egyéb külföldiek (K86)</t>
  </si>
  <si>
    <t>ebből: kormányok és nemzetközi szervezetek (K86)</t>
  </si>
  <si>
    <t>ebből: Európai Unió  (K86)</t>
  </si>
  <si>
    <t>ebből: egyéb vállalkozások (K86)</t>
  </si>
  <si>
    <t>ebből:önkormányzati többségi tulajdonú nem pénzügyi vállalkozások (K86)</t>
  </si>
  <si>
    <t>ebből: állami többségi tulajdonú nem pénzügyi vállalkozások (K86)</t>
  </si>
  <si>
    <t>ebből: pénzügyi vállalkozások (K86)</t>
  </si>
  <si>
    <t>ebből: háztartások (K86)</t>
  </si>
  <si>
    <t>ebből: egyéb civil szervezetek (K86)</t>
  </si>
  <si>
    <t>ebből: nonprofit gazdasági társaságok (K86)</t>
  </si>
  <si>
    <t>ebből: egyházi jogi személyek (K86)</t>
  </si>
  <si>
    <t>ebből: állami vagy önkormányzati tulajdonban lévő gazdasági társaságok tartozásai miatti kifizetések (K85)</t>
  </si>
  <si>
    <t>ebből: térségi fejlesztési tanácsok és költségvetési szerveik (K84)</t>
  </si>
  <si>
    <t>ebből: nemzetiségi önkormányzatok és költségvetési szerveik (K84)</t>
  </si>
  <si>
    <t>ebből: társulások és költségvetési szerveik (K84)</t>
  </si>
  <si>
    <t>ebből: helyi önkormányzatok és költségvetési szerveik (K84)</t>
  </si>
  <si>
    <t>ebből: elkülönített állami pénzalapok (K84)</t>
  </si>
  <si>
    <t>ebből: társadalombiztosítás pénzügyi alapjai (K84)</t>
  </si>
  <si>
    <t>ebből: egyéb fejezeti kezelésű előirányzatok (K84)</t>
  </si>
  <si>
    <t>ebből: fejezeti kezelésű előirányzatok EU-s programokra és azok hazai társfinanszírozása (K84)</t>
  </si>
  <si>
    <t>ebből: központi kezelésű előirányzatok (K84)</t>
  </si>
  <si>
    <t>ebből: központi költségvetési szervek (K84)</t>
  </si>
  <si>
    <t>ebből: térségi fejlesztési tanácsok és költségvetési szerveik (K83)</t>
  </si>
  <si>
    <t>ebből: nemzetiségi önkormányzatok és költségvetési szerveik (K83)</t>
  </si>
  <si>
    <t>ebből: társulások és költségvetési szerveik (K83)</t>
  </si>
  <si>
    <t>ebből: helyi önkormányzatok és költségvetési szerveik (K83)</t>
  </si>
  <si>
    <t>ebből: elkülönített állami pénzalapok (K83)</t>
  </si>
  <si>
    <t>ebből: társadalombiztosítás pénzügyi alapjai (K83)</t>
  </si>
  <si>
    <t>ebből: egyéb fejezeti kezelésű előirányzatok (K83)</t>
  </si>
  <si>
    <t>ebből: fejezeti kezelésű előirányzatok EU-s programokra és azok hazai társfinanszírozása (K83)</t>
  </si>
  <si>
    <t>ebből: központi kezelésű előirányzatok (K83)</t>
  </si>
  <si>
    <t>ebből: központi költségvetési szervek (K83)</t>
  </si>
  <si>
    <t>ebből: térségi fejlesztési tanácsok és költségvetési szerveik (K82)</t>
  </si>
  <si>
    <t>ebből: nemzetiségi önkormányzatok és költségvetési szerveik (K82)</t>
  </si>
  <si>
    <t>ebből: társulások és költségvetési szerveik (K82)</t>
  </si>
  <si>
    <t>ebből: helyi önkormányzatok és költségvetési szerveik (K82)</t>
  </si>
  <si>
    <t>ebből: elkülönített állami pénzalapok (K82)</t>
  </si>
  <si>
    <t>ebből: társadalombiztosítás pénzügyi alapjai (K82)</t>
  </si>
  <si>
    <t>ebből: egyéb fejezeti kezelésű előirányzatok (K82)</t>
  </si>
  <si>
    <t>ebből: fejezeti kezelésű előirányzatok EU-s programokra és azok hazai társfinanszírozása (K82)</t>
  </si>
  <si>
    <t>ebből: központi kezelésű előirányzatok (K82)</t>
  </si>
  <si>
    <t>ebből: központi költségvetési szervek (K82)</t>
  </si>
  <si>
    <t>Felhalmozási célú garancia- és kezességvállalásból származó kifizetés államháztartáson belülre (K81)</t>
  </si>
  <si>
    <t>Felújítási célú előzetesen felszámított általános forgalmi adó (K74)</t>
  </si>
  <si>
    <t>Egyéb tárgyi eszközök felújítása  (K73)</t>
  </si>
  <si>
    <t>Informatikai eszközök felújítása (K72)</t>
  </si>
  <si>
    <t>Ingatlanok felújítása (K71)</t>
  </si>
  <si>
    <t>Beruházási célú előzetesen felszámított általános forgalmi adó (K67)</t>
  </si>
  <si>
    <t>Meglévő részesedések növeléséhez kapcsolódó kiadások (K66)</t>
  </si>
  <si>
    <t>Részesedések beszerzése (K65)</t>
  </si>
  <si>
    <t>Egyéb tárgyi eszközök beszerzése, létesítése (K64)</t>
  </si>
  <si>
    <t>Informatikai eszközök beszerzése, létesítése (K63)</t>
  </si>
  <si>
    <t>ebből: termőföld-vásárlás kiadásai (K62)</t>
  </si>
  <si>
    <t>Immateriális javak beszerzése, létesítése (K61)</t>
  </si>
  <si>
    <t>Tartalékok (K513)</t>
  </si>
  <si>
    <t>ebből: egyéb külföldiek (K512)</t>
  </si>
  <si>
    <t>ebből: kormányok és nemzetközi szervezetek (K512)</t>
  </si>
  <si>
    <t>ebből: egyéb vállalkozások (K512)</t>
  </si>
  <si>
    <t>ebből:önkormányzati többségi tulajdonú nem pénzügyi vállalkozások (K512)</t>
  </si>
  <si>
    <t>ebből: állami többségi tulajdonú nem pénzügyi vállalkozások (K512)</t>
  </si>
  <si>
    <t>ebből: pénzügyi vállalkozások (K512)</t>
  </si>
  <si>
    <t>ebből: háztartások (K512)</t>
  </si>
  <si>
    <t>ebből: egyéb civil szervezetek (K512)</t>
  </si>
  <si>
    <t>ebből: nonprofit gazdasági társaságok (K512)</t>
  </si>
  <si>
    <t>ebből: egyházi jogi személyek (K512)</t>
  </si>
  <si>
    <t>Működési célú támogatások az Európai Uniónak (K511)</t>
  </si>
  <si>
    <t>Kamattámogatások (K510)</t>
  </si>
  <si>
    <t>Árkiegészítések, ártámogatások (K509)</t>
  </si>
  <si>
    <t>ebből: egyéb külföldiek (K508)</t>
  </si>
  <si>
    <t>ebből: kormányok és nemzetközi szervezetek (K508)</t>
  </si>
  <si>
    <t>ebből: Európai Unió  (K508)</t>
  </si>
  <si>
    <t>ebből: egyéb vállalkozások (K508)</t>
  </si>
  <si>
    <t>ebből:önkormányzati többségi tulajdonú nem pénzügyi vállalkozások (K508)</t>
  </si>
  <si>
    <t>ebből: állami többségi tulajdonú nem pénzügyi vállalkozások (K508)</t>
  </si>
  <si>
    <t>ebből: pénzügyi vállalkozások (K508)</t>
  </si>
  <si>
    <t>ebből: háztartások (K508)</t>
  </si>
  <si>
    <t>ebből: egyéb civil szervezetek (K508)</t>
  </si>
  <si>
    <t>ebből: nonprofit gazdasági társaságok (K508)</t>
  </si>
  <si>
    <t>ebből: egyházi jogi személyek (K508)</t>
  </si>
  <si>
    <t>ebből: állami vagy önkormányzati tulajdonban lévő gazdasági társaságok tartozásai miatti kifizetések (K507)</t>
  </si>
  <si>
    <t>ebből: térségi fejlesztési tanácsok és költségvetési szerveik (K506)</t>
  </si>
  <si>
    <t>ebből: nemzetiségi önkormányzatok és költségvetési szerveik (K506)</t>
  </si>
  <si>
    <t>ebből: társulások és költségvetési szerveik (K506)</t>
  </si>
  <si>
    <t>ebből: helyi önkormányzatok és költségvetési szerveik (K506)</t>
  </si>
  <si>
    <t>ebből: elkülönített állami pénzalapok (K506)</t>
  </si>
  <si>
    <t>ebből: társadalombiztosítás pénzügyi alapjai (K506)</t>
  </si>
  <si>
    <t>ebből: egyéb fejezeti kezelésű előirányzatok (K506)</t>
  </si>
  <si>
    <t>ebből: fejezeti kezelésű előirányzatok EU-s programokra és azok hazai társfinanszírozása (K506)</t>
  </si>
  <si>
    <t>ebből: központi kezelésű előirányzatok (K506)</t>
  </si>
  <si>
    <t>ebből: központi költségvetési szervek (K506)</t>
  </si>
  <si>
    <t>ebből: térségi fejlesztési tanácsok és költségvetési szerveik (K505)</t>
  </si>
  <si>
    <t>ebből: nemzetiségi önkormányzatok és költségvetési szerveik (K505)</t>
  </si>
  <si>
    <t>ebből: társulások és költségvetési szerveik (K505)</t>
  </si>
  <si>
    <t>ebből: helyi önkormányzatok és költségvetési szerveik (K505)</t>
  </si>
  <si>
    <t>ebből: elkülönített állami pénzalapok (K505)</t>
  </si>
  <si>
    <t>ebből: társadalombiztosítás pénzügyi alapjai (K505)</t>
  </si>
  <si>
    <t>ebből: egyéb fejezeti kezelésű előirányzatok (K505)</t>
  </si>
  <si>
    <t>ebből: fejezeti kezelésű előirányzatok EU-s programokra és azok hazai társfinanszírozása (K505)</t>
  </si>
  <si>
    <t>ebből: központi kezelésű előirányzatok (K505)</t>
  </si>
  <si>
    <t>ebből: központi költségvetési szervek (K505)</t>
  </si>
  <si>
    <t>ebből: térségi fejlesztési tanácsok és költségvetési szerveik (K504)</t>
  </si>
  <si>
    <t>ebből: nemzetiségi önkormányzatok és költségvetési szerveik (K504)</t>
  </si>
  <si>
    <t>ebből: társulások és költségvetési szerveik (K504)</t>
  </si>
  <si>
    <t>ebből: helyi önkormányzatok és költségvetési szerveik (K504)</t>
  </si>
  <si>
    <t>ebből: elkülönített állami pénzalapok (K504)</t>
  </si>
  <si>
    <t>ebből: társadalombiztosítás pénzügyi alapjai (K504)</t>
  </si>
  <si>
    <t>ebből: egyéb fejezeti kezelésű előirányzatok (K504)</t>
  </si>
  <si>
    <t>ebből: fejezeti kezelésű előirányzatok EU-s programokra és azok hazai társfinanszírozása (K504)</t>
  </si>
  <si>
    <t>ebből: központi kezelésű előirányzatok (K504)</t>
  </si>
  <si>
    <t>ebből: központi költségvetési szervek (K504)</t>
  </si>
  <si>
    <t>Működési célú garancia- és kezességvállalásból származó kifizetés államháztartáson belülre (K503)</t>
  </si>
  <si>
    <t>Egyéb elvonások, befizetések (K5023)</t>
  </si>
  <si>
    <t>A helyi önkormányzatok törvényi előíráson alapuló befizetései (K5022)</t>
  </si>
  <si>
    <t>A helyi önkormányzatok előző évi elszámolásából származó kiadások (K5021)</t>
  </si>
  <si>
    <t>ebből: Európai Unió (K501)</t>
  </si>
  <si>
    <t>ebből:nemzeti gondozotti ellátások (K48)</t>
  </si>
  <si>
    <t>Egyéb nem intézményi ellátások (&gt;=99+…+117) (K48)</t>
  </si>
  <si>
    <t>ebből: oktatásban résztvevők pénzbeli juttatásai (K47)</t>
  </si>
  <si>
    <t>ebből: állami gondozottak pénzbeli juttatásai (K47)</t>
  </si>
  <si>
    <t>ebből: lakbértámogatás (K46)</t>
  </si>
  <si>
    <t>ebből: hozzájárulás a lakossági energiaköltségekhez (K46)</t>
  </si>
  <si>
    <t>ebből: polgármesterek korhatár előtti ellátása  (K45)</t>
  </si>
  <si>
    <t>ebből: foglalkoztatást helyettesítő támogatás [Szoctv. 35. § (1) bek.] (K45)</t>
  </si>
  <si>
    <t>ebből: mezőgazdasági járadék (K45)</t>
  </si>
  <si>
    <t>ebből: mecseki bányászatban munkát végzők bányászati kereset-kiegészítése (K45)</t>
  </si>
  <si>
    <t>ebből: szénjárandóság pénzbeli megváltása (K45)</t>
  </si>
  <si>
    <t>ebből: átmeneti bányászjáradék (K45)</t>
  </si>
  <si>
    <t>ebből: korhatár előtti ellátás és a fegyveres testületek volt tagjai szolgálati járandósága (K45)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</si>
  <si>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</si>
  <si>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egészségügyi szolgáltatási jogosultságra való jogosultság szociális rászorultság alapján [Szoctv. 54. §-a] (K44)</t>
  </si>
  <si>
    <t>ebből: cukorbetegek támogatása (K44)</t>
  </si>
  <si>
    <t>ebből: közgyógyellátás [Szoctv.50.§ (1)-(2) bekezdése] (K44)</t>
  </si>
  <si>
    <t>ebből: megváltozott munkaképességűek illetve egészségkárosodottak kereset-kiegészítése (K44)</t>
  </si>
  <si>
    <t>ebből: mozgáskorlátozottak szerzési és átalakítási támogatása (K44)</t>
  </si>
  <si>
    <t>ebből: kivételes rokkantsági ellátás (K44)</t>
  </si>
  <si>
    <t>ebből: fogyatékossági támogatás és vakok személyi járadéka (K44)</t>
  </si>
  <si>
    <t>ebből: ápolási díj (K44)</t>
  </si>
  <si>
    <t>Pénzbeli kárpótlások, kártérítések (K43)</t>
  </si>
  <si>
    <t>ebből:  az egyéb pénzbeli és természetbeni gyermekvédelmi támogatások  (K42)</t>
  </si>
  <si>
    <t>ebből: GYES-en és GYED-en lévők hallgatói hitelének célzott támogatása (K42)</t>
  </si>
  <si>
    <t>ebből: gyermektartásdíj megelőlegezése (K42)</t>
  </si>
  <si>
    <t>ebből: otthonteremtési támogatás (K42)</t>
  </si>
  <si>
    <t>ebből: életkezdési támogatás (K42)</t>
  </si>
  <si>
    <t>ebből: gyermekek születésével kapcsolatos szabadság megtérítése (K42)</t>
  </si>
  <si>
    <t>ebből: gyermeknevelési támogatás (K42)</t>
  </si>
  <si>
    <t>ebből: gyermekgondozást segítő ellátás (K42)</t>
  </si>
  <si>
    <t>ebből: anyasági támogatás (K42)</t>
  </si>
  <si>
    <t>ebből: családi pótlék (K42)</t>
  </si>
  <si>
    <t>Családi támogatások (=63+…+72) (K42)</t>
  </si>
  <si>
    <t>Társadalombiztosítási ellátások (K41)</t>
  </si>
  <si>
    <t>Dologi kiadások (=31+34+45+48+59) (K3)</t>
  </si>
  <si>
    <t>Különféle befizetések és egyéb dologi kiadások (=49+50+51+54+58) (K35)</t>
  </si>
  <si>
    <t>Egyéb dologi kiadások (K355)</t>
  </si>
  <si>
    <t>ebből: deviza kötelezettségek realizált árfolyamvesztesége (K354)</t>
  </si>
  <si>
    <t>ebből: hitelviszonyt megtestesítő értékpapírok árfolyamkülönbözete (K354)</t>
  </si>
  <si>
    <t>ebből: valuta, deviza eszközök realizált árfolyamvesztesége (K354)</t>
  </si>
  <si>
    <t>Egyéb pénzügyi műveletek kiadásai (&gt;=55+…+57) (K354)</t>
  </si>
  <si>
    <t>ebből: fedezeti ügyletek kamatkiadásai (K353)</t>
  </si>
  <si>
    <t>ebből: államháztartáson belül (K353)</t>
  </si>
  <si>
    <t>Kamatkiadások (&gt;=52+53) (K353)</t>
  </si>
  <si>
    <t>Fizetendő általános forgalmi adó  (K352)</t>
  </si>
  <si>
    <t>Működési célú előzetesen felszámított általános forgalmi adó (K351)</t>
  </si>
  <si>
    <t>Kiküldetések, reklám- és propagandakiadások (=46+47) (K34)</t>
  </si>
  <si>
    <t>Reklám- és propagandakiadások (K342)</t>
  </si>
  <si>
    <t>Kiküldetések kiadásai (K341)</t>
  </si>
  <si>
    <t>Szolgáltatási kiadások (=35+36+37+39+40+42+43) (K33)</t>
  </si>
  <si>
    <t>ebből: biztosítási díjak (K337)</t>
  </si>
  <si>
    <t>Egyéb szolgáltatások (&gt;=44)  (K337)</t>
  </si>
  <si>
    <t>Szakmai tevékenységet segítő szolgáltatások  (K336)</t>
  </si>
  <si>
    <t>ebből: államháztartáson belül (K335)</t>
  </si>
  <si>
    <t>Közvetített szolgáltatások  (&gt;=41) (K335)</t>
  </si>
  <si>
    <t>Karbantartási, kisjavítási szolgáltatások (K334)</t>
  </si>
  <si>
    <t>ebből: a közszféra és a magánszféra együttműködésén (PPP) alapuló szerződéses konstrukció (K333)</t>
  </si>
  <si>
    <t>Bérleti és lízing díjak (&gt;=38) (K333)</t>
  </si>
  <si>
    <t>Vásárolt élelmezés (K332)</t>
  </si>
  <si>
    <t>Közüzemi díjak (K331)</t>
  </si>
  <si>
    <t>Kommunikációs szolgáltatások (=32+33) (K32)</t>
  </si>
  <si>
    <t>Egyéb kommunikációs szolgáltatások (K322)</t>
  </si>
  <si>
    <t>Informatikai szolgáltatások igénybevétele (K321)</t>
  </si>
  <si>
    <t>Készletbeszerzés (=28+29+30) (K31)</t>
  </si>
  <si>
    <t>Árubeszerzés (K313)</t>
  </si>
  <si>
    <t>Üzemeltetési anyagok beszerzése (K312)</t>
  </si>
  <si>
    <t>Szakmai anyagok beszerzése (K311)</t>
  </si>
  <si>
    <t>ebből: munkáltatót terhelő személyi jövedelemadó (K2)</t>
  </si>
  <si>
    <t>ebből: munkaadót a foglalkoztatottak részére történő kifizetésekkel kapcsolatban terhelő más járulék jellegű kötelezettségek (K2)</t>
  </si>
  <si>
    <t>ebből: táppénz hozzájárulás (K2)</t>
  </si>
  <si>
    <t>ebből: egészségügyi hozzájárulás (K2)</t>
  </si>
  <si>
    <t>ebből: rehabilitációs hozzájárulás (K2)</t>
  </si>
  <si>
    <t>ebből: szociális hozzájárulási adó (K2)</t>
  </si>
  <si>
    <t>Munkaadókat terhelő járulékok és szociális hozzájárulási adó (=22+…+27) (K2)</t>
  </si>
  <si>
    <t>Személyi juttatások (=15+19) (K1)</t>
  </si>
  <si>
    <t>Külső személyi juttatások (=16+17+18) (K12)</t>
  </si>
  <si>
    <t>Egyéb külső személyi juttatások (K123)</t>
  </si>
  <si>
    <t>Munkavégzésre irányuló egyéb jogviszonyban nem saját foglalkoztatottnak fizetett juttatások (K122)</t>
  </si>
  <si>
    <t>Választott tisztségviselők juttatásai (K121)</t>
  </si>
  <si>
    <t>Foglalkoztatottak személyi juttatásai (=01+…+13) (K11)</t>
  </si>
  <si>
    <t>ebből:biztosítási díjak (K1113)</t>
  </si>
  <si>
    <t>Foglalkoztatottak egyéb személyi juttatásai (&gt;=14) (K1113)</t>
  </si>
  <si>
    <t>Szociális támogatások (K1112)</t>
  </si>
  <si>
    <t>Lakhatási támogatások (K1111)</t>
  </si>
  <si>
    <t>Egyéb költségtérítések (K1110)</t>
  </si>
  <si>
    <t>Közlekedési költségtérítés (K1109)</t>
  </si>
  <si>
    <t>Ruházati költségtérítés (K1108)</t>
  </si>
  <si>
    <t>Béren kívüli juttatások (K1107)</t>
  </si>
  <si>
    <t>Jubileumi jutalom (K1106)</t>
  </si>
  <si>
    <t>Végkielégítés (K1105)</t>
  </si>
  <si>
    <t>Készenléti, ügyeleti, helyettesítési díj, túlóra, túlszolgálat (K1104)</t>
  </si>
  <si>
    <t>Céljuttatás, projektprémium (K1103)</t>
  </si>
  <si>
    <t>Normatív jutalmak (K1102)</t>
  </si>
  <si>
    <t>Törvény szerinti illetmények, munkabérek (K1101)</t>
  </si>
  <si>
    <t>107060 Egyéb szociális pénzbeli és természetbeni ellátások, támogatások</t>
  </si>
  <si>
    <t>094260 Hallgatói és oktatói ösztöndíjak, egyéb juttatások</t>
  </si>
  <si>
    <t>084031 Civil szervezetek működési támogatása</t>
  </si>
  <si>
    <t>082091 Közművelődés - közösségi és társadalmi részvétel fejlesztése</t>
  </si>
  <si>
    <t>066020 Város-, községgazdálkodási egyéb szolgáltatások</t>
  </si>
  <si>
    <t>064010 Közvilágítás</t>
  </si>
  <si>
    <t>018030 Támogatási célú finanszírozási műveletek</t>
  </si>
  <si>
    <t>018010 Önkormányzatok elszámolásai a központi költségvetéssel</t>
  </si>
  <si>
    <t>013320 Köztemető-fenntartás és -működtetés</t>
  </si>
  <si>
    <t>011130 Önkormányzatok és önkormányzati hivatalok jogalkotó és általános igazgatási tevékenysége</t>
  </si>
  <si>
    <t>Váltóbevételek (B84)</t>
  </si>
  <si>
    <t>Adóssághoz nem kapcsolódó származékos ügyletek bevételei (B83)</t>
  </si>
  <si>
    <t>Hitelek, kölcsönök felvétele külföldi pénzintézetektől (B825)</t>
  </si>
  <si>
    <t>Hitelek, kölcsönök felvétele külföldi kormányoktól és nemzetközi szervezetektől (B824)</t>
  </si>
  <si>
    <t>Külföldi értékpapírok kibocsátása (B823)</t>
  </si>
  <si>
    <t>Befektetési célú külföldi értékpapírok beváltása, értékesítése (B822)</t>
  </si>
  <si>
    <t>Forgatási célú külföldi értékpapírok beváltása,  értékesítése (B821)</t>
  </si>
  <si>
    <t>Rövid lejáratú tulajdonosi kölcsönök bevételei (B8192)</t>
  </si>
  <si>
    <t>Hosszú lejáratú tulajdonosi kölcsönök bevételei (B8191)</t>
  </si>
  <si>
    <t>Központi költségvetés sajátos finanszírozási bevételei (B818)</t>
  </si>
  <si>
    <t>Lekötött bankbetétek megszüntetése (B817)</t>
  </si>
  <si>
    <t>Központi, irányító szervi támogatás (B816)</t>
  </si>
  <si>
    <t>Államháztartáson belüli megelőlegezések törlesztése (B815)</t>
  </si>
  <si>
    <t>Államháztartáson belüli megelőlegezések (B814)</t>
  </si>
  <si>
    <t>Előző év vállalkozási maradványának igénybevétele (B8132)</t>
  </si>
  <si>
    <t>Előző év költségvetési maradványának igénybevétele (B8131)</t>
  </si>
  <si>
    <t>Éven túli lejáratú belföldi értékpapírok kibocsátása (B8124)</t>
  </si>
  <si>
    <t>Befektetési célú belföldi értékpapírok beváltása, értékesítése  (B8123)</t>
  </si>
  <si>
    <t>Éven belüli lejáratú belföldi értékpapírok kibocsátása (B8122)</t>
  </si>
  <si>
    <t>ebből: kárpótlási jegyek (B8121)</t>
  </si>
  <si>
    <t>ebből: befektetési jegyek (B8121)</t>
  </si>
  <si>
    <t>Rövid lejáratú hitelek, kölcsönök felvétele pénzügyi vállalkozástól (B8113)</t>
  </si>
  <si>
    <t>Likviditási célú hitelek, kölcsönök felvétele pénzügyi vállalkozástól (B8112)</t>
  </si>
  <si>
    <t>Hosszú lejáratú hitelek, kölcsönök felvétele pénzügyi vállalkozástól (B8111)</t>
  </si>
  <si>
    <t>ebből: egyéb külföldiek (B75)</t>
  </si>
  <si>
    <t>ebből: kormányok és nemzetközi szervezetek (B75)</t>
  </si>
  <si>
    <t>ebből: Európai Unió  (B75)</t>
  </si>
  <si>
    <t>ebből: egyéb vállalkozások (B75)</t>
  </si>
  <si>
    <t>ebből: önkormányzati többségi tulajdonú nem pénzügyi vállalkozások (B75)</t>
  </si>
  <si>
    <t>ebből: állami többségi tulajdonú nem pénzügyi vállalkozások (B75)</t>
  </si>
  <si>
    <t>ebből: pénzügyi vállalkozások (B75)</t>
  </si>
  <si>
    <t>ebből: háztartások (B75)</t>
  </si>
  <si>
    <t>ebből: egyéb civil szervezetek (B75)</t>
  </si>
  <si>
    <t>ebből: nonprofit gazdasági társaságok (B75)</t>
  </si>
  <si>
    <t>ebből: egyházi jogi személyek (B75)</t>
  </si>
  <si>
    <t>ebből: külföldi szervezetek, személyek (B74)</t>
  </si>
  <si>
    <t>ebből: egyéb vállalkozások (B74)</t>
  </si>
  <si>
    <t>ebből: önkormányzati többségi tulajdonú nem pénzügyi vállalkozások (B74)</t>
  </si>
  <si>
    <t>ebből: állami többségi tulajdonú nem pénzügyi vállalkozások (B74)</t>
  </si>
  <si>
    <t>ebből: pénzügyi vállalkozások (B74)</t>
  </si>
  <si>
    <t>ebből: háztartások (B74)</t>
  </si>
  <si>
    <t>ebből: egyéb civil szervezetek (B74)</t>
  </si>
  <si>
    <t>ebből: nonprofit gazdasági társaságok (B74)</t>
  </si>
  <si>
    <t>ebből: egyházi jogi személyek (B74)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</si>
  <si>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</si>
  <si>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az Európai Uniótól (B72)</t>
  </si>
  <si>
    <t>Felhalmozási célú garancia- és kezességvállalásból származó megtérülések államháztartáson kívülről (B71)</t>
  </si>
  <si>
    <t>ebből: egyéb külföldiek (B65)</t>
  </si>
  <si>
    <t>ebből: kormányok és nemzetközi szervezetek (B65)</t>
  </si>
  <si>
    <t>ebből: Európai Unió  (B65)</t>
  </si>
  <si>
    <t>ebből: egyéb vállalkozások (B65)</t>
  </si>
  <si>
    <t>ebből: önkormányzati többségi tulajdonú nem pénzügyi vállalkozások (B65)</t>
  </si>
  <si>
    <t>ebből: állami többségi tulajdonú nem pénzügyi vállalkozások (B65)</t>
  </si>
  <si>
    <t>ebből: pénzügyi vállalkozások (B65)</t>
  </si>
  <si>
    <t>ebből: háztartások (B65)</t>
  </si>
  <si>
    <t>ebből: egyéb civil szervezetek (B65)</t>
  </si>
  <si>
    <t>ebből: nonprofit gazdasági társaságok (B65)</t>
  </si>
  <si>
    <t>ebből: egyházi jogi személyek (B65)</t>
  </si>
  <si>
    <t>ebből: külföldi szervezetek, személyek (B64)</t>
  </si>
  <si>
    <t>ebből: egyéb vállalkozások (B64)</t>
  </si>
  <si>
    <t>ebből: önkormányzati többségi tulajdonú nem pénzügyi vállalkozások (B64)</t>
  </si>
  <si>
    <t>ebből: állami többségi tulajdonú nem pénzügyi vállalkozások (B64)</t>
  </si>
  <si>
    <t>ebből: pénzügyi vállalkozások (B64)</t>
  </si>
  <si>
    <t>ebből: háztartások (B64)</t>
  </si>
  <si>
    <t>ebből: egyéb civil szervezetek (B64)</t>
  </si>
  <si>
    <t>ebből: nonprofit gazdasági társaságok (B64)</t>
  </si>
  <si>
    <t>ebből: egyházi jogi személyek (B64)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</si>
  <si>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</si>
  <si>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az Európai Uniótól (B62)</t>
  </si>
  <si>
    <t>Működési célú garancia- és kezességvállalásból származó megtérülések államháztartáson kívülről (B61)</t>
  </si>
  <si>
    <t>Részesedések megszűnéséhez kapcsolódó bevételek (B55)</t>
  </si>
  <si>
    <t>ebből: privatizációból származó bevétel (B54)</t>
  </si>
  <si>
    <t>Egyéb tárgyi eszközök értékesítése (B53)</t>
  </si>
  <si>
    <t>ebből: termőföld-eladás bevételei (B52)</t>
  </si>
  <si>
    <t>ebből: kiotói egységek és kibocsátási egységek eladásából befolyt eladási ár (B51)</t>
  </si>
  <si>
    <t>ebből: kiadások visszatérítései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</si>
  <si>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</si>
  <si>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Biztosító által fizetett kártérítés (B410)</t>
  </si>
  <si>
    <t>ebből: valuta és deviza eszközök realizált árfolyamnyeresége (B4092)</t>
  </si>
  <si>
    <t>ebből: hitelviszonyt megtestesítő értékpapírok kibocsátási nyeresége (B4092)</t>
  </si>
  <si>
    <t>ebből: befektetési jegyek bevételei (B4092)</t>
  </si>
  <si>
    <t>ebből: hitelviszonyt megtestesítő értékpapírok értékesítési nyeresége (B4092)</t>
  </si>
  <si>
    <t>ebből: részesedések értékesítéséhez kapcsolódó realizált nyereség (B4092)</t>
  </si>
  <si>
    <t>Részesedésekből származó pénzügyi műveletek bevételei (B4091)</t>
  </si>
  <si>
    <t>ebből: fedezeti ügyletek kamatbevételei (B4082)</t>
  </si>
  <si>
    <t>ebből: államháztartáson belül (B4082)</t>
  </si>
  <si>
    <t>ebből: hitelviszonyt megtestesítő értékpapírok értékesítési nyeresége (B4081)</t>
  </si>
  <si>
    <t>ebből: államháztartáson belül (B4081)</t>
  </si>
  <si>
    <t>Általános forgalmi adó visszatérítése (B407)</t>
  </si>
  <si>
    <t>Kiszámlázott általános forgalmi adó (B406)</t>
  </si>
  <si>
    <t>Ellátási díjak (B405)</t>
  </si>
  <si>
    <t>ebből: egyéb részesedések után kapott osztalék (B404)</t>
  </si>
  <si>
    <t>ebből: önkormányzati többségi tulajdonú vállalkozástól kapott osztalék (B404)</t>
  </si>
  <si>
    <t>ebből: állami többségi tulajdonú vállalkozástól kapott osztalék (B404)</t>
  </si>
  <si>
    <t>ebből: önkormányzati vagyon vagyonkezelésbe adásából származó bevétel (B404)</t>
  </si>
  <si>
    <t>ebből: önkormányzati vagyon üzemeltetéséből, koncesszióból származó bevétel (B404)</t>
  </si>
  <si>
    <t>ebből: vadászati jog bérbeadásból származó bevétel (B404)</t>
  </si>
  <si>
    <t>ebből: államháztartáson belül (B403)</t>
  </si>
  <si>
    <t>ebből: utak használata ellenében beszedett használati díj, pótdíj, elektronikus útdíj (B402)</t>
  </si>
  <si>
    <t>ebből:tárgyi eszközök bérbeadásából származó bevétel (B402)</t>
  </si>
  <si>
    <t>Készletértékesítés ellenértéke (B401)</t>
  </si>
  <si>
    <t>ebből: előrehozott helyi adó (B36)</t>
  </si>
  <si>
    <t>ebből: önkormányzat által beszedett talajterhelési díj (B36)</t>
  </si>
  <si>
    <t>ebből: egyéb települési adók (B36)</t>
  </si>
  <si>
    <t>ebből: jövedelmi típusú települési adók (B36)</t>
  </si>
  <si>
    <t>ebből: vagyoni típusú települési adók (B36)</t>
  </si>
  <si>
    <t>ebből: egyéb bírság (B36)</t>
  </si>
  <si>
    <t>ebből: szabálysértési pénz- és helyszíni bírság és a közlekedési szabályszegések után kiszabott közigazgatási bírság helyi önkormányzatot megillető része (B36)</t>
  </si>
  <si>
    <t>ebből: építésügyi bírság (B36)</t>
  </si>
  <si>
    <t>ebből: műemlékvédelmi bírság (B36)</t>
  </si>
  <si>
    <t>ebből: természetvédelmi bírság (B36)</t>
  </si>
  <si>
    <t>ebből: környezetvédelmi bírság (B36)</t>
  </si>
  <si>
    <t>ebből: mezőgazdasági termelést érintő időjárási és más természeti kockázatok kezeléséről szóló törvény szerinti kárenyhítési hozzájárulás (B36)</t>
  </si>
  <si>
    <t>ebből: ebrendészeti hozzájárulás (B36)</t>
  </si>
  <si>
    <t>ebből: felügyeleti díjak (B36)</t>
  </si>
  <si>
    <t>ebből: igazgatási szolgáltatási díjak (B36)</t>
  </si>
  <si>
    <t>ebből: eljárási illetékek (B36)</t>
  </si>
  <si>
    <t>ebből: cégnyilvántartás bevételei (B36)</t>
  </si>
  <si>
    <t>ebből: korábbi évek megszünt adónemei áthúzódó fizetéseiből befolyt bevételek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</si>
  <si>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</si>
  <si>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hulladéklerakási járulék (B355)</t>
  </si>
  <si>
    <t>ebből: halászati haszonbérleti díj, valamint az állami halász- és horgászjegy díja (B355)</t>
  </si>
  <si>
    <t>ebből: földvédelmi járulék (B355)</t>
  </si>
  <si>
    <t>ebből: erdővédelmi járulék (B355)</t>
  </si>
  <si>
    <t>ebből: állami vadászjegyek díjai (B355)</t>
  </si>
  <si>
    <t>ebből: vizkészletjárulék (B355)</t>
  </si>
  <si>
    <t>ebből: talajterhelési díj (B355)</t>
  </si>
  <si>
    <t>ebből: tartózkodás után fizetett idegenforgalmi adó  (B355)</t>
  </si>
  <si>
    <t>ebből: szerencsejáték szervezési díj (B355)</t>
  </si>
  <si>
    <t>ebből: bérfőzési szeszadó (B355)</t>
  </si>
  <si>
    <t>ebből: környezetvédelmi termékdíj (B355)</t>
  </si>
  <si>
    <t>ebből: környezetterhelési díj (B355)</t>
  </si>
  <si>
    <t>ebből: nukleáris létesítmények Központi Nukleáris Pénzügyi Alapba történő kötelező befizetései (B355)</t>
  </si>
  <si>
    <t>ebből: baleseti adó (B355)</t>
  </si>
  <si>
    <t>ebből: gépjármű túlsúlydíj (B354)</t>
  </si>
  <si>
    <t>ebből: külföldi gépjárművek adója (B354)</t>
  </si>
  <si>
    <t>ebből: belföldi gépjárművek adójának a helyi önkormányzatot megillető része (B354)</t>
  </si>
  <si>
    <t>ebből: belföldi gépjárművek adójának a központi költségvetést megillető része (B354)</t>
  </si>
  <si>
    <t>Pénzügyi monopóliumok nyereségét terhelő adók  (B353)</t>
  </si>
  <si>
    <t>ebből: turizmusfejlesztési hozzájárulás (B352)</t>
  </si>
  <si>
    <t>ebből: regisztrációs adó (B352)</t>
  </si>
  <si>
    <t>ebből: jövedéki adó (B352)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</si>
  <si>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</si>
  <si>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reklámadó (B351)</t>
  </si>
  <si>
    <t>ebből: biztosítási adó (B351)</t>
  </si>
  <si>
    <t>ebből: pénzügyi tranzakciós illeték (B351)</t>
  </si>
  <si>
    <t>ebből: távközlési adó (B351)</t>
  </si>
  <si>
    <t>ebből: népegészségügyi termékadó (B351)</t>
  </si>
  <si>
    <t>ebből: gyógyszertámogatás többletének sávos kockázatviseléséből származó bevételek [2006. évi XCVIII. tv. 42. § ] (B351)</t>
  </si>
  <si>
    <t>ebből: gyógyszer és gyógyászati segédeszköz ismertetés utáni befizetések [2006. évi XCVIII. tv. 36. § (4) bek.] (B351)</t>
  </si>
  <si>
    <t>ebből: gyógyszergyártók 10 %-os befizetési kötelezettsége (2006.évi XCVIII. tv. 40/A. §. (1) bekezdése) (B351)</t>
  </si>
  <si>
    <t>ebből: gyógyszer nagykereskedést végzők befizetései [2006. évi XCVIII. tv. 36. § (2) bek.] (B351)</t>
  </si>
  <si>
    <t>ebből: gyógyszer forgalmazási jogosultak befizetései [2006. évi XCVIII. tv. 36. § (1) bek.] (B351)</t>
  </si>
  <si>
    <t>ebből: egyszerűsített vállalkozási adó (B351)</t>
  </si>
  <si>
    <t>ebből: innovációs járulék (B351)</t>
  </si>
  <si>
    <t>ebből: ideiglenes jelleggel végzett tevékenység után fizetett helyi iparűzési adó (B351)</t>
  </si>
  <si>
    <t>ebből: állandó jelleggel végzett iparűzési tevékenység után fizetett helyi iparűzési adó (B351)</t>
  </si>
  <si>
    <t>ebből: visszterhes vagyonátruházási illeték (B351)</t>
  </si>
  <si>
    <t>ebből: bank- és biztosítási ágazatot terhelő különadó (B351)</t>
  </si>
  <si>
    <t>ebből: energia ágazatot terhelő különadó (B351)</t>
  </si>
  <si>
    <t>ebből: kiskereskedői ágazatot terhelő különadó (B351)</t>
  </si>
  <si>
    <t>ebből: távközlési ágazatot terhelő különadó (B351)</t>
  </si>
  <si>
    <t>ebből: általános forgalmi adó (B351)</t>
  </si>
  <si>
    <t>ebből: öröklési és ajándékozási illeték (B34)</t>
  </si>
  <si>
    <t>ebből: közművezetékek adója (B34)</t>
  </si>
  <si>
    <t>ebből: cégautóadó (B34)</t>
  </si>
  <si>
    <t>ebből: telekadó (B34)</t>
  </si>
  <si>
    <t>ebből: magánszemélyek kommunális adója (B34)</t>
  </si>
  <si>
    <t>ebből: építményadó  (B34)</t>
  </si>
  <si>
    <t>ebből: egyszerűsített foglalkoztatás utáni közterhek (B33)</t>
  </si>
  <si>
    <t>ebből: egészségügyi hozzájárulás (B33)</t>
  </si>
  <si>
    <t>ebből: rehabilitációs hozzájárulás (B33)</t>
  </si>
  <si>
    <t>ebből: szakképzési hozzájárulás  (B33)</t>
  </si>
  <si>
    <t>ebből: munkáltatói táppénz hozzájárulás (B32)</t>
  </si>
  <si>
    <t>ebből: megállapodás alapján fizetők járulékai (B32)</t>
  </si>
  <si>
    <t>ebből: biztosítotti nyugdíjjárulék, egészségbiztosítási járulék (B32)</t>
  </si>
  <si>
    <t>ebből: egyszerűsített közteherviselési hozzájárulás (B32)</t>
  </si>
  <si>
    <t>ebből: egészségügyi szolgáltatási járulék (B32)</t>
  </si>
  <si>
    <t>ebből: egészségbiztosítási és munkaerőpiaci járulék (B32)</t>
  </si>
  <si>
    <t>ebből: korkedvezmény-biztosítási járulék (B32)</t>
  </si>
  <si>
    <t>ebből: nyugdíjjárulék (B32)</t>
  </si>
  <si>
    <t>ebből: szociális hozzájárulási adó (B32)</t>
  </si>
  <si>
    <t>ebből: kisadózó vállalkozások tételes adója (B312)</t>
  </si>
  <si>
    <t>ebből: kisvállalati adó (B312)</t>
  </si>
  <si>
    <t>ebből: energiaellátók jövedelemadója (B312)</t>
  </si>
  <si>
    <t>ebből: pénzügyi szervezetek különadója (B312)</t>
  </si>
  <si>
    <t>ebből: hiteintézeti járadék (B312)</t>
  </si>
  <si>
    <t>ebből: társas vállalkozások különadója (B312)</t>
  </si>
  <si>
    <t>ebből: társasági adó (B312)</t>
  </si>
  <si>
    <t>ebből: termőföld bérbeadásából származó jövedelem utáni személyi jövedelemadó (B311)</t>
  </si>
  <si>
    <t>ebből: személyi jövedelemadó (B311)</t>
  </si>
  <si>
    <t>Felhalmozási célú támogatások államháztartáson belülről (=44+45+46+57+68) (B2)</t>
  </si>
  <si>
    <t>ebből: térségi fejlesztési tanácsok és költségvetési szerveik (B25)</t>
  </si>
  <si>
    <t>ebből: nemzetiségi önkormányzatok és költségvetési szerveik (B25)</t>
  </si>
  <si>
    <t>ebből: társulások és költségvetési szerveik (B25)</t>
  </si>
  <si>
    <t>ebből: helyi önkormányzatok és költségvetési szerveik (B25)</t>
  </si>
  <si>
    <t>ebből: elkülönített állami pénzalapok (B25)</t>
  </si>
  <si>
    <t>ebből: társadalombiztosítás pénzügyi alapjai (B25)</t>
  </si>
  <si>
    <t>ebből: egyéb fejezeti kezelésű előirányzatok (B25)</t>
  </si>
  <si>
    <t>ebből: fejezeti kezelésű előirányzatok EU-s programokra és azok hazai társfinanszírozása (B25)</t>
  </si>
  <si>
    <t>ebből: központi kezelésű előirányzatok (B25)</t>
  </si>
  <si>
    <t>ebből: központi költségvetési szervek (B25)</t>
  </si>
  <si>
    <t>Egyéb felhalmozási célú támogatások bevételei államháztartáson belülről (=69+…+78) (B25)</t>
  </si>
  <si>
    <t>ebből: térségi fejlesztési tanácsok és költségvetési szerveik (B24)</t>
  </si>
  <si>
    <t>ebből: nemzetiségi önkormányzatok és költségvetési szerveik (B24)</t>
  </si>
  <si>
    <t>ebből: társulások és költségvetési szerveik (B24)</t>
  </si>
  <si>
    <t>ebből: helyi önkormányzatok és költségvetési szerveik (B24)</t>
  </si>
  <si>
    <t>ebből: elkülönített állami pénzalapok (B24)</t>
  </si>
  <si>
    <t>ebből: társadalombiztosítás pénzügyi alapjai (B24)</t>
  </si>
  <si>
    <t>ebből: egyéb fejezeti kezelésű előirányzatok (B24)</t>
  </si>
  <si>
    <t>ebből: fejezeti kezelésű előirányzatok EU-s programokra és azok hazai társfinanszírozása (B24)</t>
  </si>
  <si>
    <t>ebből: központi kezelésű előirányzatok (B24)</t>
  </si>
  <si>
    <t>ebből: központi költségvetési szervek (B24)</t>
  </si>
  <si>
    <t>Felhalmozási célú visszatérítendő támogatások, kölcsönök igénybevétele államháztartáson belülről (=58+…+67) (B24)</t>
  </si>
  <si>
    <t>ebből: térségi fejlesztési tanácsok és költségvetési szerveik (B23)</t>
  </si>
  <si>
    <t>ebből: nemzetiségi önkormányzatok és költségvetési szerveik (B23)</t>
  </si>
  <si>
    <t>ebből: társulások és költségvetési szerveik (B23)</t>
  </si>
  <si>
    <t>ebből: helyi önkormányzatok és költségvetési szerveik (B23)</t>
  </si>
  <si>
    <t>ebből: elkülönített állami pénzalapok (B23)</t>
  </si>
  <si>
    <t>ebből: társadalombiztosítás pénzügyi alapjai (B23)</t>
  </si>
  <si>
    <t>ebből: egyéb fejezeti kezelésű előirányzatok (B23)</t>
  </si>
  <si>
    <t>ebből: fejezeti kezelésű előirányzatok EU-s programokra és azok hazai társfinanszírozása (B23)</t>
  </si>
  <si>
    <t>ebből: központi kezelésű előirányzatok (B23)</t>
  </si>
  <si>
    <t>ebből: központi költségvetési szervek (B23)</t>
  </si>
  <si>
    <t>Felhalmozási célú visszatérítendő támogatások, kölcsönök visszatérülése államháztartáson belülről (=47+…+56) (B23)</t>
  </si>
  <si>
    <t>Felhalmozási célú garancia- és kezességvállalásból származó megtérülések államháztartáson belülről (B22)</t>
  </si>
  <si>
    <t>Felhalmozási célú önkormányzati támogatások (B21)</t>
  </si>
  <si>
    <t>Működési célú támogatások államháztartáson belülről (=07+...+10+21+32) (B1)</t>
  </si>
  <si>
    <t>ebből: térségi fejlesztési tanácsok és költségvetési szerveik (B16)</t>
  </si>
  <si>
    <t>ebből: nemzetiségi önkormányzatok és költségvetési szerveik (B16)</t>
  </si>
  <si>
    <t>ebből: társulások és költségvetési szerveik (B16)</t>
  </si>
  <si>
    <t>ebből: helyi önkormányzatok és költségvetési szerveik (B16)</t>
  </si>
  <si>
    <t>ebből: elkülönített állami pénzalapok (B16)</t>
  </si>
  <si>
    <t>ebből: társadalombiztosítás pénzügyi alapjai (B16)</t>
  </si>
  <si>
    <t>ebből: egyéb fejezeti kezelésű előirányzatok (B16)</t>
  </si>
  <si>
    <t>ebből: fejezeti kezelésű előirányzatok EU-s programokra és azok hazai társfinanszírozása (B16)</t>
  </si>
  <si>
    <t>ebből: központi kezelésű előirányzatok (B16)</t>
  </si>
  <si>
    <t>ebből: központi költségvetési szervek (B16)</t>
  </si>
  <si>
    <t>Egyéb működési célú támogatások bevételei államháztartáson belülről (=33+…+42) (B16)</t>
  </si>
  <si>
    <t>ebből: térségi fejlesztési tanácsok és költségvetési szerveik (B15)</t>
  </si>
  <si>
    <t>ebből: nemzetiségi önkormányzatok és költségvetési szerveik (B15)</t>
  </si>
  <si>
    <t>ebből: társulások és költségvetési szerveik (B15)</t>
  </si>
  <si>
    <t>ebből: helyi önkormányzatok és költségvetési szerveik (B15)</t>
  </si>
  <si>
    <t>ebből: elkülönített állami pénzalapok (B15)</t>
  </si>
  <si>
    <t>ebből: társadalombiztosítás pénzügyi alapjai (B15)</t>
  </si>
  <si>
    <t>ebből: egyéb fejezeti kezelésű előirányzatok (B15)</t>
  </si>
  <si>
    <t>ebből: fejezeti kezelésű előirányzatok EU-s programokra és azok hazai társfinanszírozása (B15)</t>
  </si>
  <si>
    <t>ebből: központi kezelésű előirányzatok (B15)</t>
  </si>
  <si>
    <t>ebből: központi költségvetési szervek (B15)</t>
  </si>
  <si>
    <t>Működési célú visszatérítendő támogatások, kölcsönök igénybevétele államháztartáson belülről (=22+…+31) (B15)</t>
  </si>
  <si>
    <t>ebből: térségi fejlesztési tanácsok és költségvetési szerveik (B14)</t>
  </si>
  <si>
    <t>ebből: nemzetiségi önkormányzatok és költségvetési szerveik (B14)</t>
  </si>
  <si>
    <t>ebből: társulások és költségvetési szerveik (B14)</t>
  </si>
  <si>
    <t>ebből: helyi önkormányzatok és költségvetési szerveik (B14)</t>
  </si>
  <si>
    <t>ebből: elkülönített állami pénzalapok (B14)</t>
  </si>
  <si>
    <t>ebből: társadalombiztosítás pénzügyi alapjai (B14)</t>
  </si>
  <si>
    <t>ebből: egyéb fejezeti kezelésű előirányzatok (B14)</t>
  </si>
  <si>
    <t>ebből: fejezeti kezelésű előirányzatok EU-s programokra és azok hazai társfinanszírozása (B14)</t>
  </si>
  <si>
    <t>ebből: központi kezelésű előirányzatok (B14)</t>
  </si>
  <si>
    <t>ebből: központi költségvetési szervek (B14)</t>
  </si>
  <si>
    <t>Működési célú visszatérítendő támogatások, kölcsönök visszatérülése államháztartáson belülről (=11+…+20) (B14)</t>
  </si>
  <si>
    <t>Működési célú garancia- és kezességvállalásból származó megtérülések államháztartáson belülről (B13)</t>
  </si>
  <si>
    <t>Elvonások és befizetések bevételei (B12)</t>
  </si>
  <si>
    <t>Önkormányzatok működési támogatásai (=01+…+06) (B11)</t>
  </si>
  <si>
    <t>Elszámolásból származó bevételek (B116)</t>
  </si>
  <si>
    <t>Működési célú költségvetési támogatások és kiegészítő támogatások (B115)</t>
  </si>
  <si>
    <t>Települési önkormányzatok kulturális feladatainak támogatása (B114)</t>
  </si>
  <si>
    <t>Települési önkormányzatok szociális, gyermekjóléti  és gyermekétkeztetési feladatainak támogatása (B113)</t>
  </si>
  <si>
    <t>Települési önkormányzatok egyes köznevelési feladatainak támogatása (B112)</t>
  </si>
  <si>
    <t>Helyi önkormányzatok működésének általános támogatása (B111)</t>
  </si>
  <si>
    <t>900020 Önkormányzatok funkcióra nem sorolható bevételei államháztartáson kívülről</t>
  </si>
  <si>
    <t>Irányító szervi támogatások folyósítása (Ft)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</si>
  <si>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</si>
  <si>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</si>
  <si>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</si>
  <si>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saját bevételek 2019.</t>
  </si>
  <si>
    <t>Tárgyi időszak (2019. év)</t>
  </si>
  <si>
    <t>2019. évi módosított ei.</t>
  </si>
  <si>
    <t>2019. évi tény (teljesítés)</t>
  </si>
  <si>
    <t>Tárgyévi kifizetés (2019. évi ei.)</t>
  </si>
  <si>
    <t>Tárgyévi kifizetés (2019. évi mód. ei.)</t>
  </si>
  <si>
    <t>Tárgyévi kifizetés (2019. évi teljesítés)</t>
  </si>
  <si>
    <t>Előző időszak (2018. év)</t>
  </si>
  <si>
    <t>2018. évi tény (teljesítés)</t>
  </si>
  <si>
    <t>2021. évi kifizetés</t>
  </si>
  <si>
    <t>2022. évi eredeti ei.</t>
  </si>
  <si>
    <t>I. Az Áhsz. 17. számú melléklet 4. a) pontja szerinti kötelező egyezőség levezetése:</t>
  </si>
  <si>
    <t>A. 32-33. számlák nyitó tárgyidőszaki egyenlege összesen ( =1+2)</t>
  </si>
  <si>
    <t>1. sor: 32. számlák nyitó tárgyidőszaki egyenlege [+32]</t>
  </si>
  <si>
    <t>2. sor: 33. számlák nyitó tárgyidőszaki egyenlege [+(331-3318) + (332-3328)]</t>
  </si>
  <si>
    <t>B. Korrekciós tételek összesen: (2+1+3+4-5-6-….-29. sorok)</t>
  </si>
  <si>
    <t>1. sor: Kiadások nyilvántartási ellenszámla  tárgyidőszaki egyenlege [-003]</t>
  </si>
  <si>
    <t>2. sor: Bevételek nyilvántartási ellenszámla  tárgyidőszaki egyenlege [+005]</t>
  </si>
  <si>
    <t>3. sor: Előző év költségvetési maradványának igénybevétele teljesítése tárgyidőszaki egyenlege [-0981313]</t>
  </si>
  <si>
    <t>4. sor: Előző év vállalkozási maradványának igénybevétele teljesítése  tárgyidőszaki egyenlege [-0981323]</t>
  </si>
  <si>
    <t>5. sor Kincstáron kívüli forintszámlák értékvesztése és annak visszaírása tárgyidőszaki forgalma [+/-3318]</t>
  </si>
  <si>
    <t>6. sor: Kincstáron kívül devizaszámlák értékvesztése és annak visszaírása tárgyidőszaki forgalma [+/-3328]</t>
  </si>
  <si>
    <t>7. sor: Adott előlegek számla  tárgyidőszaki forgalma összesen [+/-3651]</t>
  </si>
  <si>
    <t>7a. sor: Immateriális javakra adott előlegek tárgyidőszaki forgalma [+/-(36511-365181)]</t>
  </si>
  <si>
    <t>7b. sor: Beruházásokra, felújításokra adott előlegek tárgyidőszaki forgalma [+/-(36512-365182)]</t>
  </si>
  <si>
    <t>7c. sor: Készletekre adott előlegek tárgyidőszaki forgalma [+/-(36513-365183)]</t>
  </si>
  <si>
    <t>7d. sor: Igénybevett szolgáltatásokra adott előlegek tárgyidőszaki forgalma [+/-(36514-365184)]</t>
  </si>
  <si>
    <t>7e. sor: Foglalkoztatottaknak adott előlegek tárgyidőszaki forgalma [+/-(36515-365185)]</t>
  </si>
  <si>
    <t>7f. sor: Túlfizetések, téves és visszajáró kifizetések tárgyidőszaki forgalma [+/-(36516-365186)]</t>
  </si>
  <si>
    <t>8. sor: Továbbadási célból folyósított támogatások, ellátások elszámolása számla tárgyidőszaki forgalma [+/-3652]</t>
  </si>
  <si>
    <t>9. sor: Más által beszedett bevételek elszámolása számla tárgyidőszaki forgalma [+/-3653]</t>
  </si>
  <si>
    <t>10. sor: Forgótőke elszámolása számla tárgyidőszaki forgalma  [+/-3654]</t>
  </si>
  <si>
    <t>11. sor: Nem társadalombiztosítás pénzügyi alapjait terhelő kifizetett ellátások és a társadalombiztosítás pénzügyi alapjai egymás közötti elszámolásai megtérítésének elszámolása tárgyidőszaki forgalma  [+/-3656]</t>
  </si>
  <si>
    <t>12. sor: Folyósított, megelőlegezett társadalombiztosítási és családtámogatási ellátások elszámolása számla tárgyidőszaki forgalma  [+/-3657]</t>
  </si>
  <si>
    <t>13. sor: Letétre, megőrzésre, fedezetkezelésre átadott pénzeszközök, biztosítékok számla tárgyidőszaki forgalma  [+/-3659]</t>
  </si>
  <si>
    <t>14. sor: Adott előleghez kapcsolódó előzetesen felszámított levonható általános forgalmi adó tárgyidőszaki forgalma  [+/-36411]</t>
  </si>
  <si>
    <t>15. sor: Adott előleghez kapcsolódó előzetesen felszámított nem levonható általános forgalmi adó tárgyidőszaki forgalma  [+/-36413]</t>
  </si>
  <si>
    <t>16. sor: Kapott előleghez kapcsolódó fizetendő általános forgalmi adó tárgyidőszaki forgalma  [+/-36421]</t>
  </si>
  <si>
    <t>17. sor: Egyéb sajátos eszközoldali elszámolások tárgyidőszaki forgalma összesen [+/- 361/363/366]</t>
  </si>
  <si>
    <t>17a. sor: December havi illetmények, munkabérek elszámolása számla tárgyidőszaki forgalma  [+/-3661]</t>
  </si>
  <si>
    <t>17b. sor: Utalványok, bérletek és más hasonló, készpénz-helyettesítő fizetési eszköznek nem minősülő eszközök elszámolásai tárgyidőszaki forgalma [+/-3662]</t>
  </si>
  <si>
    <t>17c. sor: Pénzeszközök átvezetési számla forgalma [+/-361]</t>
  </si>
  <si>
    <t>17d. sor: Azonosítás alatt álló tételek forgalma [+/-363]</t>
  </si>
  <si>
    <t>18. sor: Kapott előlegek tárgyidőszaki forgalma [+/-3671]</t>
  </si>
  <si>
    <t>19. sor: Továbbadási célból folyósított támogatások, ellátások elszámolása számla tárgyidőszaki forgalma [+/-3672]</t>
  </si>
  <si>
    <t>20. sor: Más szervezetet megillető bevételek elszámolása számla tárgyidőszaki forgalma [+/-3673]</t>
  </si>
  <si>
    <t>21. sor: Forgótőke elszámolása (Kincstár) tárgyidőszaki forgalma [+/-3674]</t>
  </si>
  <si>
    <t>22. sor: Nem társadalombiztosítás pénzügyi alapjait terhelő kifizetett ellátások és a társadalombiztosítás pénzügyi alapjai egymás közötti elszámolásai megtérítésének elszámolása tárgyidőszaki forgalma [+/-3676]</t>
  </si>
  <si>
    <t>23. sor: Letétre, megőrzésre, fedezetkezelésre átvett pénzeszközök, biztosítékok tárgyidőszaki forgalma [+/-3678]</t>
  </si>
  <si>
    <t>24. sor: Nemzetközi támogatási programok pénzeszközei tárgyidőszaki forgalma [+/-36791]</t>
  </si>
  <si>
    <t>25. sor: Államadósság Kezelő Központ Zrt.-nél elhelyezett fedezeti betétek forgalma [+/-36792]</t>
  </si>
  <si>
    <t>26. sor: Egyéb pénzeszközök és sajátos elszámolások mérlegfordulónapi értékelése során megállapított (nem realizált) árfolyamvesztesége tárgyidőszaki egyenlege [+/-8552]</t>
  </si>
  <si>
    <t>27. sor: Egyéb pénzeszközök és sajátos elszámolások mérlegfordulónapi értékelése során megállapított (nem realizált) árfolyamnyeresége tárgyidőszaki egyenlege [+/- 9352]</t>
  </si>
  <si>
    <t>28. sor: Az Áhsz. 14. § (4a) bekezdés c) pontja által előírt számlák év végi egyenlegének összevezetéséből származó összeg (a Kincstár nyilvántartása alapján)</t>
  </si>
  <si>
    <t>29. sor: Az Áhsz. 56. § (2) bekezdése szerinti általános forgalmi adó rendezésének összevont egyenlege [=17/a űrlap 85.- (83+84.) sorok]</t>
  </si>
  <si>
    <t>C. 32-33. számlák számított tárgyidőszaki záró egyenlege (A + B)</t>
  </si>
  <si>
    <t>D. 32-33. számlák főkönyvi kivonat szerinti záró tárgyidőszaki egyenlege [+32 + (331-3318) + (332-3328)]</t>
  </si>
  <si>
    <t>E. Eltérés (C - D)</t>
  </si>
  <si>
    <t>II. A lekötött bankbetétek pénzforgalmának egyeztetése az Áhsz. 17. számú melléklet 4. b) pontja szerinti kötelező egyezőség alapján:</t>
  </si>
  <si>
    <t>A. 31. számla nyitó tárgyidőszaki egyenlege [+ (311-3181)+ (312-3182)]</t>
  </si>
  <si>
    <t>B. Korrekciós tételek összesen: (+1+2-3-4-5)</t>
  </si>
  <si>
    <t>1. sor: Pénzeszközök lekötött bankbetétként elhelyezése teljesítése tárgyidőszaki egyenlege [+059163]</t>
  </si>
  <si>
    <t>2. sor: Lekötött bankbetétek megszüntetése teljesítése tárgyidőszaki egyenlege [- 098173]</t>
  </si>
  <si>
    <t>3. sor: Lekötött bankbetétek értékvesztése és annak visszaírása tárgyidőszaki forgalma [+/-318]</t>
  </si>
  <si>
    <t>4. sor: Lekötött bankbetétek mérlegfordulónapi értékelése során megállapított (nem realizált) árfolyamvesztesége tárgyidőszaki egyenlege [+/-8551]</t>
  </si>
  <si>
    <t>5. sor: Lekötött bankbetétek mérlegfordulónapi értékelése során megállapított (nem realizált) árfolyamnyeresége tárgyidőszaki egyenlege [+/-9351]</t>
  </si>
  <si>
    <t>C. 31. számla számított tárgyidőszaki záróegyenlege (A + B)</t>
  </si>
  <si>
    <t>D. 31. számla főkönyvi kivonat szerinti záró tárgyidőszaki egyenlege [+ (311-3181) + (312-3182)]</t>
  </si>
  <si>
    <t>Betegséggel kapcsolatos (nem társadalombiztosítási) ellátások (=75+…+83) (K44)</t>
  </si>
  <si>
    <t>ebből: tartós ápolást végzők időskori támogatása [Szoctv. 44/A. §](K44)</t>
  </si>
  <si>
    <t>Foglalkoztatással, munkanélküliséggel kapcsolatos ellátások (=85+…+92) (K45)</t>
  </si>
  <si>
    <t>Lakhatással kapcsolatos ellátások (=94+95) (K46)</t>
  </si>
  <si>
    <t>Intézményi ellátottak pénzbeli juttatásai (&gt;=97+98) (K47)</t>
  </si>
  <si>
    <t>Ellátottak pénzbeli juttatásai (=61+62+73+74+84+93+96+99) (K4)</t>
  </si>
  <si>
    <t>Nemzetközi kötelezettségek (&gt;=121) (K501)</t>
  </si>
  <si>
    <t>Elvonások és befizetések (=122+123+124) (K502)</t>
  </si>
  <si>
    <t>Működési célú visszatérítendő támogatások, kölcsönök nyújtása államháztartáson belülre (=128+…+137) (K504)</t>
  </si>
  <si>
    <t>Működési célú visszatérítendő támogatások, kölcsönök törlesztése államháztartáson belülre (=139+…+148) (K505)</t>
  </si>
  <si>
    <t>Egyéb működési célú támogatások államháztartáson belülre (=150+…+159) (K506)</t>
  </si>
  <si>
    <t>Működési célú garancia- és kezességvállalásból származó kifizetés államháztartáson kívülre (&gt;=161) (K507)</t>
  </si>
  <si>
    <t>Működési célú visszatérítendő támogatások, kölcsönök nyújtása államháztartáson kívülre (=163+…+173) (K508)</t>
  </si>
  <si>
    <t>Egyéb működési célú támogatások államháztartáson kívülre (=178+…+187) (K512)</t>
  </si>
  <si>
    <t>Egyéb működési célú kiadások (=120+125+126+127+138+149+160+162+174+175+176+177+188) (K5)</t>
  </si>
  <si>
    <t>Ingatlanok beszerzése, létesítése (&gt;=192) (K62)</t>
  </si>
  <si>
    <t>Beruházások (=190+191+193+…+197) (K6)</t>
  </si>
  <si>
    <t>Felújítások (=199+...+202) (K7)</t>
  </si>
  <si>
    <t>Felhalmozási célú visszatérítendő támogatások, kölcsönök nyújtása államháztartáson belülre (=206+…+215) (K82)</t>
  </si>
  <si>
    <t>Felhalmozási célú visszatérítendő támogatások, kölcsönök törlesztése államháztartáson belülre (=217+…+226) (K83)</t>
  </si>
  <si>
    <t>Egyéb felhalmozási célú támogatások államháztartáson belülre (=228+…+237) (K84)</t>
  </si>
  <si>
    <t>Felhalmozási célú garancia- és kezességvállalásból származó kifizetés államháztartáson kívülre (&gt;=239) (K85)</t>
  </si>
  <si>
    <t>Felhalmozási célú visszatérítendő támogatások, kölcsönök nyújtása államháztartáson kívülre (=241+…+251) (K86)</t>
  </si>
  <si>
    <t>Egyéb felhalmozási célú támogatások államháztartáson kívülre (=255+…+264) (K89)</t>
  </si>
  <si>
    <t>Egyéb felhalmozási célú kiadások (=204+205+216+227+238+240+252+253+254) (K8)</t>
  </si>
  <si>
    <t>Költségvetési kiadások (=20+21+60+119+189+198+203+265) (K1-K8)</t>
  </si>
  <si>
    <t>Hosszú lejáratú hitelek, kölcsönök törlesztése pénzügyi vállalkozásnak (&gt;=268) (K9111)</t>
  </si>
  <si>
    <t>Rövid lejáratú hitelek, kölcsönök törlesztése  (&gt;=271) (K9113)</t>
  </si>
  <si>
    <t>Hitel-, kölcsöntörlesztés államháztartáson kívülre (=267+269+270) (K911)</t>
  </si>
  <si>
    <t>Forgatási célú belföldi értékpapírok vásárlása (&gt;=274+275) (K9121)</t>
  </si>
  <si>
    <t>Éven belüli lejáratú belföldi értékpapírok beváltása (&gt;=279+280+281) (K9124)</t>
  </si>
  <si>
    <t>Éven túli lejáratú belföldi értékpapírok beváltása (&gt;=284) (K9126)</t>
  </si>
  <si>
    <t>Belföldi értékpapírok kiadásai (=273+276+277+278+282+283) (K912)</t>
  </si>
  <si>
    <t>Tulajdonosi kölcsönök kiadásai (=292+293) (K919)</t>
  </si>
  <si>
    <t>Belföldi finanszírozás kiadásai (=272+285+…+291+294) (K91)</t>
  </si>
  <si>
    <t>Külföldi értékpapírok beváltása (&gt;=299) (K923)</t>
  </si>
  <si>
    <t>Hitelek, kölcsönök törlesztése külföldi pénzintézeteknek (&gt;=302) (K925)</t>
  </si>
  <si>
    <t>Külföldi finanszírozás kiadásai (=296+297+298+300+301) (K92)</t>
  </si>
  <si>
    <t>Finanszírozási kiadások (=295+303+304+305) (K9)</t>
  </si>
  <si>
    <t>Kiadások összesen (=266+306) (K1-K9)</t>
  </si>
  <si>
    <t>Magánszemélyek jövedelemadói (=81+82) (B311)</t>
  </si>
  <si>
    <t>Társaságok jövedelemadói (=84+…+91) (B312)</t>
  </si>
  <si>
    <t>ebből: pénzügyi szervezetek különadója(B312)</t>
  </si>
  <si>
    <t>Jövedelemadók (=80+83) (B31)</t>
  </si>
  <si>
    <t>Szociális hozzájárulási adó és járulékok (=94+…+102) (B32)</t>
  </si>
  <si>
    <t>Bérhez és foglalkoztatáshoz kapcsolódó adók (=104+…+107) (B33)</t>
  </si>
  <si>
    <t>Vagyoni tipusú adók (=109+…+114) (B34)</t>
  </si>
  <si>
    <t>Értékesítési és forgalmi adók (=116+…+136) (B351)</t>
  </si>
  <si>
    <t>Fogyasztási adók (=138+139+140) (B352)</t>
  </si>
  <si>
    <t>Gépjárműadók (=143+…+146) (B354)</t>
  </si>
  <si>
    <t>Egyéb áruhasználati és szolgáltatási adók  (=148+…+163) (B355)</t>
  </si>
  <si>
    <t>Termékek és szolgáltatások adói (=115+137+141+142+147)  (B35)</t>
  </si>
  <si>
    <t>Egyéb közhatalmi bevételek (&gt;=166+…+183) (B36)</t>
  </si>
  <si>
    <t>ebből: bevándorlási különadó	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</si>
  <si>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</si>
  <si>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</si>
  <si>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</si>
  <si>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</si>
  <si>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</si>
  <si>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Egyéb kapott (járó) kamatok és kamatjellegű bevételek (&gt;=205+206) (B4082)</t>
  </si>
  <si>
    <t>Kamatbevételek és más nyereségjellegű bevételek (=201+204) (B408)</t>
  </si>
  <si>
    <t>Más egyéb pénzügyi műveletek bevételei (&gt;=210+...+214) (B4092)</t>
  </si>
  <si>
    <t>Egyéb pénzügyi műveletek bevételei (=208+209) (B409)</t>
  </si>
  <si>
    <t>Egyéb működési bevételek (&gt;=218+219) (B411)</t>
  </si>
  <si>
    <t>Működési bevételek (=185+186+189+191+198+…+200+207+215+216+217) (B4)</t>
  </si>
  <si>
    <t>Immateriális javak értékesítése (&gt;=222) (B51)</t>
  </si>
  <si>
    <t>Ingatlanok értékesítése (&gt;=224) (B52)</t>
  </si>
  <si>
    <t>Részesedések értékesítése (&gt;=227) (B54)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</si>
  <si>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</si>
  <si>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</si>
  <si>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(=244+…+254)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</si>
  <si>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</si>
  <si>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</si>
  <si>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</si>
  <si>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</si>
  <si>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(=43+79+184+220+229+255+281) (B1-B7)</t>
  </si>
  <si>
    <t>Hitel-, kölcsönfelvétel pénzügyi vállalkozástól (=283+284+285) (B811)</t>
  </si>
  <si>
    <t>Forgatási célú belföldi értékpapírok beváltása, értékesítése (&gt;=288+289) (B8121)</t>
  </si>
  <si>
    <t>Belföldi értékpapírok bevételei (=287+290+291+292) (B812)</t>
  </si>
  <si>
    <t>Maradvány igénybevétele (=294+295) (B813)</t>
  </si>
  <si>
    <t>Tulajdonosi kölcsönök bevételei (=302+303) (B819)</t>
  </si>
  <si>
    <t>Belföldi finanszírozás bevételei (=286+293+296+…+301+304) (B81)</t>
  </si>
  <si>
    <t>Külföldi finanszírozás bevételei (=306+…+310) (B82)</t>
  </si>
  <si>
    <t>Finanszírozási bevételek (=305+311+312+313) (B8)</t>
  </si>
  <si>
    <t>Bevételek összesen (282+314) (B1-B8)</t>
  </si>
  <si>
    <t>Nemeskolta Község Önkormányzat 2019. évi zárszámadása</t>
  </si>
  <si>
    <t>Nemeskolta Község Önkormányzata 2019. évi zárszámadása</t>
  </si>
  <si>
    <t>178 958</t>
  </si>
  <si>
    <t>1 128 370</t>
  </si>
  <si>
    <t>1 241 517</t>
  </si>
  <si>
    <t>041233 Hosszabb időtartamú közfoglalkoztatás</t>
  </si>
  <si>
    <t>081041 Versenysport- és utánpótlás-nevelési tevékenység és támogatása</t>
  </si>
  <si>
    <t>082092 Közművelődés - hagyományos közösségi kulturális értékek gondozása</t>
  </si>
  <si>
    <t>107055 Falugondnoki, tanyagondnoki szolgáltatás</t>
  </si>
  <si>
    <t>Kormányzati funkciók szerinti kiadások</t>
  </si>
  <si>
    <t>Kormányzati funkciók szerinti bevételek</t>
  </si>
  <si>
    <t>1. melléklet a 6/2020. (VI.30.) önkormányzati rendelethez</t>
  </si>
  <si>
    <t>2. melléklet a 6/2020. (VI.30.) önkormányzati rendelethez</t>
  </si>
  <si>
    <t>3. melléklet a 6/2020. (VI.30.) önkormányzati rendelethez</t>
  </si>
  <si>
    <t>4. melléklet a 6/2020. (VI.30.) önkormányzati rendelethez</t>
  </si>
  <si>
    <t>5. melléklet a 6/2020. (VI.30.) önkormányzati rendelethez</t>
  </si>
  <si>
    <t>6. melléklet a 6/2020. (VI.30.) önkormányzati rendelethez</t>
  </si>
  <si>
    <t>7. melléklet a 6/2020. (VI.30.) önkormányzati rendelethez</t>
  </si>
  <si>
    <t>8. melléklet a 6/2020. (VI.30.) önkormányzati rendelethez</t>
  </si>
  <si>
    <t>9. melléklet a 6/2020. (VI.30.) önkormányzati rendelethez</t>
  </si>
  <si>
    <t>10. melléklet a 6/2020. (VI.30.) önkormányzati rendelethez</t>
  </si>
  <si>
    <t>11. melléklet a 6/2020. (VI.30.) önkormányzati rendelethez</t>
  </si>
  <si>
    <t>12 melléklet a 6/2020. (VI.30.) önkormányzati rendelethez</t>
  </si>
  <si>
    <t>13A. melléklet a 6/2020. (VI.30.) önkormányzati rendelethez</t>
  </si>
  <si>
    <t>13B. melléklet a 6/2020. (VI.30.) önkormányzati rendelethez</t>
  </si>
  <si>
    <t>14. melléklet a 6/2020. (VI.30.) önkormányzati rendelethez</t>
  </si>
  <si>
    <t>15. melléklet a 6/2020. (VI.30.) önkormányzati rendelethez</t>
  </si>
  <si>
    <t>16. melléklet a 6/2020. (VI.30.) önkormányzati rendelethez</t>
  </si>
  <si>
    <t>17. melléklet a 6/2020. (VI.30.) önkormányzati rendelethez</t>
  </si>
  <si>
    <t>18. melléklet a 6/2020.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</si>
</sst>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8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color indexed="10"/>
      <name val="Tahoma"/>
      <family val="2"/>
      <charset val="238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  <font>
      <sz val="11"/>
      <name val="Bookman Old Style"/>
      <family val="1"/>
      <charset val="238"/>
    </font>
    <font>
      <sz val="11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indexed="63"/>
      <name val="Bookman Old Style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0.5"/>
      <name val="Bookman Old Style"/>
      <family val="1"/>
      <charset val="238"/>
    </font>
    <font>
      <b/>
      <sz val="10.5"/>
      <color indexed="8"/>
      <name val="Bookman Old Style"/>
      <family val="1"/>
      <charset val="238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Bookman Old Style"/>
      <family val="1"/>
      <charset val="238"/>
    </font>
    <font>
      <sz val="10.5"/>
      <color theme="1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  <font>
      <i/>
      <sz val="10"/>
      <color rgb="FFFF0000"/>
      <name val="Bookman Old Style"/>
      <family val="1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b/>
      <sz val="14"/>
      <name val="Bookman Old Style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42" fillId="10" borderId="0" applyNumberFormat="0" applyBorder="0" applyAlignment="0" applyProtection="0"/>
  </cellStyleXfs>
  <cellXfs count="405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1" applyFont="1" applyAlignment="1" applyProtection="1"/>
    <xf numFmtId="0" fontId="29" fillId="0" borderId="0" xfId="0" applyFont="1"/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4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/>
    <xf numFmtId="0" fontId="35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1" fillId="0" borderId="1" xfId="0" applyFont="1" applyBorder="1" applyAlignment="1">
      <alignment horizontal="center" wrapText="1"/>
    </xf>
    <xf numFmtId="0" fontId="20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37" fillId="0" borderId="0" xfId="0" applyFont="1" applyAlignment="1">
      <alignment wrapText="1"/>
    </xf>
    <xf numFmtId="0" fontId="38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22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0" fontId="40" fillId="0" borderId="0" xfId="0" applyFont="1"/>
    <xf numFmtId="0" fontId="6" fillId="0" borderId="1" xfId="0" applyFont="1" applyFill="1" applyBorder="1" applyAlignment="1">
      <alignment horizontal="center" vertical="center" wrapText="1"/>
    </xf>
    <xf numFmtId="3" fontId="40" fillId="0" borderId="1" xfId="0" applyNumberFormat="1" applyFont="1" applyBorder="1"/>
    <xf numFmtId="3" fontId="14" fillId="0" borderId="1" xfId="0" applyNumberFormat="1" applyFont="1" applyBorder="1"/>
    <xf numFmtId="0" fontId="3" fillId="0" borderId="9" xfId="0" applyFont="1" applyBorder="1"/>
    <xf numFmtId="0" fontId="14" fillId="0" borderId="1" xfId="0" applyFont="1" applyBorder="1"/>
    <xf numFmtId="0" fontId="3" fillId="0" borderId="10" xfId="0" applyFont="1" applyBorder="1"/>
    <xf numFmtId="0" fontId="4" fillId="0" borderId="10" xfId="0" applyFont="1" applyBorder="1"/>
    <xf numFmtId="0" fontId="6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4" fillId="0" borderId="0" xfId="0" applyFont="1"/>
    <xf numFmtId="3" fontId="0" fillId="0" borderId="1" xfId="0" applyNumberFormat="1" applyBorder="1"/>
    <xf numFmtId="0" fontId="5" fillId="9" borderId="1" xfId="0" applyFont="1" applyFill="1" applyBorder="1" applyAlignment="1">
      <alignment horizontal="left" vertical="center"/>
    </xf>
    <xf numFmtId="3" fontId="40" fillId="2" borderId="1" xfId="0" applyNumberFormat="1" applyFont="1" applyFill="1" applyBorder="1"/>
    <xf numFmtId="3" fontId="0" fillId="2" borderId="1" xfId="0" applyNumberFormat="1" applyFont="1" applyFill="1" applyBorder="1"/>
    <xf numFmtId="3" fontId="40" fillId="5" borderId="1" xfId="0" applyNumberFormat="1" applyFont="1" applyFill="1" applyBorder="1"/>
    <xf numFmtId="3" fontId="41" fillId="5" borderId="1" xfId="0" applyNumberFormat="1" applyFont="1" applyFill="1" applyBorder="1"/>
    <xf numFmtId="3" fontId="0" fillId="5" borderId="1" xfId="0" applyNumberFormat="1" applyFill="1" applyBorder="1"/>
    <xf numFmtId="3" fontId="41" fillId="7" borderId="1" xfId="0" applyNumberFormat="1" applyFont="1" applyFill="1" applyBorder="1"/>
    <xf numFmtId="3" fontId="0" fillId="7" borderId="1" xfId="0" applyNumberFormat="1" applyFill="1" applyBorder="1"/>
    <xf numFmtId="0" fontId="3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43" fillId="0" borderId="0" xfId="0" applyFont="1" applyFill="1"/>
    <xf numFmtId="0" fontId="0" fillId="0" borderId="0" xfId="0" applyFill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 applyAlignment="1">
      <alignment vertical="center"/>
    </xf>
    <xf numFmtId="0" fontId="5" fillId="9" borderId="1" xfId="0" applyFont="1" applyFill="1" applyBorder="1"/>
    <xf numFmtId="0" fontId="46" fillId="0" borderId="1" xfId="0" applyFont="1" applyFill="1" applyBorder="1" applyAlignment="1">
      <alignment wrapText="1"/>
    </xf>
    <xf numFmtId="0" fontId="47" fillId="0" borderId="1" xfId="0" applyFont="1" applyFill="1" applyBorder="1" applyAlignment="1">
      <alignment wrapText="1"/>
    </xf>
    <xf numFmtId="0" fontId="48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46" fillId="0" borderId="1" xfId="0" applyFont="1" applyFill="1" applyBorder="1"/>
    <xf numFmtId="3" fontId="46" fillId="0" borderId="1" xfId="0" applyNumberFormat="1" applyFont="1" applyFill="1" applyBorder="1"/>
    <xf numFmtId="0" fontId="1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9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50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Border="1"/>
    <xf numFmtId="3" fontId="45" fillId="0" borderId="1" xfId="0" applyNumberFormat="1" applyFont="1" applyBorder="1"/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3" fontId="44" fillId="0" borderId="1" xfId="0" applyNumberFormat="1" applyFont="1" applyBorder="1"/>
    <xf numFmtId="0" fontId="43" fillId="0" borderId="0" xfId="0" applyFont="1"/>
    <xf numFmtId="0" fontId="10" fillId="5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50" fillId="0" borderId="1" xfId="0" applyFont="1" applyBorder="1"/>
    <xf numFmtId="0" fontId="6" fillId="0" borderId="1" xfId="0" applyFont="1" applyBorder="1" applyAlignment="1">
      <alignment horizontal="left" vertical="top" wrapText="1"/>
    </xf>
    <xf numFmtId="0" fontId="50" fillId="0" borderId="1" xfId="0" applyFont="1" applyFill="1" applyBorder="1"/>
    <xf numFmtId="3" fontId="7" fillId="0" borderId="1" xfId="0" applyNumberFormat="1" applyFont="1" applyFill="1" applyBorder="1" applyAlignment="1">
      <alignment horizontal="right" vertical="top" wrapText="1"/>
    </xf>
    <xf numFmtId="0" fontId="52" fillId="0" borderId="0" xfId="0" applyFont="1"/>
    <xf numFmtId="0" fontId="53" fillId="0" borderId="0" xfId="0" applyFont="1"/>
    <xf numFmtId="0" fontId="54" fillId="0" borderId="1" xfId="0" applyFont="1" applyBorder="1"/>
    <xf numFmtId="3" fontId="46" fillId="0" borderId="1" xfId="0" applyNumberFormat="1" applyFont="1" applyBorder="1" applyAlignment="1">
      <alignment horizontal="right" vertical="top" wrapText="1"/>
    </xf>
    <xf numFmtId="3" fontId="55" fillId="0" borderId="1" xfId="4" applyNumberFormat="1" applyFont="1" applyFill="1" applyBorder="1" applyAlignment="1">
      <alignment horizontal="right" vertical="top" wrapText="1"/>
    </xf>
    <xf numFmtId="0" fontId="8" fillId="11" borderId="1" xfId="0" applyFont="1" applyFill="1" applyBorder="1" applyAlignment="1">
      <alignment horizontal="left" vertical="top" wrapText="1"/>
    </xf>
    <xf numFmtId="3" fontId="6" fillId="11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top" wrapText="1"/>
    </xf>
    <xf numFmtId="0" fontId="56" fillId="0" borderId="1" xfId="0" applyFont="1" applyBorder="1" applyAlignment="1">
      <alignment wrapText="1"/>
    </xf>
    <xf numFmtId="0" fontId="49" fillId="0" borderId="1" xfId="0" applyFont="1" applyBorder="1"/>
    <xf numFmtId="0" fontId="49" fillId="0" borderId="1" xfId="0" applyFont="1" applyBorder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45" fillId="0" borderId="1" xfId="0" applyNumberFormat="1" applyFont="1" applyBorder="1" applyAlignment="1">
      <alignment horizontal="right" vertical="center"/>
    </xf>
    <xf numFmtId="0" fontId="46" fillId="0" borderId="1" xfId="0" applyFont="1" applyFill="1" applyBorder="1" applyAlignment="1">
      <alignment horizontal="left" vertical="top" wrapText="1"/>
    </xf>
    <xf numFmtId="3" fontId="46" fillId="0" borderId="1" xfId="0" applyNumberFormat="1" applyFont="1" applyFill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top" wrapText="1"/>
    </xf>
    <xf numFmtId="0" fontId="4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9" fillId="0" borderId="1" xfId="0" applyFont="1" applyBorder="1" applyAlignment="1">
      <alignment horizontal="left" vertical="top" wrapText="1"/>
    </xf>
    <xf numFmtId="165" fontId="60" fillId="0" borderId="1" xfId="0" applyNumberFormat="1" applyFont="1" applyFill="1" applyBorder="1" applyAlignment="1">
      <alignment vertical="center"/>
    </xf>
    <xf numFmtId="0" fontId="61" fillId="0" borderId="0" xfId="0" applyFont="1"/>
    <xf numFmtId="0" fontId="46" fillId="8" borderId="1" xfId="0" applyFont="1" applyFill="1" applyBorder="1" applyAlignment="1">
      <alignment horizontal="left" vertical="top" wrapText="1"/>
    </xf>
    <xf numFmtId="0" fontId="62" fillId="0" borderId="0" xfId="0" applyFont="1"/>
    <xf numFmtId="0" fontId="59" fillId="0" borderId="1" xfId="0" applyFont="1" applyFill="1" applyBorder="1" applyAlignment="1">
      <alignment horizontal="left" vertical="top" wrapText="1"/>
    </xf>
    <xf numFmtId="0" fontId="61" fillId="0" borderId="0" xfId="0" applyFont="1" applyFill="1"/>
    <xf numFmtId="0" fontId="4" fillId="8" borderId="1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58" fillId="8" borderId="1" xfId="0" applyFont="1" applyFill="1" applyBorder="1"/>
    <xf numFmtId="0" fontId="40" fillId="0" borderId="0" xfId="0" applyFont="1" applyBorder="1"/>
    <xf numFmtId="0" fontId="9" fillId="13" borderId="1" xfId="0" applyFont="1" applyFill="1" applyBorder="1" applyAlignment="1">
      <alignment horizontal="left" vertical="top" wrapText="1"/>
    </xf>
    <xf numFmtId="0" fontId="64" fillId="13" borderId="1" xfId="0" applyFont="1" applyFill="1" applyBorder="1"/>
    <xf numFmtId="0" fontId="45" fillId="0" borderId="1" xfId="0" applyFont="1" applyFill="1" applyBorder="1"/>
    <xf numFmtId="0" fontId="45" fillId="0" borderId="1" xfId="0" applyFont="1" applyBorder="1"/>
    <xf numFmtId="0" fontId="65" fillId="0" borderId="0" xfId="0" applyFont="1" applyBorder="1"/>
    <xf numFmtId="0" fontId="65" fillId="0" borderId="0" xfId="0" applyFont="1"/>
    <xf numFmtId="0" fontId="44" fillId="0" borderId="1" xfId="0" applyFont="1" applyFill="1" applyBorder="1"/>
    <xf numFmtId="0" fontId="44" fillId="0" borderId="1" xfId="0" applyFont="1" applyBorder="1"/>
    <xf numFmtId="0" fontId="66" fillId="0" borderId="0" xfId="0" applyFont="1" applyBorder="1"/>
    <xf numFmtId="0" fontId="66" fillId="0" borderId="0" xfId="0" applyFont="1"/>
    <xf numFmtId="0" fontId="64" fillId="0" borderId="0" xfId="0" applyFont="1" applyBorder="1"/>
    <xf numFmtId="0" fontId="64" fillId="0" borderId="0" xfId="0" applyFont="1"/>
    <xf numFmtId="0" fontId="61" fillId="0" borderId="0" xfId="0" applyFont="1" applyBorder="1"/>
    <xf numFmtId="3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4" fillId="13" borderId="1" xfId="0" applyNumberFormat="1" applyFont="1" applyFill="1" applyBorder="1" applyAlignment="1">
      <alignment horizontal="center" vertical="center"/>
    </xf>
    <xf numFmtId="165" fontId="69" fillId="8" borderId="1" xfId="0" applyNumberFormat="1" applyFont="1" applyFill="1" applyBorder="1" applyAlignment="1">
      <alignment vertical="center"/>
    </xf>
    <xf numFmtId="3" fontId="46" fillId="8" borderId="1" xfId="0" applyNumberFormat="1" applyFont="1" applyFill="1" applyBorder="1" applyAlignment="1">
      <alignment horizontal="center" vertical="center" wrapText="1"/>
    </xf>
    <xf numFmtId="0" fontId="70" fillId="0" borderId="0" xfId="0" applyFont="1"/>
    <xf numFmtId="0" fontId="58" fillId="0" borderId="0" xfId="0" applyFont="1"/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68" fillId="0" borderId="0" xfId="0" applyFont="1"/>
    <xf numFmtId="0" fontId="44" fillId="0" borderId="5" xfId="0" applyFont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59" fillId="14" borderId="1" xfId="0" applyFont="1" applyFill="1" applyBorder="1" applyAlignment="1">
      <alignment horizontal="left" vertical="center" wrapText="1"/>
    </xf>
    <xf numFmtId="0" fontId="67" fillId="14" borderId="1" xfId="0" applyFont="1" applyFill="1" applyBorder="1" applyAlignment="1">
      <alignment horizontal="center" vertical="center"/>
    </xf>
    <xf numFmtId="3" fontId="59" fillId="14" borderId="1" xfId="0" applyNumberFormat="1" applyFont="1" applyFill="1" applyBorder="1" applyAlignment="1">
      <alignment horizontal="center" vertical="center" wrapText="1"/>
    </xf>
    <xf numFmtId="0" fontId="68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top" wrapText="1"/>
    </xf>
    <xf numFmtId="0" fontId="45" fillId="14" borderId="1" xfId="0" applyFont="1" applyFill="1" applyBorder="1" applyAlignment="1">
      <alignment horizontal="center" vertical="center"/>
    </xf>
    <xf numFmtId="3" fontId="6" fillId="14" borderId="1" xfId="0" applyNumberFormat="1" applyFont="1" applyFill="1" applyBorder="1" applyAlignment="1">
      <alignment horizontal="center" vertical="center" wrapText="1"/>
    </xf>
    <xf numFmtId="0" fontId="44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64" fillId="13" borderId="1" xfId="0" applyFont="1" applyFill="1" applyBorder="1" applyAlignment="1">
      <alignment horizontal="center" vertical="center"/>
    </xf>
    <xf numFmtId="0" fontId="40" fillId="13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left" vertical="top" wrapText="1"/>
    </xf>
    <xf numFmtId="0" fontId="10" fillId="14" borderId="1" xfId="0" applyFont="1" applyFill="1" applyBorder="1" applyAlignment="1">
      <alignment horizontal="left" vertical="center" wrapText="1"/>
    </xf>
    <xf numFmtId="0" fontId="59" fillId="14" borderId="1" xfId="0" applyFont="1" applyFill="1" applyBorder="1" applyAlignment="1">
      <alignment horizontal="left" vertical="top" wrapText="1"/>
    </xf>
    <xf numFmtId="0" fontId="67" fillId="14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45" fillId="0" borderId="1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0" fontId="38" fillId="15" borderId="1" xfId="0" applyFont="1" applyFill="1" applyBorder="1"/>
    <xf numFmtId="165" fontId="10" fillId="15" borderId="1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horizontal="left" vertical="center"/>
    </xf>
    <xf numFmtId="165" fontId="5" fillId="12" borderId="1" xfId="0" applyNumberFormat="1" applyFont="1" applyFill="1" applyBorder="1" applyAlignment="1">
      <alignment vertical="center"/>
    </xf>
    <xf numFmtId="3" fontId="6" fillId="12" borderId="1" xfId="0" applyNumberFormat="1" applyFont="1" applyFill="1" applyBorder="1" applyAlignment="1">
      <alignment horizontal="right" vertical="center" wrapText="1"/>
    </xf>
    <xf numFmtId="0" fontId="8" fillId="12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 wrapText="1"/>
    </xf>
    <xf numFmtId="0" fontId="5" fillId="13" borderId="1" xfId="0" applyFont="1" applyFill="1" applyBorder="1"/>
    <xf numFmtId="0" fontId="11" fillId="13" borderId="1" xfId="0" applyFont="1" applyFill="1" applyBorder="1"/>
    <xf numFmtId="0" fontId="10" fillId="15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3" fontId="46" fillId="15" borderId="1" xfId="0" applyNumberFormat="1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left" vertical="center"/>
    </xf>
    <xf numFmtId="165" fontId="5" fillId="11" borderId="1" xfId="0" applyNumberFormat="1" applyFont="1" applyFill="1" applyBorder="1" applyAlignment="1">
      <alignment vertical="center"/>
    </xf>
    <xf numFmtId="3" fontId="45" fillId="11" borderId="1" xfId="0" applyNumberFormat="1" applyFont="1" applyFill="1" applyBorder="1"/>
    <xf numFmtId="0" fontId="8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3" fontId="6" fillId="11" borderId="1" xfId="0" applyNumberFormat="1" applyFont="1" applyFill="1" applyBorder="1" applyAlignment="1">
      <alignment horizontal="right" vertical="center"/>
    </xf>
    <xf numFmtId="0" fontId="8" fillId="11" borderId="1" xfId="0" applyFont="1" applyFill="1" applyBorder="1" applyAlignment="1">
      <alignment horizontal="left" vertical="center" wrapText="1"/>
    </xf>
    <xf numFmtId="3" fontId="45" fillId="13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/>
    <xf numFmtId="3" fontId="6" fillId="7" borderId="1" xfId="0" applyNumberFormat="1" applyFont="1" applyFill="1" applyBorder="1"/>
    <xf numFmtId="3" fontId="7" fillId="0" borderId="1" xfId="0" applyNumberFormat="1" applyFont="1" applyBorder="1"/>
    <xf numFmtId="3" fontId="4" fillId="0" borderId="1" xfId="0" applyNumberFormat="1" applyFont="1" applyBorder="1" applyAlignment="1">
      <alignment horizontal="right" vertical="center"/>
    </xf>
    <xf numFmtId="3" fontId="59" fillId="0" borderId="1" xfId="0" applyNumberFormat="1" applyFont="1" applyFill="1" applyBorder="1" applyAlignment="1">
      <alignment horizontal="right" vertical="center"/>
    </xf>
    <xf numFmtId="3" fontId="46" fillId="8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59" fillId="0" borderId="1" xfId="0" applyNumberFormat="1" applyFont="1" applyFill="1" applyBorder="1" applyAlignment="1">
      <alignment horizontal="right" vertical="center" wrapText="1"/>
    </xf>
    <xf numFmtId="3" fontId="9" fillId="14" borderId="1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14" borderId="5" xfId="0" applyNumberFormat="1" applyFont="1" applyFill="1" applyBorder="1" applyAlignment="1">
      <alignment horizontal="right" vertical="center" wrapText="1"/>
    </xf>
    <xf numFmtId="3" fontId="64" fillId="13" borderId="1" xfId="0" applyNumberFormat="1" applyFont="1" applyFill="1" applyBorder="1" applyAlignment="1">
      <alignment horizontal="right" vertical="center"/>
    </xf>
    <xf numFmtId="3" fontId="6" fillId="14" borderId="1" xfId="0" applyNumberFormat="1" applyFont="1" applyFill="1" applyBorder="1" applyAlignment="1">
      <alignment horizontal="right" vertical="center" wrapText="1"/>
    </xf>
    <xf numFmtId="0" fontId="14" fillId="0" borderId="8" xfId="0" applyFont="1" applyBorder="1"/>
    <xf numFmtId="3" fontId="6" fillId="8" borderId="1" xfId="0" applyNumberFormat="1" applyFont="1" applyFill="1" applyBorder="1" applyAlignment="1">
      <alignment horizontal="right" vertical="center" wrapText="1"/>
    </xf>
    <xf numFmtId="3" fontId="45" fillId="13" borderId="1" xfId="0" applyNumberFormat="1" applyFont="1" applyFill="1" applyBorder="1" applyAlignment="1">
      <alignment horizontal="right" vertical="center"/>
    </xf>
    <xf numFmtId="3" fontId="44" fillId="9" borderId="1" xfId="0" applyNumberFormat="1" applyFont="1" applyFill="1" applyBorder="1" applyAlignment="1">
      <alignment horizontal="right" vertical="center"/>
    </xf>
    <xf numFmtId="3" fontId="44" fillId="0" borderId="1" xfId="0" applyNumberFormat="1" applyFont="1" applyBorder="1" applyAlignment="1">
      <alignment horizontal="right" vertical="center"/>
    </xf>
    <xf numFmtId="3" fontId="44" fillId="0" borderId="1" xfId="0" applyNumberFormat="1" applyFont="1" applyBorder="1" applyAlignment="1">
      <alignment horizontal="right"/>
    </xf>
    <xf numFmtId="3" fontId="45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right" vertical="center" wrapText="1"/>
    </xf>
    <xf numFmtId="3" fontId="45" fillId="11" borderId="1" xfId="0" applyNumberFormat="1" applyFont="1" applyFill="1" applyBorder="1" applyAlignment="1">
      <alignment vertical="center"/>
    </xf>
    <xf numFmtId="3" fontId="3" fillId="13" borderId="1" xfId="0" applyNumberFormat="1" applyFont="1" applyFill="1" applyBorder="1" applyAlignment="1">
      <alignment vertical="center"/>
    </xf>
    <xf numFmtId="3" fontId="6" fillId="13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165" fontId="10" fillId="16" borderId="1" xfId="0" applyNumberFormat="1" applyFont="1" applyFill="1" applyBorder="1" applyAlignment="1">
      <alignment vertical="center"/>
    </xf>
    <xf numFmtId="3" fontId="71" fillId="6" borderId="1" xfId="0" applyNumberFormat="1" applyFont="1" applyFill="1" applyBorder="1"/>
    <xf numFmtId="3" fontId="71" fillId="16" borderId="1" xfId="0" applyNumberFormat="1" applyFont="1" applyFill="1" applyBorder="1" applyAlignment="1">
      <alignment horizontal="right" vertical="center"/>
    </xf>
    <xf numFmtId="3" fontId="69" fillId="6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44" fillId="7" borderId="1" xfId="0" applyNumberFormat="1" applyFont="1" applyFill="1" applyBorder="1"/>
    <xf numFmtId="0" fontId="0" fillId="0" borderId="0" xfId="0" applyAlignment="1">
      <alignment horizontal="center" wrapText="1"/>
    </xf>
    <xf numFmtId="0" fontId="13" fillId="0" borderId="0" xfId="3"/>
    <xf numFmtId="0" fontId="52" fillId="0" borderId="1" xfId="0" applyFont="1" applyFill="1" applyBorder="1" applyAlignment="1">
      <alignment horizontal="left" vertical="center" wrapText="1"/>
    </xf>
    <xf numFmtId="3" fontId="72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0" fontId="4" fillId="0" borderId="3" xfId="0" applyFont="1" applyFill="1" applyBorder="1" applyAlignment="1">
      <alignment horizontal="left" vertical="center"/>
    </xf>
    <xf numFmtId="0" fontId="74" fillId="0" borderId="1" xfId="0" applyFont="1" applyBorder="1" applyAlignment="1">
      <alignment horizontal="center" vertical="center" wrapText="1"/>
    </xf>
    <xf numFmtId="0" fontId="73" fillId="0" borderId="0" xfId="0" applyFont="1"/>
    <xf numFmtId="3" fontId="75" fillId="0" borderId="1" xfId="0" applyNumberFormat="1" applyFont="1" applyBorder="1" applyAlignment="1">
      <alignment vertical="center"/>
    </xf>
    <xf numFmtId="3" fontId="76" fillId="16" borderId="1" xfId="0" applyNumberFormat="1" applyFont="1" applyFill="1" applyBorder="1" applyAlignment="1">
      <alignment horizontal="right" vertical="center"/>
    </xf>
    <xf numFmtId="3" fontId="76" fillId="6" borderId="1" xfId="0" applyNumberFormat="1" applyFont="1" applyFill="1" applyBorder="1" applyAlignment="1">
      <alignment vertical="center"/>
    </xf>
    <xf numFmtId="3" fontId="75" fillId="11" borderId="1" xfId="0" applyNumberFormat="1" applyFont="1" applyFill="1" applyBorder="1" applyAlignment="1">
      <alignment vertical="center"/>
    </xf>
    <xf numFmtId="3" fontId="75" fillId="0" borderId="1" xfId="0" applyNumberFormat="1" applyFont="1" applyFill="1" applyBorder="1" applyAlignment="1">
      <alignment horizontal="right" vertical="center" wrapText="1"/>
    </xf>
    <xf numFmtId="3" fontId="74" fillId="0" borderId="1" xfId="0" applyNumberFormat="1" applyFont="1" applyFill="1" applyBorder="1" applyAlignment="1">
      <alignment horizontal="right" vertical="center"/>
    </xf>
    <xf numFmtId="3" fontId="75" fillId="0" borderId="1" xfId="0" applyNumberFormat="1" applyFont="1" applyFill="1" applyBorder="1" applyAlignment="1">
      <alignment horizontal="right" vertical="center"/>
    </xf>
    <xf numFmtId="3" fontId="74" fillId="0" borderId="1" xfId="0" applyNumberFormat="1" applyFont="1" applyFill="1" applyBorder="1" applyAlignment="1">
      <alignment horizontal="right" vertical="center" wrapText="1"/>
    </xf>
    <xf numFmtId="3" fontId="75" fillId="11" borderId="1" xfId="0" applyNumberFormat="1" applyFont="1" applyFill="1" applyBorder="1" applyAlignment="1">
      <alignment horizontal="right" vertical="center"/>
    </xf>
    <xf numFmtId="3" fontId="75" fillId="13" borderId="1" xfId="0" applyNumberFormat="1" applyFont="1" applyFill="1" applyBorder="1" applyAlignment="1">
      <alignment vertical="center"/>
    </xf>
    <xf numFmtId="3" fontId="75" fillId="0" borderId="1" xfId="0" applyNumberFormat="1" applyFont="1" applyBorder="1"/>
    <xf numFmtId="3" fontId="76" fillId="6" borderId="1" xfId="0" applyNumberFormat="1" applyFont="1" applyFill="1" applyBorder="1"/>
    <xf numFmtId="3" fontId="75" fillId="0" borderId="1" xfId="0" applyNumberFormat="1" applyFont="1" applyBorder="1" applyAlignment="1">
      <alignment horizontal="right" vertical="center"/>
    </xf>
    <xf numFmtId="3" fontId="75" fillId="11" borderId="1" xfId="0" applyNumberFormat="1" applyFont="1" applyFill="1" applyBorder="1"/>
    <xf numFmtId="3" fontId="75" fillId="7" borderId="1" xfId="0" applyNumberFormat="1" applyFont="1" applyFill="1" applyBorder="1"/>
    <xf numFmtId="3" fontId="74" fillId="0" borderId="1" xfId="0" applyNumberFormat="1" applyFont="1" applyBorder="1"/>
    <xf numFmtId="3" fontId="75" fillId="13" borderId="1" xfId="0" applyNumberFormat="1" applyFont="1" applyFill="1" applyBorder="1"/>
    <xf numFmtId="0" fontId="7" fillId="0" borderId="1" xfId="0" applyFont="1" applyBorder="1"/>
    <xf numFmtId="0" fontId="77" fillId="17" borderId="1" xfId="3" applyFont="1" applyFill="1" applyBorder="1" applyAlignment="1">
      <alignment horizontal="center" vertical="top" wrapText="1"/>
    </xf>
    <xf numFmtId="0" fontId="77" fillId="0" borderId="1" xfId="3" applyFont="1" applyBorder="1" applyAlignment="1">
      <alignment horizontal="left" vertical="top" wrapText="1"/>
    </xf>
    <xf numFmtId="3" fontId="77" fillId="0" borderId="1" xfId="3" applyNumberFormat="1" applyFont="1" applyBorder="1" applyAlignment="1">
      <alignment horizontal="right" vertical="top" wrapText="1"/>
    </xf>
    <xf numFmtId="0" fontId="78" fillId="0" borderId="1" xfId="3" applyFont="1" applyBorder="1" applyAlignment="1">
      <alignment horizontal="left" vertical="top" wrapText="1"/>
    </xf>
    <xf numFmtId="3" fontId="78" fillId="0" borderId="1" xfId="3" applyNumberFormat="1" applyFont="1" applyBorder="1" applyAlignment="1">
      <alignment horizontal="right" vertical="top" wrapText="1"/>
    </xf>
    <xf numFmtId="0" fontId="77" fillId="0" borderId="0" xfId="3" applyFont="1"/>
    <xf numFmtId="3" fontId="2" fillId="0" borderId="1" xfId="0" applyNumberFormat="1" applyFont="1" applyBorder="1" applyAlignment="1">
      <alignment horizontal="right" vertical="top" wrapText="1"/>
    </xf>
    <xf numFmtId="3" fontId="59" fillId="12" borderId="1" xfId="0" applyNumberFormat="1" applyFont="1" applyFill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right" vertical="center" wrapText="1"/>
    </xf>
    <xf numFmtId="3" fontId="9" fillId="12" borderId="1" xfId="0" applyNumberFormat="1" applyFont="1" applyFill="1" applyBorder="1" applyAlignment="1">
      <alignment horizontal="right" vertical="center" wrapText="1"/>
    </xf>
    <xf numFmtId="0" fontId="77" fillId="0" borderId="0" xfId="3" applyFont="1" applyAlignment="1">
      <alignment horizontal="left" vertical="top" wrapText="1"/>
    </xf>
    <xf numFmtId="3" fontId="77" fillId="0" borderId="0" xfId="3" applyNumberFormat="1" applyFont="1" applyAlignment="1">
      <alignment horizontal="right" vertical="top" wrapText="1"/>
    </xf>
    <xf numFmtId="0" fontId="79" fillId="0" borderId="0" xfId="3" applyFont="1"/>
    <xf numFmtId="3" fontId="4" fillId="0" borderId="1" xfId="0" applyNumberFormat="1" applyFont="1" applyBorder="1"/>
    <xf numFmtId="0" fontId="2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1" fillId="0" borderId="3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/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Fill="1" applyAlignment="1">
      <alignment horizontal="center" wrapText="1"/>
    </xf>
    <xf numFmtId="0" fontId="5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7" fillId="0" borderId="1" xfId="3" applyFont="1" applyBorder="1"/>
    <xf numFmtId="0" fontId="77" fillId="0" borderId="0" xfId="3" applyFont="1"/>
  </cellXfs>
  <cellStyles count="5">
    <cellStyle name="Hivatkozás" xfId="1" builtinId="8"/>
    <cellStyle name="Normál" xfId="0" builtinId="0"/>
    <cellStyle name="Normál 2" xfId="3" xr:uid="{00000000-0005-0000-0000-000002000000}"/>
    <cellStyle name="Normal_KTRSZJ" xfId="2" xr:uid="{00000000-0005-0000-0000-000003000000}"/>
    <cellStyle name="Rossz" xfId="4" builtinId="27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I34"/>
  <sheetViews>
    <sheetView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24" t="s">
        <v>1689</v>
      </c>
    </row>
    <row r="3" spans="1:9" ht="18" x14ac:dyDescent="0.25">
      <c r="A3" s="63" t="s">
        <v>1678</v>
      </c>
    </row>
    <row r="4" spans="1:9" ht="50.25" customHeight="1" x14ac:dyDescent="0.25">
      <c r="A4" s="56" t="s">
        <v>477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5" t="s">
        <v>89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5" t="s">
        <v>90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5" t="s">
        <v>91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5" t="s">
        <v>92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5" t="s">
        <v>93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5" t="s">
        <v>94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5" t="s">
        <v>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5" t="s">
        <v>96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6" t="s">
        <v>88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6" t="s">
        <v>97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8" t="s">
        <v>475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5" t="s">
        <v>99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5" t="s">
        <v>100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5" t="s">
        <v>101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5" t="s">
        <v>102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5" t="s">
        <v>103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5" t="s">
        <v>104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5" t="s">
        <v>105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6" t="s">
        <v>98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6" t="s">
        <v>106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8" t="s">
        <v>476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75"/>
  <sheetViews>
    <sheetView workbookViewId="0">
      <selection activeCell="E1" sqref="E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1698</v>
      </c>
    </row>
    <row r="3" spans="1:9" ht="25.5" customHeight="1" x14ac:dyDescent="0.25">
      <c r="A3" s="356" t="s">
        <v>1679</v>
      </c>
      <c r="B3" s="357"/>
      <c r="C3" s="357"/>
      <c r="D3" s="357"/>
      <c r="E3" s="357"/>
      <c r="F3" s="357"/>
      <c r="G3" s="357"/>
      <c r="H3" s="357"/>
    </row>
    <row r="4" spans="1:9" ht="82.5" customHeight="1" x14ac:dyDescent="0.25">
      <c r="A4" s="358" t="s">
        <v>664</v>
      </c>
      <c r="B4" s="384"/>
      <c r="C4" s="384"/>
      <c r="D4" s="384"/>
      <c r="E4" s="384"/>
      <c r="F4" s="384"/>
      <c r="G4" s="384"/>
      <c r="H4" s="384"/>
    </row>
    <row r="5" spans="1:9" ht="20.25" customHeight="1" x14ac:dyDescent="0.25">
      <c r="A5" s="54"/>
      <c r="B5" s="55"/>
      <c r="C5" s="55"/>
      <c r="D5" s="55"/>
      <c r="E5" s="55"/>
      <c r="F5" s="55"/>
      <c r="G5" s="55"/>
      <c r="H5" s="55"/>
    </row>
    <row r="6" spans="1:9" x14ac:dyDescent="0.25">
      <c r="A6" s="4" t="s">
        <v>630</v>
      </c>
    </row>
    <row r="7" spans="1:9" ht="86.25" customHeight="1" x14ac:dyDescent="0.3">
      <c r="A7" s="2" t="s">
        <v>107</v>
      </c>
      <c r="B7" s="3" t="s">
        <v>108</v>
      </c>
      <c r="C7" s="49" t="s">
        <v>606</v>
      </c>
      <c r="D7" s="49" t="s">
        <v>607</v>
      </c>
      <c r="E7" s="49" t="s">
        <v>610</v>
      </c>
      <c r="F7" s="252" t="s">
        <v>611</v>
      </c>
      <c r="G7" s="252" t="s">
        <v>612</v>
      </c>
      <c r="H7" s="252" t="s">
        <v>16</v>
      </c>
      <c r="I7" s="252" t="s">
        <v>1525</v>
      </c>
    </row>
    <row r="8" spans="1:9" x14ac:dyDescent="0.25">
      <c r="A8" s="18" t="s">
        <v>472</v>
      </c>
      <c r="B8" s="5" t="s">
        <v>348</v>
      </c>
      <c r="C8" s="35"/>
      <c r="D8" s="35"/>
      <c r="E8" s="50"/>
      <c r="F8" s="35"/>
      <c r="G8" s="35"/>
      <c r="H8" s="35"/>
      <c r="I8" s="35"/>
    </row>
    <row r="9" spans="1:9" x14ac:dyDescent="0.25">
      <c r="A9" s="42" t="s">
        <v>228</v>
      </c>
      <c r="B9" s="42" t="s">
        <v>348</v>
      </c>
      <c r="C9" s="35"/>
      <c r="D9" s="35"/>
      <c r="E9" s="35"/>
      <c r="F9" s="35"/>
      <c r="G9" s="35"/>
      <c r="H9" s="35"/>
      <c r="I9" s="35"/>
    </row>
    <row r="10" spans="1:9" ht="30" x14ac:dyDescent="0.25">
      <c r="A10" s="11" t="s">
        <v>349</v>
      </c>
      <c r="B10" s="5" t="s">
        <v>350</v>
      </c>
      <c r="C10" s="35"/>
      <c r="D10" s="35"/>
      <c r="E10" s="35"/>
      <c r="F10" s="35"/>
      <c r="G10" s="35"/>
      <c r="H10" s="35"/>
      <c r="I10" s="35"/>
    </row>
    <row r="11" spans="1:9" x14ac:dyDescent="0.25">
      <c r="A11" s="18" t="s">
        <v>517</v>
      </c>
      <c r="B11" s="5" t="s">
        <v>351</v>
      </c>
      <c r="C11" s="35"/>
      <c r="D11" s="35"/>
      <c r="E11" s="35"/>
      <c r="F11" s="35"/>
      <c r="G11" s="35"/>
      <c r="H11" s="35"/>
      <c r="I11" s="35"/>
    </row>
    <row r="12" spans="1:9" x14ac:dyDescent="0.25">
      <c r="A12" s="42" t="s">
        <v>228</v>
      </c>
      <c r="B12" s="42" t="s">
        <v>351</v>
      </c>
      <c r="C12" s="35"/>
      <c r="D12" s="35"/>
      <c r="E12" s="35"/>
      <c r="F12" s="35"/>
      <c r="G12" s="35"/>
      <c r="H12" s="35"/>
      <c r="I12" s="35"/>
    </row>
    <row r="13" spans="1:9" x14ac:dyDescent="0.25">
      <c r="A13" s="10" t="s">
        <v>489</v>
      </c>
      <c r="B13" s="7" t="s">
        <v>352</v>
      </c>
      <c r="C13" s="35"/>
      <c r="D13" s="35"/>
      <c r="E13" s="35"/>
      <c r="F13" s="35"/>
      <c r="G13" s="35"/>
      <c r="H13" s="35"/>
      <c r="I13" s="35"/>
    </row>
    <row r="14" spans="1:9" x14ac:dyDescent="0.25">
      <c r="A14" s="11" t="s">
        <v>518</v>
      </c>
      <c r="B14" s="5" t="s">
        <v>353</v>
      </c>
      <c r="C14" s="35"/>
      <c r="D14" s="35"/>
      <c r="E14" s="35"/>
      <c r="F14" s="35"/>
      <c r="G14" s="35"/>
      <c r="H14" s="35"/>
      <c r="I14" s="35"/>
    </row>
    <row r="15" spans="1:9" x14ac:dyDescent="0.25">
      <c r="A15" s="42" t="s">
        <v>236</v>
      </c>
      <c r="B15" s="42" t="s">
        <v>353</v>
      </c>
      <c r="C15" s="35"/>
      <c r="D15" s="35"/>
      <c r="E15" s="35"/>
      <c r="F15" s="35"/>
      <c r="G15" s="35"/>
      <c r="H15" s="35"/>
      <c r="I15" s="35"/>
    </row>
    <row r="16" spans="1:9" x14ac:dyDescent="0.25">
      <c r="A16" s="18" t="s">
        <v>354</v>
      </c>
      <c r="B16" s="5" t="s">
        <v>355</v>
      </c>
      <c r="C16" s="35"/>
      <c r="D16" s="35"/>
      <c r="E16" s="35"/>
      <c r="F16" s="35"/>
      <c r="G16" s="35"/>
      <c r="H16" s="35"/>
      <c r="I16" s="35"/>
    </row>
    <row r="17" spans="1:9" x14ac:dyDescent="0.25">
      <c r="A17" s="12" t="s">
        <v>519</v>
      </c>
      <c r="B17" s="5" t="s">
        <v>356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2" t="s">
        <v>237</v>
      </c>
      <c r="B18" s="42" t="s">
        <v>356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18" t="s">
        <v>357</v>
      </c>
      <c r="B19" s="5" t="s">
        <v>358</v>
      </c>
      <c r="C19" s="26"/>
      <c r="D19" s="26"/>
      <c r="E19" s="26"/>
      <c r="F19" s="26"/>
      <c r="G19" s="26"/>
      <c r="H19" s="26"/>
      <c r="I19" s="26"/>
    </row>
    <row r="20" spans="1:9" x14ac:dyDescent="0.25">
      <c r="A20" s="19" t="s">
        <v>490</v>
      </c>
      <c r="B20" s="7" t="s">
        <v>359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11" t="s">
        <v>374</v>
      </c>
      <c r="B21" s="5" t="s">
        <v>375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2" t="s">
        <v>376</v>
      </c>
      <c r="B22" s="5" t="s">
        <v>377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18" t="s">
        <v>378</v>
      </c>
      <c r="B23" s="5" t="s">
        <v>379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18" t="s">
        <v>474</v>
      </c>
      <c r="B24" s="5" t="s">
        <v>380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2" t="s">
        <v>262</v>
      </c>
      <c r="B25" s="42" t="s">
        <v>380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2" t="s">
        <v>263</v>
      </c>
      <c r="B26" s="42" t="s">
        <v>380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3" t="s">
        <v>264</v>
      </c>
      <c r="B27" s="43" t="s">
        <v>380</v>
      </c>
      <c r="C27" s="26"/>
      <c r="D27" s="26"/>
      <c r="E27" s="26"/>
      <c r="F27" s="26"/>
      <c r="G27" s="26"/>
      <c r="H27" s="26"/>
      <c r="I27" s="26"/>
    </row>
    <row r="28" spans="1:9" x14ac:dyDescent="0.25">
      <c r="A28" s="44" t="s">
        <v>493</v>
      </c>
      <c r="B28" s="34" t="s">
        <v>381</v>
      </c>
      <c r="C28" s="26"/>
      <c r="D28" s="26"/>
      <c r="E28" s="26"/>
      <c r="F28" s="26"/>
      <c r="G28" s="26"/>
      <c r="H28" s="26"/>
      <c r="I28" s="26"/>
    </row>
    <row r="29" spans="1:9" x14ac:dyDescent="0.25">
      <c r="A29" s="67"/>
      <c r="B29" s="68"/>
    </row>
    <row r="30" spans="1:9" ht="24.75" customHeight="1" x14ac:dyDescent="0.25">
      <c r="A30" s="2" t="s">
        <v>107</v>
      </c>
      <c r="B30" s="3" t="s">
        <v>108</v>
      </c>
      <c r="C30" s="26"/>
      <c r="D30" s="26"/>
      <c r="E30" s="26"/>
    </row>
    <row r="31" spans="1:9" ht="31.5" x14ac:dyDescent="0.25">
      <c r="A31" s="69" t="s">
        <v>15</v>
      </c>
      <c r="B31" s="34"/>
      <c r="C31" s="26"/>
      <c r="D31" s="26"/>
      <c r="E31" s="26"/>
    </row>
    <row r="32" spans="1:9" ht="15.75" x14ac:dyDescent="0.25">
      <c r="A32" s="70" t="s">
        <v>9</v>
      </c>
      <c r="B32" s="34"/>
      <c r="C32" s="26"/>
      <c r="D32" s="26"/>
      <c r="E32" s="26"/>
    </row>
    <row r="33" spans="1:5" ht="31.5" x14ac:dyDescent="0.25">
      <c r="A33" s="70" t="s">
        <v>10</v>
      </c>
      <c r="B33" s="34"/>
      <c r="C33" s="26"/>
      <c r="D33" s="26"/>
      <c r="E33" s="26"/>
    </row>
    <row r="34" spans="1:5" ht="15.75" x14ac:dyDescent="0.25">
      <c r="A34" s="70" t="s">
        <v>11</v>
      </c>
      <c r="B34" s="34"/>
      <c r="C34" s="26"/>
      <c r="D34" s="26"/>
      <c r="E34" s="26"/>
    </row>
    <row r="35" spans="1:5" ht="31.5" x14ac:dyDescent="0.25">
      <c r="A35" s="70" t="s">
        <v>12</v>
      </c>
      <c r="B35" s="34"/>
      <c r="C35" s="26"/>
      <c r="D35" s="26"/>
      <c r="E35" s="26"/>
    </row>
    <row r="36" spans="1:5" ht="15.75" x14ac:dyDescent="0.25">
      <c r="A36" s="70" t="s">
        <v>13</v>
      </c>
      <c r="B36" s="34"/>
      <c r="C36" s="26"/>
      <c r="D36" s="26"/>
      <c r="E36" s="26"/>
    </row>
    <row r="37" spans="1:5" ht="15.75" x14ac:dyDescent="0.25">
      <c r="A37" s="70" t="s">
        <v>14</v>
      </c>
      <c r="B37" s="34"/>
      <c r="C37" s="26"/>
      <c r="D37" s="26"/>
      <c r="E37" s="26"/>
    </row>
    <row r="38" spans="1:5" x14ac:dyDescent="0.25">
      <c r="A38" s="44" t="s">
        <v>632</v>
      </c>
      <c r="B38" s="34"/>
      <c r="C38" s="26"/>
      <c r="D38" s="26"/>
      <c r="E38" s="26"/>
    </row>
    <row r="39" spans="1:5" x14ac:dyDescent="0.25">
      <c r="A39" s="67"/>
      <c r="B39" s="68"/>
    </row>
    <row r="40" spans="1:5" x14ac:dyDescent="0.25">
      <c r="A40" s="67"/>
      <c r="B40" s="68"/>
    </row>
    <row r="41" spans="1:5" x14ac:dyDescent="0.25">
      <c r="A41" s="67"/>
      <c r="B41" s="68"/>
    </row>
    <row r="42" spans="1:5" x14ac:dyDescent="0.25">
      <c r="A42" s="67"/>
      <c r="B42" s="68"/>
    </row>
    <row r="43" spans="1:5" x14ac:dyDescent="0.25">
      <c r="A43" s="67"/>
      <c r="B43" s="68"/>
    </row>
    <row r="44" spans="1:5" x14ac:dyDescent="0.25">
      <c r="A44" s="67"/>
      <c r="B44" s="68"/>
    </row>
    <row r="45" spans="1:5" x14ac:dyDescent="0.25">
      <c r="A45" s="67"/>
      <c r="B45" s="68"/>
    </row>
    <row r="46" spans="1:5" x14ac:dyDescent="0.25">
      <c r="A46" s="67"/>
      <c r="B46" s="68"/>
    </row>
    <row r="47" spans="1:5" x14ac:dyDescent="0.25">
      <c r="A47" s="67"/>
      <c r="B47" s="68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2" t="s">
        <v>613</v>
      </c>
      <c r="B50" s="4"/>
      <c r="C50" s="4"/>
      <c r="D50" s="4"/>
      <c r="E50" s="4"/>
      <c r="F50" s="4"/>
      <c r="G50" s="4"/>
    </row>
    <row r="51" spans="1:8" ht="15.75" x14ac:dyDescent="0.25">
      <c r="A51" s="53" t="s">
        <v>617</v>
      </c>
      <c r="B51" s="4"/>
      <c r="C51" s="4"/>
      <c r="D51" s="4"/>
      <c r="E51" s="4"/>
      <c r="F51" s="4"/>
      <c r="G51" s="4"/>
    </row>
    <row r="52" spans="1:8" ht="15.75" x14ac:dyDescent="0.25">
      <c r="A52" s="53" t="s">
        <v>618</v>
      </c>
      <c r="B52" s="4"/>
      <c r="C52" s="4"/>
      <c r="D52" s="4"/>
      <c r="E52" s="4"/>
      <c r="F52" s="4"/>
      <c r="G52" s="4"/>
    </row>
    <row r="53" spans="1:8" ht="15.75" x14ac:dyDescent="0.25">
      <c r="A53" s="53" t="s">
        <v>619</v>
      </c>
      <c r="B53" s="4"/>
      <c r="C53" s="4"/>
      <c r="D53" s="4"/>
      <c r="E53" s="4"/>
      <c r="F53" s="4"/>
      <c r="G53" s="4"/>
    </row>
    <row r="54" spans="1:8" ht="15.75" x14ac:dyDescent="0.25">
      <c r="A54" s="53" t="s">
        <v>620</v>
      </c>
      <c r="B54" s="4"/>
      <c r="C54" s="4"/>
      <c r="D54" s="4"/>
      <c r="E54" s="4"/>
      <c r="F54" s="4"/>
      <c r="G54" s="4"/>
    </row>
    <row r="55" spans="1:8" ht="15.75" x14ac:dyDescent="0.25">
      <c r="A55" s="53" t="s">
        <v>621</v>
      </c>
      <c r="B55" s="4"/>
      <c r="C55" s="4"/>
      <c r="D55" s="4"/>
      <c r="E55" s="4"/>
      <c r="F55" s="4"/>
      <c r="G55" s="4"/>
    </row>
    <row r="56" spans="1:8" x14ac:dyDescent="0.25">
      <c r="A56" s="52" t="s">
        <v>614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389" t="s">
        <v>622</v>
      </c>
      <c r="B58" s="390"/>
      <c r="C58" s="390"/>
      <c r="D58" s="390"/>
      <c r="E58" s="390"/>
      <c r="F58" s="390"/>
      <c r="G58" s="390"/>
      <c r="H58" s="390"/>
    </row>
    <row r="61" spans="1:8" ht="15.75" x14ac:dyDescent="0.25">
      <c r="A61" s="45" t="s">
        <v>624</v>
      </c>
    </row>
    <row r="62" spans="1:8" ht="15.75" x14ac:dyDescent="0.25">
      <c r="A62" s="53" t="s">
        <v>625</v>
      </c>
    </row>
    <row r="63" spans="1:8" ht="15.75" x14ac:dyDescent="0.25">
      <c r="A63" s="53" t="s">
        <v>626</v>
      </c>
    </row>
    <row r="64" spans="1:8" ht="15.75" x14ac:dyDescent="0.25">
      <c r="A64" s="53" t="s">
        <v>627</v>
      </c>
    </row>
    <row r="65" spans="1:1" x14ac:dyDescent="0.25">
      <c r="A65" s="52" t="s">
        <v>623</v>
      </c>
    </row>
    <row r="66" spans="1:1" ht="15.75" x14ac:dyDescent="0.25">
      <c r="A66" s="53" t="s">
        <v>628</v>
      </c>
    </row>
    <row r="68" spans="1:1" ht="15.75" x14ac:dyDescent="0.25">
      <c r="A68" s="65" t="s">
        <v>7</v>
      </c>
    </row>
    <row r="69" spans="1:1" ht="15.75" x14ac:dyDescent="0.25">
      <c r="A69" s="65" t="s">
        <v>8</v>
      </c>
    </row>
    <row r="70" spans="1:1" ht="15.75" x14ac:dyDescent="0.25">
      <c r="A70" s="66" t="s">
        <v>9</v>
      </c>
    </row>
    <row r="71" spans="1:1" ht="15.75" x14ac:dyDescent="0.25">
      <c r="A71" s="66" t="s">
        <v>10</v>
      </c>
    </row>
    <row r="72" spans="1:1" ht="15.75" x14ac:dyDescent="0.25">
      <c r="A72" s="66" t="s">
        <v>11</v>
      </c>
    </row>
    <row r="73" spans="1:1" ht="15.75" x14ac:dyDescent="0.25">
      <c r="A73" s="66" t="s">
        <v>12</v>
      </c>
    </row>
    <row r="74" spans="1:1" ht="15.75" x14ac:dyDescent="0.25">
      <c r="A74" s="66" t="s">
        <v>13</v>
      </c>
    </row>
    <row r="75" spans="1:1" ht="15.75" x14ac:dyDescent="0.25">
      <c r="A75" s="66" t="s">
        <v>14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 xr:uid="{00000000-0004-0000-0900-000000000000}"/>
    <hyperlink ref="A50" r:id="rId2" location="foot4" display="http://njt.hu/cgi_bin/njt_doc.cgi?docid=142896.245143 - foot4" xr:uid="{00000000-0004-0000-0900-000001000000}"/>
    <hyperlink ref="A56" r:id="rId3" location="foot5" display="http://njt.hu/cgi_bin/njt_doc.cgi?docid=142896.245143 - foot5" xr:uid="{00000000-0004-0000-0900-000002000000}"/>
    <hyperlink ref="A65" r:id="rId4" location="foot53" display="http://njt.hu/cgi_bin/njt_doc.cgi?docid=139876.243471 - foot53" xr:uid="{00000000-0004-0000-0900-000003000000}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I71"/>
  <sheetViews>
    <sheetView workbookViewId="0">
      <selection activeCell="D1" sqref="D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1699</v>
      </c>
    </row>
    <row r="3" spans="1:8" ht="22.5" customHeight="1" x14ac:dyDescent="0.25">
      <c r="A3" s="356" t="s">
        <v>1679</v>
      </c>
      <c r="B3" s="359"/>
      <c r="C3" s="359"/>
      <c r="D3" s="359"/>
      <c r="E3" s="363"/>
      <c r="F3" s="363"/>
      <c r="G3" s="363"/>
      <c r="H3" s="363"/>
    </row>
    <row r="4" spans="1:8" ht="48.75" customHeight="1" x14ac:dyDescent="0.25">
      <c r="A4" s="358" t="s">
        <v>665</v>
      </c>
      <c r="B4" s="359"/>
      <c r="C4" s="359"/>
      <c r="D4" s="362"/>
      <c r="E4" s="363"/>
      <c r="F4" s="363"/>
      <c r="G4" s="363"/>
      <c r="H4" s="363"/>
    </row>
    <row r="5" spans="1:8" ht="21" customHeight="1" x14ac:dyDescent="0.25">
      <c r="A5" s="56"/>
      <c r="B5" s="57"/>
      <c r="C5" s="57"/>
    </row>
    <row r="6" spans="1:8" x14ac:dyDescent="0.25">
      <c r="A6" s="4" t="s">
        <v>630</v>
      </c>
    </row>
    <row r="7" spans="1:8" ht="51.75" x14ac:dyDescent="0.25">
      <c r="A7" s="36" t="s">
        <v>604</v>
      </c>
      <c r="B7" s="3" t="s">
        <v>108</v>
      </c>
      <c r="C7" s="72" t="s">
        <v>0</v>
      </c>
      <c r="D7" s="72" t="s">
        <v>1</v>
      </c>
      <c r="E7" s="72" t="s">
        <v>60</v>
      </c>
      <c r="F7" s="72" t="s">
        <v>61</v>
      </c>
      <c r="G7" s="72" t="s">
        <v>62</v>
      </c>
      <c r="H7" s="72" t="s">
        <v>63</v>
      </c>
    </row>
    <row r="8" spans="1:8" x14ac:dyDescent="0.25">
      <c r="A8" s="11" t="s">
        <v>411</v>
      </c>
      <c r="B8" s="5" t="s">
        <v>227</v>
      </c>
      <c r="C8" s="106"/>
      <c r="D8" s="106"/>
      <c r="E8" s="106"/>
      <c r="F8" s="106"/>
      <c r="G8" s="106"/>
      <c r="H8" s="106"/>
    </row>
    <row r="9" spans="1:8" x14ac:dyDescent="0.25">
      <c r="A9" s="16" t="s">
        <v>228</v>
      </c>
      <c r="B9" s="16" t="s">
        <v>227</v>
      </c>
      <c r="C9" s="106"/>
      <c r="D9" s="106"/>
      <c r="E9" s="106"/>
      <c r="F9" s="106"/>
      <c r="G9" s="106"/>
      <c r="H9" s="106"/>
    </row>
    <row r="10" spans="1:8" x14ac:dyDescent="0.25">
      <c r="A10" s="16" t="s">
        <v>229</v>
      </c>
      <c r="B10" s="16" t="s">
        <v>227</v>
      </c>
      <c r="C10" s="106"/>
      <c r="D10" s="106"/>
      <c r="E10" s="106"/>
      <c r="F10" s="106"/>
      <c r="G10" s="106"/>
      <c r="H10" s="106"/>
    </row>
    <row r="11" spans="1:8" ht="30" x14ac:dyDescent="0.25">
      <c r="A11" s="11" t="s">
        <v>230</v>
      </c>
      <c r="B11" s="5" t="s">
        <v>231</v>
      </c>
      <c r="C11" s="106"/>
      <c r="D11" s="106"/>
      <c r="E11" s="106"/>
      <c r="F11" s="106"/>
      <c r="G11" s="106"/>
      <c r="H11" s="106"/>
    </row>
    <row r="12" spans="1:8" x14ac:dyDescent="0.25">
      <c r="A12" s="11" t="s">
        <v>410</v>
      </c>
      <c r="B12" s="5" t="s">
        <v>232</v>
      </c>
      <c r="C12" s="106"/>
      <c r="D12" s="106">
        <f>'4. melléklet'!C105</f>
        <v>0</v>
      </c>
      <c r="E12" s="106"/>
      <c r="F12" s="106">
        <f>'4. melléklet'!D105</f>
        <v>0</v>
      </c>
      <c r="G12" s="106"/>
      <c r="H12" s="106">
        <f>'4. melléklet'!E105</f>
        <v>0</v>
      </c>
    </row>
    <row r="13" spans="1:8" x14ac:dyDescent="0.25">
      <c r="A13" s="16" t="s">
        <v>228</v>
      </c>
      <c r="B13" s="16" t="s">
        <v>232</v>
      </c>
      <c r="C13" s="106"/>
      <c r="D13" s="106"/>
      <c r="E13" s="106"/>
      <c r="F13" s="106"/>
      <c r="G13" s="106"/>
      <c r="H13" s="106"/>
    </row>
    <row r="14" spans="1:8" x14ac:dyDescent="0.25">
      <c r="A14" s="16" t="s">
        <v>229</v>
      </c>
      <c r="B14" s="16" t="s">
        <v>233</v>
      </c>
      <c r="C14" s="106"/>
      <c r="D14" s="106"/>
      <c r="E14" s="106"/>
      <c r="F14" s="106"/>
      <c r="G14" s="106"/>
      <c r="H14" s="106"/>
    </row>
    <row r="15" spans="1:8" x14ac:dyDescent="0.25">
      <c r="A15" s="10" t="s">
        <v>409</v>
      </c>
      <c r="B15" s="7" t="s">
        <v>234</v>
      </c>
      <c r="C15" s="94"/>
      <c r="D15" s="94">
        <v>0</v>
      </c>
      <c r="E15" s="94"/>
      <c r="F15" s="94">
        <v>0</v>
      </c>
      <c r="G15" s="94"/>
      <c r="H15" s="94">
        <v>0</v>
      </c>
    </row>
    <row r="16" spans="1:8" x14ac:dyDescent="0.25">
      <c r="A16" s="18" t="s">
        <v>414</v>
      </c>
      <c r="B16" s="5" t="s">
        <v>235</v>
      </c>
      <c r="C16" s="106"/>
      <c r="D16" s="106"/>
      <c r="E16" s="106"/>
      <c r="F16" s="106"/>
      <c r="G16" s="106"/>
      <c r="H16" s="106"/>
    </row>
    <row r="17" spans="1:8" x14ac:dyDescent="0.25">
      <c r="A17" s="16" t="s">
        <v>236</v>
      </c>
      <c r="B17" s="16" t="s">
        <v>235</v>
      </c>
      <c r="C17" s="106"/>
      <c r="D17" s="106"/>
      <c r="E17" s="106"/>
      <c r="F17" s="106"/>
      <c r="G17" s="106"/>
      <c r="H17" s="106"/>
    </row>
    <row r="18" spans="1:8" x14ac:dyDescent="0.25">
      <c r="A18" s="16" t="s">
        <v>237</v>
      </c>
      <c r="B18" s="16" t="s">
        <v>235</v>
      </c>
      <c r="C18" s="106"/>
      <c r="D18" s="106"/>
      <c r="E18" s="106"/>
      <c r="F18" s="106"/>
      <c r="G18" s="106"/>
      <c r="H18" s="106"/>
    </row>
    <row r="19" spans="1:8" x14ac:dyDescent="0.25">
      <c r="A19" s="18" t="s">
        <v>415</v>
      </c>
      <c r="B19" s="5" t="s">
        <v>238</v>
      </c>
      <c r="C19" s="106"/>
      <c r="D19" s="106"/>
      <c r="E19" s="106"/>
      <c r="F19" s="106"/>
      <c r="G19" s="106"/>
      <c r="H19" s="106"/>
    </row>
    <row r="20" spans="1:8" x14ac:dyDescent="0.25">
      <c r="A20" s="16" t="s">
        <v>229</v>
      </c>
      <c r="B20" s="16" t="s">
        <v>238</v>
      </c>
      <c r="C20" s="106"/>
      <c r="D20" s="106"/>
      <c r="E20" s="106"/>
      <c r="F20" s="106"/>
      <c r="G20" s="106"/>
      <c r="H20" s="106"/>
    </row>
    <row r="21" spans="1:8" x14ac:dyDescent="0.25">
      <c r="A21" s="12" t="s">
        <v>239</v>
      </c>
      <c r="B21" s="5" t="s">
        <v>240</v>
      </c>
      <c r="C21" s="106"/>
      <c r="D21" s="106"/>
      <c r="E21" s="106"/>
      <c r="F21" s="106"/>
      <c r="G21" s="106"/>
      <c r="H21" s="106"/>
    </row>
    <row r="22" spans="1:8" x14ac:dyDescent="0.25">
      <c r="A22" s="12" t="s">
        <v>416</v>
      </c>
      <c r="B22" s="5" t="s">
        <v>241</v>
      </c>
      <c r="C22" s="106"/>
      <c r="D22" s="106"/>
      <c r="E22" s="106"/>
      <c r="F22" s="106"/>
      <c r="G22" s="106"/>
      <c r="H22" s="106"/>
    </row>
    <row r="23" spans="1:8" x14ac:dyDescent="0.25">
      <c r="A23" s="16" t="s">
        <v>237</v>
      </c>
      <c r="B23" s="16" t="s">
        <v>241</v>
      </c>
      <c r="C23" s="106"/>
      <c r="D23" s="106"/>
      <c r="E23" s="106"/>
      <c r="F23" s="106"/>
      <c r="G23" s="106"/>
      <c r="H23" s="106"/>
    </row>
    <row r="24" spans="1:8" x14ac:dyDescent="0.25">
      <c r="A24" s="16" t="s">
        <v>229</v>
      </c>
      <c r="B24" s="16" t="s">
        <v>241</v>
      </c>
      <c r="C24" s="106"/>
      <c r="D24" s="106"/>
      <c r="E24" s="106"/>
      <c r="F24" s="106"/>
      <c r="G24" s="106"/>
      <c r="H24" s="106"/>
    </row>
    <row r="25" spans="1:8" x14ac:dyDescent="0.25">
      <c r="A25" s="19" t="s">
        <v>412</v>
      </c>
      <c r="B25" s="7" t="s">
        <v>242</v>
      </c>
      <c r="C25" s="106"/>
      <c r="D25" s="106"/>
      <c r="E25" s="106"/>
      <c r="F25" s="106"/>
      <c r="G25" s="106"/>
      <c r="H25" s="106"/>
    </row>
    <row r="26" spans="1:8" x14ac:dyDescent="0.25">
      <c r="A26" s="18" t="s">
        <v>243</v>
      </c>
      <c r="B26" s="5" t="s">
        <v>244</v>
      </c>
      <c r="C26" s="106"/>
      <c r="D26" s="106"/>
      <c r="E26" s="106"/>
      <c r="F26" s="106"/>
      <c r="G26" s="106"/>
      <c r="H26" s="106"/>
    </row>
    <row r="27" spans="1:8" x14ac:dyDescent="0.25">
      <c r="A27" s="19" t="s">
        <v>245</v>
      </c>
      <c r="B27" s="7" t="s">
        <v>246</v>
      </c>
      <c r="C27" s="94">
        <f>'4. melléklet'!C115</f>
        <v>786793</v>
      </c>
      <c r="D27" s="94">
        <v>0</v>
      </c>
      <c r="E27" s="94">
        <f>'4. melléklet'!D115</f>
        <v>786793</v>
      </c>
      <c r="F27" s="94">
        <v>0</v>
      </c>
      <c r="G27" s="94">
        <f>'4. melléklet'!E115</f>
        <v>786793</v>
      </c>
      <c r="H27" s="94">
        <v>0</v>
      </c>
    </row>
    <row r="28" spans="1:8" x14ac:dyDescent="0.25">
      <c r="A28" s="18" t="s">
        <v>249</v>
      </c>
      <c r="B28" s="5" t="s">
        <v>250</v>
      </c>
      <c r="C28" s="106"/>
      <c r="D28" s="106"/>
      <c r="E28" s="106"/>
      <c r="F28" s="106"/>
      <c r="G28" s="106"/>
      <c r="H28" s="106"/>
    </row>
    <row r="29" spans="1:8" x14ac:dyDescent="0.25">
      <c r="A29" s="18" t="s">
        <v>251</v>
      </c>
      <c r="B29" s="5" t="s">
        <v>252</v>
      </c>
      <c r="C29" s="106"/>
      <c r="D29" s="106"/>
      <c r="E29" s="106"/>
      <c r="F29" s="106"/>
      <c r="G29" s="106"/>
      <c r="H29" s="106"/>
    </row>
    <row r="30" spans="1:8" x14ac:dyDescent="0.25">
      <c r="A30" s="18" t="s">
        <v>253</v>
      </c>
      <c r="B30" s="5" t="s">
        <v>254</v>
      </c>
      <c r="C30" s="106"/>
      <c r="D30" s="106"/>
      <c r="E30" s="106"/>
      <c r="F30" s="106"/>
      <c r="G30" s="106"/>
      <c r="H30" s="106"/>
    </row>
    <row r="31" spans="1:8" ht="15.75" x14ac:dyDescent="0.25">
      <c r="A31" s="83" t="s">
        <v>413</v>
      </c>
      <c r="B31" s="84" t="s">
        <v>255</v>
      </c>
      <c r="C31" s="111">
        <f>C15+C25+C26+C27+C28+C29+C30</f>
        <v>786793</v>
      </c>
      <c r="D31" s="111">
        <f t="shared" ref="D31:H31" si="0">D15+D25+D26+D27+D28+D29+D30</f>
        <v>0</v>
      </c>
      <c r="E31" s="111">
        <f t="shared" si="0"/>
        <v>786793</v>
      </c>
      <c r="F31" s="111">
        <f t="shared" si="0"/>
        <v>0</v>
      </c>
      <c r="G31" s="111">
        <f t="shared" si="0"/>
        <v>786793</v>
      </c>
      <c r="H31" s="111">
        <f t="shared" si="0"/>
        <v>0</v>
      </c>
    </row>
    <row r="32" spans="1:8" x14ac:dyDescent="0.25">
      <c r="A32" s="18" t="s">
        <v>256</v>
      </c>
      <c r="B32" s="5" t="s">
        <v>257</v>
      </c>
      <c r="C32" s="106"/>
      <c r="D32" s="106"/>
      <c r="E32" s="106"/>
      <c r="F32" s="106"/>
      <c r="G32" s="106"/>
      <c r="H32" s="106"/>
    </row>
    <row r="33" spans="1:8" x14ac:dyDescent="0.25">
      <c r="A33" s="11" t="s">
        <v>258</v>
      </c>
      <c r="B33" s="5" t="s">
        <v>259</v>
      </c>
      <c r="C33" s="106"/>
      <c r="D33" s="106"/>
      <c r="E33" s="106"/>
      <c r="F33" s="106"/>
      <c r="G33" s="106"/>
      <c r="H33" s="106"/>
    </row>
    <row r="34" spans="1:8" x14ac:dyDescent="0.25">
      <c r="A34" s="18" t="s">
        <v>417</v>
      </c>
      <c r="B34" s="5" t="s">
        <v>260</v>
      </c>
      <c r="C34" s="106"/>
      <c r="D34" s="106"/>
      <c r="E34" s="106"/>
      <c r="F34" s="106"/>
      <c r="G34" s="106"/>
      <c r="H34" s="106"/>
    </row>
    <row r="35" spans="1:8" x14ac:dyDescent="0.25">
      <c r="A35" s="16" t="s">
        <v>229</v>
      </c>
      <c r="B35" s="16" t="s">
        <v>260</v>
      </c>
      <c r="C35" s="106"/>
      <c r="D35" s="106"/>
      <c r="E35" s="106"/>
      <c r="F35" s="106"/>
      <c r="G35" s="106"/>
      <c r="H35" s="106"/>
    </row>
    <row r="36" spans="1:8" x14ac:dyDescent="0.25">
      <c r="A36" s="18" t="s">
        <v>418</v>
      </c>
      <c r="B36" s="5" t="s">
        <v>261</v>
      </c>
      <c r="C36" s="106"/>
      <c r="D36" s="106"/>
      <c r="E36" s="106"/>
      <c r="F36" s="106"/>
      <c r="G36" s="106"/>
      <c r="H36" s="106"/>
    </row>
    <row r="37" spans="1:8" x14ac:dyDescent="0.25">
      <c r="A37" s="16" t="s">
        <v>262</v>
      </c>
      <c r="B37" s="16" t="s">
        <v>261</v>
      </c>
      <c r="C37" s="106"/>
      <c r="D37" s="106"/>
      <c r="E37" s="106"/>
      <c r="F37" s="106"/>
      <c r="G37" s="106"/>
      <c r="H37" s="106"/>
    </row>
    <row r="38" spans="1:8" x14ac:dyDescent="0.25">
      <c r="A38" s="16" t="s">
        <v>263</v>
      </c>
      <c r="B38" s="16" t="s">
        <v>261</v>
      </c>
      <c r="C38" s="106"/>
      <c r="D38" s="106"/>
      <c r="E38" s="106"/>
      <c r="F38" s="106"/>
      <c r="G38" s="106"/>
      <c r="H38" s="106"/>
    </row>
    <row r="39" spans="1:8" x14ac:dyDescent="0.25">
      <c r="A39" s="16" t="s">
        <v>264</v>
      </c>
      <c r="B39" s="16" t="s">
        <v>261</v>
      </c>
      <c r="C39" s="106"/>
      <c r="D39" s="106"/>
      <c r="E39" s="106"/>
      <c r="F39" s="106"/>
      <c r="G39" s="106"/>
      <c r="H39" s="106"/>
    </row>
    <row r="40" spans="1:8" x14ac:dyDescent="0.25">
      <c r="A40" s="16" t="s">
        <v>229</v>
      </c>
      <c r="B40" s="16" t="s">
        <v>261</v>
      </c>
      <c r="C40" s="106"/>
      <c r="D40" s="106"/>
      <c r="E40" s="106"/>
      <c r="F40" s="106"/>
      <c r="G40" s="106"/>
      <c r="H40" s="106"/>
    </row>
    <row r="41" spans="1:8" x14ac:dyDescent="0.25">
      <c r="A41" s="83" t="s">
        <v>419</v>
      </c>
      <c r="B41" s="84" t="s">
        <v>265</v>
      </c>
      <c r="C41" s="112"/>
      <c r="D41" s="112"/>
      <c r="E41" s="112"/>
      <c r="F41" s="112"/>
      <c r="G41" s="112"/>
      <c r="H41" s="112"/>
    </row>
    <row r="44" spans="1:8" ht="51.75" x14ac:dyDescent="0.25">
      <c r="A44" s="36" t="s">
        <v>604</v>
      </c>
      <c r="B44" s="3" t="s">
        <v>108</v>
      </c>
      <c r="C44" s="72" t="s">
        <v>0</v>
      </c>
      <c r="D44" s="72" t="s">
        <v>1</v>
      </c>
      <c r="E44" s="72" t="s">
        <v>60</v>
      </c>
      <c r="F44" s="72" t="s">
        <v>61</v>
      </c>
      <c r="G44" s="72" t="s">
        <v>62</v>
      </c>
      <c r="H44" s="72" t="s">
        <v>63</v>
      </c>
    </row>
    <row r="45" spans="1:8" x14ac:dyDescent="0.25">
      <c r="A45" s="18" t="s">
        <v>472</v>
      </c>
      <c r="B45" s="5" t="s">
        <v>348</v>
      </c>
      <c r="C45" s="106"/>
      <c r="D45" s="106"/>
      <c r="E45" s="106"/>
      <c r="F45" s="106"/>
      <c r="G45" s="106"/>
      <c r="H45" s="106"/>
    </row>
    <row r="46" spans="1:8" x14ac:dyDescent="0.25">
      <c r="A46" s="42" t="s">
        <v>228</v>
      </c>
      <c r="B46" s="42" t="s">
        <v>348</v>
      </c>
      <c r="C46" s="106"/>
      <c r="D46" s="106"/>
      <c r="E46" s="106"/>
      <c r="F46" s="106"/>
      <c r="G46" s="106"/>
      <c r="H46" s="106"/>
    </row>
    <row r="47" spans="1:8" ht="30" x14ac:dyDescent="0.25">
      <c r="A47" s="11" t="s">
        <v>349</v>
      </c>
      <c r="B47" s="5" t="s">
        <v>350</v>
      </c>
      <c r="C47" s="106"/>
      <c r="D47" s="106"/>
      <c r="E47" s="106"/>
      <c r="F47" s="106"/>
      <c r="G47" s="106"/>
      <c r="H47" s="106"/>
    </row>
    <row r="48" spans="1:8" x14ac:dyDescent="0.25">
      <c r="A48" s="18" t="s">
        <v>517</v>
      </c>
      <c r="B48" s="5" t="s">
        <v>351</v>
      </c>
      <c r="C48" s="106"/>
      <c r="D48" s="106"/>
      <c r="E48" s="106"/>
      <c r="F48" s="106"/>
      <c r="G48" s="106"/>
      <c r="H48" s="106"/>
    </row>
    <row r="49" spans="1:9" x14ac:dyDescent="0.25">
      <c r="A49" s="42" t="s">
        <v>228</v>
      </c>
      <c r="B49" s="42" t="s">
        <v>351</v>
      </c>
      <c r="C49" s="106"/>
      <c r="D49" s="106"/>
      <c r="E49" s="106"/>
      <c r="F49" s="106"/>
      <c r="G49" s="106"/>
      <c r="H49" s="106"/>
    </row>
    <row r="50" spans="1:9" x14ac:dyDescent="0.25">
      <c r="A50" s="10" t="s">
        <v>489</v>
      </c>
      <c r="B50" s="7" t="s">
        <v>352</v>
      </c>
      <c r="C50" s="94"/>
      <c r="D50" s="94"/>
      <c r="E50" s="94"/>
      <c r="F50" s="94"/>
      <c r="G50" s="94"/>
      <c r="H50" s="94"/>
      <c r="I50" s="92"/>
    </row>
    <row r="51" spans="1:9" x14ac:dyDescent="0.25">
      <c r="A51" s="11" t="s">
        <v>518</v>
      </c>
      <c r="B51" s="5" t="s">
        <v>353</v>
      </c>
      <c r="C51" s="106"/>
      <c r="D51" s="106"/>
      <c r="E51" s="106"/>
      <c r="F51" s="106"/>
      <c r="G51" s="106"/>
      <c r="H51" s="106"/>
    </row>
    <row r="52" spans="1:9" x14ac:dyDescent="0.25">
      <c r="A52" s="42" t="s">
        <v>236</v>
      </c>
      <c r="B52" s="42" t="s">
        <v>353</v>
      </c>
      <c r="C52" s="106"/>
      <c r="D52" s="106"/>
      <c r="E52" s="106"/>
      <c r="F52" s="106"/>
      <c r="G52" s="106"/>
      <c r="H52" s="106"/>
    </row>
    <row r="53" spans="1:9" x14ac:dyDescent="0.25">
      <c r="A53" s="18" t="s">
        <v>354</v>
      </c>
      <c r="B53" s="5" t="s">
        <v>355</v>
      </c>
      <c r="C53" s="106"/>
      <c r="D53" s="106"/>
      <c r="E53" s="106"/>
      <c r="F53" s="106"/>
      <c r="G53" s="106"/>
      <c r="H53" s="106"/>
    </row>
    <row r="54" spans="1:9" x14ac:dyDescent="0.25">
      <c r="A54" s="12" t="s">
        <v>519</v>
      </c>
      <c r="B54" s="5" t="s">
        <v>356</v>
      </c>
      <c r="C54" s="106"/>
      <c r="D54" s="106"/>
      <c r="E54" s="106"/>
      <c r="F54" s="106"/>
      <c r="G54" s="106"/>
      <c r="H54" s="106"/>
    </row>
    <row r="55" spans="1:9" x14ac:dyDescent="0.25">
      <c r="A55" s="42" t="s">
        <v>237</v>
      </c>
      <c r="B55" s="42" t="s">
        <v>356</v>
      </c>
      <c r="C55" s="106"/>
      <c r="D55" s="106"/>
      <c r="E55" s="106"/>
      <c r="F55" s="106"/>
      <c r="G55" s="106"/>
      <c r="H55" s="106"/>
    </row>
    <row r="56" spans="1:9" x14ac:dyDescent="0.25">
      <c r="A56" s="18" t="s">
        <v>357</v>
      </c>
      <c r="B56" s="5" t="s">
        <v>358</v>
      </c>
      <c r="C56" s="106"/>
      <c r="D56" s="106"/>
      <c r="E56" s="106"/>
      <c r="F56" s="106"/>
      <c r="G56" s="106"/>
      <c r="H56" s="106"/>
    </row>
    <row r="57" spans="1:9" x14ac:dyDescent="0.25">
      <c r="A57" s="19" t="s">
        <v>490</v>
      </c>
      <c r="B57" s="7" t="s">
        <v>359</v>
      </c>
      <c r="C57" s="106"/>
      <c r="D57" s="106"/>
      <c r="E57" s="106"/>
      <c r="F57" s="106"/>
      <c r="G57" s="106"/>
      <c r="H57" s="106"/>
    </row>
    <row r="58" spans="1:9" x14ac:dyDescent="0.25">
      <c r="A58" s="19" t="s">
        <v>363</v>
      </c>
      <c r="B58" s="7" t="s">
        <v>364</v>
      </c>
      <c r="C58" s="94">
        <v>0</v>
      </c>
      <c r="D58" s="94">
        <v>0</v>
      </c>
      <c r="E58" s="94">
        <f>'2. melléklet'!D86</f>
        <v>906277</v>
      </c>
      <c r="F58" s="94">
        <v>0</v>
      </c>
      <c r="G58" s="94">
        <f>'2. melléklet'!E86</f>
        <v>906277</v>
      </c>
      <c r="H58" s="94">
        <v>0</v>
      </c>
    </row>
    <row r="59" spans="1:9" x14ac:dyDescent="0.25">
      <c r="A59" s="19" t="s">
        <v>365</v>
      </c>
      <c r="B59" s="7" t="s">
        <v>366</v>
      </c>
      <c r="C59" s="106"/>
      <c r="D59" s="106"/>
      <c r="E59" s="106"/>
      <c r="F59" s="106"/>
      <c r="G59" s="106"/>
      <c r="H59" s="106"/>
    </row>
    <row r="60" spans="1:9" x14ac:dyDescent="0.25">
      <c r="A60" s="19" t="s">
        <v>369</v>
      </c>
      <c r="B60" s="7" t="s">
        <v>370</v>
      </c>
      <c r="C60" s="106"/>
      <c r="D60" s="106"/>
      <c r="E60" s="106"/>
      <c r="F60" s="106"/>
      <c r="G60" s="106"/>
      <c r="H60" s="106"/>
    </row>
    <row r="61" spans="1:9" x14ac:dyDescent="0.25">
      <c r="A61" s="10" t="s">
        <v>629</v>
      </c>
      <c r="B61" s="7" t="s">
        <v>371</v>
      </c>
      <c r="C61" s="106"/>
      <c r="D61" s="106"/>
      <c r="E61" s="106"/>
      <c r="F61" s="106"/>
      <c r="G61" s="106"/>
      <c r="H61" s="106"/>
    </row>
    <row r="62" spans="1:9" x14ac:dyDescent="0.25">
      <c r="A62" s="14" t="s">
        <v>372</v>
      </c>
      <c r="B62" s="7" t="s">
        <v>371</v>
      </c>
      <c r="C62" s="106"/>
      <c r="D62" s="106"/>
      <c r="E62" s="106"/>
      <c r="F62" s="106"/>
      <c r="G62" s="106"/>
      <c r="H62" s="106"/>
    </row>
    <row r="63" spans="1:9" ht="15.75" x14ac:dyDescent="0.25">
      <c r="A63" s="85" t="s">
        <v>492</v>
      </c>
      <c r="B63" s="86" t="s">
        <v>373</v>
      </c>
      <c r="C63" s="113">
        <f>SUM(C57:C62)+C50</f>
        <v>0</v>
      </c>
      <c r="D63" s="113">
        <f t="shared" ref="D63:H63" si="1">SUM(D57:D62)+D50</f>
        <v>0</v>
      </c>
      <c r="E63" s="113">
        <f t="shared" si="1"/>
        <v>906277</v>
      </c>
      <c r="F63" s="113">
        <f t="shared" si="1"/>
        <v>0</v>
      </c>
      <c r="G63" s="113">
        <f t="shared" si="1"/>
        <v>906277</v>
      </c>
      <c r="H63" s="113">
        <f t="shared" si="1"/>
        <v>0</v>
      </c>
    </row>
    <row r="64" spans="1:9" x14ac:dyDescent="0.25">
      <c r="A64" s="11" t="s">
        <v>374</v>
      </c>
      <c r="B64" s="5" t="s">
        <v>375</v>
      </c>
      <c r="C64" s="106"/>
      <c r="D64" s="106"/>
      <c r="E64" s="106"/>
      <c r="F64" s="106"/>
      <c r="G64" s="106"/>
      <c r="H64" s="106"/>
    </row>
    <row r="65" spans="1:8" x14ac:dyDescent="0.25">
      <c r="A65" s="12" t="s">
        <v>376</v>
      </c>
      <c r="B65" s="5" t="s">
        <v>377</v>
      </c>
      <c r="C65" s="106"/>
      <c r="D65" s="106"/>
      <c r="E65" s="106"/>
      <c r="F65" s="106"/>
      <c r="G65" s="106"/>
      <c r="H65" s="106"/>
    </row>
    <row r="66" spans="1:8" x14ac:dyDescent="0.25">
      <c r="A66" s="18" t="s">
        <v>378</v>
      </c>
      <c r="B66" s="5" t="s">
        <v>379</v>
      </c>
      <c r="C66" s="106"/>
      <c r="D66" s="106"/>
      <c r="E66" s="106"/>
      <c r="F66" s="106"/>
      <c r="G66" s="106"/>
      <c r="H66" s="106"/>
    </row>
    <row r="67" spans="1:8" x14ac:dyDescent="0.25">
      <c r="A67" s="18" t="s">
        <v>474</v>
      </c>
      <c r="B67" s="5" t="s">
        <v>380</v>
      </c>
      <c r="C67" s="106"/>
      <c r="D67" s="106"/>
      <c r="E67" s="106"/>
      <c r="F67" s="106"/>
      <c r="G67" s="106"/>
      <c r="H67" s="106"/>
    </row>
    <row r="68" spans="1:8" x14ac:dyDescent="0.25">
      <c r="A68" s="42" t="s">
        <v>262</v>
      </c>
      <c r="B68" s="42" t="s">
        <v>380</v>
      </c>
      <c r="C68" s="106"/>
      <c r="D68" s="106"/>
      <c r="E68" s="106"/>
      <c r="F68" s="106"/>
      <c r="G68" s="106"/>
      <c r="H68" s="106"/>
    </row>
    <row r="69" spans="1:8" x14ac:dyDescent="0.25">
      <c r="A69" s="42" t="s">
        <v>263</v>
      </c>
      <c r="B69" s="42" t="s">
        <v>380</v>
      </c>
      <c r="C69" s="106"/>
      <c r="D69" s="106"/>
      <c r="E69" s="106"/>
      <c r="F69" s="106"/>
      <c r="G69" s="106"/>
      <c r="H69" s="106"/>
    </row>
    <row r="70" spans="1:8" x14ac:dyDescent="0.25">
      <c r="A70" s="43" t="s">
        <v>264</v>
      </c>
      <c r="B70" s="43" t="s">
        <v>380</v>
      </c>
      <c r="C70" s="106"/>
      <c r="D70" s="106"/>
      <c r="E70" s="106"/>
      <c r="F70" s="106"/>
      <c r="G70" s="106"/>
      <c r="H70" s="106"/>
    </row>
    <row r="71" spans="1:8" x14ac:dyDescent="0.25">
      <c r="A71" s="87" t="s">
        <v>493</v>
      </c>
      <c r="B71" s="86" t="s">
        <v>381</v>
      </c>
      <c r="C71" s="114"/>
      <c r="D71" s="114"/>
      <c r="E71" s="114"/>
      <c r="F71" s="114"/>
      <c r="G71" s="114"/>
      <c r="H71" s="114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E49"/>
  <sheetViews>
    <sheetView workbookViewId="0">
      <selection activeCell="B1" sqref="B1"/>
    </sheetView>
  </sheetViews>
  <sheetFormatPr defaultRowHeight="15" x14ac:dyDescent="0.25"/>
  <cols>
    <col min="1" max="1" width="82.42578125" customWidth="1"/>
    <col min="3" max="3" width="12.42578125" customWidth="1"/>
    <col min="4" max="4" width="15.5703125" customWidth="1"/>
    <col min="5" max="5" width="12.42578125" customWidth="1"/>
    <col min="7" max="7" width="78" customWidth="1"/>
  </cols>
  <sheetData>
    <row r="1" spans="1:5" x14ac:dyDescent="0.25">
      <c r="B1" t="s">
        <v>1700</v>
      </c>
    </row>
    <row r="3" spans="1:5" ht="28.5" customHeight="1" x14ac:dyDescent="0.25">
      <c r="A3" s="356" t="s">
        <v>1679</v>
      </c>
      <c r="B3" s="357"/>
      <c r="C3" s="357"/>
      <c r="D3" s="363"/>
      <c r="E3" s="363"/>
    </row>
    <row r="4" spans="1:5" ht="27" customHeight="1" x14ac:dyDescent="0.25">
      <c r="A4" s="358" t="s">
        <v>666</v>
      </c>
      <c r="B4" s="384"/>
      <c r="C4" s="384"/>
      <c r="D4" s="363"/>
      <c r="E4" s="363"/>
    </row>
    <row r="5" spans="1:5" ht="18.75" customHeight="1" x14ac:dyDescent="0.3">
      <c r="A5" s="61"/>
      <c r="B5" s="64"/>
      <c r="C5" s="64"/>
    </row>
    <row r="6" spans="1:5" ht="23.25" customHeight="1" x14ac:dyDescent="0.25">
      <c r="A6" s="4" t="s">
        <v>630</v>
      </c>
    </row>
    <row r="7" spans="1:5" ht="25.5" x14ac:dyDescent="0.25">
      <c r="A7" s="255" t="s">
        <v>604</v>
      </c>
      <c r="B7" s="3" t="s">
        <v>108</v>
      </c>
      <c r="C7" s="253" t="s">
        <v>633</v>
      </c>
      <c r="D7" s="181" t="s">
        <v>17</v>
      </c>
      <c r="E7" s="253" t="s">
        <v>18</v>
      </c>
    </row>
    <row r="8" spans="1:5" ht="15.75" x14ac:dyDescent="0.3">
      <c r="A8" s="157" t="s">
        <v>977</v>
      </c>
      <c r="B8" s="6" t="s">
        <v>170</v>
      </c>
      <c r="C8" s="154"/>
      <c r="D8" s="154"/>
      <c r="E8" s="154"/>
    </row>
    <row r="9" spans="1:5" ht="15.75" x14ac:dyDescent="0.3">
      <c r="A9" s="157" t="s">
        <v>976</v>
      </c>
      <c r="B9" s="6" t="s">
        <v>170</v>
      </c>
      <c r="C9" s="154"/>
      <c r="D9" s="154"/>
      <c r="E9" s="154"/>
    </row>
    <row r="10" spans="1:5" ht="15.75" x14ac:dyDescent="0.3">
      <c r="A10" s="157" t="s">
        <v>975</v>
      </c>
      <c r="B10" s="6" t="s">
        <v>170</v>
      </c>
      <c r="C10" s="154"/>
      <c r="D10" s="154"/>
      <c r="E10" s="154"/>
    </row>
    <row r="11" spans="1:5" ht="15.75" x14ac:dyDescent="0.3">
      <c r="A11" s="157" t="s">
        <v>974</v>
      </c>
      <c r="B11" s="6" t="s">
        <v>170</v>
      </c>
      <c r="C11" s="154"/>
      <c r="D11" s="154"/>
      <c r="E11" s="154"/>
    </row>
    <row r="12" spans="1:5" ht="30" x14ac:dyDescent="0.3">
      <c r="A12" s="157" t="s">
        <v>973</v>
      </c>
      <c r="B12" s="6" t="s">
        <v>170</v>
      </c>
      <c r="C12" s="154"/>
      <c r="D12" s="154"/>
      <c r="E12" s="154"/>
    </row>
    <row r="13" spans="1:5" ht="15.75" x14ac:dyDescent="0.3">
      <c r="A13" s="157" t="s">
        <v>972</v>
      </c>
      <c r="B13" s="6" t="s">
        <v>170</v>
      </c>
      <c r="C13" s="154"/>
      <c r="D13" s="154"/>
      <c r="E13" s="154"/>
    </row>
    <row r="14" spans="1:5" ht="15.75" x14ac:dyDescent="0.3">
      <c r="A14" s="157" t="s">
        <v>971</v>
      </c>
      <c r="B14" s="6" t="s">
        <v>170</v>
      </c>
      <c r="C14" s="154"/>
      <c r="D14" s="154"/>
      <c r="E14" s="154"/>
    </row>
    <row r="15" spans="1:5" ht="30" x14ac:dyDescent="0.3">
      <c r="A15" s="157" t="s">
        <v>970</v>
      </c>
      <c r="B15" s="6" t="s">
        <v>170</v>
      </c>
      <c r="C15" s="154"/>
      <c r="D15" s="154"/>
      <c r="E15" s="154"/>
    </row>
    <row r="16" spans="1:5" ht="15.75" x14ac:dyDescent="0.3">
      <c r="A16" s="159" t="s">
        <v>426</v>
      </c>
      <c r="B16" s="13" t="s">
        <v>170</v>
      </c>
      <c r="C16" s="154"/>
      <c r="D16" s="154"/>
      <c r="E16" s="154"/>
    </row>
    <row r="17" spans="1:5" ht="45" x14ac:dyDescent="0.3">
      <c r="A17" s="157" t="s">
        <v>978</v>
      </c>
      <c r="B17" s="6" t="s">
        <v>171</v>
      </c>
      <c r="C17" s="154"/>
      <c r="D17" s="154"/>
      <c r="E17" s="154"/>
    </row>
    <row r="18" spans="1:5" ht="30" x14ac:dyDescent="0.3">
      <c r="A18" s="157" t="s">
        <v>979</v>
      </c>
      <c r="B18" s="6" t="s">
        <v>171</v>
      </c>
      <c r="C18" s="154"/>
      <c r="D18" s="154"/>
      <c r="E18" s="154"/>
    </row>
    <row r="19" spans="1:5" ht="15.75" x14ac:dyDescent="0.3">
      <c r="A19" s="157" t="s">
        <v>980</v>
      </c>
      <c r="B19" s="6" t="s">
        <v>171</v>
      </c>
      <c r="C19" s="154"/>
      <c r="D19" s="154"/>
      <c r="E19" s="154"/>
    </row>
    <row r="20" spans="1:5" ht="15.75" x14ac:dyDescent="0.3">
      <c r="A20" s="157" t="s">
        <v>981</v>
      </c>
      <c r="B20" s="6" t="s">
        <v>171</v>
      </c>
      <c r="C20" s="154"/>
      <c r="D20" s="154"/>
      <c r="E20" s="154"/>
    </row>
    <row r="21" spans="1:5" ht="15.75" x14ac:dyDescent="0.3">
      <c r="A21" s="157" t="s">
        <v>982</v>
      </c>
      <c r="B21" s="6" t="s">
        <v>171</v>
      </c>
      <c r="C21" s="154"/>
      <c r="D21" s="154"/>
      <c r="E21" s="154"/>
    </row>
    <row r="22" spans="1:5" ht="15.75" x14ac:dyDescent="0.3">
      <c r="A22" s="157" t="s">
        <v>983</v>
      </c>
      <c r="B22" s="6" t="s">
        <v>171</v>
      </c>
      <c r="C22" s="154"/>
      <c r="D22" s="154"/>
      <c r="E22" s="154"/>
    </row>
    <row r="23" spans="1:5" x14ac:dyDescent="0.25">
      <c r="A23" s="157" t="s">
        <v>984</v>
      </c>
      <c r="B23" s="6" t="s">
        <v>171</v>
      </c>
      <c r="C23" s="148"/>
      <c r="D23" s="148"/>
      <c r="E23" s="148"/>
    </row>
    <row r="24" spans="1:5" ht="15.75" x14ac:dyDescent="0.3">
      <c r="A24" s="157" t="s">
        <v>985</v>
      </c>
      <c r="B24" s="6" t="s">
        <v>171</v>
      </c>
      <c r="C24" s="154"/>
      <c r="D24" s="154"/>
      <c r="E24" s="154"/>
    </row>
    <row r="25" spans="1:5" ht="15.75" x14ac:dyDescent="0.3">
      <c r="A25" s="159" t="s">
        <v>4</v>
      </c>
      <c r="B25" s="8" t="s">
        <v>171</v>
      </c>
      <c r="C25" s="154"/>
      <c r="D25" s="154"/>
      <c r="E25" s="154"/>
    </row>
    <row r="26" spans="1:5" s="92" customFormat="1" x14ac:dyDescent="0.25">
      <c r="A26" s="157" t="s">
        <v>987</v>
      </c>
      <c r="B26" s="6" t="s">
        <v>172</v>
      </c>
      <c r="C26" s="148"/>
      <c r="D26" s="148"/>
      <c r="E26" s="148"/>
    </row>
    <row r="27" spans="1:5" ht="15.75" x14ac:dyDescent="0.3">
      <c r="A27" s="157" t="s">
        <v>986</v>
      </c>
      <c r="B27" s="6" t="s">
        <v>172</v>
      </c>
      <c r="C27" s="154"/>
      <c r="D27" s="154"/>
      <c r="E27" s="154"/>
    </row>
    <row r="28" spans="1:5" ht="15.75" x14ac:dyDescent="0.3">
      <c r="A28" s="159" t="s">
        <v>428</v>
      </c>
      <c r="B28" s="8" t="s">
        <v>172</v>
      </c>
      <c r="C28" s="154"/>
      <c r="D28" s="154"/>
      <c r="E28" s="154"/>
    </row>
    <row r="29" spans="1:5" ht="15.75" x14ac:dyDescent="0.3">
      <c r="A29" s="157" t="s">
        <v>820</v>
      </c>
      <c r="B29" s="6" t="s">
        <v>174</v>
      </c>
      <c r="C29" s="154"/>
      <c r="D29" s="154"/>
      <c r="E29" s="154"/>
    </row>
    <row r="30" spans="1:5" ht="15.75" x14ac:dyDescent="0.3">
      <c r="A30" s="157" t="s">
        <v>821</v>
      </c>
      <c r="B30" s="6" t="s">
        <v>174</v>
      </c>
      <c r="C30" s="154"/>
      <c r="D30" s="154"/>
      <c r="E30" s="154"/>
    </row>
    <row r="31" spans="1:5" ht="15.75" x14ac:dyDescent="0.3">
      <c r="A31" s="157" t="s">
        <v>822</v>
      </c>
      <c r="B31" s="6" t="s">
        <v>174</v>
      </c>
      <c r="C31" s="154"/>
      <c r="D31" s="154"/>
      <c r="E31" s="154"/>
    </row>
    <row r="32" spans="1:5" ht="15.75" x14ac:dyDescent="0.3">
      <c r="A32" s="157" t="s">
        <v>967</v>
      </c>
      <c r="B32" s="6" t="s">
        <v>174</v>
      </c>
      <c r="C32" s="154"/>
      <c r="D32" s="154"/>
      <c r="E32" s="154"/>
    </row>
    <row r="33" spans="1:5" ht="15.75" x14ac:dyDescent="0.3">
      <c r="A33" s="157" t="s">
        <v>823</v>
      </c>
      <c r="B33" s="6" t="s">
        <v>174</v>
      </c>
      <c r="C33" s="154"/>
      <c r="D33" s="154"/>
      <c r="E33" s="154"/>
    </row>
    <row r="34" spans="1:5" ht="30" x14ac:dyDescent="0.3">
      <c r="A34" s="157" t="s">
        <v>824</v>
      </c>
      <c r="B34" s="6" t="s">
        <v>174</v>
      </c>
      <c r="C34" s="154"/>
      <c r="D34" s="154"/>
      <c r="E34" s="154"/>
    </row>
    <row r="35" spans="1:5" ht="30" x14ac:dyDescent="0.3">
      <c r="A35" s="157" t="s">
        <v>825</v>
      </c>
      <c r="B35" s="6" t="s">
        <v>174</v>
      </c>
      <c r="C35" s="154"/>
      <c r="D35" s="154"/>
      <c r="E35" s="154"/>
    </row>
    <row r="36" spans="1:5" ht="30" x14ac:dyDescent="0.25">
      <c r="A36" s="157" t="s">
        <v>826</v>
      </c>
      <c r="B36" s="6" t="s">
        <v>174</v>
      </c>
      <c r="C36" s="148"/>
      <c r="D36" s="148"/>
      <c r="E36" s="148"/>
    </row>
    <row r="37" spans="1:5" ht="30" x14ac:dyDescent="0.25">
      <c r="A37" s="157" t="s">
        <v>827</v>
      </c>
      <c r="B37" s="6" t="s">
        <v>174</v>
      </c>
      <c r="C37" s="254"/>
      <c r="D37" s="254"/>
      <c r="E37" s="254"/>
    </row>
    <row r="38" spans="1:5" ht="30" x14ac:dyDescent="0.3">
      <c r="A38" s="157" t="s">
        <v>828</v>
      </c>
      <c r="B38" s="6" t="s">
        <v>174</v>
      </c>
      <c r="C38" s="154"/>
      <c r="D38" s="154"/>
      <c r="E38" s="154"/>
    </row>
    <row r="39" spans="1:5" ht="15.75" x14ac:dyDescent="0.3">
      <c r="A39" s="157" t="s">
        <v>829</v>
      </c>
      <c r="B39" s="6" t="s">
        <v>174</v>
      </c>
      <c r="C39" s="154"/>
      <c r="D39" s="154"/>
      <c r="E39" s="154"/>
    </row>
    <row r="40" spans="1:5" ht="15.75" x14ac:dyDescent="0.3">
      <c r="A40" s="157" t="s">
        <v>830</v>
      </c>
      <c r="B40" s="6" t="s">
        <v>174</v>
      </c>
      <c r="C40" s="154"/>
      <c r="D40" s="154"/>
      <c r="E40" s="154"/>
    </row>
    <row r="41" spans="1:5" ht="15.75" x14ac:dyDescent="0.3">
      <c r="A41" s="157" t="s">
        <v>831</v>
      </c>
      <c r="B41" s="6" t="s">
        <v>174</v>
      </c>
      <c r="C41" s="154"/>
      <c r="D41" s="154"/>
      <c r="E41" s="154"/>
    </row>
    <row r="42" spans="1:5" ht="15.75" x14ac:dyDescent="0.3">
      <c r="A42" s="157" t="s">
        <v>832</v>
      </c>
      <c r="B42" s="6" t="s">
        <v>174</v>
      </c>
      <c r="C42" s="154"/>
      <c r="D42" s="154"/>
      <c r="E42" s="154"/>
    </row>
    <row r="43" spans="1:5" ht="15.75" x14ac:dyDescent="0.3">
      <c r="A43" s="157" t="s">
        <v>833</v>
      </c>
      <c r="B43" s="6" t="s">
        <v>174</v>
      </c>
      <c r="C43" s="154"/>
      <c r="D43" s="154"/>
      <c r="E43" s="154"/>
    </row>
    <row r="44" spans="1:5" ht="15.75" x14ac:dyDescent="0.3">
      <c r="A44" s="157" t="s">
        <v>834</v>
      </c>
      <c r="B44" s="6" t="s">
        <v>174</v>
      </c>
      <c r="C44" s="154">
        <v>0</v>
      </c>
      <c r="D44" s="154">
        <v>0</v>
      </c>
      <c r="E44" s="154">
        <v>0</v>
      </c>
    </row>
    <row r="45" spans="1:5" ht="15.75" x14ac:dyDescent="0.3">
      <c r="A45" s="157" t="s">
        <v>835</v>
      </c>
      <c r="B45" s="6" t="s">
        <v>174</v>
      </c>
      <c r="C45" s="154">
        <v>0</v>
      </c>
      <c r="D45" s="154">
        <v>0</v>
      </c>
      <c r="E45" s="154">
        <v>1992000</v>
      </c>
    </row>
    <row r="46" spans="1:5" ht="30" x14ac:dyDescent="0.3">
      <c r="A46" s="157" t="s">
        <v>836</v>
      </c>
      <c r="B46" s="6" t="s">
        <v>174</v>
      </c>
      <c r="C46" s="154"/>
      <c r="D46" s="154"/>
      <c r="E46" s="154"/>
    </row>
    <row r="47" spans="1:5" ht="30" x14ac:dyDescent="0.3">
      <c r="A47" s="157" t="s">
        <v>837</v>
      </c>
      <c r="B47" s="6" t="s">
        <v>174</v>
      </c>
      <c r="C47" s="154">
        <v>0</v>
      </c>
      <c r="D47" s="154">
        <v>0</v>
      </c>
      <c r="E47" s="154">
        <v>0</v>
      </c>
    </row>
    <row r="48" spans="1:5" ht="15.75" x14ac:dyDescent="0.3">
      <c r="A48" s="159" t="s">
        <v>969</v>
      </c>
      <c r="B48" s="203" t="s">
        <v>174</v>
      </c>
      <c r="C48" s="154">
        <f>'4. melléklet'!C61</f>
        <v>2598000</v>
      </c>
      <c r="D48" s="154">
        <f>'4. melléklet'!D61</f>
        <v>1992000</v>
      </c>
      <c r="E48" s="154">
        <f>'4. melléklet'!E61</f>
        <v>1992000</v>
      </c>
    </row>
    <row r="49" spans="1:5" x14ac:dyDescent="0.25">
      <c r="A49" s="159" t="s">
        <v>968</v>
      </c>
      <c r="B49" s="199" t="s">
        <v>175</v>
      </c>
      <c r="C49" s="148">
        <v>2598000</v>
      </c>
      <c r="D49" s="148">
        <v>1992000</v>
      </c>
      <c r="E49" s="148">
        <v>1992000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G118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  <col min="7" max="7" width="65.5703125" customWidth="1"/>
  </cols>
  <sheetData>
    <row r="1" spans="1:7" x14ac:dyDescent="0.25">
      <c r="A1" s="386" t="s">
        <v>1701</v>
      </c>
      <c r="B1" s="386"/>
      <c r="C1" s="386"/>
      <c r="D1" s="386"/>
      <c r="E1" s="386"/>
    </row>
    <row r="3" spans="1:7" ht="27" customHeight="1" x14ac:dyDescent="0.25">
      <c r="A3" s="356" t="s">
        <v>1679</v>
      </c>
      <c r="B3" s="357"/>
      <c r="C3" s="357"/>
      <c r="D3" s="363"/>
      <c r="E3" s="363"/>
    </row>
    <row r="4" spans="1:7" ht="27" customHeight="1" x14ac:dyDescent="0.25">
      <c r="A4" s="358" t="s">
        <v>667</v>
      </c>
      <c r="B4" s="359"/>
      <c r="C4" s="359"/>
      <c r="D4" s="363"/>
      <c r="E4" s="363"/>
    </row>
    <row r="5" spans="1:7" ht="19.5" customHeight="1" x14ac:dyDescent="0.25">
      <c r="A5" s="56"/>
      <c r="B5" s="57"/>
      <c r="C5" s="57"/>
    </row>
    <row r="6" spans="1:7" x14ac:dyDescent="0.25">
      <c r="A6" s="4" t="s">
        <v>630</v>
      </c>
    </row>
    <row r="7" spans="1:7" ht="26.25" x14ac:dyDescent="0.25">
      <c r="A7" s="36" t="s">
        <v>604</v>
      </c>
      <c r="B7" s="3" t="s">
        <v>108</v>
      </c>
      <c r="C7" s="60" t="s">
        <v>633</v>
      </c>
      <c r="D7" s="72" t="s">
        <v>17</v>
      </c>
      <c r="E7" s="60" t="s">
        <v>18</v>
      </c>
    </row>
    <row r="8" spans="1:7" x14ac:dyDescent="0.25">
      <c r="A8" s="12" t="s">
        <v>553</v>
      </c>
      <c r="B8" s="6" t="s">
        <v>181</v>
      </c>
      <c r="C8" s="106"/>
      <c r="D8" s="106"/>
      <c r="E8" s="106"/>
      <c r="G8" s="182"/>
    </row>
    <row r="9" spans="1:7" x14ac:dyDescent="0.25">
      <c r="A9" s="12" t="s">
        <v>554</v>
      </c>
      <c r="B9" s="6" t="s">
        <v>181</v>
      </c>
      <c r="C9" s="106"/>
      <c r="D9" s="106"/>
      <c r="E9" s="106"/>
      <c r="G9" s="182"/>
    </row>
    <row r="10" spans="1:7" ht="30" x14ac:dyDescent="0.25">
      <c r="A10" s="12" t="s">
        <v>555</v>
      </c>
      <c r="B10" s="6" t="s">
        <v>181</v>
      </c>
      <c r="C10" s="106"/>
      <c r="D10" s="106"/>
      <c r="E10" s="106"/>
      <c r="G10" s="182"/>
    </row>
    <row r="11" spans="1:7" x14ac:dyDescent="0.25">
      <c r="A11" s="12" t="s">
        <v>556</v>
      </c>
      <c r="B11" s="6" t="s">
        <v>181</v>
      </c>
      <c r="C11" s="106"/>
      <c r="D11" s="106"/>
      <c r="E11" s="106"/>
      <c r="G11" s="182"/>
    </row>
    <row r="12" spans="1:7" x14ac:dyDescent="0.25">
      <c r="A12" s="12" t="s">
        <v>557</v>
      </c>
      <c r="B12" s="6" t="s">
        <v>181</v>
      </c>
      <c r="C12" s="106"/>
      <c r="D12" s="106"/>
      <c r="E12" s="106"/>
      <c r="G12" s="182"/>
    </row>
    <row r="13" spans="1:7" x14ac:dyDescent="0.25">
      <c r="A13" s="12" t="s">
        <v>558</v>
      </c>
      <c r="B13" s="6" t="s">
        <v>181</v>
      </c>
      <c r="C13" s="106"/>
      <c r="D13" s="106"/>
      <c r="E13" s="106"/>
      <c r="G13" s="182"/>
    </row>
    <row r="14" spans="1:7" x14ac:dyDescent="0.25">
      <c r="A14" s="12" t="s">
        <v>559</v>
      </c>
      <c r="B14" s="6" t="s">
        <v>181</v>
      </c>
      <c r="C14" s="106"/>
      <c r="D14" s="106"/>
      <c r="E14" s="106"/>
      <c r="G14" s="182"/>
    </row>
    <row r="15" spans="1:7" x14ac:dyDescent="0.25">
      <c r="A15" s="12" t="s">
        <v>560</v>
      </c>
      <c r="B15" s="6" t="s">
        <v>181</v>
      </c>
      <c r="C15" s="106"/>
      <c r="D15" s="106"/>
      <c r="E15" s="106"/>
      <c r="G15" s="182"/>
    </row>
    <row r="16" spans="1:7" x14ac:dyDescent="0.25">
      <c r="A16" s="12" t="s">
        <v>561</v>
      </c>
      <c r="B16" s="6" t="s">
        <v>181</v>
      </c>
      <c r="C16" s="106"/>
      <c r="D16" s="106"/>
      <c r="E16" s="106"/>
      <c r="G16" s="182"/>
    </row>
    <row r="17" spans="1:7" x14ac:dyDescent="0.25">
      <c r="A17" s="12" t="s">
        <v>562</v>
      </c>
      <c r="B17" s="6" t="s">
        <v>181</v>
      </c>
      <c r="C17" s="106"/>
      <c r="D17" s="106"/>
      <c r="E17" s="106"/>
      <c r="G17" s="182"/>
    </row>
    <row r="18" spans="1:7" ht="25.5" x14ac:dyDescent="0.25">
      <c r="A18" s="10" t="s">
        <v>395</v>
      </c>
      <c r="B18" s="8" t="s">
        <v>181</v>
      </c>
      <c r="C18" s="106"/>
      <c r="D18" s="106"/>
      <c r="E18" s="106"/>
      <c r="G18" s="182"/>
    </row>
    <row r="19" spans="1:7" x14ac:dyDescent="0.25">
      <c r="A19" s="12" t="s">
        <v>553</v>
      </c>
      <c r="B19" s="6" t="s">
        <v>182</v>
      </c>
      <c r="C19" s="106"/>
      <c r="D19" s="106"/>
      <c r="E19" s="106"/>
      <c r="G19" s="182"/>
    </row>
    <row r="20" spans="1:7" x14ac:dyDescent="0.25">
      <c r="A20" s="12" t="s">
        <v>554</v>
      </c>
      <c r="B20" s="6" t="s">
        <v>182</v>
      </c>
      <c r="C20" s="106"/>
      <c r="D20" s="106"/>
      <c r="E20" s="106"/>
      <c r="G20" s="182"/>
    </row>
    <row r="21" spans="1:7" ht="30" x14ac:dyDescent="0.25">
      <c r="A21" s="12" t="s">
        <v>555</v>
      </c>
      <c r="B21" s="6" t="s">
        <v>182</v>
      </c>
      <c r="C21" s="106"/>
      <c r="D21" s="106"/>
      <c r="E21" s="106"/>
      <c r="G21" s="182"/>
    </row>
    <row r="22" spans="1:7" x14ac:dyDescent="0.25">
      <c r="A22" s="12" t="s">
        <v>556</v>
      </c>
      <c r="B22" s="6" t="s">
        <v>182</v>
      </c>
      <c r="C22" s="106"/>
      <c r="D22" s="106"/>
      <c r="E22" s="106"/>
      <c r="G22" s="182"/>
    </row>
    <row r="23" spans="1:7" x14ac:dyDescent="0.25">
      <c r="A23" s="12" t="s">
        <v>557</v>
      </c>
      <c r="B23" s="6" t="s">
        <v>182</v>
      </c>
      <c r="C23" s="106"/>
      <c r="D23" s="106"/>
      <c r="E23" s="106"/>
      <c r="G23" s="182"/>
    </row>
    <row r="24" spans="1:7" x14ac:dyDescent="0.25">
      <c r="A24" s="12" t="s">
        <v>558</v>
      </c>
      <c r="B24" s="6" t="s">
        <v>182</v>
      </c>
      <c r="C24" s="106"/>
      <c r="D24" s="106"/>
      <c r="E24" s="106"/>
      <c r="G24" s="182"/>
    </row>
    <row r="25" spans="1:7" x14ac:dyDescent="0.25">
      <c r="A25" s="12" t="s">
        <v>559</v>
      </c>
      <c r="B25" s="6" t="s">
        <v>182</v>
      </c>
      <c r="C25" s="106"/>
      <c r="D25" s="106"/>
      <c r="E25" s="106"/>
      <c r="G25" s="182"/>
    </row>
    <row r="26" spans="1:7" x14ac:dyDescent="0.25">
      <c r="A26" s="12" t="s">
        <v>560</v>
      </c>
      <c r="B26" s="6" t="s">
        <v>182</v>
      </c>
      <c r="C26" s="106"/>
      <c r="D26" s="106"/>
      <c r="E26" s="106"/>
      <c r="G26" s="182"/>
    </row>
    <row r="27" spans="1:7" x14ac:dyDescent="0.25">
      <c r="A27" s="12" t="s">
        <v>561</v>
      </c>
      <c r="B27" s="6" t="s">
        <v>182</v>
      </c>
      <c r="C27" s="106"/>
      <c r="D27" s="106"/>
      <c r="E27" s="106"/>
      <c r="G27" s="182"/>
    </row>
    <row r="28" spans="1:7" x14ac:dyDescent="0.25">
      <c r="A28" s="12" t="s">
        <v>562</v>
      </c>
      <c r="B28" s="6" t="s">
        <v>182</v>
      </c>
      <c r="C28" s="106"/>
      <c r="D28" s="106"/>
      <c r="E28" s="106"/>
      <c r="G28" s="182"/>
    </row>
    <row r="29" spans="1:7" ht="25.5" x14ac:dyDescent="0.25">
      <c r="A29" s="10" t="s">
        <v>396</v>
      </c>
      <c r="B29" s="8" t="s">
        <v>182</v>
      </c>
      <c r="C29" s="106"/>
      <c r="D29" s="106"/>
      <c r="E29" s="106"/>
      <c r="G29" s="182"/>
    </row>
    <row r="30" spans="1:7" x14ac:dyDescent="0.25">
      <c r="A30" s="12" t="s">
        <v>553</v>
      </c>
      <c r="B30" s="6" t="s">
        <v>183</v>
      </c>
      <c r="C30" s="106"/>
      <c r="D30" s="106"/>
      <c r="E30" s="106"/>
      <c r="G30" s="182"/>
    </row>
    <row r="31" spans="1:7" x14ac:dyDescent="0.25">
      <c r="A31" s="12" t="s">
        <v>554</v>
      </c>
      <c r="B31" s="6" t="s">
        <v>183</v>
      </c>
      <c r="C31" s="106"/>
      <c r="D31" s="106"/>
      <c r="E31" s="106"/>
      <c r="G31" s="182"/>
    </row>
    <row r="32" spans="1:7" ht="30" x14ac:dyDescent="0.25">
      <c r="A32" s="12" t="s">
        <v>555</v>
      </c>
      <c r="B32" s="6" t="s">
        <v>183</v>
      </c>
      <c r="C32" s="106"/>
      <c r="D32" s="106"/>
      <c r="E32" s="106"/>
      <c r="G32" s="182"/>
    </row>
    <row r="33" spans="1:7" x14ac:dyDescent="0.25">
      <c r="A33" s="12" t="s">
        <v>556</v>
      </c>
      <c r="B33" s="6" t="s">
        <v>183</v>
      </c>
      <c r="C33" s="106"/>
      <c r="D33" s="106"/>
      <c r="E33" s="106"/>
      <c r="G33" s="182"/>
    </row>
    <row r="34" spans="1:7" x14ac:dyDescent="0.25">
      <c r="A34" s="12" t="s">
        <v>557</v>
      </c>
      <c r="B34" s="6" t="s">
        <v>183</v>
      </c>
      <c r="C34" s="106"/>
      <c r="D34" s="106"/>
      <c r="E34" s="106"/>
      <c r="G34" s="182"/>
    </row>
    <row r="35" spans="1:7" x14ac:dyDescent="0.25">
      <c r="A35" s="12" t="s">
        <v>558</v>
      </c>
      <c r="B35" s="6" t="s">
        <v>183</v>
      </c>
      <c r="C35" s="106">
        <v>0</v>
      </c>
      <c r="D35" s="106">
        <v>0</v>
      </c>
      <c r="E35" s="320" t="s">
        <v>1680</v>
      </c>
      <c r="G35" s="182"/>
    </row>
    <row r="36" spans="1:7" x14ac:dyDescent="0.25">
      <c r="A36" s="12" t="s">
        <v>559</v>
      </c>
      <c r="B36" s="6" t="s">
        <v>183</v>
      </c>
      <c r="C36" s="106">
        <v>0</v>
      </c>
      <c r="D36" s="106">
        <v>0</v>
      </c>
      <c r="E36" s="320" t="s">
        <v>1681</v>
      </c>
      <c r="G36" s="182"/>
    </row>
    <row r="37" spans="1:7" x14ac:dyDescent="0.25">
      <c r="A37" s="12" t="s">
        <v>560</v>
      </c>
      <c r="B37" s="6" t="s">
        <v>183</v>
      </c>
      <c r="C37" s="106">
        <v>0</v>
      </c>
      <c r="D37" s="106">
        <v>0</v>
      </c>
      <c r="E37" s="320" t="s">
        <v>1682</v>
      </c>
      <c r="G37" s="182"/>
    </row>
    <row r="38" spans="1:7" x14ac:dyDescent="0.25">
      <c r="A38" s="12" t="s">
        <v>561</v>
      </c>
      <c r="B38" s="6" t="s">
        <v>183</v>
      </c>
      <c r="C38" s="106"/>
      <c r="D38" s="106"/>
      <c r="E38" s="106"/>
      <c r="G38" s="182"/>
    </row>
    <row r="39" spans="1:7" x14ac:dyDescent="0.25">
      <c r="A39" s="12" t="s">
        <v>562</v>
      </c>
      <c r="B39" s="6" t="s">
        <v>183</v>
      </c>
      <c r="C39" s="106"/>
      <c r="D39" s="106"/>
      <c r="E39" s="106"/>
      <c r="G39" s="182"/>
    </row>
    <row r="40" spans="1:7" x14ac:dyDescent="0.25">
      <c r="A40" s="10" t="s">
        <v>397</v>
      </c>
      <c r="B40" s="8" t="s">
        <v>183</v>
      </c>
      <c r="C40" s="94">
        <f>'4. melléklet'!C68</f>
        <v>2249000</v>
      </c>
      <c r="D40" s="94">
        <f>'4. melléklet'!D68</f>
        <v>2548845</v>
      </c>
      <c r="E40" s="94">
        <f>'4. melléklet'!E68</f>
        <v>2548845</v>
      </c>
      <c r="G40" s="182"/>
    </row>
    <row r="41" spans="1:7" x14ac:dyDescent="0.25">
      <c r="A41" s="12" t="s">
        <v>563</v>
      </c>
      <c r="B41" s="5" t="s">
        <v>185</v>
      </c>
      <c r="C41" s="106"/>
      <c r="D41" s="106"/>
      <c r="E41" s="106"/>
      <c r="G41" s="182"/>
    </row>
    <row r="42" spans="1:7" x14ac:dyDescent="0.25">
      <c r="A42" s="12" t="s">
        <v>818</v>
      </c>
      <c r="B42" s="5" t="s">
        <v>185</v>
      </c>
      <c r="C42" s="106"/>
      <c r="D42" s="106"/>
      <c r="E42" s="106"/>
      <c r="G42" s="182"/>
    </row>
    <row r="43" spans="1:7" x14ac:dyDescent="0.25">
      <c r="A43" s="12" t="s">
        <v>564</v>
      </c>
      <c r="B43" s="5"/>
      <c r="C43" s="106"/>
      <c r="D43" s="106"/>
      <c r="E43" s="106"/>
      <c r="G43" s="182"/>
    </row>
    <row r="44" spans="1:7" x14ac:dyDescent="0.25">
      <c r="A44" s="12" t="s">
        <v>565</v>
      </c>
      <c r="B44" s="5" t="s">
        <v>185</v>
      </c>
      <c r="C44" s="106"/>
      <c r="D44" s="106"/>
      <c r="E44" s="106"/>
      <c r="G44" s="182"/>
    </row>
    <row r="45" spans="1:7" x14ac:dyDescent="0.25">
      <c r="A45" s="5" t="s">
        <v>566</v>
      </c>
      <c r="B45" s="5" t="s">
        <v>185</v>
      </c>
      <c r="C45" s="106"/>
      <c r="D45" s="106"/>
      <c r="E45" s="106"/>
      <c r="G45" s="182"/>
    </row>
    <row r="46" spans="1:7" x14ac:dyDescent="0.25">
      <c r="A46" s="5" t="s">
        <v>567</v>
      </c>
      <c r="B46" s="5" t="s">
        <v>185</v>
      </c>
      <c r="C46" s="106"/>
      <c r="D46" s="106"/>
      <c r="E46" s="106"/>
      <c r="G46" s="182"/>
    </row>
    <row r="47" spans="1:7" x14ac:dyDescent="0.25">
      <c r="A47" s="5" t="s">
        <v>568</v>
      </c>
      <c r="B47" s="5" t="s">
        <v>185</v>
      </c>
      <c r="C47" s="106"/>
      <c r="D47" s="106"/>
      <c r="E47" s="106"/>
      <c r="G47" s="182"/>
    </row>
    <row r="48" spans="1:7" x14ac:dyDescent="0.25">
      <c r="A48" s="12" t="s">
        <v>569</v>
      </c>
      <c r="B48" s="5" t="s">
        <v>185</v>
      </c>
      <c r="C48" s="106"/>
      <c r="D48" s="106"/>
      <c r="E48" s="106"/>
      <c r="G48" s="182"/>
    </row>
    <row r="49" spans="1:7" x14ac:dyDescent="0.25">
      <c r="A49" s="12" t="s">
        <v>570</v>
      </c>
      <c r="B49" s="5" t="s">
        <v>185</v>
      </c>
      <c r="C49" s="106"/>
      <c r="D49" s="106"/>
      <c r="E49" s="106"/>
      <c r="G49" s="182"/>
    </row>
    <row r="50" spans="1:7" x14ac:dyDescent="0.25">
      <c r="A50" s="12" t="s">
        <v>571</v>
      </c>
      <c r="B50" s="5" t="s">
        <v>185</v>
      </c>
      <c r="C50" s="106"/>
      <c r="D50" s="106"/>
      <c r="E50" s="106"/>
      <c r="G50" s="182"/>
    </row>
    <row r="51" spans="1:7" x14ac:dyDescent="0.25">
      <c r="A51" s="12" t="s">
        <v>572</v>
      </c>
      <c r="B51" s="5" t="s">
        <v>185</v>
      </c>
      <c r="C51" s="106"/>
      <c r="D51" s="106"/>
      <c r="E51" s="106"/>
      <c r="G51" s="182"/>
    </row>
    <row r="52" spans="1:7" ht="25.5" x14ac:dyDescent="0.25">
      <c r="A52" s="10" t="s">
        <v>398</v>
      </c>
      <c r="B52" s="8" t="s">
        <v>185</v>
      </c>
      <c r="C52" s="106"/>
      <c r="D52" s="106"/>
      <c r="E52" s="106"/>
      <c r="G52" s="182"/>
    </row>
    <row r="53" spans="1:7" x14ac:dyDescent="0.25">
      <c r="A53" s="12" t="s">
        <v>563</v>
      </c>
      <c r="B53" s="5" t="s">
        <v>190</v>
      </c>
      <c r="C53" s="106"/>
      <c r="D53" s="106"/>
      <c r="E53" s="106"/>
      <c r="G53" s="182"/>
    </row>
    <row r="54" spans="1:7" x14ac:dyDescent="0.25">
      <c r="A54" s="12" t="s">
        <v>818</v>
      </c>
      <c r="B54" s="5" t="s">
        <v>190</v>
      </c>
      <c r="C54" s="106"/>
      <c r="D54" s="106"/>
      <c r="E54" s="106"/>
      <c r="G54" s="182"/>
    </row>
    <row r="55" spans="1:7" x14ac:dyDescent="0.25">
      <c r="A55" s="12" t="s">
        <v>564</v>
      </c>
      <c r="B55" s="5" t="s">
        <v>190</v>
      </c>
      <c r="C55" s="106">
        <v>0</v>
      </c>
      <c r="D55" s="106">
        <v>0</v>
      </c>
      <c r="E55" s="106">
        <v>1100000</v>
      </c>
      <c r="G55" s="182"/>
    </row>
    <row r="56" spans="1:7" x14ac:dyDescent="0.25">
      <c r="A56" s="12" t="s">
        <v>565</v>
      </c>
      <c r="B56" s="5" t="s">
        <v>190</v>
      </c>
      <c r="C56" s="106">
        <v>0</v>
      </c>
      <c r="D56" s="106">
        <v>0</v>
      </c>
      <c r="E56" s="106">
        <v>705000</v>
      </c>
      <c r="G56" s="182"/>
    </row>
    <row r="57" spans="1:7" x14ac:dyDescent="0.25">
      <c r="A57" s="5" t="s">
        <v>566</v>
      </c>
      <c r="B57" s="5" t="s">
        <v>190</v>
      </c>
      <c r="C57" s="106"/>
      <c r="D57" s="106"/>
      <c r="E57" s="106"/>
      <c r="G57" s="182"/>
    </row>
    <row r="58" spans="1:7" x14ac:dyDescent="0.25">
      <c r="A58" s="5" t="s">
        <v>567</v>
      </c>
      <c r="B58" s="5" t="s">
        <v>190</v>
      </c>
      <c r="C58" s="106"/>
      <c r="D58" s="106"/>
      <c r="E58" s="106"/>
      <c r="G58" s="182"/>
    </row>
    <row r="59" spans="1:7" x14ac:dyDescent="0.25">
      <c r="A59" s="5" t="s">
        <v>568</v>
      </c>
      <c r="B59" s="5" t="s">
        <v>190</v>
      </c>
      <c r="C59" s="106"/>
      <c r="D59" s="106"/>
      <c r="E59" s="106"/>
      <c r="G59" s="182"/>
    </row>
    <row r="60" spans="1:7" x14ac:dyDescent="0.25">
      <c r="A60" s="12" t="s">
        <v>569</v>
      </c>
      <c r="B60" s="5" t="s">
        <v>190</v>
      </c>
      <c r="C60" s="106"/>
      <c r="D60" s="106"/>
      <c r="E60" s="106"/>
      <c r="G60" s="182"/>
    </row>
    <row r="61" spans="1:7" x14ac:dyDescent="0.25">
      <c r="A61" s="12" t="s">
        <v>571</v>
      </c>
      <c r="B61" s="5" t="s">
        <v>190</v>
      </c>
      <c r="C61" s="106"/>
      <c r="D61" s="106"/>
      <c r="E61" s="106"/>
      <c r="G61" s="182"/>
    </row>
    <row r="62" spans="1:7" x14ac:dyDescent="0.25">
      <c r="A62" s="12" t="s">
        <v>572</v>
      </c>
      <c r="B62" s="5" t="s">
        <v>190</v>
      </c>
      <c r="C62" s="106"/>
      <c r="D62" s="106"/>
      <c r="E62" s="106"/>
      <c r="G62" s="182"/>
    </row>
    <row r="63" spans="1:7" x14ac:dyDescent="0.25">
      <c r="A63" s="14" t="s">
        <v>399</v>
      </c>
      <c r="B63" s="7" t="s">
        <v>190</v>
      </c>
      <c r="C63" s="94">
        <f>'4. melléklet'!C74</f>
        <v>2138000</v>
      </c>
      <c r="D63" s="94">
        <f>'4. melléklet'!D74</f>
        <v>1805000</v>
      </c>
      <c r="E63" s="94">
        <f>'4. melléklet'!E74</f>
        <v>1805000</v>
      </c>
    </row>
    <row r="64" spans="1:7" x14ac:dyDescent="0.25">
      <c r="A64" s="12" t="s">
        <v>553</v>
      </c>
      <c r="B64" s="6" t="s">
        <v>217</v>
      </c>
      <c r="C64" s="106"/>
      <c r="D64" s="106"/>
      <c r="E64" s="106"/>
    </row>
    <row r="65" spans="1:5" x14ac:dyDescent="0.25">
      <c r="A65" s="12" t="s">
        <v>554</v>
      </c>
      <c r="B65" s="6" t="s">
        <v>217</v>
      </c>
      <c r="C65" s="106"/>
      <c r="D65" s="106"/>
      <c r="E65" s="106"/>
    </row>
    <row r="66" spans="1:5" ht="30" x14ac:dyDescent="0.25">
      <c r="A66" s="12" t="s">
        <v>555</v>
      </c>
      <c r="B66" s="6" t="s">
        <v>217</v>
      </c>
      <c r="C66" s="106"/>
      <c r="D66" s="106"/>
      <c r="E66" s="106"/>
    </row>
    <row r="67" spans="1:5" x14ac:dyDescent="0.25">
      <c r="A67" s="12" t="s">
        <v>556</v>
      </c>
      <c r="B67" s="6" t="s">
        <v>217</v>
      </c>
      <c r="C67" s="106"/>
      <c r="D67" s="106"/>
      <c r="E67" s="106"/>
    </row>
    <row r="68" spans="1:5" x14ac:dyDescent="0.25">
      <c r="A68" s="12" t="s">
        <v>557</v>
      </c>
      <c r="B68" s="6" t="s">
        <v>217</v>
      </c>
      <c r="C68" s="106"/>
      <c r="D68" s="106"/>
      <c r="E68" s="106"/>
    </row>
    <row r="69" spans="1:5" x14ac:dyDescent="0.25">
      <c r="A69" s="12" t="s">
        <v>558</v>
      </c>
      <c r="B69" s="6" t="s">
        <v>217</v>
      </c>
      <c r="C69" s="106"/>
      <c r="D69" s="106"/>
      <c r="E69" s="106"/>
    </row>
    <row r="70" spans="1:5" x14ac:dyDescent="0.25">
      <c r="A70" s="12" t="s">
        <v>559</v>
      </c>
      <c r="B70" s="6" t="s">
        <v>217</v>
      </c>
      <c r="C70" s="106"/>
      <c r="D70" s="106"/>
      <c r="E70" s="106"/>
    </row>
    <row r="71" spans="1:5" x14ac:dyDescent="0.25">
      <c r="A71" s="12" t="s">
        <v>560</v>
      </c>
      <c r="B71" s="6" t="s">
        <v>217</v>
      </c>
      <c r="C71" s="106"/>
      <c r="D71" s="106"/>
      <c r="E71" s="106"/>
    </row>
    <row r="72" spans="1:5" x14ac:dyDescent="0.25">
      <c r="A72" s="12" t="s">
        <v>561</v>
      </c>
      <c r="B72" s="6" t="s">
        <v>217</v>
      </c>
      <c r="C72" s="106"/>
      <c r="D72" s="106"/>
      <c r="E72" s="106"/>
    </row>
    <row r="73" spans="1:5" x14ac:dyDescent="0.25">
      <c r="A73" s="12" t="s">
        <v>562</v>
      </c>
      <c r="B73" s="6" t="s">
        <v>217</v>
      </c>
      <c r="C73" s="106"/>
      <c r="D73" s="106"/>
      <c r="E73" s="106"/>
    </row>
    <row r="74" spans="1:5" ht="25.5" x14ac:dyDescent="0.25">
      <c r="A74" s="10" t="s">
        <v>408</v>
      </c>
      <c r="B74" s="8" t="s">
        <v>217</v>
      </c>
      <c r="C74" s="106"/>
      <c r="D74" s="106"/>
      <c r="E74" s="106"/>
    </row>
    <row r="75" spans="1:5" x14ac:dyDescent="0.25">
      <c r="A75" s="12" t="s">
        <v>553</v>
      </c>
      <c r="B75" s="6" t="s">
        <v>218</v>
      </c>
      <c r="C75" s="106"/>
      <c r="D75" s="106"/>
      <c r="E75" s="106"/>
    </row>
    <row r="76" spans="1:5" x14ac:dyDescent="0.25">
      <c r="A76" s="12" t="s">
        <v>554</v>
      </c>
      <c r="B76" s="6" t="s">
        <v>218</v>
      </c>
      <c r="C76" s="106"/>
      <c r="D76" s="106"/>
      <c r="E76" s="106"/>
    </row>
    <row r="77" spans="1:5" ht="30" x14ac:dyDescent="0.25">
      <c r="A77" s="12" t="s">
        <v>555</v>
      </c>
      <c r="B77" s="6" t="s">
        <v>218</v>
      </c>
      <c r="C77" s="106"/>
      <c r="D77" s="106"/>
      <c r="E77" s="106"/>
    </row>
    <row r="78" spans="1:5" x14ac:dyDescent="0.25">
      <c r="A78" s="12" t="s">
        <v>556</v>
      </c>
      <c r="B78" s="6" t="s">
        <v>218</v>
      </c>
      <c r="C78" s="106"/>
      <c r="D78" s="106"/>
      <c r="E78" s="106"/>
    </row>
    <row r="79" spans="1:5" x14ac:dyDescent="0.25">
      <c r="A79" s="12" t="s">
        <v>557</v>
      </c>
      <c r="B79" s="6" t="s">
        <v>218</v>
      </c>
      <c r="C79" s="106"/>
      <c r="D79" s="106"/>
      <c r="E79" s="106"/>
    </row>
    <row r="80" spans="1:5" x14ac:dyDescent="0.25">
      <c r="A80" s="12" t="s">
        <v>558</v>
      </c>
      <c r="B80" s="6" t="s">
        <v>218</v>
      </c>
      <c r="C80" s="106"/>
      <c r="D80" s="106"/>
      <c r="E80" s="106"/>
    </row>
    <row r="81" spans="1:5" x14ac:dyDescent="0.25">
      <c r="A81" s="12" t="s">
        <v>559</v>
      </c>
      <c r="B81" s="6" t="s">
        <v>218</v>
      </c>
      <c r="C81" s="106"/>
      <c r="D81" s="106"/>
      <c r="E81" s="106"/>
    </row>
    <row r="82" spans="1:5" x14ac:dyDescent="0.25">
      <c r="A82" s="12" t="s">
        <v>560</v>
      </c>
      <c r="B82" s="6" t="s">
        <v>218</v>
      </c>
      <c r="C82" s="106"/>
      <c r="D82" s="106"/>
      <c r="E82" s="106"/>
    </row>
    <row r="83" spans="1:5" x14ac:dyDescent="0.25">
      <c r="A83" s="12" t="s">
        <v>561</v>
      </c>
      <c r="B83" s="6" t="s">
        <v>218</v>
      </c>
      <c r="C83" s="106"/>
      <c r="D83" s="106"/>
      <c r="E83" s="106"/>
    </row>
    <row r="84" spans="1:5" x14ac:dyDescent="0.25">
      <c r="A84" s="12" t="s">
        <v>562</v>
      </c>
      <c r="B84" s="6" t="s">
        <v>218</v>
      </c>
      <c r="C84" s="106"/>
      <c r="D84" s="106"/>
      <c r="E84" s="106"/>
    </row>
    <row r="85" spans="1:5" ht="25.5" x14ac:dyDescent="0.25">
      <c r="A85" s="10" t="s">
        <v>407</v>
      </c>
      <c r="B85" s="8" t="s">
        <v>218</v>
      </c>
      <c r="C85" s="106"/>
      <c r="D85" s="106"/>
      <c r="E85" s="106"/>
    </row>
    <row r="86" spans="1:5" x14ac:dyDescent="0.25">
      <c r="A86" s="12" t="s">
        <v>553</v>
      </c>
      <c r="B86" s="6" t="s">
        <v>219</v>
      </c>
      <c r="C86" s="106"/>
      <c r="D86" s="106"/>
      <c r="E86" s="106"/>
    </row>
    <row r="87" spans="1:5" x14ac:dyDescent="0.25">
      <c r="A87" s="12" t="s">
        <v>554</v>
      </c>
      <c r="B87" s="6" t="s">
        <v>219</v>
      </c>
      <c r="C87" s="106"/>
      <c r="D87" s="106"/>
      <c r="E87" s="106"/>
    </row>
    <row r="88" spans="1:5" ht="30" x14ac:dyDescent="0.25">
      <c r="A88" s="12" t="s">
        <v>555</v>
      </c>
      <c r="B88" s="6" t="s">
        <v>219</v>
      </c>
      <c r="C88" s="106"/>
      <c r="D88" s="106"/>
      <c r="E88" s="106"/>
    </row>
    <row r="89" spans="1:5" x14ac:dyDescent="0.25">
      <c r="A89" s="12" t="s">
        <v>556</v>
      </c>
      <c r="B89" s="6" t="s">
        <v>219</v>
      </c>
      <c r="C89" s="106"/>
      <c r="D89" s="106"/>
      <c r="E89" s="106"/>
    </row>
    <row r="90" spans="1:5" x14ac:dyDescent="0.25">
      <c r="A90" s="12" t="s">
        <v>557</v>
      </c>
      <c r="B90" s="6" t="s">
        <v>219</v>
      </c>
      <c r="C90" s="106"/>
      <c r="D90" s="106"/>
      <c r="E90" s="106"/>
    </row>
    <row r="91" spans="1:5" x14ac:dyDescent="0.25">
      <c r="A91" s="12" t="s">
        <v>558</v>
      </c>
      <c r="B91" s="6" t="s">
        <v>219</v>
      </c>
      <c r="C91" s="106"/>
      <c r="D91" s="106"/>
      <c r="E91" s="106"/>
    </row>
    <row r="92" spans="1:5" x14ac:dyDescent="0.25">
      <c r="A92" s="12" t="s">
        <v>559</v>
      </c>
      <c r="B92" s="6" t="s">
        <v>219</v>
      </c>
      <c r="C92" s="106"/>
      <c r="D92" s="106"/>
      <c r="E92" s="106"/>
    </row>
    <row r="93" spans="1:5" x14ac:dyDescent="0.25">
      <c r="A93" s="12" t="s">
        <v>560</v>
      </c>
      <c r="B93" s="6" t="s">
        <v>219</v>
      </c>
      <c r="C93" s="106"/>
      <c r="D93" s="106"/>
      <c r="E93" s="106"/>
    </row>
    <row r="94" spans="1:5" x14ac:dyDescent="0.25">
      <c r="A94" s="12" t="s">
        <v>561</v>
      </c>
      <c r="B94" s="6" t="s">
        <v>219</v>
      </c>
      <c r="C94" s="106"/>
      <c r="D94" s="106"/>
      <c r="E94" s="106"/>
    </row>
    <row r="95" spans="1:5" x14ac:dyDescent="0.25">
      <c r="A95" s="12" t="s">
        <v>562</v>
      </c>
      <c r="B95" s="6" t="s">
        <v>219</v>
      </c>
      <c r="C95" s="106"/>
      <c r="D95" s="106"/>
      <c r="E95" s="106"/>
    </row>
    <row r="96" spans="1:5" x14ac:dyDescent="0.25">
      <c r="A96" s="10" t="s">
        <v>406</v>
      </c>
      <c r="B96" s="8" t="s">
        <v>219</v>
      </c>
      <c r="C96" s="106"/>
      <c r="D96" s="106"/>
      <c r="E96" s="106"/>
    </row>
    <row r="97" spans="1:5" x14ac:dyDescent="0.25">
      <c r="A97" s="12" t="s">
        <v>563</v>
      </c>
      <c r="B97" s="5" t="s">
        <v>221</v>
      </c>
      <c r="C97" s="106"/>
      <c r="D97" s="106"/>
      <c r="E97" s="106"/>
    </row>
    <row r="98" spans="1:5" x14ac:dyDescent="0.25">
      <c r="A98" s="12" t="s">
        <v>564</v>
      </c>
      <c r="B98" s="6" t="s">
        <v>221</v>
      </c>
      <c r="C98" s="106"/>
      <c r="D98" s="106"/>
      <c r="E98" s="106"/>
    </row>
    <row r="99" spans="1:5" x14ac:dyDescent="0.25">
      <c r="A99" s="12" t="s">
        <v>565</v>
      </c>
      <c r="B99" s="5" t="s">
        <v>221</v>
      </c>
      <c r="C99" s="106"/>
      <c r="D99" s="106"/>
      <c r="E99" s="106"/>
    </row>
    <row r="100" spans="1:5" x14ac:dyDescent="0.25">
      <c r="A100" s="5" t="s">
        <v>566</v>
      </c>
      <c r="B100" s="6" t="s">
        <v>221</v>
      </c>
      <c r="C100" s="106"/>
      <c r="D100" s="106"/>
      <c r="E100" s="106"/>
    </row>
    <row r="101" spans="1:5" x14ac:dyDescent="0.25">
      <c r="A101" s="5" t="s">
        <v>567</v>
      </c>
      <c r="B101" s="5" t="s">
        <v>221</v>
      </c>
      <c r="C101" s="106"/>
      <c r="D101" s="106"/>
      <c r="E101" s="106"/>
    </row>
    <row r="102" spans="1:5" x14ac:dyDescent="0.25">
      <c r="A102" s="5" t="s">
        <v>568</v>
      </c>
      <c r="B102" s="6" t="s">
        <v>221</v>
      </c>
      <c r="C102" s="106"/>
      <c r="D102" s="106"/>
      <c r="E102" s="106"/>
    </row>
    <row r="103" spans="1:5" x14ac:dyDescent="0.25">
      <c r="A103" s="12" t="s">
        <v>569</v>
      </c>
      <c r="B103" s="5" t="s">
        <v>221</v>
      </c>
      <c r="C103" s="106"/>
      <c r="D103" s="106"/>
      <c r="E103" s="106"/>
    </row>
    <row r="104" spans="1:5" x14ac:dyDescent="0.25">
      <c r="A104" s="12" t="s">
        <v>573</v>
      </c>
      <c r="B104" s="6" t="s">
        <v>221</v>
      </c>
      <c r="C104" s="106"/>
      <c r="D104" s="106"/>
      <c r="E104" s="106"/>
    </row>
    <row r="105" spans="1:5" x14ac:dyDescent="0.25">
      <c r="A105" s="12" t="s">
        <v>571</v>
      </c>
      <c r="B105" s="5" t="s">
        <v>221</v>
      </c>
      <c r="C105" s="106"/>
      <c r="D105" s="106"/>
      <c r="E105" s="106"/>
    </row>
    <row r="106" spans="1:5" x14ac:dyDescent="0.25">
      <c r="A106" s="12" t="s">
        <v>572</v>
      </c>
      <c r="B106" s="6" t="s">
        <v>221</v>
      </c>
      <c r="C106" s="106"/>
      <c r="D106" s="106"/>
      <c r="E106" s="106"/>
    </row>
    <row r="107" spans="1:5" ht="25.5" x14ac:dyDescent="0.25">
      <c r="A107" s="10" t="s">
        <v>405</v>
      </c>
      <c r="B107" s="8" t="s">
        <v>221</v>
      </c>
      <c r="C107" s="106"/>
      <c r="D107" s="106"/>
      <c r="E107" s="106"/>
    </row>
    <row r="108" spans="1:5" x14ac:dyDescent="0.25">
      <c r="A108" s="12" t="s">
        <v>563</v>
      </c>
      <c r="B108" s="5" t="s">
        <v>224</v>
      </c>
      <c r="C108" s="106"/>
      <c r="D108" s="106"/>
      <c r="E108" s="106"/>
    </row>
    <row r="109" spans="1:5" x14ac:dyDescent="0.25">
      <c r="A109" s="12" t="s">
        <v>564</v>
      </c>
      <c r="B109" s="5" t="s">
        <v>224</v>
      </c>
      <c r="C109" s="106"/>
      <c r="D109" s="106"/>
      <c r="E109" s="106"/>
    </row>
    <row r="110" spans="1:5" x14ac:dyDescent="0.25">
      <c r="A110" s="12" t="s">
        <v>565</v>
      </c>
      <c r="B110" s="5" t="s">
        <v>224</v>
      </c>
      <c r="C110" s="106"/>
      <c r="D110" s="106"/>
      <c r="E110" s="106"/>
    </row>
    <row r="111" spans="1:5" x14ac:dyDescent="0.25">
      <c r="A111" s="5" t="s">
        <v>566</v>
      </c>
      <c r="B111" s="5" t="s">
        <v>224</v>
      </c>
      <c r="C111" s="106"/>
      <c r="D111" s="106"/>
      <c r="E111" s="106"/>
    </row>
    <row r="112" spans="1:5" x14ac:dyDescent="0.25">
      <c r="A112" s="5" t="s">
        <v>567</v>
      </c>
      <c r="B112" s="5" t="s">
        <v>224</v>
      </c>
      <c r="C112" s="106"/>
      <c r="D112" s="106"/>
      <c r="E112" s="106"/>
    </row>
    <row r="113" spans="1:5" x14ac:dyDescent="0.25">
      <c r="A113" s="5" t="s">
        <v>568</v>
      </c>
      <c r="B113" s="5" t="s">
        <v>224</v>
      </c>
      <c r="C113" s="106"/>
      <c r="D113" s="106"/>
      <c r="E113" s="106"/>
    </row>
    <row r="114" spans="1:5" x14ac:dyDescent="0.25">
      <c r="A114" s="12" t="s">
        <v>569</v>
      </c>
      <c r="B114" s="5" t="s">
        <v>224</v>
      </c>
      <c r="C114" s="106"/>
      <c r="D114" s="106"/>
      <c r="E114" s="106"/>
    </row>
    <row r="115" spans="1:5" x14ac:dyDescent="0.25">
      <c r="A115" s="12" t="s">
        <v>573</v>
      </c>
      <c r="B115" s="5" t="s">
        <v>224</v>
      </c>
      <c r="C115" s="106"/>
      <c r="D115" s="106"/>
      <c r="E115" s="106"/>
    </row>
    <row r="116" spans="1:5" x14ac:dyDescent="0.25">
      <c r="A116" s="12" t="s">
        <v>571</v>
      </c>
      <c r="B116" s="5" t="s">
        <v>224</v>
      </c>
      <c r="C116" s="106"/>
      <c r="D116" s="106"/>
      <c r="E116" s="106"/>
    </row>
    <row r="117" spans="1:5" x14ac:dyDescent="0.25">
      <c r="A117" s="12" t="s">
        <v>572</v>
      </c>
      <c r="B117" s="5" t="s">
        <v>224</v>
      </c>
      <c r="C117" s="106"/>
      <c r="D117" s="106"/>
      <c r="E117" s="106"/>
    </row>
    <row r="118" spans="1:5" x14ac:dyDescent="0.25">
      <c r="A118" s="14" t="s">
        <v>442</v>
      </c>
      <c r="B118" s="8" t="s">
        <v>224</v>
      </c>
      <c r="C118" s="106"/>
      <c r="D118" s="106"/>
      <c r="E118" s="106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E117"/>
  <sheetViews>
    <sheetView workbookViewId="0">
      <selection sqref="A1:E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386" t="s">
        <v>1702</v>
      </c>
      <c r="B1" s="386"/>
      <c r="C1" s="386"/>
      <c r="D1" s="386"/>
      <c r="E1" s="386"/>
    </row>
    <row r="3" spans="1:5" ht="27" customHeight="1" x14ac:dyDescent="0.25">
      <c r="A3" s="356" t="s">
        <v>1679</v>
      </c>
      <c r="B3" s="357"/>
      <c r="C3" s="357"/>
      <c r="D3" s="363"/>
      <c r="E3" s="363"/>
    </row>
    <row r="4" spans="1:5" ht="25.5" customHeight="1" x14ac:dyDescent="0.25">
      <c r="A4" s="358" t="s">
        <v>668</v>
      </c>
      <c r="B4" s="359"/>
      <c r="C4" s="359"/>
    </row>
    <row r="5" spans="1:5" ht="15.75" customHeight="1" x14ac:dyDescent="0.25">
      <c r="A5" s="56"/>
      <c r="B5" s="57"/>
      <c r="C5" s="57"/>
    </row>
    <row r="6" spans="1:5" ht="21" customHeight="1" x14ac:dyDescent="0.25">
      <c r="A6" s="4" t="s">
        <v>630</v>
      </c>
    </row>
    <row r="7" spans="1:5" ht="26.25" x14ac:dyDescent="0.25">
      <c r="A7" s="36" t="s">
        <v>604</v>
      </c>
      <c r="B7" s="3" t="s">
        <v>108</v>
      </c>
      <c r="C7" s="60" t="s">
        <v>633</v>
      </c>
      <c r="D7" s="72" t="s">
        <v>17</v>
      </c>
      <c r="E7" s="60" t="s">
        <v>18</v>
      </c>
    </row>
    <row r="8" spans="1:5" x14ac:dyDescent="0.25">
      <c r="A8" s="12" t="s">
        <v>574</v>
      </c>
      <c r="B8" s="6" t="s">
        <v>280</v>
      </c>
      <c r="C8" s="106"/>
      <c r="D8" s="106"/>
      <c r="E8" s="106"/>
    </row>
    <row r="9" spans="1:5" x14ac:dyDescent="0.25">
      <c r="A9" s="12" t="s">
        <v>583</v>
      </c>
      <c r="B9" s="6" t="s">
        <v>280</v>
      </c>
      <c r="C9" s="106"/>
      <c r="D9" s="106"/>
      <c r="E9" s="106"/>
    </row>
    <row r="10" spans="1:5" ht="30" x14ac:dyDescent="0.25">
      <c r="A10" s="12" t="s">
        <v>584</v>
      </c>
      <c r="B10" s="6" t="s">
        <v>280</v>
      </c>
      <c r="C10" s="106"/>
      <c r="D10" s="106"/>
      <c r="E10" s="106"/>
    </row>
    <row r="11" spans="1:5" x14ac:dyDescent="0.25">
      <c r="A11" s="12" t="s">
        <v>582</v>
      </c>
      <c r="B11" s="6" t="s">
        <v>280</v>
      </c>
      <c r="C11" s="106"/>
      <c r="D11" s="106"/>
      <c r="E11" s="106"/>
    </row>
    <row r="12" spans="1:5" x14ac:dyDescent="0.25">
      <c r="A12" s="12" t="s">
        <v>581</v>
      </c>
      <c r="B12" s="6" t="s">
        <v>280</v>
      </c>
      <c r="C12" s="106"/>
      <c r="D12" s="106"/>
      <c r="E12" s="106"/>
    </row>
    <row r="13" spans="1:5" x14ac:dyDescent="0.25">
      <c r="A13" s="12" t="s">
        <v>580</v>
      </c>
      <c r="B13" s="6" t="s">
        <v>280</v>
      </c>
      <c r="C13" s="106"/>
      <c r="D13" s="106"/>
      <c r="E13" s="106"/>
    </row>
    <row r="14" spans="1:5" x14ac:dyDescent="0.25">
      <c r="A14" s="12" t="s">
        <v>575</v>
      </c>
      <c r="B14" s="6" t="s">
        <v>280</v>
      </c>
      <c r="C14" s="106"/>
      <c r="D14" s="106"/>
      <c r="E14" s="106"/>
    </row>
    <row r="15" spans="1:5" x14ac:dyDescent="0.25">
      <c r="A15" s="12" t="s">
        <v>576</v>
      </c>
      <c r="B15" s="6" t="s">
        <v>280</v>
      </c>
      <c r="C15" s="106"/>
      <c r="D15" s="106"/>
      <c r="E15" s="106"/>
    </row>
    <row r="16" spans="1:5" x14ac:dyDescent="0.25">
      <c r="A16" s="12" t="s">
        <v>577</v>
      </c>
      <c r="B16" s="6" t="s">
        <v>280</v>
      </c>
      <c r="C16" s="106"/>
      <c r="D16" s="106"/>
      <c r="E16" s="106"/>
    </row>
    <row r="17" spans="1:5" x14ac:dyDescent="0.25">
      <c r="A17" s="12" t="s">
        <v>578</v>
      </c>
      <c r="B17" s="6" t="s">
        <v>280</v>
      </c>
      <c r="C17" s="106"/>
      <c r="D17" s="106"/>
      <c r="E17" s="106"/>
    </row>
    <row r="18" spans="1:5" ht="25.5" x14ac:dyDescent="0.25">
      <c r="A18" s="7" t="s">
        <v>448</v>
      </c>
      <c r="B18" s="8" t="s">
        <v>280</v>
      </c>
      <c r="C18" s="106"/>
      <c r="D18" s="106"/>
      <c r="E18" s="106"/>
    </row>
    <row r="19" spans="1:5" x14ac:dyDescent="0.25">
      <c r="A19" s="12" t="s">
        <v>574</v>
      </c>
      <c r="B19" s="6" t="s">
        <v>281</v>
      </c>
      <c r="C19" s="106"/>
      <c r="D19" s="106"/>
      <c r="E19" s="106"/>
    </row>
    <row r="20" spans="1:5" x14ac:dyDescent="0.25">
      <c r="A20" s="12" t="s">
        <v>583</v>
      </c>
      <c r="B20" s="6" t="s">
        <v>281</v>
      </c>
      <c r="C20" s="106"/>
      <c r="D20" s="106"/>
      <c r="E20" s="106"/>
    </row>
    <row r="21" spans="1:5" ht="30" x14ac:dyDescent="0.25">
      <c r="A21" s="12" t="s">
        <v>584</v>
      </c>
      <c r="B21" s="6" t="s">
        <v>281</v>
      </c>
      <c r="C21" s="106"/>
      <c r="D21" s="106"/>
      <c r="E21" s="106"/>
    </row>
    <row r="22" spans="1:5" x14ac:dyDescent="0.25">
      <c r="A22" s="12" t="s">
        <v>582</v>
      </c>
      <c r="B22" s="6" t="s">
        <v>281</v>
      </c>
      <c r="C22" s="106"/>
      <c r="D22" s="106"/>
      <c r="E22" s="106"/>
    </row>
    <row r="23" spans="1:5" x14ac:dyDescent="0.25">
      <c r="A23" s="12" t="s">
        <v>581</v>
      </c>
      <c r="B23" s="6" t="s">
        <v>281</v>
      </c>
      <c r="C23" s="106"/>
      <c r="D23" s="106"/>
      <c r="E23" s="106"/>
    </row>
    <row r="24" spans="1:5" x14ac:dyDescent="0.25">
      <c r="A24" s="12" t="s">
        <v>580</v>
      </c>
      <c r="B24" s="6" t="s">
        <v>281</v>
      </c>
      <c r="C24" s="106"/>
      <c r="D24" s="106"/>
      <c r="E24" s="106"/>
    </row>
    <row r="25" spans="1:5" x14ac:dyDescent="0.25">
      <c r="A25" s="12" t="s">
        <v>575</v>
      </c>
      <c r="B25" s="6" t="s">
        <v>281</v>
      </c>
      <c r="C25" s="106"/>
      <c r="D25" s="106"/>
      <c r="E25" s="106"/>
    </row>
    <row r="26" spans="1:5" x14ac:dyDescent="0.25">
      <c r="A26" s="12" t="s">
        <v>576</v>
      </c>
      <c r="B26" s="6" t="s">
        <v>281</v>
      </c>
      <c r="C26" s="106"/>
      <c r="D26" s="106"/>
      <c r="E26" s="106"/>
    </row>
    <row r="27" spans="1:5" x14ac:dyDescent="0.25">
      <c r="A27" s="12" t="s">
        <v>577</v>
      </c>
      <c r="B27" s="6" t="s">
        <v>281</v>
      </c>
      <c r="C27" s="106"/>
      <c r="D27" s="106"/>
      <c r="E27" s="106"/>
    </row>
    <row r="28" spans="1:5" x14ac:dyDescent="0.25">
      <c r="A28" s="12" t="s">
        <v>578</v>
      </c>
      <c r="B28" s="6" t="s">
        <v>281</v>
      </c>
      <c r="C28" s="106"/>
      <c r="D28" s="106"/>
      <c r="E28" s="106"/>
    </row>
    <row r="29" spans="1:5" ht="25.5" x14ac:dyDescent="0.25">
      <c r="A29" s="7" t="s">
        <v>497</v>
      </c>
      <c r="B29" s="8" t="s">
        <v>281</v>
      </c>
      <c r="C29" s="106"/>
      <c r="D29" s="106"/>
      <c r="E29" s="106"/>
    </row>
    <row r="30" spans="1:5" x14ac:dyDescent="0.25">
      <c r="A30" s="12" t="s">
        <v>574</v>
      </c>
      <c r="B30" s="6" t="s">
        <v>282</v>
      </c>
      <c r="C30" s="106"/>
      <c r="D30" s="106"/>
      <c r="E30" s="106"/>
    </row>
    <row r="31" spans="1:5" x14ac:dyDescent="0.25">
      <c r="A31" s="12" t="s">
        <v>583</v>
      </c>
      <c r="B31" s="6" t="s">
        <v>282</v>
      </c>
      <c r="C31" s="106"/>
      <c r="D31" s="106"/>
      <c r="E31" s="106"/>
    </row>
    <row r="32" spans="1:5" ht="30" x14ac:dyDescent="0.25">
      <c r="A32" s="12" t="s">
        <v>584</v>
      </c>
      <c r="B32" s="6" t="s">
        <v>282</v>
      </c>
      <c r="C32" s="106"/>
      <c r="D32" s="106"/>
      <c r="E32" s="106"/>
    </row>
    <row r="33" spans="1:5" x14ac:dyDescent="0.25">
      <c r="A33" s="12" t="s">
        <v>582</v>
      </c>
      <c r="B33" s="6" t="s">
        <v>282</v>
      </c>
      <c r="C33" s="106"/>
      <c r="D33" s="106"/>
      <c r="E33" s="106"/>
    </row>
    <row r="34" spans="1:5" x14ac:dyDescent="0.25">
      <c r="A34" s="12" t="s">
        <v>581</v>
      </c>
      <c r="B34" s="6" t="s">
        <v>282</v>
      </c>
      <c r="C34" s="106"/>
      <c r="D34" s="106"/>
      <c r="E34" s="320"/>
    </row>
    <row r="35" spans="1:5" x14ac:dyDescent="0.25">
      <c r="A35" s="12" t="s">
        <v>580</v>
      </c>
      <c r="B35" s="6" t="s">
        <v>282</v>
      </c>
      <c r="C35" s="106">
        <v>0</v>
      </c>
      <c r="D35" s="106">
        <v>0</v>
      </c>
      <c r="E35" s="106">
        <v>1563624</v>
      </c>
    </row>
    <row r="36" spans="1:5" x14ac:dyDescent="0.25">
      <c r="A36" s="12" t="s">
        <v>575</v>
      </c>
      <c r="B36" s="6" t="s">
        <v>282</v>
      </c>
      <c r="C36" s="106">
        <v>0</v>
      </c>
      <c r="D36" s="106">
        <v>0</v>
      </c>
      <c r="E36" s="320">
        <v>128000</v>
      </c>
    </row>
    <row r="37" spans="1:5" x14ac:dyDescent="0.25">
      <c r="A37" s="12" t="s">
        <v>576</v>
      </c>
      <c r="B37" s="6" t="s">
        <v>282</v>
      </c>
      <c r="C37" s="106"/>
      <c r="D37" s="106"/>
      <c r="E37" s="106"/>
    </row>
    <row r="38" spans="1:5" x14ac:dyDescent="0.25">
      <c r="A38" s="12" t="s">
        <v>577</v>
      </c>
      <c r="B38" s="6" t="s">
        <v>282</v>
      </c>
      <c r="C38" s="106"/>
      <c r="D38" s="106"/>
      <c r="E38" s="106"/>
    </row>
    <row r="39" spans="1:5" x14ac:dyDescent="0.25">
      <c r="A39" s="12" t="s">
        <v>578</v>
      </c>
      <c r="B39" s="6" t="s">
        <v>282</v>
      </c>
      <c r="C39" s="106"/>
      <c r="D39" s="106"/>
      <c r="E39" s="106"/>
    </row>
    <row r="40" spans="1:5" x14ac:dyDescent="0.25">
      <c r="A40" s="7" t="s">
        <v>496</v>
      </c>
      <c r="B40" s="8" t="s">
        <v>282</v>
      </c>
      <c r="C40" s="94">
        <f>'2. melléklet'!C19</f>
        <v>538000</v>
      </c>
      <c r="D40" s="94">
        <f>'2. melléklet'!D19</f>
        <v>1691624</v>
      </c>
      <c r="E40" s="94">
        <f>'2. melléklet'!E19</f>
        <v>1691624</v>
      </c>
    </row>
    <row r="41" spans="1:5" x14ac:dyDescent="0.25">
      <c r="A41" s="12" t="s">
        <v>574</v>
      </c>
      <c r="B41" s="6" t="s">
        <v>288</v>
      </c>
      <c r="C41" s="106"/>
      <c r="D41" s="106"/>
      <c r="E41" s="106"/>
    </row>
    <row r="42" spans="1:5" x14ac:dyDescent="0.25">
      <c r="A42" s="12" t="s">
        <v>583</v>
      </c>
      <c r="B42" s="6" t="s">
        <v>288</v>
      </c>
      <c r="C42" s="106"/>
      <c r="D42" s="106"/>
      <c r="E42" s="106"/>
    </row>
    <row r="43" spans="1:5" ht="30" x14ac:dyDescent="0.25">
      <c r="A43" s="12" t="s">
        <v>584</v>
      </c>
      <c r="B43" s="6" t="s">
        <v>288</v>
      </c>
      <c r="C43" s="106"/>
      <c r="D43" s="106"/>
      <c r="E43" s="106"/>
    </row>
    <row r="44" spans="1:5" x14ac:dyDescent="0.25">
      <c r="A44" s="12" t="s">
        <v>582</v>
      </c>
      <c r="B44" s="6" t="s">
        <v>288</v>
      </c>
      <c r="C44" s="106"/>
      <c r="D44" s="106"/>
      <c r="E44" s="106"/>
    </row>
    <row r="45" spans="1:5" x14ac:dyDescent="0.25">
      <c r="A45" s="12" t="s">
        <v>581</v>
      </c>
      <c r="B45" s="6" t="s">
        <v>288</v>
      </c>
      <c r="C45" s="106"/>
      <c r="D45" s="106"/>
      <c r="E45" s="106"/>
    </row>
    <row r="46" spans="1:5" x14ac:dyDescent="0.25">
      <c r="A46" s="12" t="s">
        <v>580</v>
      </c>
      <c r="B46" s="6" t="s">
        <v>288</v>
      </c>
      <c r="C46" s="106"/>
      <c r="D46" s="106"/>
      <c r="E46" s="106"/>
    </row>
    <row r="47" spans="1:5" x14ac:dyDescent="0.25">
      <c r="A47" s="12" t="s">
        <v>575</v>
      </c>
      <c r="B47" s="6" t="s">
        <v>288</v>
      </c>
      <c r="C47" s="106"/>
      <c r="D47" s="106"/>
      <c r="E47" s="106"/>
    </row>
    <row r="48" spans="1:5" x14ac:dyDescent="0.25">
      <c r="A48" s="12" t="s">
        <v>576</v>
      </c>
      <c r="B48" s="6" t="s">
        <v>288</v>
      </c>
      <c r="C48" s="106"/>
      <c r="D48" s="106"/>
      <c r="E48" s="106"/>
    </row>
    <row r="49" spans="1:5" x14ac:dyDescent="0.25">
      <c r="A49" s="12" t="s">
        <v>577</v>
      </c>
      <c r="B49" s="6" t="s">
        <v>288</v>
      </c>
      <c r="C49" s="106"/>
      <c r="D49" s="106"/>
      <c r="E49" s="106"/>
    </row>
    <row r="50" spans="1:5" x14ac:dyDescent="0.25">
      <c r="A50" s="12" t="s">
        <v>578</v>
      </c>
      <c r="B50" s="6" t="s">
        <v>288</v>
      </c>
      <c r="C50" s="106"/>
      <c r="D50" s="106"/>
      <c r="E50" s="106"/>
    </row>
    <row r="51" spans="1:5" ht="25.5" x14ac:dyDescent="0.25">
      <c r="A51" s="7" t="s">
        <v>495</v>
      </c>
      <c r="B51" s="8" t="s">
        <v>288</v>
      </c>
      <c r="C51" s="106"/>
      <c r="D51" s="106"/>
      <c r="E51" s="106"/>
    </row>
    <row r="52" spans="1:5" x14ac:dyDescent="0.25">
      <c r="A52" s="12" t="s">
        <v>579</v>
      </c>
      <c r="B52" s="6" t="s">
        <v>289</v>
      </c>
      <c r="C52" s="106"/>
      <c r="D52" s="106"/>
      <c r="E52" s="106"/>
    </row>
    <row r="53" spans="1:5" x14ac:dyDescent="0.25">
      <c r="A53" s="12" t="s">
        <v>583</v>
      </c>
      <c r="B53" s="6" t="s">
        <v>289</v>
      </c>
      <c r="C53" s="106"/>
      <c r="D53" s="106"/>
      <c r="E53" s="106"/>
    </row>
    <row r="54" spans="1:5" ht="30" x14ac:dyDescent="0.25">
      <c r="A54" s="12" t="s">
        <v>584</v>
      </c>
      <c r="B54" s="6" t="s">
        <v>289</v>
      </c>
      <c r="C54" s="106"/>
      <c r="D54" s="106"/>
      <c r="E54" s="106"/>
    </row>
    <row r="55" spans="1:5" x14ac:dyDescent="0.25">
      <c r="A55" s="12" t="s">
        <v>582</v>
      </c>
      <c r="B55" s="6" t="s">
        <v>289</v>
      </c>
      <c r="C55" s="106"/>
      <c r="D55" s="106"/>
      <c r="E55" s="106"/>
    </row>
    <row r="56" spans="1:5" x14ac:dyDescent="0.25">
      <c r="A56" s="12" t="s">
        <v>581</v>
      </c>
      <c r="B56" s="6" t="s">
        <v>289</v>
      </c>
      <c r="C56" s="106"/>
      <c r="D56" s="106"/>
      <c r="E56" s="106"/>
    </row>
    <row r="57" spans="1:5" x14ac:dyDescent="0.25">
      <c r="A57" s="12" t="s">
        <v>580</v>
      </c>
      <c r="B57" s="6" t="s">
        <v>289</v>
      </c>
      <c r="C57" s="106"/>
      <c r="D57" s="106"/>
      <c r="E57" s="106"/>
    </row>
    <row r="58" spans="1:5" x14ac:dyDescent="0.25">
      <c r="A58" s="12" t="s">
        <v>575</v>
      </c>
      <c r="B58" s="6" t="s">
        <v>289</v>
      </c>
      <c r="C58" s="106"/>
      <c r="D58" s="106"/>
      <c r="E58" s="106"/>
    </row>
    <row r="59" spans="1:5" x14ac:dyDescent="0.25">
      <c r="A59" s="12" t="s">
        <v>576</v>
      </c>
      <c r="B59" s="6" t="s">
        <v>289</v>
      </c>
      <c r="C59" s="106"/>
      <c r="D59" s="106"/>
      <c r="E59" s="106"/>
    </row>
    <row r="60" spans="1:5" x14ac:dyDescent="0.25">
      <c r="A60" s="12" t="s">
        <v>577</v>
      </c>
      <c r="B60" s="6" t="s">
        <v>289</v>
      </c>
      <c r="C60" s="106"/>
      <c r="D60" s="106"/>
      <c r="E60" s="106"/>
    </row>
    <row r="61" spans="1:5" x14ac:dyDescent="0.25">
      <c r="A61" s="12" t="s">
        <v>578</v>
      </c>
      <c r="B61" s="6" t="s">
        <v>289</v>
      </c>
      <c r="C61" s="106"/>
      <c r="D61" s="106"/>
      <c r="E61" s="106"/>
    </row>
    <row r="62" spans="1:5" ht="25.5" x14ac:dyDescent="0.25">
      <c r="A62" s="7" t="s">
        <v>498</v>
      </c>
      <c r="B62" s="8" t="s">
        <v>289</v>
      </c>
      <c r="C62" s="106"/>
      <c r="D62" s="106"/>
      <c r="E62" s="106"/>
    </row>
    <row r="63" spans="1:5" x14ac:dyDescent="0.25">
      <c r="A63" s="12" t="s">
        <v>574</v>
      </c>
      <c r="B63" s="6" t="s">
        <v>290</v>
      </c>
      <c r="C63" s="106"/>
      <c r="D63" s="106"/>
      <c r="E63" s="106"/>
    </row>
    <row r="64" spans="1:5" x14ac:dyDescent="0.25">
      <c r="A64" s="12" t="s">
        <v>583</v>
      </c>
      <c r="B64" s="6" t="s">
        <v>290</v>
      </c>
      <c r="C64" s="106"/>
      <c r="D64" s="106"/>
      <c r="E64" s="106"/>
    </row>
    <row r="65" spans="1:5" ht="30" x14ac:dyDescent="0.25">
      <c r="A65" s="12" t="s">
        <v>584</v>
      </c>
      <c r="B65" s="6" t="s">
        <v>290</v>
      </c>
      <c r="C65" s="106">
        <v>0</v>
      </c>
      <c r="D65" s="106">
        <v>0</v>
      </c>
      <c r="E65" s="106">
        <v>1392321</v>
      </c>
    </row>
    <row r="66" spans="1:5" x14ac:dyDescent="0.25">
      <c r="A66" s="12" t="s">
        <v>582</v>
      </c>
      <c r="B66" s="6" t="s">
        <v>290</v>
      </c>
      <c r="C66" s="106"/>
      <c r="D66" s="106"/>
      <c r="E66" s="106"/>
    </row>
    <row r="67" spans="1:5" x14ac:dyDescent="0.25">
      <c r="A67" s="12" t="s">
        <v>581</v>
      </c>
      <c r="B67" s="6" t="s">
        <v>290</v>
      </c>
      <c r="C67" s="106"/>
      <c r="D67" s="106"/>
      <c r="E67" s="106"/>
    </row>
    <row r="68" spans="1:5" x14ac:dyDescent="0.25">
      <c r="A68" s="12" t="s">
        <v>580</v>
      </c>
      <c r="B68" s="6" t="s">
        <v>290</v>
      </c>
      <c r="C68" s="106"/>
      <c r="D68" s="106"/>
      <c r="E68" s="106"/>
    </row>
    <row r="69" spans="1:5" x14ac:dyDescent="0.25">
      <c r="A69" s="12" t="s">
        <v>575</v>
      </c>
      <c r="B69" s="6" t="s">
        <v>290</v>
      </c>
      <c r="C69" s="106"/>
      <c r="D69" s="106"/>
      <c r="E69" s="106"/>
    </row>
    <row r="70" spans="1:5" x14ac:dyDescent="0.25">
      <c r="A70" s="12" t="s">
        <v>576</v>
      </c>
      <c r="B70" s="6" t="s">
        <v>290</v>
      </c>
      <c r="C70" s="106"/>
      <c r="D70" s="106"/>
      <c r="E70" s="106"/>
    </row>
    <row r="71" spans="1:5" x14ac:dyDescent="0.25">
      <c r="A71" s="12" t="s">
        <v>577</v>
      </c>
      <c r="B71" s="6" t="s">
        <v>290</v>
      </c>
      <c r="C71" s="106"/>
      <c r="D71" s="106"/>
      <c r="E71" s="106"/>
    </row>
    <row r="72" spans="1:5" x14ac:dyDescent="0.25">
      <c r="A72" s="12" t="s">
        <v>578</v>
      </c>
      <c r="B72" s="6" t="s">
        <v>290</v>
      </c>
      <c r="C72" s="106"/>
      <c r="D72" s="106"/>
      <c r="E72" s="106"/>
    </row>
    <row r="73" spans="1:5" x14ac:dyDescent="0.25">
      <c r="A73" s="7" t="s">
        <v>453</v>
      </c>
      <c r="B73" s="8" t="s">
        <v>290</v>
      </c>
      <c r="C73" s="94">
        <f>'2. melléklet'!C58</f>
        <v>1763608</v>
      </c>
      <c r="D73" s="94">
        <f>'2. melléklet'!D58</f>
        <v>1392321</v>
      </c>
      <c r="E73" s="94">
        <f>'2. melléklet'!E58</f>
        <v>1392321</v>
      </c>
    </row>
    <row r="74" spans="1:5" x14ac:dyDescent="0.25">
      <c r="A74" s="12" t="s">
        <v>585</v>
      </c>
      <c r="B74" s="5" t="s">
        <v>340</v>
      </c>
      <c r="C74" s="106"/>
      <c r="D74" s="106"/>
      <c r="E74" s="106"/>
    </row>
    <row r="75" spans="1:5" x14ac:dyDescent="0.25">
      <c r="A75" s="12" t="s">
        <v>586</v>
      </c>
      <c r="B75" s="5" t="s">
        <v>340</v>
      </c>
      <c r="C75" s="106"/>
      <c r="D75" s="106"/>
      <c r="E75" s="106"/>
    </row>
    <row r="76" spans="1:5" x14ac:dyDescent="0.25">
      <c r="A76" s="12" t="s">
        <v>594</v>
      </c>
      <c r="B76" s="5" t="s">
        <v>340</v>
      </c>
      <c r="C76" s="106"/>
      <c r="D76" s="106"/>
      <c r="E76" s="106"/>
    </row>
    <row r="77" spans="1:5" x14ac:dyDescent="0.25">
      <c r="A77" s="5" t="s">
        <v>593</v>
      </c>
      <c r="B77" s="5" t="s">
        <v>340</v>
      </c>
      <c r="C77" s="106"/>
      <c r="D77" s="106"/>
      <c r="E77" s="106"/>
    </row>
    <row r="78" spans="1:5" x14ac:dyDescent="0.25">
      <c r="A78" s="5" t="s">
        <v>592</v>
      </c>
      <c r="B78" s="5" t="s">
        <v>340</v>
      </c>
      <c r="C78" s="106"/>
      <c r="D78" s="106"/>
      <c r="E78" s="106"/>
    </row>
    <row r="79" spans="1:5" x14ac:dyDescent="0.25">
      <c r="A79" s="5" t="s">
        <v>591</v>
      </c>
      <c r="B79" s="5" t="s">
        <v>340</v>
      </c>
      <c r="C79" s="106"/>
      <c r="D79" s="106"/>
      <c r="E79" s="106"/>
    </row>
    <row r="80" spans="1:5" x14ac:dyDescent="0.25">
      <c r="A80" s="12" t="s">
        <v>590</v>
      </c>
      <c r="B80" s="5" t="s">
        <v>340</v>
      </c>
      <c r="C80" s="106"/>
      <c r="D80" s="106"/>
      <c r="E80" s="106"/>
    </row>
    <row r="81" spans="1:5" x14ac:dyDescent="0.25">
      <c r="A81" s="12" t="s">
        <v>595</v>
      </c>
      <c r="B81" s="5" t="s">
        <v>340</v>
      </c>
      <c r="C81" s="106"/>
      <c r="D81" s="106"/>
      <c r="E81" s="106"/>
    </row>
    <row r="82" spans="1:5" x14ac:dyDescent="0.25">
      <c r="A82" s="12" t="s">
        <v>587</v>
      </c>
      <c r="B82" s="5" t="s">
        <v>340</v>
      </c>
      <c r="C82" s="106"/>
      <c r="D82" s="106"/>
      <c r="E82" s="106"/>
    </row>
    <row r="83" spans="1:5" x14ac:dyDescent="0.25">
      <c r="A83" s="12" t="s">
        <v>588</v>
      </c>
      <c r="B83" s="5" t="s">
        <v>340</v>
      </c>
      <c r="C83" s="106"/>
      <c r="D83" s="106"/>
      <c r="E83" s="106"/>
    </row>
    <row r="84" spans="1:5" ht="25.5" x14ac:dyDescent="0.25">
      <c r="A84" s="7" t="s">
        <v>513</v>
      </c>
      <c r="B84" s="8" t="s">
        <v>340</v>
      </c>
      <c r="C84" s="106"/>
      <c r="D84" s="106"/>
      <c r="E84" s="106"/>
    </row>
    <row r="85" spans="1:5" x14ac:dyDescent="0.25">
      <c r="A85" s="12" t="s">
        <v>585</v>
      </c>
      <c r="B85" s="5" t="s">
        <v>634</v>
      </c>
      <c r="C85" s="106"/>
      <c r="D85" s="106"/>
      <c r="E85" s="106"/>
    </row>
    <row r="86" spans="1:5" x14ac:dyDescent="0.25">
      <c r="A86" s="12" t="s">
        <v>586</v>
      </c>
      <c r="B86" s="5" t="s">
        <v>634</v>
      </c>
      <c r="C86" s="106"/>
      <c r="D86" s="106"/>
      <c r="E86" s="106"/>
    </row>
    <row r="87" spans="1:5" x14ac:dyDescent="0.25">
      <c r="A87" s="12" t="s">
        <v>594</v>
      </c>
      <c r="B87" s="5" t="s">
        <v>634</v>
      </c>
      <c r="C87" s="106"/>
      <c r="D87" s="106"/>
      <c r="E87" s="106"/>
    </row>
    <row r="88" spans="1:5" x14ac:dyDescent="0.25">
      <c r="A88" s="5" t="s">
        <v>593</v>
      </c>
      <c r="B88" s="5" t="s">
        <v>634</v>
      </c>
      <c r="C88" s="106"/>
      <c r="D88" s="106"/>
      <c r="E88" s="106"/>
    </row>
    <row r="89" spans="1:5" x14ac:dyDescent="0.25">
      <c r="A89" s="5" t="s">
        <v>592</v>
      </c>
      <c r="B89" s="5" t="s">
        <v>634</v>
      </c>
      <c r="C89" s="106"/>
      <c r="D89" s="106"/>
      <c r="E89" s="106"/>
    </row>
    <row r="90" spans="1:5" x14ac:dyDescent="0.25">
      <c r="A90" s="5" t="s">
        <v>591</v>
      </c>
      <c r="B90" s="5" t="s">
        <v>634</v>
      </c>
      <c r="C90" s="106"/>
      <c r="D90" s="106"/>
      <c r="E90" s="106"/>
    </row>
    <row r="91" spans="1:5" x14ac:dyDescent="0.25">
      <c r="A91" s="12" t="s">
        <v>590</v>
      </c>
      <c r="B91" s="5" t="s">
        <v>634</v>
      </c>
      <c r="C91" s="106"/>
      <c r="D91" s="106"/>
      <c r="E91" s="106"/>
    </row>
    <row r="92" spans="1:5" x14ac:dyDescent="0.25">
      <c r="A92" s="12" t="s">
        <v>589</v>
      </c>
      <c r="B92" s="5" t="s">
        <v>634</v>
      </c>
      <c r="C92" s="106"/>
      <c r="D92" s="106"/>
      <c r="E92" s="106"/>
    </row>
    <row r="93" spans="1:5" x14ac:dyDescent="0.25">
      <c r="A93" s="12" t="s">
        <v>587</v>
      </c>
      <c r="B93" s="5" t="s">
        <v>634</v>
      </c>
      <c r="C93" s="106"/>
      <c r="D93" s="106"/>
      <c r="E93" s="106"/>
    </row>
    <row r="94" spans="1:5" x14ac:dyDescent="0.25">
      <c r="A94" s="12" t="s">
        <v>588</v>
      </c>
      <c r="B94" s="5" t="s">
        <v>634</v>
      </c>
      <c r="C94" s="106"/>
      <c r="D94" s="106"/>
      <c r="E94" s="106"/>
    </row>
    <row r="95" spans="1:5" x14ac:dyDescent="0.25">
      <c r="A95" s="14" t="s">
        <v>514</v>
      </c>
      <c r="B95" s="8" t="s">
        <v>634</v>
      </c>
      <c r="C95" s="94"/>
      <c r="D95" s="94"/>
      <c r="E95" s="94"/>
    </row>
    <row r="96" spans="1:5" x14ac:dyDescent="0.25">
      <c r="A96" s="12" t="s">
        <v>585</v>
      </c>
      <c r="B96" s="5" t="s">
        <v>344</v>
      </c>
      <c r="C96" s="106"/>
      <c r="D96" s="106"/>
      <c r="E96" s="106"/>
    </row>
    <row r="97" spans="1:5" x14ac:dyDescent="0.25">
      <c r="A97" s="12" t="s">
        <v>586</v>
      </c>
      <c r="B97" s="5" t="s">
        <v>344</v>
      </c>
      <c r="C97" s="106"/>
      <c r="D97" s="106"/>
      <c r="E97" s="106"/>
    </row>
    <row r="98" spans="1:5" x14ac:dyDescent="0.25">
      <c r="A98" s="12" t="s">
        <v>594</v>
      </c>
      <c r="B98" s="5" t="s">
        <v>344</v>
      </c>
      <c r="C98" s="106"/>
      <c r="D98" s="106"/>
      <c r="E98" s="106"/>
    </row>
    <row r="99" spans="1:5" x14ac:dyDescent="0.25">
      <c r="A99" s="5" t="s">
        <v>593</v>
      </c>
      <c r="B99" s="5" t="s">
        <v>344</v>
      </c>
      <c r="C99" s="106"/>
      <c r="D99" s="106"/>
      <c r="E99" s="106"/>
    </row>
    <row r="100" spans="1:5" x14ac:dyDescent="0.25">
      <c r="A100" s="5" t="s">
        <v>592</v>
      </c>
      <c r="B100" s="5" t="s">
        <v>344</v>
      </c>
      <c r="C100" s="106"/>
      <c r="D100" s="106"/>
      <c r="E100" s="106"/>
    </row>
    <row r="101" spans="1:5" x14ac:dyDescent="0.25">
      <c r="A101" s="5" t="s">
        <v>591</v>
      </c>
      <c r="B101" s="5" t="s">
        <v>344</v>
      </c>
      <c r="C101" s="106"/>
      <c r="D101" s="106"/>
      <c r="E101" s="106"/>
    </row>
    <row r="102" spans="1:5" x14ac:dyDescent="0.25">
      <c r="A102" s="12" t="s">
        <v>590</v>
      </c>
      <c r="B102" s="5" t="s">
        <v>344</v>
      </c>
      <c r="C102" s="106"/>
      <c r="D102" s="106"/>
      <c r="E102" s="106"/>
    </row>
    <row r="103" spans="1:5" x14ac:dyDescent="0.25">
      <c r="A103" s="12" t="s">
        <v>595</v>
      </c>
      <c r="B103" s="5" t="s">
        <v>344</v>
      </c>
      <c r="C103" s="106"/>
      <c r="D103" s="106"/>
      <c r="E103" s="106"/>
    </row>
    <row r="104" spans="1:5" x14ac:dyDescent="0.25">
      <c r="A104" s="12" t="s">
        <v>587</v>
      </c>
      <c r="B104" s="5" t="s">
        <v>344</v>
      </c>
      <c r="C104" s="106"/>
      <c r="D104" s="106"/>
      <c r="E104" s="106"/>
    </row>
    <row r="105" spans="1:5" x14ac:dyDescent="0.25">
      <c r="A105" s="12" t="s">
        <v>588</v>
      </c>
      <c r="B105" s="5" t="s">
        <v>344</v>
      </c>
      <c r="C105" s="106"/>
      <c r="D105" s="106"/>
      <c r="E105" s="106"/>
    </row>
    <row r="106" spans="1:5" ht="25.5" x14ac:dyDescent="0.25">
      <c r="A106" s="7" t="s">
        <v>515</v>
      </c>
      <c r="B106" s="8" t="s">
        <v>344</v>
      </c>
      <c r="C106" s="106"/>
      <c r="D106" s="106"/>
      <c r="E106" s="106"/>
    </row>
    <row r="107" spans="1:5" x14ac:dyDescent="0.25">
      <c r="A107" s="12" t="s">
        <v>585</v>
      </c>
      <c r="B107" s="5" t="s">
        <v>345</v>
      </c>
      <c r="C107" s="106"/>
      <c r="D107" s="106"/>
      <c r="E107" s="106"/>
    </row>
    <row r="108" spans="1:5" x14ac:dyDescent="0.25">
      <c r="A108" s="12" t="s">
        <v>586</v>
      </c>
      <c r="B108" s="5" t="s">
        <v>345</v>
      </c>
      <c r="C108" s="106"/>
      <c r="D108" s="106"/>
      <c r="E108" s="106"/>
    </row>
    <row r="109" spans="1:5" x14ac:dyDescent="0.25">
      <c r="A109" s="12" t="s">
        <v>594</v>
      </c>
      <c r="B109" s="5" t="s">
        <v>345</v>
      </c>
      <c r="C109" s="106"/>
      <c r="D109" s="106"/>
      <c r="E109" s="106"/>
    </row>
    <row r="110" spans="1:5" x14ac:dyDescent="0.25">
      <c r="A110" s="5" t="s">
        <v>593</v>
      </c>
      <c r="B110" s="5" t="s">
        <v>345</v>
      </c>
      <c r="C110" s="106"/>
      <c r="D110" s="106"/>
      <c r="E110" s="106"/>
    </row>
    <row r="111" spans="1:5" x14ac:dyDescent="0.25">
      <c r="A111" s="5" t="s">
        <v>592</v>
      </c>
      <c r="B111" s="5" t="s">
        <v>345</v>
      </c>
      <c r="C111" s="106"/>
      <c r="D111" s="106"/>
      <c r="E111" s="106"/>
    </row>
    <row r="112" spans="1:5" x14ac:dyDescent="0.25">
      <c r="A112" s="5" t="s">
        <v>591</v>
      </c>
      <c r="B112" s="5" t="s">
        <v>345</v>
      </c>
      <c r="C112" s="106"/>
      <c r="D112" s="106"/>
      <c r="E112" s="106"/>
    </row>
    <row r="113" spans="1:5" x14ac:dyDescent="0.25">
      <c r="A113" s="12" t="s">
        <v>590</v>
      </c>
      <c r="B113" s="5" t="s">
        <v>345</v>
      </c>
      <c r="C113" s="106"/>
      <c r="D113" s="106"/>
      <c r="E113" s="106"/>
    </row>
    <row r="114" spans="1:5" x14ac:dyDescent="0.25">
      <c r="A114" s="12" t="s">
        <v>589</v>
      </c>
      <c r="B114" s="5" t="s">
        <v>345</v>
      </c>
      <c r="C114" s="106"/>
      <c r="D114" s="106"/>
      <c r="E114" s="106"/>
    </row>
    <row r="115" spans="1:5" x14ac:dyDescent="0.25">
      <c r="A115" s="12" t="s">
        <v>587</v>
      </c>
      <c r="B115" s="5" t="s">
        <v>345</v>
      </c>
      <c r="C115" s="106"/>
      <c r="D115" s="106"/>
      <c r="E115" s="106"/>
    </row>
    <row r="116" spans="1:5" x14ac:dyDescent="0.25">
      <c r="A116" s="12" t="s">
        <v>588</v>
      </c>
      <c r="B116" s="5" t="s">
        <v>345</v>
      </c>
      <c r="C116" s="106"/>
      <c r="D116" s="106"/>
      <c r="E116" s="106"/>
    </row>
    <row r="117" spans="1:5" x14ac:dyDescent="0.25">
      <c r="A117" s="14" t="s">
        <v>516</v>
      </c>
      <c r="B117" s="8" t="s">
        <v>345</v>
      </c>
      <c r="C117" s="106"/>
      <c r="D117" s="106"/>
      <c r="E117" s="106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E34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386" t="s">
        <v>1703</v>
      </c>
      <c r="B1" s="386"/>
      <c r="C1" s="386"/>
      <c r="D1" s="386"/>
      <c r="E1" s="386"/>
    </row>
    <row r="3" spans="1:5" ht="24" customHeight="1" x14ac:dyDescent="0.25">
      <c r="A3" s="356" t="s">
        <v>1679</v>
      </c>
      <c r="B3" s="357"/>
      <c r="C3" s="357"/>
      <c r="D3" s="363"/>
      <c r="E3" s="363"/>
    </row>
    <row r="4" spans="1:5" ht="26.25" customHeight="1" x14ac:dyDescent="0.25">
      <c r="A4" s="358" t="s">
        <v>669</v>
      </c>
      <c r="B4" s="359"/>
      <c r="C4" s="359"/>
      <c r="D4" s="363"/>
      <c r="E4" s="363"/>
    </row>
    <row r="6" spans="1:5" ht="25.5" x14ac:dyDescent="0.25">
      <c r="A6" s="116" t="s">
        <v>604</v>
      </c>
      <c r="B6" s="3" t="s">
        <v>108</v>
      </c>
      <c r="C6" s="117" t="s">
        <v>633</v>
      </c>
      <c r="D6" s="115" t="s">
        <v>17</v>
      </c>
      <c r="E6" s="117" t="s">
        <v>18</v>
      </c>
    </row>
    <row r="7" spans="1:5" x14ac:dyDescent="0.25">
      <c r="A7" s="5" t="s">
        <v>499</v>
      </c>
      <c r="B7" s="5" t="s">
        <v>297</v>
      </c>
      <c r="C7" s="26"/>
      <c r="D7" s="26"/>
      <c r="E7" s="26"/>
    </row>
    <row r="8" spans="1:5" x14ac:dyDescent="0.25">
      <c r="A8" s="5" t="s">
        <v>500</v>
      </c>
      <c r="B8" s="5" t="s">
        <v>297</v>
      </c>
      <c r="C8" s="26"/>
      <c r="D8" s="26"/>
      <c r="E8" s="26"/>
    </row>
    <row r="9" spans="1:5" x14ac:dyDescent="0.25">
      <c r="A9" s="5" t="s">
        <v>501</v>
      </c>
      <c r="B9" s="5" t="s">
        <v>297</v>
      </c>
      <c r="C9" s="76">
        <f>'2. melléklet'!C26</f>
        <v>340000</v>
      </c>
      <c r="D9" s="76">
        <f>'2. melléklet'!D26</f>
        <v>389000</v>
      </c>
      <c r="E9" s="76">
        <f>'2. melléklet'!E26</f>
        <v>389000</v>
      </c>
    </row>
    <row r="10" spans="1:5" x14ac:dyDescent="0.25">
      <c r="A10" s="5" t="s">
        <v>502</v>
      </c>
      <c r="B10" s="5" t="s">
        <v>297</v>
      </c>
      <c r="C10" s="26"/>
      <c r="D10" s="26"/>
      <c r="E10" s="26"/>
    </row>
    <row r="11" spans="1:5" x14ac:dyDescent="0.25">
      <c r="A11" s="7" t="s">
        <v>456</v>
      </c>
      <c r="B11" s="8" t="s">
        <v>297</v>
      </c>
      <c r="C11" s="77">
        <f>SUM(C7:C10)</f>
        <v>340000</v>
      </c>
      <c r="D11" s="77">
        <f t="shared" ref="D11:E11" si="0">SUM(D7:D10)</f>
        <v>389000</v>
      </c>
      <c r="E11" s="77">
        <f t="shared" si="0"/>
        <v>389000</v>
      </c>
    </row>
    <row r="12" spans="1:5" x14ac:dyDescent="0.25">
      <c r="A12" s="5" t="s">
        <v>457</v>
      </c>
      <c r="B12" s="6" t="s">
        <v>298</v>
      </c>
      <c r="C12" s="76">
        <f>'2. melléklet'!C27</f>
        <v>4400000</v>
      </c>
      <c r="D12" s="76">
        <f>'2. melléklet'!D27</f>
        <v>3890057</v>
      </c>
      <c r="E12" s="76">
        <f>'2. melléklet'!E27</f>
        <v>3890057</v>
      </c>
    </row>
    <row r="13" spans="1:5" ht="27" x14ac:dyDescent="0.25">
      <c r="A13" s="42" t="s">
        <v>299</v>
      </c>
      <c r="B13" s="42" t="s">
        <v>298</v>
      </c>
      <c r="C13" s="76">
        <v>4400000</v>
      </c>
      <c r="D13" s="76">
        <v>3890057</v>
      </c>
      <c r="E13" s="76">
        <v>3890057</v>
      </c>
    </row>
    <row r="14" spans="1:5" ht="27" x14ac:dyDescent="0.25">
      <c r="A14" s="42" t="s">
        <v>300</v>
      </c>
      <c r="B14" s="42" t="s">
        <v>298</v>
      </c>
      <c r="C14" s="91">
        <v>0</v>
      </c>
      <c r="D14" s="91">
        <v>0</v>
      </c>
      <c r="E14" s="91">
        <v>0</v>
      </c>
    </row>
    <row r="15" spans="1:5" x14ac:dyDescent="0.25">
      <c r="A15" s="5" t="s">
        <v>459</v>
      </c>
      <c r="B15" s="6" t="s">
        <v>304</v>
      </c>
      <c r="C15" s="76">
        <f>'2. melléklet'!C30</f>
        <v>1000000</v>
      </c>
      <c r="D15" s="76">
        <f>'2. melléklet'!D30</f>
        <v>748703</v>
      </c>
      <c r="E15" s="76">
        <f>'2. melléklet'!E30</f>
        <v>748703</v>
      </c>
    </row>
    <row r="16" spans="1:5" ht="27" x14ac:dyDescent="0.25">
      <c r="A16" s="42" t="s">
        <v>305</v>
      </c>
      <c r="B16" s="42" t="s">
        <v>304</v>
      </c>
      <c r="C16" s="91"/>
      <c r="D16" s="91"/>
      <c r="E16" s="91"/>
    </row>
    <row r="17" spans="1:5" ht="27" x14ac:dyDescent="0.25">
      <c r="A17" s="42" t="s">
        <v>306</v>
      </c>
      <c r="B17" s="42" t="s">
        <v>304</v>
      </c>
      <c r="C17" s="76">
        <v>1000000</v>
      </c>
      <c r="D17" s="76">
        <v>748703</v>
      </c>
      <c r="E17" s="76">
        <v>748703</v>
      </c>
    </row>
    <row r="18" spans="1:5" x14ac:dyDescent="0.25">
      <c r="A18" s="42" t="s">
        <v>307</v>
      </c>
      <c r="B18" s="42" t="s">
        <v>304</v>
      </c>
      <c r="C18" s="91"/>
      <c r="D18" s="91"/>
      <c r="E18" s="91"/>
    </row>
    <row r="19" spans="1:5" x14ac:dyDescent="0.25">
      <c r="A19" s="42" t="s">
        <v>308</v>
      </c>
      <c r="B19" s="42" t="s">
        <v>304</v>
      </c>
      <c r="C19" s="91"/>
      <c r="D19" s="91"/>
      <c r="E19" s="91"/>
    </row>
    <row r="20" spans="1:5" x14ac:dyDescent="0.25">
      <c r="A20" s="5" t="s">
        <v>503</v>
      </c>
      <c r="B20" s="6" t="s">
        <v>309</v>
      </c>
      <c r="C20" s="91"/>
      <c r="D20" s="91"/>
      <c r="E20" s="91"/>
    </row>
    <row r="21" spans="1:5" x14ac:dyDescent="0.25">
      <c r="A21" s="42" t="s">
        <v>310</v>
      </c>
      <c r="B21" s="42" t="s">
        <v>309</v>
      </c>
      <c r="C21" s="91"/>
      <c r="D21" s="91"/>
      <c r="E21" s="91"/>
    </row>
    <row r="22" spans="1:5" x14ac:dyDescent="0.25">
      <c r="A22" s="42" t="s">
        <v>311</v>
      </c>
      <c r="B22" s="42" t="s">
        <v>309</v>
      </c>
      <c r="C22" s="91"/>
      <c r="D22" s="91"/>
      <c r="E22" s="91"/>
    </row>
    <row r="23" spans="1:5" x14ac:dyDescent="0.25">
      <c r="A23" s="7" t="s">
        <v>482</v>
      </c>
      <c r="B23" s="8" t="s">
        <v>312</v>
      </c>
      <c r="C23" s="77">
        <f>'2. melléklet'!C32</f>
        <v>5400000</v>
      </c>
      <c r="D23" s="77">
        <f>'2. melléklet'!D32</f>
        <v>4638760</v>
      </c>
      <c r="E23" s="77">
        <f>'2. melléklet'!E32</f>
        <v>4638760</v>
      </c>
    </row>
    <row r="24" spans="1:5" x14ac:dyDescent="0.25">
      <c r="A24" s="5" t="s">
        <v>504</v>
      </c>
      <c r="B24" s="5" t="s">
        <v>313</v>
      </c>
      <c r="C24" s="91"/>
      <c r="D24" s="91"/>
      <c r="E24" s="91"/>
    </row>
    <row r="25" spans="1:5" x14ac:dyDescent="0.25">
      <c r="A25" s="5" t="s">
        <v>505</v>
      </c>
      <c r="B25" s="5" t="s">
        <v>313</v>
      </c>
      <c r="C25" s="91"/>
      <c r="D25" s="91"/>
      <c r="E25" s="91"/>
    </row>
    <row r="26" spans="1:5" x14ac:dyDescent="0.25">
      <c r="A26" s="5" t="s">
        <v>506</v>
      </c>
      <c r="B26" s="5" t="s">
        <v>313</v>
      </c>
      <c r="C26" s="91"/>
      <c r="D26" s="91"/>
      <c r="E26" s="91"/>
    </row>
    <row r="27" spans="1:5" x14ac:dyDescent="0.25">
      <c r="A27" s="5" t="s">
        <v>507</v>
      </c>
      <c r="B27" s="5" t="s">
        <v>313</v>
      </c>
      <c r="C27" s="91"/>
      <c r="D27" s="91"/>
      <c r="E27" s="91"/>
    </row>
    <row r="28" spans="1:5" x14ac:dyDescent="0.25">
      <c r="A28" s="5" t="s">
        <v>508</v>
      </c>
      <c r="B28" s="5" t="s">
        <v>313</v>
      </c>
      <c r="C28" s="91"/>
      <c r="D28" s="91"/>
      <c r="E28" s="91"/>
    </row>
    <row r="29" spans="1:5" x14ac:dyDescent="0.25">
      <c r="A29" s="5" t="s">
        <v>509</v>
      </c>
      <c r="B29" s="5" t="s">
        <v>313</v>
      </c>
      <c r="C29" s="91"/>
      <c r="D29" s="91"/>
      <c r="E29" s="91"/>
    </row>
    <row r="30" spans="1:5" x14ac:dyDescent="0.25">
      <c r="A30" s="5" t="s">
        <v>510</v>
      </c>
      <c r="B30" s="5" t="s">
        <v>313</v>
      </c>
      <c r="C30" s="91"/>
      <c r="D30" s="91"/>
      <c r="E30" s="91"/>
    </row>
    <row r="31" spans="1:5" x14ac:dyDescent="0.25">
      <c r="A31" s="5" t="s">
        <v>511</v>
      </c>
      <c r="B31" s="5" t="s">
        <v>313</v>
      </c>
      <c r="C31" s="91"/>
      <c r="D31" s="91"/>
      <c r="E31" s="91"/>
    </row>
    <row r="32" spans="1:5" ht="45" x14ac:dyDescent="0.25">
      <c r="A32" s="5" t="s">
        <v>512</v>
      </c>
      <c r="B32" s="5" t="s">
        <v>313</v>
      </c>
      <c r="C32" s="91"/>
      <c r="D32" s="91"/>
      <c r="E32" s="91"/>
    </row>
    <row r="33" spans="1:5" x14ac:dyDescent="0.25">
      <c r="A33" s="5" t="s">
        <v>635</v>
      </c>
      <c r="B33" s="5" t="s">
        <v>313</v>
      </c>
      <c r="C33" s="76">
        <f>'2. melléklet'!C33</f>
        <v>65000</v>
      </c>
      <c r="D33" s="76">
        <f>'2. melléklet'!D33</f>
        <v>66925</v>
      </c>
      <c r="E33" s="76">
        <f>'2. melléklet'!E33</f>
        <v>66925</v>
      </c>
    </row>
    <row r="34" spans="1:5" x14ac:dyDescent="0.25">
      <c r="A34" s="7" t="s">
        <v>460</v>
      </c>
      <c r="B34" s="8" t="s">
        <v>313</v>
      </c>
      <c r="C34" s="77">
        <f>SUM(C24:C33)</f>
        <v>65000</v>
      </c>
      <c r="D34" s="77">
        <f t="shared" ref="D34:E34" si="1">SUM(D24:D33)</f>
        <v>66925</v>
      </c>
      <c r="E34" s="77">
        <f t="shared" si="1"/>
        <v>66925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5.7109375" bestFit="1" customWidth="1"/>
    <col min="3" max="3" width="14.42578125" customWidth="1"/>
    <col min="4" max="4" width="18.85546875" customWidth="1"/>
    <col min="5" max="5" width="17" customWidth="1"/>
    <col min="6" max="6" width="19.7109375" style="92" customWidth="1"/>
    <col min="8" max="9" width="13.5703125" bestFit="1" customWidth="1"/>
    <col min="10" max="10" width="11.42578125" bestFit="1" customWidth="1"/>
  </cols>
  <sheetData>
    <row r="1" spans="1:6" x14ac:dyDescent="0.25">
      <c r="B1" s="392" t="s">
        <v>1704</v>
      </c>
      <c r="C1" s="392"/>
      <c r="D1" s="392"/>
      <c r="E1" s="392"/>
      <c r="F1" s="392"/>
    </row>
    <row r="3" spans="1:6" ht="27" customHeight="1" x14ac:dyDescent="0.25">
      <c r="A3" s="391" t="s">
        <v>1679</v>
      </c>
      <c r="B3" s="391"/>
      <c r="C3" s="391"/>
      <c r="D3" s="391"/>
      <c r="E3" s="391"/>
      <c r="F3" s="391"/>
    </row>
    <row r="4" spans="1:6" ht="25.5" customHeight="1" x14ac:dyDescent="0.25">
      <c r="A4" s="358" t="s">
        <v>672</v>
      </c>
      <c r="B4" s="358"/>
      <c r="C4" s="358"/>
      <c r="D4" s="358"/>
      <c r="E4" s="358"/>
      <c r="F4" s="358"/>
    </row>
    <row r="6" spans="1:6" ht="15.75" thickBot="1" x14ac:dyDescent="0.3">
      <c r="A6" s="105" t="s">
        <v>69</v>
      </c>
      <c r="B6" s="105"/>
      <c r="C6" s="105"/>
      <c r="D6" s="105"/>
      <c r="E6" s="105"/>
      <c r="F6" s="127"/>
    </row>
    <row r="7" spans="1:6" ht="76.5" x14ac:dyDescent="0.25">
      <c r="A7" s="104" t="s">
        <v>604</v>
      </c>
      <c r="B7" s="103" t="s">
        <v>657</v>
      </c>
      <c r="C7" s="103" t="s">
        <v>656</v>
      </c>
      <c r="D7" s="103" t="s">
        <v>655</v>
      </c>
      <c r="E7" s="103" t="s">
        <v>654</v>
      </c>
      <c r="F7" s="102" t="s">
        <v>653</v>
      </c>
    </row>
    <row r="8" spans="1:6" x14ac:dyDescent="0.25">
      <c r="A8" s="100" t="s">
        <v>64</v>
      </c>
      <c r="B8" s="95">
        <f>SUM(B26+B41+B55+B56+B61+B62+B63)</f>
        <v>140375664</v>
      </c>
      <c r="C8" s="95">
        <f>SUM(C26+C41+C55+C56+C61+C62+C63)</f>
        <v>0</v>
      </c>
      <c r="D8" s="95">
        <f>SUM(D26+D41+D55+D56+D61+D62+D63)</f>
        <v>298231909</v>
      </c>
      <c r="E8" s="95">
        <f>SUM(E26+E41+E55+E56+E61+E62+E63)</f>
        <v>35291133</v>
      </c>
      <c r="F8" s="95">
        <f t="shared" ref="F8:F39" si="0">SUM(B8:E8)</f>
        <v>473898706</v>
      </c>
    </row>
    <row r="9" spans="1:6" x14ac:dyDescent="0.25">
      <c r="A9" s="101" t="s">
        <v>20</v>
      </c>
      <c r="B9" s="76"/>
      <c r="C9" s="76"/>
      <c r="D9" s="76"/>
      <c r="E9" s="76"/>
      <c r="F9" s="95">
        <f t="shared" si="0"/>
        <v>0</v>
      </c>
    </row>
    <row r="10" spans="1:6" x14ac:dyDescent="0.25">
      <c r="A10" s="101" t="s">
        <v>21</v>
      </c>
      <c r="B10" s="76"/>
      <c r="C10" s="76"/>
      <c r="D10" s="76"/>
      <c r="E10" s="76"/>
      <c r="F10" s="95">
        <f t="shared" si="0"/>
        <v>0</v>
      </c>
    </row>
    <row r="11" spans="1:6" x14ac:dyDescent="0.25">
      <c r="A11" s="101" t="s">
        <v>22</v>
      </c>
      <c r="B11" s="76"/>
      <c r="C11" s="76"/>
      <c r="D11" s="76"/>
      <c r="E11" s="76"/>
      <c r="F11" s="95">
        <f t="shared" si="0"/>
        <v>0</v>
      </c>
    </row>
    <row r="12" spans="1:6" s="92" customFormat="1" x14ac:dyDescent="0.25">
      <c r="A12" s="100" t="s">
        <v>49</v>
      </c>
      <c r="B12" s="77">
        <f>SUM(B9:B11)</f>
        <v>0</v>
      </c>
      <c r="C12" s="77">
        <f>SUM(C9:C11)</f>
        <v>0</v>
      </c>
      <c r="D12" s="77">
        <f>SUM(D9:D11)</f>
        <v>0</v>
      </c>
      <c r="E12" s="77">
        <f>SUM(E9:E11)</f>
        <v>0</v>
      </c>
      <c r="F12" s="95">
        <f t="shared" si="0"/>
        <v>0</v>
      </c>
    </row>
    <row r="13" spans="1:6" x14ac:dyDescent="0.25">
      <c r="A13" s="101" t="s">
        <v>23</v>
      </c>
      <c r="B13" s="76">
        <v>84166353</v>
      </c>
      <c r="C13" s="76"/>
      <c r="D13" s="76">
        <v>120571699</v>
      </c>
      <c r="E13" s="76">
        <v>4417550</v>
      </c>
      <c r="F13" s="95">
        <f t="shared" si="0"/>
        <v>209155602</v>
      </c>
    </row>
    <row r="14" spans="1:6" x14ac:dyDescent="0.25">
      <c r="A14" s="101" t="s">
        <v>24</v>
      </c>
      <c r="B14" s="76"/>
      <c r="C14" s="76"/>
      <c r="D14" s="76">
        <v>1405834</v>
      </c>
      <c r="E14" s="76">
        <v>1798894</v>
      </c>
      <c r="F14" s="95">
        <f t="shared" si="0"/>
        <v>3204728</v>
      </c>
    </row>
    <row r="15" spans="1:6" x14ac:dyDescent="0.25">
      <c r="A15" s="101" t="s">
        <v>25</v>
      </c>
      <c r="B15" s="76"/>
      <c r="C15" s="76"/>
      <c r="D15" s="76"/>
      <c r="E15" s="76"/>
      <c r="F15" s="95">
        <f t="shared" si="0"/>
        <v>0</v>
      </c>
    </row>
    <row r="16" spans="1:6" x14ac:dyDescent="0.25">
      <c r="A16" s="101" t="s">
        <v>26</v>
      </c>
      <c r="B16" s="76"/>
      <c r="C16" s="76"/>
      <c r="D16" s="76"/>
      <c r="E16" s="76"/>
      <c r="F16" s="95">
        <f t="shared" si="0"/>
        <v>0</v>
      </c>
    </row>
    <row r="17" spans="1:6" s="183" customFormat="1" x14ac:dyDescent="0.25">
      <c r="A17" s="101" t="s">
        <v>27</v>
      </c>
      <c r="B17" s="76"/>
      <c r="C17" s="76"/>
      <c r="D17" s="76"/>
      <c r="E17" s="76"/>
      <c r="F17" s="95">
        <f t="shared" si="0"/>
        <v>0</v>
      </c>
    </row>
    <row r="18" spans="1:6" s="92" customFormat="1" x14ac:dyDescent="0.25">
      <c r="A18" s="100" t="s">
        <v>50</v>
      </c>
      <c r="B18" s="77">
        <f>SUM(B13:B17)</f>
        <v>84166353</v>
      </c>
      <c r="C18" s="77">
        <f>SUM(C13:C17)</f>
        <v>0</v>
      </c>
      <c r="D18" s="77">
        <f>SUM(D13:D17)</f>
        <v>121977533</v>
      </c>
      <c r="E18" s="77">
        <f>SUM(E13:E17)</f>
        <v>6216444</v>
      </c>
      <c r="F18" s="317">
        <f t="shared" si="0"/>
        <v>212360330</v>
      </c>
    </row>
    <row r="19" spans="1:6" x14ac:dyDescent="0.25">
      <c r="A19" s="101" t="s">
        <v>46</v>
      </c>
      <c r="B19" s="76">
        <v>0</v>
      </c>
      <c r="C19" s="76"/>
      <c r="D19" s="76">
        <v>420660</v>
      </c>
      <c r="E19" s="76">
        <v>0</v>
      </c>
      <c r="F19" s="95">
        <f t="shared" si="0"/>
        <v>420660</v>
      </c>
    </row>
    <row r="20" spans="1:6" x14ac:dyDescent="0.25">
      <c r="A20" s="101" t="s">
        <v>47</v>
      </c>
      <c r="B20" s="76"/>
      <c r="C20" s="76"/>
      <c r="D20" s="76"/>
      <c r="E20" s="76"/>
      <c r="F20" s="95">
        <f t="shared" si="0"/>
        <v>0</v>
      </c>
    </row>
    <row r="21" spans="1:6" s="183" customFormat="1" x14ac:dyDescent="0.25">
      <c r="A21" s="101" t="s">
        <v>28</v>
      </c>
      <c r="B21" s="76"/>
      <c r="C21" s="76"/>
      <c r="D21" s="76"/>
      <c r="E21" s="76"/>
      <c r="F21" s="95">
        <f t="shared" si="0"/>
        <v>0</v>
      </c>
    </row>
    <row r="22" spans="1:6" s="92" customFormat="1" x14ac:dyDescent="0.25">
      <c r="A22" s="100" t="s">
        <v>48</v>
      </c>
      <c r="B22" s="77">
        <f>SUM(B19:B21)</f>
        <v>0</v>
      </c>
      <c r="C22" s="77">
        <f>SUM(C19:C21)</f>
        <v>0</v>
      </c>
      <c r="D22" s="77">
        <f>SUM(D19:D21)</f>
        <v>420660</v>
      </c>
      <c r="E22" s="77">
        <f>SUM(E19:E21)</f>
        <v>0</v>
      </c>
      <c r="F22" s="95">
        <f t="shared" si="0"/>
        <v>420660</v>
      </c>
    </row>
    <row r="23" spans="1:6" s="183" customFormat="1" x14ac:dyDescent="0.25">
      <c r="A23" s="101" t="s">
        <v>29</v>
      </c>
      <c r="B23" s="76">
        <v>53054640</v>
      </c>
      <c r="C23" s="76"/>
      <c r="D23" s="76">
        <v>175762716</v>
      </c>
      <c r="E23" s="76"/>
      <c r="F23" s="95">
        <f t="shared" si="0"/>
        <v>228817356</v>
      </c>
    </row>
    <row r="24" spans="1:6" s="183" customFormat="1" ht="30" x14ac:dyDescent="0.25">
      <c r="A24" s="101" t="s">
        <v>30</v>
      </c>
      <c r="B24" s="76"/>
      <c r="C24" s="76"/>
      <c r="D24" s="76"/>
      <c r="E24" s="76"/>
      <c r="F24" s="95">
        <f t="shared" si="0"/>
        <v>0</v>
      </c>
    </row>
    <row r="25" spans="1:6" s="92" customFormat="1" x14ac:dyDescent="0.25">
      <c r="A25" s="100" t="s">
        <v>66</v>
      </c>
      <c r="B25" s="77">
        <f>SUM(B23:B24)</f>
        <v>53054640</v>
      </c>
      <c r="C25" s="77">
        <f>SUM(C23:C24)</f>
        <v>0</v>
      </c>
      <c r="D25" s="77">
        <f>SUM(D23:D24)</f>
        <v>175762716</v>
      </c>
      <c r="E25" s="77">
        <f>SUM(E23:E24)</f>
        <v>0</v>
      </c>
      <c r="F25" s="95">
        <f t="shared" si="0"/>
        <v>228817356</v>
      </c>
    </row>
    <row r="26" spans="1:6" s="92" customFormat="1" ht="20.25" customHeight="1" x14ac:dyDescent="0.25">
      <c r="A26" s="100" t="s">
        <v>51</v>
      </c>
      <c r="B26" s="77">
        <f>SUM(B25,B22,B18,B12)</f>
        <v>137220993</v>
      </c>
      <c r="C26" s="77">
        <f>SUM(C25,C22,C18,C12)</f>
        <v>0</v>
      </c>
      <c r="D26" s="77">
        <f>SUM(D25,D22,D18,D12)</f>
        <v>298160909</v>
      </c>
      <c r="E26" s="77">
        <f>SUM(E25,E22,E18,E12)</f>
        <v>6216444</v>
      </c>
      <c r="F26" s="318">
        <f t="shared" si="0"/>
        <v>441598346</v>
      </c>
    </row>
    <row r="27" spans="1:6" x14ac:dyDescent="0.25">
      <c r="A27" s="101" t="s">
        <v>31</v>
      </c>
      <c r="B27" s="76"/>
      <c r="C27" s="76"/>
      <c r="D27" s="76"/>
      <c r="E27" s="76"/>
      <c r="F27" s="95">
        <f t="shared" si="0"/>
        <v>0</v>
      </c>
    </row>
    <row r="28" spans="1:6" x14ac:dyDescent="0.25">
      <c r="A28" s="101" t="s">
        <v>32</v>
      </c>
      <c r="B28" s="76"/>
      <c r="C28" s="76"/>
      <c r="D28" s="76"/>
      <c r="E28" s="76"/>
      <c r="F28" s="95">
        <f t="shared" si="0"/>
        <v>0</v>
      </c>
    </row>
    <row r="29" spans="1:6" x14ac:dyDescent="0.25">
      <c r="A29" s="101" t="s">
        <v>33</v>
      </c>
      <c r="B29" s="76"/>
      <c r="C29" s="76"/>
      <c r="D29" s="76"/>
      <c r="E29" s="76"/>
      <c r="F29" s="95">
        <f t="shared" si="0"/>
        <v>0</v>
      </c>
    </row>
    <row r="30" spans="1:6" ht="23.25" customHeight="1" x14ac:dyDescent="0.25">
      <c r="A30" s="101" t="s">
        <v>34</v>
      </c>
      <c r="B30" s="76"/>
      <c r="C30" s="76"/>
      <c r="D30" s="76"/>
      <c r="E30" s="76"/>
      <c r="F30" s="95">
        <f t="shared" si="0"/>
        <v>0</v>
      </c>
    </row>
    <row r="31" spans="1:6" x14ac:dyDescent="0.25">
      <c r="A31" s="101" t="s">
        <v>35</v>
      </c>
      <c r="B31" s="76"/>
      <c r="C31" s="76"/>
      <c r="D31" s="76"/>
      <c r="E31" s="76"/>
      <c r="F31" s="95">
        <f t="shared" si="0"/>
        <v>0</v>
      </c>
    </row>
    <row r="32" spans="1:6" s="92" customFormat="1" x14ac:dyDescent="0.25">
      <c r="A32" s="100" t="s">
        <v>67</v>
      </c>
      <c r="B32" s="77">
        <f>SUM(B27:B31)</f>
        <v>0</v>
      </c>
      <c r="C32" s="77">
        <f>SUM(C27:C31)</f>
        <v>0</v>
      </c>
      <c r="D32" s="77">
        <f>SUM(D27:D31)</f>
        <v>0</v>
      </c>
      <c r="E32" s="77">
        <f>SUM(E27:E31)</f>
        <v>0</v>
      </c>
      <c r="F32" s="95">
        <f t="shared" si="0"/>
        <v>0</v>
      </c>
    </row>
    <row r="33" spans="1:6" x14ac:dyDescent="0.25">
      <c r="A33" s="101" t="s">
        <v>36</v>
      </c>
      <c r="B33" s="76"/>
      <c r="C33" s="76"/>
      <c r="D33" s="76"/>
      <c r="E33" s="76"/>
      <c r="F33" s="95">
        <f t="shared" si="0"/>
        <v>0</v>
      </c>
    </row>
    <row r="34" spans="1:6" x14ac:dyDescent="0.25">
      <c r="A34" s="101" t="s">
        <v>52</v>
      </c>
      <c r="B34" s="76"/>
      <c r="C34" s="76"/>
      <c r="D34" s="76"/>
      <c r="E34" s="76"/>
      <c r="F34" s="95">
        <f t="shared" si="0"/>
        <v>0</v>
      </c>
    </row>
    <row r="35" spans="1:6" x14ac:dyDescent="0.25">
      <c r="A35" s="101" t="s">
        <v>37</v>
      </c>
      <c r="B35" s="76"/>
      <c r="C35" s="76"/>
      <c r="D35" s="76"/>
      <c r="E35" s="76"/>
      <c r="F35" s="95">
        <f t="shared" si="0"/>
        <v>0</v>
      </c>
    </row>
    <row r="36" spans="1:6" x14ac:dyDescent="0.25">
      <c r="A36" s="101" t="s">
        <v>38</v>
      </c>
      <c r="B36" s="76"/>
      <c r="C36" s="76"/>
      <c r="D36" s="76"/>
      <c r="E36" s="76"/>
      <c r="F36" s="95">
        <f t="shared" si="0"/>
        <v>0</v>
      </c>
    </row>
    <row r="37" spans="1:6" x14ac:dyDescent="0.25">
      <c r="A37" s="101" t="s">
        <v>39</v>
      </c>
      <c r="B37" s="76"/>
      <c r="C37" s="76"/>
      <c r="D37" s="76"/>
      <c r="E37" s="76"/>
      <c r="F37" s="95">
        <f t="shared" si="0"/>
        <v>0</v>
      </c>
    </row>
    <row r="38" spans="1:6" x14ac:dyDescent="0.25">
      <c r="A38" s="101" t="s">
        <v>40</v>
      </c>
      <c r="B38" s="76"/>
      <c r="C38" s="76"/>
      <c r="D38" s="76"/>
      <c r="E38" s="76"/>
      <c r="F38" s="95">
        <f t="shared" si="0"/>
        <v>0</v>
      </c>
    </row>
    <row r="39" spans="1:6" x14ac:dyDescent="0.25">
      <c r="A39" s="101" t="s">
        <v>41</v>
      </c>
      <c r="B39" s="76"/>
      <c r="C39" s="76"/>
      <c r="D39" s="76"/>
      <c r="E39" s="76"/>
      <c r="F39" s="95">
        <f t="shared" si="0"/>
        <v>0</v>
      </c>
    </row>
    <row r="40" spans="1:6" s="92" customFormat="1" x14ac:dyDescent="0.25">
      <c r="A40" s="100" t="s">
        <v>53</v>
      </c>
      <c r="B40" s="77">
        <f>SUM(B33:B39)</f>
        <v>0</v>
      </c>
      <c r="C40" s="77">
        <f>SUM(C33:C39)</f>
        <v>0</v>
      </c>
      <c r="D40" s="77">
        <f>SUM(D33:D39)</f>
        <v>0</v>
      </c>
      <c r="E40" s="77">
        <f>SUM(E33:E39)</f>
        <v>0</v>
      </c>
      <c r="F40" s="95">
        <f t="shared" ref="F40:F63" si="1">SUM(B40:E40)</f>
        <v>0</v>
      </c>
    </row>
    <row r="41" spans="1:6" s="92" customFormat="1" x14ac:dyDescent="0.25">
      <c r="A41" s="100" t="s">
        <v>68</v>
      </c>
      <c r="B41" s="77">
        <f>SUM(B40,B32)</f>
        <v>0</v>
      </c>
      <c r="C41" s="77">
        <f>SUM(C40,C32)</f>
        <v>0</v>
      </c>
      <c r="D41" s="77">
        <f>SUM(D40,D32)</f>
        <v>0</v>
      </c>
      <c r="E41" s="77">
        <f>SUM(E40,E32)</f>
        <v>0</v>
      </c>
      <c r="F41" s="95">
        <f t="shared" si="1"/>
        <v>0</v>
      </c>
    </row>
    <row r="42" spans="1:6" x14ac:dyDescent="0.25">
      <c r="A42" s="101" t="s">
        <v>652</v>
      </c>
      <c r="B42" s="77"/>
      <c r="C42" s="77"/>
      <c r="D42" s="77"/>
      <c r="E42" s="77"/>
      <c r="F42" s="95">
        <f t="shared" si="1"/>
        <v>0</v>
      </c>
    </row>
    <row r="43" spans="1:6" x14ac:dyDescent="0.25">
      <c r="A43" s="101" t="s">
        <v>651</v>
      </c>
      <c r="B43" s="77"/>
      <c r="C43" s="77"/>
      <c r="D43" s="77"/>
      <c r="E43" s="77"/>
      <c r="F43" s="95">
        <f t="shared" si="1"/>
        <v>0</v>
      </c>
    </row>
    <row r="44" spans="1:6" s="92" customFormat="1" x14ac:dyDescent="0.25">
      <c r="A44" s="100" t="s">
        <v>42</v>
      </c>
      <c r="B44" s="76">
        <f>SUM(B42:B43)</f>
        <v>0</v>
      </c>
      <c r="C44" s="76">
        <f>SUM(C42:C43)</f>
        <v>0</v>
      </c>
      <c r="D44" s="76">
        <f>SUM(D42:D43)</f>
        <v>0</v>
      </c>
      <c r="E44" s="76">
        <f>SUM(E42:E43)</f>
        <v>0</v>
      </c>
      <c r="F44" s="95">
        <f t="shared" si="1"/>
        <v>0</v>
      </c>
    </row>
    <row r="45" spans="1:6" x14ac:dyDescent="0.25">
      <c r="A45" s="101" t="s">
        <v>650</v>
      </c>
      <c r="B45" s="76"/>
      <c r="C45" s="76"/>
      <c r="D45" s="76"/>
      <c r="E45" s="76">
        <v>39320</v>
      </c>
      <c r="F45" s="95">
        <f t="shared" si="1"/>
        <v>39320</v>
      </c>
    </row>
    <row r="46" spans="1:6" x14ac:dyDescent="0.25">
      <c r="A46" s="101" t="s">
        <v>649</v>
      </c>
      <c r="B46" s="76"/>
      <c r="C46" s="76"/>
      <c r="D46" s="76"/>
      <c r="E46" s="76"/>
      <c r="F46" s="95">
        <f t="shared" si="1"/>
        <v>0</v>
      </c>
    </row>
    <row r="47" spans="1:6" x14ac:dyDescent="0.25">
      <c r="A47" s="101" t="s">
        <v>648</v>
      </c>
      <c r="B47" s="76"/>
      <c r="C47" s="76"/>
      <c r="D47" s="76"/>
      <c r="E47" s="76"/>
      <c r="F47" s="95">
        <f t="shared" si="1"/>
        <v>0</v>
      </c>
    </row>
    <row r="48" spans="1:6" s="92" customFormat="1" x14ac:dyDescent="0.25">
      <c r="A48" s="100" t="s">
        <v>43</v>
      </c>
      <c r="B48" s="76">
        <f>SUM(B45:B47)</f>
        <v>0</v>
      </c>
      <c r="C48" s="76">
        <f>SUM(C45:C47)</f>
        <v>0</v>
      </c>
      <c r="D48" s="76">
        <f>SUM(D45:D47)</f>
        <v>0</v>
      </c>
      <c r="E48" s="76">
        <f>SUM(E45:E47)</f>
        <v>39320</v>
      </c>
      <c r="F48" s="95">
        <f t="shared" si="1"/>
        <v>39320</v>
      </c>
    </row>
    <row r="49" spans="1:6" x14ac:dyDescent="0.25">
      <c r="A49" s="101" t="s">
        <v>647</v>
      </c>
      <c r="B49" s="76"/>
      <c r="C49" s="76"/>
      <c r="D49" s="76"/>
      <c r="E49" s="76">
        <v>3082239</v>
      </c>
      <c r="F49" s="95">
        <f t="shared" si="1"/>
        <v>3082239</v>
      </c>
    </row>
    <row r="50" spans="1:6" x14ac:dyDescent="0.25">
      <c r="A50" s="101" t="s">
        <v>646</v>
      </c>
      <c r="B50" s="76"/>
      <c r="C50" s="76"/>
      <c r="D50" s="76"/>
      <c r="E50" s="76"/>
      <c r="F50" s="95">
        <f t="shared" si="1"/>
        <v>0</v>
      </c>
    </row>
    <row r="51" spans="1:6" s="92" customFormat="1" x14ac:dyDescent="0.25">
      <c r="A51" s="100" t="s">
        <v>44</v>
      </c>
      <c r="B51" s="76">
        <f>SUM(B49:B50)</f>
        <v>0</v>
      </c>
      <c r="C51" s="76">
        <f>SUM(C49:C50)</f>
        <v>0</v>
      </c>
      <c r="D51" s="76">
        <f>SUM(D49:D50)</f>
        <v>0</v>
      </c>
      <c r="E51" s="76">
        <f>SUM(E49:E50)</f>
        <v>3082239</v>
      </c>
      <c r="F51" s="95">
        <f t="shared" si="1"/>
        <v>3082239</v>
      </c>
    </row>
    <row r="52" spans="1:6" x14ac:dyDescent="0.25">
      <c r="A52" s="101" t="s">
        <v>645</v>
      </c>
      <c r="B52" s="76"/>
      <c r="C52" s="76"/>
      <c r="D52" s="76"/>
      <c r="E52" s="76"/>
      <c r="F52" s="95">
        <f t="shared" si="1"/>
        <v>0</v>
      </c>
    </row>
    <row r="53" spans="1:6" x14ac:dyDescent="0.25">
      <c r="A53" s="101" t="s">
        <v>644</v>
      </c>
      <c r="B53" s="76"/>
      <c r="C53" s="76"/>
      <c r="D53" s="76"/>
      <c r="E53" s="76"/>
      <c r="F53" s="95">
        <f t="shared" si="1"/>
        <v>0</v>
      </c>
    </row>
    <row r="54" spans="1:6" s="92" customFormat="1" x14ac:dyDescent="0.25">
      <c r="A54" s="100" t="s">
        <v>45</v>
      </c>
      <c r="B54" s="76">
        <f>SUM(B52:B53)</f>
        <v>0</v>
      </c>
      <c r="C54" s="76">
        <f>SUM(C52:C53)</f>
        <v>0</v>
      </c>
      <c r="D54" s="76">
        <f>SUM(D52:D53)</f>
        <v>0</v>
      </c>
      <c r="E54" s="76">
        <f>SUM(E52:E53)</f>
        <v>0</v>
      </c>
      <c r="F54" s="95">
        <f t="shared" si="1"/>
        <v>0</v>
      </c>
    </row>
    <row r="55" spans="1:6" s="92" customFormat="1" x14ac:dyDescent="0.25">
      <c r="A55" s="100" t="s">
        <v>54</v>
      </c>
      <c r="B55" s="77">
        <f>SUM(B54,B51,B48,B44)</f>
        <v>0</v>
      </c>
      <c r="C55" s="77">
        <f>SUM(C54,C51,C48,C44)</f>
        <v>0</v>
      </c>
      <c r="D55" s="77">
        <f>SUM(D54,D51,D48,D44)</f>
        <v>0</v>
      </c>
      <c r="E55" s="77">
        <f>SUM(E54,E51,E48,E44)</f>
        <v>3121559</v>
      </c>
      <c r="F55" s="317">
        <f t="shared" si="1"/>
        <v>3121559</v>
      </c>
    </row>
    <row r="56" spans="1:6" s="92" customFormat="1" ht="15.75" x14ac:dyDescent="0.3">
      <c r="A56" s="98" t="s">
        <v>643</v>
      </c>
      <c r="B56" s="355">
        <v>3154671</v>
      </c>
      <c r="C56" s="355">
        <v>0</v>
      </c>
      <c r="D56" s="355">
        <v>71000</v>
      </c>
      <c r="E56" s="355">
        <v>25953130</v>
      </c>
      <c r="F56" s="355">
        <f t="shared" si="1"/>
        <v>29178801</v>
      </c>
    </row>
    <row r="57" spans="1:6" ht="15.75" x14ac:dyDescent="0.3">
      <c r="A57" s="99" t="s">
        <v>642</v>
      </c>
      <c r="B57" s="97"/>
      <c r="C57" s="97"/>
      <c r="D57" s="97"/>
      <c r="E57" s="97"/>
      <c r="F57" s="95">
        <f t="shared" si="1"/>
        <v>0</v>
      </c>
    </row>
    <row r="58" spans="1:6" ht="15.75" x14ac:dyDescent="0.3">
      <c r="A58" s="99" t="s">
        <v>641</v>
      </c>
      <c r="B58" s="97"/>
      <c r="C58" s="97"/>
      <c r="D58" s="97"/>
      <c r="E58" s="97"/>
      <c r="F58" s="95">
        <f t="shared" si="1"/>
        <v>0</v>
      </c>
    </row>
    <row r="59" spans="1:6" ht="15.75" x14ac:dyDescent="0.3">
      <c r="A59" s="99" t="s">
        <v>640</v>
      </c>
      <c r="B59" s="97"/>
      <c r="C59" s="97"/>
      <c r="D59" s="97"/>
      <c r="E59" s="97"/>
      <c r="F59" s="95">
        <f t="shared" si="1"/>
        <v>0</v>
      </c>
    </row>
    <row r="60" spans="1:6" ht="15.75" x14ac:dyDescent="0.3">
      <c r="A60" s="99" t="s">
        <v>639</v>
      </c>
      <c r="B60" s="97"/>
      <c r="C60" s="97"/>
      <c r="D60" s="97"/>
      <c r="E60" s="97"/>
      <c r="F60" s="95">
        <f t="shared" si="1"/>
        <v>0</v>
      </c>
    </row>
    <row r="61" spans="1:6" s="92" customFormat="1" x14ac:dyDescent="0.25">
      <c r="A61" s="98" t="s">
        <v>638</v>
      </c>
      <c r="B61" s="97">
        <f>SUM(B57:B60)</f>
        <v>0</v>
      </c>
      <c r="C61" s="97">
        <f>SUM(C57:C60)</f>
        <v>0</v>
      </c>
      <c r="D61" s="97">
        <f>SUM(D57:D60)</f>
        <v>0</v>
      </c>
      <c r="E61" s="97">
        <f>SUM(E57:E60)</f>
        <v>0</v>
      </c>
      <c r="F61" s="95">
        <f t="shared" si="1"/>
        <v>0</v>
      </c>
    </row>
    <row r="62" spans="1:6" s="92" customFormat="1" x14ac:dyDescent="0.25">
      <c r="A62" s="98" t="s">
        <v>637</v>
      </c>
      <c r="B62" s="97"/>
      <c r="C62" s="97"/>
      <c r="D62" s="97"/>
      <c r="E62" s="97"/>
      <c r="F62" s="95">
        <f t="shared" si="1"/>
        <v>0</v>
      </c>
    </row>
    <row r="63" spans="1:6" s="92" customFormat="1" ht="15.75" thickBot="1" x14ac:dyDescent="0.3">
      <c r="A63" s="96" t="s">
        <v>636</v>
      </c>
      <c r="B63" s="294"/>
      <c r="C63" s="294"/>
      <c r="D63" s="294"/>
      <c r="E63" s="294"/>
      <c r="F63" s="95">
        <f t="shared" si="1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C82"/>
  <sheetViews>
    <sheetView workbookViewId="0">
      <selection sqref="A1:B1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386" t="s">
        <v>1705</v>
      </c>
      <c r="B1" s="386"/>
    </row>
    <row r="3" spans="1:3" x14ac:dyDescent="0.25">
      <c r="A3" s="391" t="s">
        <v>1679</v>
      </c>
      <c r="B3" s="363"/>
    </row>
    <row r="4" spans="1:3" x14ac:dyDescent="0.25">
      <c r="A4" s="358" t="s">
        <v>670</v>
      </c>
      <c r="B4" s="363"/>
    </row>
    <row r="7" spans="1:3" ht="15.75" x14ac:dyDescent="0.25">
      <c r="A7" s="60" t="s">
        <v>604</v>
      </c>
      <c r="B7" s="90" t="s">
        <v>6</v>
      </c>
      <c r="C7" s="4"/>
    </row>
    <row r="8" spans="1:3" x14ac:dyDescent="0.25">
      <c r="A8" s="118" t="s">
        <v>70</v>
      </c>
      <c r="B8" s="76">
        <v>30361995</v>
      </c>
    </row>
    <row r="9" spans="1:3" x14ac:dyDescent="0.25">
      <c r="A9" s="118" t="s">
        <v>71</v>
      </c>
      <c r="B9" s="76">
        <v>36831752</v>
      </c>
    </row>
    <row r="10" spans="1:3" x14ac:dyDescent="0.25">
      <c r="A10" s="119" t="s">
        <v>72</v>
      </c>
      <c r="B10" s="77">
        <v>-6469757</v>
      </c>
    </row>
    <row r="11" spans="1:3" x14ac:dyDescent="0.25">
      <c r="A11" s="118" t="s">
        <v>73</v>
      </c>
      <c r="B11" s="76">
        <v>9322833</v>
      </c>
    </row>
    <row r="12" spans="1:3" x14ac:dyDescent="0.25">
      <c r="A12" s="118" t="s">
        <v>74</v>
      </c>
      <c r="B12" s="76">
        <v>786793</v>
      </c>
    </row>
    <row r="13" spans="1:3" x14ac:dyDescent="0.25">
      <c r="A13" s="119" t="s">
        <v>75</v>
      </c>
      <c r="B13" s="77">
        <v>8536040</v>
      </c>
    </row>
    <row r="14" spans="1:3" x14ac:dyDescent="0.25">
      <c r="A14" s="119" t="s">
        <v>76</v>
      </c>
      <c r="B14" s="77">
        <v>2066283</v>
      </c>
    </row>
    <row r="15" spans="1:3" x14ac:dyDescent="0.25">
      <c r="A15" s="118" t="s">
        <v>77</v>
      </c>
      <c r="B15" s="76">
        <v>0</v>
      </c>
    </row>
    <row r="16" spans="1:3" x14ac:dyDescent="0.25">
      <c r="A16" s="118" t="s">
        <v>78</v>
      </c>
      <c r="B16" s="76">
        <v>0</v>
      </c>
    </row>
    <row r="17" spans="1:3" x14ac:dyDescent="0.25">
      <c r="A17" s="119" t="s">
        <v>79</v>
      </c>
      <c r="B17" s="77">
        <v>0</v>
      </c>
    </row>
    <row r="18" spans="1:3" x14ac:dyDescent="0.25">
      <c r="A18" s="118" t="s">
        <v>80</v>
      </c>
      <c r="B18" s="76">
        <v>0</v>
      </c>
    </row>
    <row r="19" spans="1:3" x14ac:dyDescent="0.25">
      <c r="A19" s="118" t="s">
        <v>81</v>
      </c>
      <c r="B19" s="76">
        <v>0</v>
      </c>
    </row>
    <row r="20" spans="1:3" x14ac:dyDescent="0.25">
      <c r="A20" s="119" t="s">
        <v>82</v>
      </c>
      <c r="B20" s="77">
        <v>0</v>
      </c>
    </row>
    <row r="21" spans="1:3" x14ac:dyDescent="0.25">
      <c r="A21" s="119" t="s">
        <v>83</v>
      </c>
      <c r="B21" s="77">
        <v>0</v>
      </c>
    </row>
    <row r="22" spans="1:3" x14ac:dyDescent="0.25">
      <c r="A22" s="119" t="s">
        <v>84</v>
      </c>
      <c r="B22" s="77">
        <v>2066283</v>
      </c>
    </row>
    <row r="23" spans="1:3" x14ac:dyDescent="0.25">
      <c r="A23" s="119" t="s">
        <v>85</v>
      </c>
      <c r="B23" s="77">
        <v>0</v>
      </c>
    </row>
    <row r="24" spans="1:3" x14ac:dyDescent="0.25">
      <c r="A24" s="119" t="s">
        <v>86</v>
      </c>
      <c r="B24" s="77">
        <v>2066283</v>
      </c>
    </row>
    <row r="25" spans="1:3" x14ac:dyDescent="0.25">
      <c r="A25" s="119" t="s">
        <v>819</v>
      </c>
      <c r="B25" s="77">
        <v>0</v>
      </c>
    </row>
    <row r="26" spans="1:3" x14ac:dyDescent="0.25">
      <c r="A26" s="119" t="s">
        <v>87</v>
      </c>
      <c r="B26" s="77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D51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4" bestFit="1" customWidth="1"/>
    <col min="3" max="3" width="14.42578125" customWidth="1"/>
    <col min="4" max="4" width="14.28515625" customWidth="1"/>
  </cols>
  <sheetData>
    <row r="1" spans="1:4" x14ac:dyDescent="0.25">
      <c r="A1" s="386" t="s">
        <v>1706</v>
      </c>
      <c r="B1" s="386"/>
      <c r="C1" s="386"/>
      <c r="D1" s="386"/>
    </row>
    <row r="3" spans="1:4" ht="21" customHeight="1" x14ac:dyDescent="0.25">
      <c r="A3" s="391" t="s">
        <v>1679</v>
      </c>
      <c r="B3" s="393"/>
      <c r="C3" s="393"/>
      <c r="D3" s="393"/>
    </row>
    <row r="4" spans="1:4" ht="21" customHeight="1" x14ac:dyDescent="0.25">
      <c r="A4" s="358" t="s">
        <v>671</v>
      </c>
      <c r="B4" s="393"/>
      <c r="C4" s="393"/>
      <c r="D4" s="393"/>
    </row>
    <row r="5" spans="1:4" ht="18" x14ac:dyDescent="0.25">
      <c r="A5" s="56"/>
      <c r="B5" s="89"/>
      <c r="C5" s="89"/>
      <c r="D5" s="89"/>
    </row>
    <row r="6" spans="1:4" x14ac:dyDescent="0.25">
      <c r="A6" s="4" t="s">
        <v>69</v>
      </c>
      <c r="B6" s="4"/>
      <c r="C6" s="4"/>
      <c r="D6" s="4"/>
    </row>
    <row r="7" spans="1:4" ht="38.25" x14ac:dyDescent="0.25">
      <c r="A7" s="36" t="s">
        <v>604</v>
      </c>
      <c r="B7" s="88" t="s">
        <v>1532</v>
      </c>
      <c r="C7" s="88" t="s">
        <v>65</v>
      </c>
      <c r="D7" s="88" t="s">
        <v>1526</v>
      </c>
    </row>
    <row r="8" spans="1:4" x14ac:dyDescent="0.25">
      <c r="A8" s="118" t="s">
        <v>675</v>
      </c>
      <c r="B8" s="91">
        <v>9743108</v>
      </c>
      <c r="C8" s="76">
        <v>0</v>
      </c>
      <c r="D8" s="76">
        <v>4063494</v>
      </c>
    </row>
    <row r="9" spans="1:4" ht="25.5" x14ac:dyDescent="0.25">
      <c r="A9" s="118" t="s">
        <v>676</v>
      </c>
      <c r="B9" s="91">
        <v>0</v>
      </c>
      <c r="C9" s="76">
        <v>0</v>
      </c>
      <c r="D9" s="76">
        <v>98960</v>
      </c>
    </row>
    <row r="10" spans="1:4" x14ac:dyDescent="0.25">
      <c r="A10" s="118" t="s">
        <v>677</v>
      </c>
      <c r="B10" s="91">
        <v>353033</v>
      </c>
      <c r="C10" s="76">
        <v>0</v>
      </c>
      <c r="D10" s="76">
        <v>430893</v>
      </c>
    </row>
    <row r="11" spans="1:4" x14ac:dyDescent="0.25">
      <c r="A11" s="119" t="s">
        <v>678</v>
      </c>
      <c r="B11" s="348">
        <v>10096141</v>
      </c>
      <c r="C11" s="77">
        <v>0</v>
      </c>
      <c r="D11" s="77">
        <v>4593347</v>
      </c>
    </row>
    <row r="12" spans="1:4" x14ac:dyDescent="0.25">
      <c r="A12" s="118" t="s">
        <v>679</v>
      </c>
      <c r="B12" s="91">
        <v>0</v>
      </c>
      <c r="C12" s="76">
        <v>0</v>
      </c>
      <c r="D12" s="76">
        <v>0</v>
      </c>
    </row>
    <row r="13" spans="1:4" x14ac:dyDescent="0.25">
      <c r="A13" s="118" t="s">
        <v>680</v>
      </c>
      <c r="B13" s="91">
        <v>0</v>
      </c>
      <c r="C13" s="76">
        <v>0</v>
      </c>
      <c r="D13" s="76">
        <v>0</v>
      </c>
    </row>
    <row r="14" spans="1:4" x14ac:dyDescent="0.25">
      <c r="A14" s="119" t="s">
        <v>681</v>
      </c>
      <c r="B14" s="348">
        <v>0</v>
      </c>
      <c r="C14" s="77">
        <v>0</v>
      </c>
      <c r="D14" s="77">
        <v>0</v>
      </c>
    </row>
    <row r="15" spans="1:4" x14ac:dyDescent="0.25">
      <c r="A15" s="118" t="s">
        <v>682</v>
      </c>
      <c r="B15" s="91">
        <v>22558709</v>
      </c>
      <c r="C15" s="76">
        <v>0</v>
      </c>
      <c r="D15" s="76">
        <v>21017790</v>
      </c>
    </row>
    <row r="16" spans="1:4" x14ac:dyDescent="0.25">
      <c r="A16" s="118" t="s">
        <v>683</v>
      </c>
      <c r="B16" s="91">
        <v>3365454</v>
      </c>
      <c r="C16" s="76">
        <v>0</v>
      </c>
      <c r="D16" s="76">
        <v>1691624</v>
      </c>
    </row>
    <row r="17" spans="1:4" x14ac:dyDescent="0.25">
      <c r="A17" s="118" t="s">
        <v>674</v>
      </c>
      <c r="B17" s="91">
        <v>1479599</v>
      </c>
      <c r="C17" s="76">
        <v>0</v>
      </c>
      <c r="D17" s="76">
        <v>1392321</v>
      </c>
    </row>
    <row r="18" spans="1:4" x14ac:dyDescent="0.25">
      <c r="A18" s="118" t="s">
        <v>684</v>
      </c>
      <c r="B18" s="91">
        <v>5651520</v>
      </c>
      <c r="C18" s="76">
        <v>0</v>
      </c>
      <c r="D18" s="76">
        <v>804451</v>
      </c>
    </row>
    <row r="19" spans="1:4" x14ac:dyDescent="0.25">
      <c r="A19" s="119" t="s">
        <v>685</v>
      </c>
      <c r="B19" s="348">
        <v>33055282</v>
      </c>
      <c r="C19" s="77">
        <v>0</v>
      </c>
      <c r="D19" s="77">
        <v>24906186</v>
      </c>
    </row>
    <row r="20" spans="1:4" x14ac:dyDescent="0.25">
      <c r="A20" s="118" t="s">
        <v>686</v>
      </c>
      <c r="B20" s="91">
        <v>2606006</v>
      </c>
      <c r="C20" s="76">
        <v>0</v>
      </c>
      <c r="D20" s="76">
        <v>4188715</v>
      </c>
    </row>
    <row r="21" spans="1:4" x14ac:dyDescent="0.25">
      <c r="A21" s="118" t="s">
        <v>687</v>
      </c>
      <c r="B21" s="91">
        <v>6633916</v>
      </c>
      <c r="C21" s="76">
        <v>0</v>
      </c>
      <c r="D21" s="76">
        <v>6370499</v>
      </c>
    </row>
    <row r="22" spans="1:4" x14ac:dyDescent="0.25">
      <c r="A22" s="118" t="s">
        <v>688</v>
      </c>
      <c r="B22" s="91">
        <v>0</v>
      </c>
      <c r="C22" s="76">
        <v>0</v>
      </c>
      <c r="D22" s="76">
        <v>0</v>
      </c>
    </row>
    <row r="23" spans="1:4" x14ac:dyDescent="0.25">
      <c r="A23" s="118" t="s">
        <v>689</v>
      </c>
      <c r="B23" s="91">
        <v>0</v>
      </c>
      <c r="C23" s="76">
        <v>0</v>
      </c>
      <c r="D23" s="76">
        <v>0</v>
      </c>
    </row>
    <row r="24" spans="1:4" x14ac:dyDescent="0.25">
      <c r="A24" s="119" t="s">
        <v>690</v>
      </c>
      <c r="B24" s="348">
        <v>9239922</v>
      </c>
      <c r="C24" s="77">
        <v>0</v>
      </c>
      <c r="D24" s="77">
        <v>10559214</v>
      </c>
    </row>
    <row r="25" spans="1:4" x14ac:dyDescent="0.25">
      <c r="A25" s="118" t="s">
        <v>691</v>
      </c>
      <c r="B25" s="91">
        <v>7605586</v>
      </c>
      <c r="C25" s="76">
        <v>0</v>
      </c>
      <c r="D25" s="76">
        <v>7738344</v>
      </c>
    </row>
    <row r="26" spans="1:4" x14ac:dyDescent="0.25">
      <c r="A26" s="118" t="s">
        <v>692</v>
      </c>
      <c r="B26" s="91">
        <v>3024120</v>
      </c>
      <c r="C26" s="76">
        <v>0</v>
      </c>
      <c r="D26" s="76">
        <v>3621158</v>
      </c>
    </row>
    <row r="27" spans="1:4" x14ac:dyDescent="0.25">
      <c r="A27" s="118" t="s">
        <v>693</v>
      </c>
      <c r="B27" s="91">
        <v>1957984</v>
      </c>
      <c r="C27" s="76">
        <v>0</v>
      </c>
      <c r="D27" s="76">
        <v>2074056</v>
      </c>
    </row>
    <row r="28" spans="1:4" x14ac:dyDescent="0.25">
      <c r="A28" s="119" t="s">
        <v>694</v>
      </c>
      <c r="B28" s="348">
        <v>12587690</v>
      </c>
      <c r="C28" s="77">
        <v>0</v>
      </c>
      <c r="D28" s="77">
        <v>13433558</v>
      </c>
    </row>
    <row r="29" spans="1:4" x14ac:dyDescent="0.25">
      <c r="A29" s="119" t="s">
        <v>695</v>
      </c>
      <c r="B29" s="348">
        <v>17528513</v>
      </c>
      <c r="C29" s="77">
        <v>0</v>
      </c>
      <c r="D29" s="77">
        <v>18408069</v>
      </c>
    </row>
    <row r="30" spans="1:4" x14ac:dyDescent="0.25">
      <c r="A30" s="119" t="s">
        <v>696</v>
      </c>
      <c r="B30" s="348">
        <v>13093030</v>
      </c>
      <c r="C30" s="77">
        <v>0</v>
      </c>
      <c r="D30" s="77">
        <v>9711094</v>
      </c>
    </row>
    <row r="31" spans="1:4" x14ac:dyDescent="0.25">
      <c r="A31" s="119" t="s">
        <v>697</v>
      </c>
      <c r="B31" s="348">
        <v>-9297732</v>
      </c>
      <c r="C31" s="77">
        <v>0</v>
      </c>
      <c r="D31" s="77">
        <v>-22612402</v>
      </c>
    </row>
    <row r="32" spans="1:4" x14ac:dyDescent="0.25">
      <c r="A32" s="118" t="s">
        <v>698</v>
      </c>
      <c r="B32" s="91">
        <v>0</v>
      </c>
      <c r="C32" s="76">
        <v>0</v>
      </c>
      <c r="D32" s="76">
        <v>0</v>
      </c>
    </row>
    <row r="33" spans="1:4" ht="25.5" x14ac:dyDescent="0.25">
      <c r="A33" s="118" t="s">
        <v>699</v>
      </c>
      <c r="B33" s="91">
        <v>0</v>
      </c>
      <c r="C33" s="76">
        <v>0</v>
      </c>
      <c r="D33" s="76">
        <v>0</v>
      </c>
    </row>
    <row r="34" spans="1:4" ht="25.5" x14ac:dyDescent="0.25">
      <c r="A34" s="118" t="s">
        <v>700</v>
      </c>
      <c r="B34" s="91">
        <v>0</v>
      </c>
      <c r="C34" s="76">
        <v>0</v>
      </c>
      <c r="D34" s="76">
        <v>0</v>
      </c>
    </row>
    <row r="35" spans="1:4" ht="25.5" x14ac:dyDescent="0.25">
      <c r="A35" s="118" t="s">
        <v>701</v>
      </c>
      <c r="B35" s="91">
        <v>23</v>
      </c>
      <c r="C35" s="76">
        <v>0</v>
      </c>
      <c r="D35" s="76">
        <v>8</v>
      </c>
    </row>
    <row r="36" spans="1:4" x14ac:dyDescent="0.25">
      <c r="A36" s="118" t="s">
        <v>702</v>
      </c>
      <c r="B36" s="91">
        <v>0</v>
      </c>
      <c r="C36" s="76">
        <v>0</v>
      </c>
      <c r="D36" s="76">
        <v>0</v>
      </c>
    </row>
    <row r="37" spans="1:4" ht="25.5" x14ac:dyDescent="0.25">
      <c r="A37" s="118" t="s">
        <v>703</v>
      </c>
      <c r="B37" s="91">
        <v>0</v>
      </c>
      <c r="C37" s="76">
        <v>0</v>
      </c>
      <c r="D37" s="76">
        <v>0</v>
      </c>
    </row>
    <row r="38" spans="1:4" ht="38.25" x14ac:dyDescent="0.25">
      <c r="A38" s="118" t="s">
        <v>704</v>
      </c>
      <c r="B38" s="91">
        <v>0</v>
      </c>
      <c r="C38" s="76">
        <v>0</v>
      </c>
      <c r="D38" s="76">
        <v>0</v>
      </c>
    </row>
    <row r="39" spans="1:4" ht="25.5" x14ac:dyDescent="0.25">
      <c r="A39" s="119" t="s">
        <v>705</v>
      </c>
      <c r="B39" s="348">
        <v>23</v>
      </c>
      <c r="C39" s="77">
        <v>0</v>
      </c>
      <c r="D39" s="77">
        <v>8</v>
      </c>
    </row>
    <row r="40" spans="1:4" x14ac:dyDescent="0.25">
      <c r="A40" s="118" t="s">
        <v>706</v>
      </c>
      <c r="B40" s="91">
        <v>0</v>
      </c>
      <c r="C40" s="76">
        <v>0</v>
      </c>
      <c r="D40" s="76">
        <v>0</v>
      </c>
    </row>
    <row r="41" spans="1:4" ht="25.5" x14ac:dyDescent="0.25">
      <c r="A41" s="118" t="s">
        <v>707</v>
      </c>
      <c r="B41" s="91">
        <v>0</v>
      </c>
      <c r="C41" s="76">
        <v>0</v>
      </c>
      <c r="D41" s="76">
        <v>0</v>
      </c>
    </row>
    <row r="42" spans="1:4" x14ac:dyDescent="0.25">
      <c r="A42" s="118" t="s">
        <v>708</v>
      </c>
      <c r="B42" s="91">
        <v>0</v>
      </c>
      <c r="C42" s="76">
        <v>0</v>
      </c>
      <c r="D42" s="76">
        <v>0</v>
      </c>
    </row>
    <row r="43" spans="1:4" ht="25.5" x14ac:dyDescent="0.25">
      <c r="A43" s="118" t="s">
        <v>709</v>
      </c>
      <c r="B43" s="91">
        <v>0</v>
      </c>
      <c r="C43" s="76">
        <v>0</v>
      </c>
      <c r="D43" s="76">
        <v>0</v>
      </c>
    </row>
    <row r="44" spans="1:4" x14ac:dyDescent="0.25">
      <c r="A44" s="118" t="s">
        <v>710</v>
      </c>
      <c r="B44" s="91">
        <v>0</v>
      </c>
      <c r="C44" s="76">
        <v>0</v>
      </c>
      <c r="D44" s="76">
        <v>0</v>
      </c>
    </row>
    <row r="45" spans="1:4" x14ac:dyDescent="0.25">
      <c r="A45" s="118" t="s">
        <v>711</v>
      </c>
      <c r="B45" s="91">
        <v>0</v>
      </c>
      <c r="C45" s="76">
        <v>0</v>
      </c>
      <c r="D45" s="76">
        <v>0</v>
      </c>
    </row>
    <row r="46" spans="1:4" x14ac:dyDescent="0.25">
      <c r="A46" s="118" t="s">
        <v>712</v>
      </c>
      <c r="B46" s="91">
        <v>0</v>
      </c>
      <c r="C46" s="76">
        <v>0</v>
      </c>
      <c r="D46" s="76">
        <v>0</v>
      </c>
    </row>
    <row r="47" spans="1:4" ht="25.5" x14ac:dyDescent="0.25">
      <c r="A47" s="118" t="s">
        <v>713</v>
      </c>
      <c r="B47" s="91">
        <v>0</v>
      </c>
      <c r="C47" s="76">
        <v>0</v>
      </c>
      <c r="D47" s="76">
        <v>0</v>
      </c>
    </row>
    <row r="48" spans="1:4" ht="38.25" x14ac:dyDescent="0.25">
      <c r="A48" s="118" t="s">
        <v>714</v>
      </c>
      <c r="B48" s="91">
        <v>0</v>
      </c>
      <c r="C48" s="76">
        <v>0</v>
      </c>
      <c r="D48" s="76">
        <v>0</v>
      </c>
    </row>
    <row r="49" spans="1:4" x14ac:dyDescent="0.25">
      <c r="A49" s="119" t="s">
        <v>715</v>
      </c>
      <c r="B49" s="348">
        <v>0</v>
      </c>
      <c r="C49" s="77">
        <v>0</v>
      </c>
      <c r="D49" s="77">
        <v>0</v>
      </c>
    </row>
    <row r="50" spans="1:4" x14ac:dyDescent="0.25">
      <c r="A50" s="119" t="s">
        <v>716</v>
      </c>
      <c r="B50" s="348">
        <v>23</v>
      </c>
      <c r="C50" s="77">
        <v>0</v>
      </c>
      <c r="D50" s="77">
        <v>8</v>
      </c>
    </row>
    <row r="51" spans="1:4" x14ac:dyDescent="0.25">
      <c r="A51" s="119" t="s">
        <v>717</v>
      </c>
      <c r="B51" s="348">
        <v>-9297709</v>
      </c>
      <c r="C51" s="77">
        <v>0</v>
      </c>
      <c r="D51" s="77">
        <v>-22612394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E11"/>
  <sheetViews>
    <sheetView tabSelected="1" workbookViewId="0">
      <selection activeCell="B1" sqref="B1"/>
    </sheetView>
  </sheetViews>
  <sheetFormatPr defaultRowHeight="15" x14ac:dyDescent="0.25"/>
  <cols>
    <col min="1" max="1" width="56.140625" customWidth="1"/>
    <col min="3" max="3" width="11.28515625" bestFit="1" customWidth="1"/>
    <col min="4" max="4" width="12.85546875" customWidth="1"/>
    <col min="5" max="5" width="17.42578125" customWidth="1"/>
  </cols>
  <sheetData>
    <row r="1" spans="1:5" x14ac:dyDescent="0.25">
      <c r="B1" t="s">
        <v>1707</v>
      </c>
    </row>
    <row r="3" spans="1:5" x14ac:dyDescent="0.25">
      <c r="A3" s="356" t="s">
        <v>1679</v>
      </c>
      <c r="B3" s="359"/>
      <c r="C3" s="359"/>
      <c r="D3" s="359"/>
      <c r="E3" s="359"/>
    </row>
    <row r="4" spans="1:5" ht="18.75" customHeight="1" x14ac:dyDescent="0.25">
      <c r="A4" s="394" t="s">
        <v>1521</v>
      </c>
      <c r="B4" s="359"/>
      <c r="C4" s="359"/>
      <c r="D4" s="359"/>
      <c r="E4" s="359"/>
    </row>
    <row r="5" spans="1:5" ht="18" x14ac:dyDescent="0.25">
      <c r="A5" s="61"/>
      <c r="B5" s="313"/>
      <c r="C5" s="313"/>
      <c r="D5" s="313"/>
      <c r="E5" s="313"/>
    </row>
    <row r="6" spans="1:5" x14ac:dyDescent="0.25">
      <c r="A6" s="105" t="s">
        <v>630</v>
      </c>
    </row>
    <row r="7" spans="1:5" x14ac:dyDescent="0.25">
      <c r="A7" s="395" t="s">
        <v>604</v>
      </c>
      <c r="B7" s="366" t="s">
        <v>108</v>
      </c>
      <c r="C7" s="397" t="s">
        <v>1522</v>
      </c>
      <c r="D7" s="398"/>
      <c r="E7" s="399"/>
    </row>
    <row r="8" spans="1:5" ht="26.25" x14ac:dyDescent="0.25">
      <c r="A8" s="380"/>
      <c r="B8" s="396"/>
      <c r="C8" s="253" t="s">
        <v>633</v>
      </c>
      <c r="D8" s="181" t="s">
        <v>17</v>
      </c>
      <c r="E8" s="253" t="s">
        <v>18</v>
      </c>
    </row>
    <row r="9" spans="1:5" ht="30" x14ac:dyDescent="0.25">
      <c r="A9" s="315" t="s">
        <v>1523</v>
      </c>
      <c r="B9" s="5" t="s">
        <v>248</v>
      </c>
      <c r="C9" s="106">
        <v>0</v>
      </c>
      <c r="D9" s="106">
        <v>0</v>
      </c>
      <c r="E9" s="106">
        <v>0</v>
      </c>
    </row>
    <row r="10" spans="1:5" ht="30" x14ac:dyDescent="0.25">
      <c r="A10" s="315" t="s">
        <v>1524</v>
      </c>
      <c r="B10" s="5" t="s">
        <v>248</v>
      </c>
      <c r="C10" s="106">
        <v>0</v>
      </c>
      <c r="D10" s="106">
        <v>0</v>
      </c>
      <c r="E10" s="106">
        <v>0</v>
      </c>
    </row>
    <row r="11" spans="1:5" ht="15.75" x14ac:dyDescent="0.25">
      <c r="A11" s="147" t="s">
        <v>632</v>
      </c>
      <c r="B11" s="147"/>
      <c r="C11" s="316">
        <f>SUM(C9:C10)</f>
        <v>0</v>
      </c>
      <c r="D11" s="316">
        <f>SUM(D9:D10)</f>
        <v>0</v>
      </c>
      <c r="E11" s="316">
        <f>SUM(E9:E10)</f>
        <v>0</v>
      </c>
    </row>
  </sheetData>
  <mergeCells count="5">
    <mergeCell ref="A3:E3"/>
    <mergeCell ref="A4:E4"/>
    <mergeCell ref="A7:A8"/>
    <mergeCell ref="B7:B8"/>
    <mergeCell ref="C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102"/>
  <sheetViews>
    <sheetView workbookViewId="0">
      <selection activeCell="B1" sqref="B1"/>
    </sheetView>
  </sheetViews>
  <sheetFormatPr defaultRowHeight="15" x14ac:dyDescent="0.25"/>
  <cols>
    <col min="1" max="1" width="92.5703125" customWidth="1"/>
    <col min="3" max="5" width="15.7109375" style="215" bestFit="1" customWidth="1"/>
  </cols>
  <sheetData>
    <row r="1" spans="1:7" x14ac:dyDescent="0.25">
      <c r="B1" t="s">
        <v>1690</v>
      </c>
    </row>
    <row r="3" spans="1:7" ht="24" customHeight="1" x14ac:dyDescent="0.25">
      <c r="A3" s="356" t="s">
        <v>1679</v>
      </c>
      <c r="B3" s="357"/>
      <c r="C3" s="357"/>
      <c r="D3" s="357"/>
      <c r="E3" s="357"/>
    </row>
    <row r="4" spans="1:7" ht="24" customHeight="1" x14ac:dyDescent="0.25">
      <c r="A4" s="358" t="s">
        <v>660</v>
      </c>
      <c r="B4" s="359"/>
      <c r="C4" s="359"/>
      <c r="D4" s="359"/>
      <c r="E4" s="359"/>
      <c r="G4" s="62"/>
    </row>
    <row r="5" spans="1:7" ht="18" x14ac:dyDescent="0.25">
      <c r="A5" s="37"/>
    </row>
    <row r="6" spans="1:7" x14ac:dyDescent="0.25">
      <c r="A6" s="73" t="s">
        <v>630</v>
      </c>
    </row>
    <row r="7" spans="1:7" ht="25.5" x14ac:dyDescent="0.25">
      <c r="A7" s="2" t="s">
        <v>107</v>
      </c>
      <c r="B7" s="3" t="s">
        <v>5</v>
      </c>
      <c r="C7" s="319" t="s">
        <v>633</v>
      </c>
      <c r="D7" s="319" t="s">
        <v>17</v>
      </c>
      <c r="E7" s="181" t="s">
        <v>18</v>
      </c>
    </row>
    <row r="8" spans="1:7" ht="15" customHeight="1" x14ac:dyDescent="0.25">
      <c r="A8" s="221" t="s">
        <v>910</v>
      </c>
      <c r="B8" s="223" t="s">
        <v>269</v>
      </c>
      <c r="C8" s="76">
        <v>12182932</v>
      </c>
      <c r="D8" s="76">
        <v>12252076</v>
      </c>
      <c r="E8" s="76">
        <v>12252076</v>
      </c>
    </row>
    <row r="9" spans="1:7" ht="15" customHeight="1" x14ac:dyDescent="0.25">
      <c r="A9" s="221" t="s">
        <v>911</v>
      </c>
      <c r="B9" s="223" t="s">
        <v>270</v>
      </c>
      <c r="C9" s="76">
        <v>0</v>
      </c>
      <c r="D9" s="76">
        <v>0</v>
      </c>
      <c r="E9" s="76">
        <v>0</v>
      </c>
    </row>
    <row r="10" spans="1:7" ht="15" customHeight="1" x14ac:dyDescent="0.25">
      <c r="A10" s="221" t="s">
        <v>912</v>
      </c>
      <c r="B10" s="223" t="s">
        <v>271</v>
      </c>
      <c r="C10" s="76">
        <v>5698000</v>
      </c>
      <c r="D10" s="76">
        <v>6965714</v>
      </c>
      <c r="E10" s="76">
        <v>6965714</v>
      </c>
    </row>
    <row r="11" spans="1:7" ht="15" customHeight="1" x14ac:dyDescent="0.25">
      <c r="A11" s="221" t="s">
        <v>913</v>
      </c>
      <c r="B11" s="223" t="s">
        <v>272</v>
      </c>
      <c r="C11" s="76">
        <v>1800000</v>
      </c>
      <c r="D11" s="76">
        <v>1800000</v>
      </c>
      <c r="E11" s="76">
        <v>1800000</v>
      </c>
    </row>
    <row r="12" spans="1:7" ht="15" customHeight="1" x14ac:dyDescent="0.25">
      <c r="A12" s="221" t="s">
        <v>914</v>
      </c>
      <c r="B12" s="223" t="s">
        <v>273</v>
      </c>
      <c r="C12" s="76">
        <v>0</v>
      </c>
      <c r="D12" s="76">
        <v>0</v>
      </c>
      <c r="E12" s="76">
        <v>0</v>
      </c>
    </row>
    <row r="13" spans="1:7" ht="15" customHeight="1" x14ac:dyDescent="0.25">
      <c r="A13" s="221" t="s">
        <v>915</v>
      </c>
      <c r="B13" s="223" t="s">
        <v>274</v>
      </c>
      <c r="C13" s="76">
        <v>0</v>
      </c>
      <c r="D13" s="76">
        <v>0</v>
      </c>
      <c r="E13" s="76">
        <v>0</v>
      </c>
    </row>
    <row r="14" spans="1:7" ht="15" customHeight="1" x14ac:dyDescent="0.25">
      <c r="A14" s="222" t="s">
        <v>478</v>
      </c>
      <c r="B14" s="224" t="s">
        <v>275</v>
      </c>
      <c r="C14" s="77">
        <v>19680932</v>
      </c>
      <c r="D14" s="77">
        <v>21017790</v>
      </c>
      <c r="E14" s="77">
        <v>21017790</v>
      </c>
    </row>
    <row r="15" spans="1:7" ht="15" customHeight="1" x14ac:dyDescent="0.25">
      <c r="A15" s="221" t="s">
        <v>916</v>
      </c>
      <c r="B15" s="223" t="s">
        <v>277</v>
      </c>
      <c r="C15" s="76">
        <v>0</v>
      </c>
      <c r="D15" s="76">
        <v>0</v>
      </c>
      <c r="E15" s="76">
        <v>0</v>
      </c>
    </row>
    <row r="16" spans="1:7" ht="15" customHeight="1" x14ac:dyDescent="0.25">
      <c r="A16" s="221" t="s">
        <v>278</v>
      </c>
      <c r="B16" s="223" t="s">
        <v>279</v>
      </c>
      <c r="C16" s="76">
        <v>0</v>
      </c>
      <c r="D16" s="76">
        <v>0</v>
      </c>
      <c r="E16" s="76">
        <v>0</v>
      </c>
    </row>
    <row r="17" spans="1:5" ht="15" customHeight="1" x14ac:dyDescent="0.25">
      <c r="A17" s="221" t="s">
        <v>448</v>
      </c>
      <c r="B17" s="223" t="s">
        <v>280</v>
      </c>
      <c r="C17" s="76">
        <v>0</v>
      </c>
      <c r="D17" s="76">
        <v>0</v>
      </c>
      <c r="E17" s="76">
        <v>0</v>
      </c>
    </row>
    <row r="18" spans="1:5" ht="15" customHeight="1" x14ac:dyDescent="0.25">
      <c r="A18" s="221" t="s">
        <v>497</v>
      </c>
      <c r="B18" s="223" t="s">
        <v>281</v>
      </c>
      <c r="C18" s="76">
        <v>0</v>
      </c>
      <c r="D18" s="76">
        <v>0</v>
      </c>
      <c r="E18" s="76">
        <v>0</v>
      </c>
    </row>
    <row r="19" spans="1:5" ht="15" customHeight="1" x14ac:dyDescent="0.25">
      <c r="A19" s="221" t="s">
        <v>450</v>
      </c>
      <c r="B19" s="223" t="s">
        <v>282</v>
      </c>
      <c r="C19" s="76">
        <v>538000</v>
      </c>
      <c r="D19" s="76">
        <v>1691624</v>
      </c>
      <c r="E19" s="76">
        <v>1691624</v>
      </c>
    </row>
    <row r="20" spans="1:5" ht="15" customHeight="1" x14ac:dyDescent="0.25">
      <c r="A20" s="222" t="s">
        <v>479</v>
      </c>
      <c r="B20" s="224" t="s">
        <v>283</v>
      </c>
      <c r="C20" s="77">
        <v>20218932</v>
      </c>
      <c r="D20" s="77">
        <v>22709414</v>
      </c>
      <c r="E20" s="77">
        <v>22709414</v>
      </c>
    </row>
    <row r="21" spans="1:5" ht="15" customHeight="1" x14ac:dyDescent="0.25">
      <c r="A21" s="221" t="s">
        <v>917</v>
      </c>
      <c r="B21" s="223" t="s">
        <v>292</v>
      </c>
      <c r="C21" s="76">
        <v>0</v>
      </c>
      <c r="D21" s="76">
        <v>0</v>
      </c>
      <c r="E21" s="76">
        <v>0</v>
      </c>
    </row>
    <row r="22" spans="1:5" ht="15" customHeight="1" x14ac:dyDescent="0.25">
      <c r="A22" s="221" t="s">
        <v>918</v>
      </c>
      <c r="B22" s="223" t="s">
        <v>293</v>
      </c>
      <c r="C22" s="76">
        <v>0</v>
      </c>
      <c r="D22" s="76">
        <v>0</v>
      </c>
      <c r="E22" s="76">
        <v>0</v>
      </c>
    </row>
    <row r="23" spans="1:5" ht="15" customHeight="1" x14ac:dyDescent="0.25">
      <c r="A23" s="222" t="s">
        <v>919</v>
      </c>
      <c r="B23" s="224" t="s">
        <v>294</v>
      </c>
      <c r="C23" s="76">
        <v>0</v>
      </c>
      <c r="D23" s="76">
        <v>0</v>
      </c>
      <c r="E23" s="76">
        <v>0</v>
      </c>
    </row>
    <row r="24" spans="1:5" ht="15" customHeight="1" x14ac:dyDescent="0.25">
      <c r="A24" s="221" t="s">
        <v>920</v>
      </c>
      <c r="B24" s="224" t="s">
        <v>295</v>
      </c>
      <c r="C24" s="76">
        <v>0</v>
      </c>
      <c r="D24" s="76">
        <v>0</v>
      </c>
      <c r="E24" s="76">
        <v>0</v>
      </c>
    </row>
    <row r="25" spans="1:5" ht="15" customHeight="1" x14ac:dyDescent="0.25">
      <c r="A25" s="221" t="s">
        <v>455</v>
      </c>
      <c r="B25" s="224" t="s">
        <v>296</v>
      </c>
      <c r="C25" s="76">
        <v>0</v>
      </c>
      <c r="D25" s="76">
        <v>0</v>
      </c>
      <c r="E25" s="76">
        <v>0</v>
      </c>
    </row>
    <row r="26" spans="1:5" ht="15" customHeight="1" x14ac:dyDescent="0.25">
      <c r="A26" s="221" t="s">
        <v>456</v>
      </c>
      <c r="B26" s="224" t="s">
        <v>297</v>
      </c>
      <c r="C26" s="77">
        <v>340000</v>
      </c>
      <c r="D26" s="77">
        <v>389000</v>
      </c>
      <c r="E26" s="77">
        <v>389000</v>
      </c>
    </row>
    <row r="27" spans="1:5" ht="15" customHeight="1" x14ac:dyDescent="0.25">
      <c r="A27" s="221" t="s">
        <v>457</v>
      </c>
      <c r="B27" s="223" t="s">
        <v>298</v>
      </c>
      <c r="C27" s="76">
        <v>4400000</v>
      </c>
      <c r="D27" s="76">
        <v>3890057</v>
      </c>
      <c r="E27" s="76">
        <v>3890057</v>
      </c>
    </row>
    <row r="28" spans="1:5" ht="15" customHeight="1" x14ac:dyDescent="0.25">
      <c r="A28" s="221" t="s">
        <v>458</v>
      </c>
      <c r="B28" s="223" t="s">
        <v>301</v>
      </c>
      <c r="C28" s="76">
        <v>0</v>
      </c>
      <c r="D28" s="76">
        <v>0</v>
      </c>
      <c r="E28" s="76">
        <v>0</v>
      </c>
    </row>
    <row r="29" spans="1:5" ht="15" customHeight="1" x14ac:dyDescent="0.25">
      <c r="A29" s="221" t="s">
        <v>302</v>
      </c>
      <c r="B29" s="223" t="s">
        <v>303</v>
      </c>
      <c r="C29" s="76">
        <v>0</v>
      </c>
      <c r="D29" s="76">
        <v>0</v>
      </c>
      <c r="E29" s="76">
        <v>0</v>
      </c>
    </row>
    <row r="30" spans="1:5" ht="15" customHeight="1" x14ac:dyDescent="0.25">
      <c r="A30" s="221" t="s">
        <v>459</v>
      </c>
      <c r="B30" s="223" t="s">
        <v>304</v>
      </c>
      <c r="C30" s="76">
        <v>1000000</v>
      </c>
      <c r="D30" s="76">
        <v>748703</v>
      </c>
      <c r="E30" s="76">
        <v>748703</v>
      </c>
    </row>
    <row r="31" spans="1:5" ht="15" customHeight="1" x14ac:dyDescent="0.25">
      <c r="A31" s="221" t="s">
        <v>503</v>
      </c>
      <c r="B31" s="223" t="s">
        <v>309</v>
      </c>
      <c r="C31" s="76">
        <v>0</v>
      </c>
      <c r="D31" s="76">
        <v>0</v>
      </c>
      <c r="E31" s="76">
        <v>0</v>
      </c>
    </row>
    <row r="32" spans="1:5" ht="15" customHeight="1" x14ac:dyDescent="0.25">
      <c r="A32" s="222" t="s">
        <v>921</v>
      </c>
      <c r="B32" s="224" t="s">
        <v>312</v>
      </c>
      <c r="C32" s="77">
        <v>5400000</v>
      </c>
      <c r="D32" s="77">
        <v>4638760</v>
      </c>
      <c r="E32" s="77">
        <v>4638760</v>
      </c>
    </row>
    <row r="33" spans="1:5" ht="15" customHeight="1" x14ac:dyDescent="0.25">
      <c r="A33" s="221" t="s">
        <v>922</v>
      </c>
      <c r="B33" s="223" t="s">
        <v>313</v>
      </c>
      <c r="C33" s="76">
        <v>65000</v>
      </c>
      <c r="D33" s="76">
        <v>66925</v>
      </c>
      <c r="E33" s="76">
        <v>66925</v>
      </c>
    </row>
    <row r="34" spans="1:5" ht="15" customHeight="1" x14ac:dyDescent="0.25">
      <c r="A34" s="222" t="s">
        <v>923</v>
      </c>
      <c r="B34" s="224" t="s">
        <v>314</v>
      </c>
      <c r="C34" s="77">
        <v>5805000</v>
      </c>
      <c r="D34" s="77">
        <v>5094685</v>
      </c>
      <c r="E34" s="77">
        <v>5094685</v>
      </c>
    </row>
    <row r="35" spans="1:5" ht="15" customHeight="1" x14ac:dyDescent="0.25">
      <c r="A35" s="221" t="s">
        <v>924</v>
      </c>
      <c r="B35" s="223" t="s">
        <v>316</v>
      </c>
      <c r="C35" s="76">
        <v>0</v>
      </c>
      <c r="D35" s="76">
        <v>0</v>
      </c>
      <c r="E35" s="76">
        <v>0</v>
      </c>
    </row>
    <row r="36" spans="1:5" ht="15" customHeight="1" x14ac:dyDescent="0.25">
      <c r="A36" s="221" t="s">
        <v>461</v>
      </c>
      <c r="B36" s="223" t="s">
        <v>317</v>
      </c>
      <c r="C36" s="76">
        <v>0</v>
      </c>
      <c r="D36" s="76">
        <v>98960</v>
      </c>
      <c r="E36" s="76">
        <v>98960</v>
      </c>
    </row>
    <row r="37" spans="1:5" ht="15" customHeight="1" x14ac:dyDescent="0.25">
      <c r="A37" s="221" t="s">
        <v>925</v>
      </c>
      <c r="B37" s="223" t="s">
        <v>318</v>
      </c>
      <c r="C37" s="76">
        <v>0</v>
      </c>
      <c r="D37" s="76">
        <v>0</v>
      </c>
      <c r="E37" s="76">
        <v>0</v>
      </c>
    </row>
    <row r="38" spans="1:5" ht="15" customHeight="1" x14ac:dyDescent="0.25">
      <c r="A38" s="221" t="s">
        <v>463</v>
      </c>
      <c r="B38" s="223" t="s">
        <v>319</v>
      </c>
      <c r="C38" s="76">
        <v>550000</v>
      </c>
      <c r="D38" s="76">
        <v>430893</v>
      </c>
      <c r="E38" s="76">
        <v>430893</v>
      </c>
    </row>
    <row r="39" spans="1:5" ht="15" customHeight="1" x14ac:dyDescent="0.25">
      <c r="A39" s="221" t="s">
        <v>320</v>
      </c>
      <c r="B39" s="223" t="s">
        <v>321</v>
      </c>
      <c r="C39" s="76">
        <v>0</v>
      </c>
      <c r="D39" s="76">
        <v>0</v>
      </c>
      <c r="E39" s="76">
        <v>0</v>
      </c>
    </row>
    <row r="40" spans="1:5" ht="15" customHeight="1" x14ac:dyDescent="0.25">
      <c r="A40" s="221" t="s">
        <v>322</v>
      </c>
      <c r="B40" s="223" t="s">
        <v>323</v>
      </c>
      <c r="C40" s="76">
        <v>0</v>
      </c>
      <c r="D40" s="76">
        <v>0</v>
      </c>
      <c r="E40" s="76">
        <v>0</v>
      </c>
    </row>
    <row r="41" spans="1:5" ht="15" customHeight="1" x14ac:dyDescent="0.25">
      <c r="A41" s="221" t="s">
        <v>926</v>
      </c>
      <c r="B41" s="223" t="s">
        <v>325</v>
      </c>
      <c r="C41" s="76">
        <v>0</v>
      </c>
      <c r="D41" s="76">
        <v>0</v>
      </c>
      <c r="E41" s="76">
        <v>0</v>
      </c>
    </row>
    <row r="42" spans="1:5" ht="15" customHeight="1" x14ac:dyDescent="0.25">
      <c r="A42" s="221" t="s">
        <v>927</v>
      </c>
      <c r="B42" s="223" t="s">
        <v>326</v>
      </c>
      <c r="C42" s="76">
        <v>0</v>
      </c>
      <c r="D42" s="76">
        <v>8</v>
      </c>
      <c r="E42" s="76">
        <v>8</v>
      </c>
    </row>
    <row r="43" spans="1:5" ht="15" customHeight="1" x14ac:dyDescent="0.25">
      <c r="A43" s="221" t="s">
        <v>928</v>
      </c>
      <c r="B43" s="223" t="s">
        <v>327</v>
      </c>
      <c r="C43" s="76">
        <v>0</v>
      </c>
      <c r="D43" s="76">
        <v>0</v>
      </c>
      <c r="E43" s="76">
        <v>0</v>
      </c>
    </row>
    <row r="44" spans="1:5" ht="15" customHeight="1" x14ac:dyDescent="0.25">
      <c r="A44" s="221" t="s">
        <v>817</v>
      </c>
      <c r="B44" s="223" t="s">
        <v>328</v>
      </c>
      <c r="C44" s="76">
        <v>0</v>
      </c>
      <c r="D44" s="76">
        <v>0</v>
      </c>
      <c r="E44" s="76">
        <v>0</v>
      </c>
    </row>
    <row r="45" spans="1:5" ht="15" customHeight="1" x14ac:dyDescent="0.25">
      <c r="A45" s="221" t="s">
        <v>466</v>
      </c>
      <c r="B45" s="223" t="s">
        <v>816</v>
      </c>
      <c r="C45" s="76">
        <v>250000</v>
      </c>
      <c r="D45" s="76">
        <v>635714</v>
      </c>
      <c r="E45" s="76">
        <v>635714</v>
      </c>
    </row>
    <row r="46" spans="1:5" ht="15" customHeight="1" x14ac:dyDescent="0.25">
      <c r="A46" s="222" t="s">
        <v>484</v>
      </c>
      <c r="B46" s="224" t="s">
        <v>329</v>
      </c>
      <c r="C46" s="77">
        <v>800000</v>
      </c>
      <c r="D46" s="77">
        <v>1165575</v>
      </c>
      <c r="E46" s="77">
        <v>1165575</v>
      </c>
    </row>
    <row r="47" spans="1:5" ht="15" customHeight="1" x14ac:dyDescent="0.25">
      <c r="A47" s="221" t="s">
        <v>338</v>
      </c>
      <c r="B47" s="223" t="s">
        <v>339</v>
      </c>
      <c r="C47" s="76">
        <v>0</v>
      </c>
      <c r="D47" s="76">
        <v>0</v>
      </c>
      <c r="E47" s="76">
        <v>0</v>
      </c>
    </row>
    <row r="48" spans="1:5" ht="15" customHeight="1" x14ac:dyDescent="0.25">
      <c r="A48" s="221" t="s">
        <v>929</v>
      </c>
      <c r="B48" s="223" t="s">
        <v>340</v>
      </c>
      <c r="C48" s="76">
        <v>0</v>
      </c>
      <c r="D48" s="76">
        <v>0</v>
      </c>
      <c r="E48" s="76">
        <v>0</v>
      </c>
    </row>
    <row r="49" spans="1:5" ht="15" customHeight="1" x14ac:dyDescent="0.25">
      <c r="A49" s="221" t="s">
        <v>930</v>
      </c>
      <c r="B49" s="223" t="s">
        <v>931</v>
      </c>
      <c r="C49" s="76">
        <v>0</v>
      </c>
      <c r="D49" s="76">
        <v>0</v>
      </c>
      <c r="E49" s="76">
        <v>0</v>
      </c>
    </row>
    <row r="50" spans="1:5" ht="15" customHeight="1" x14ac:dyDescent="0.25">
      <c r="A50" s="221" t="s">
        <v>513</v>
      </c>
      <c r="B50" s="223" t="s">
        <v>932</v>
      </c>
      <c r="C50" s="76">
        <v>0</v>
      </c>
      <c r="D50" s="76">
        <v>0</v>
      </c>
      <c r="E50" s="76">
        <v>0</v>
      </c>
    </row>
    <row r="51" spans="1:5" ht="15" customHeight="1" x14ac:dyDescent="0.25">
      <c r="A51" s="221" t="s">
        <v>470</v>
      </c>
      <c r="B51" s="223" t="s">
        <v>634</v>
      </c>
      <c r="C51" s="76">
        <v>0</v>
      </c>
      <c r="D51" s="76">
        <v>0</v>
      </c>
      <c r="E51" s="76">
        <v>0</v>
      </c>
    </row>
    <row r="52" spans="1:5" ht="15" customHeight="1" x14ac:dyDescent="0.25">
      <c r="A52" s="222" t="s">
        <v>933</v>
      </c>
      <c r="B52" s="224" t="s">
        <v>341</v>
      </c>
      <c r="C52" s="77">
        <v>0</v>
      </c>
      <c r="D52" s="77">
        <v>0</v>
      </c>
      <c r="E52" s="77">
        <v>0</v>
      </c>
    </row>
    <row r="53" spans="1:5" ht="15" customHeight="1" x14ac:dyDescent="0.25">
      <c r="A53" s="227" t="s">
        <v>549</v>
      </c>
      <c r="B53" s="228"/>
      <c r="C53" s="285">
        <f>C20+C34+C46+C52</f>
        <v>26823932</v>
      </c>
      <c r="D53" s="285">
        <f t="shared" ref="D53:E53" si="0">D20+D34+D46+D52</f>
        <v>28969674</v>
      </c>
      <c r="E53" s="285">
        <f t="shared" si="0"/>
        <v>28969674</v>
      </c>
    </row>
    <row r="54" spans="1:5" ht="15" customHeight="1" x14ac:dyDescent="0.25">
      <c r="A54" s="221" t="s">
        <v>284</v>
      </c>
      <c r="B54" s="223" t="s">
        <v>285</v>
      </c>
      <c r="C54" s="76">
        <v>0</v>
      </c>
      <c r="D54" s="76">
        <v>0</v>
      </c>
      <c r="E54" s="76">
        <v>0</v>
      </c>
    </row>
    <row r="55" spans="1:5" ht="15" customHeight="1" x14ac:dyDescent="0.25">
      <c r="A55" s="221" t="s">
        <v>286</v>
      </c>
      <c r="B55" s="223" t="s">
        <v>287</v>
      </c>
      <c r="C55" s="76">
        <v>0</v>
      </c>
      <c r="D55" s="76">
        <v>0</v>
      </c>
      <c r="E55" s="76">
        <v>0</v>
      </c>
    </row>
    <row r="56" spans="1:5" ht="15" customHeight="1" x14ac:dyDescent="0.25">
      <c r="A56" s="221" t="s">
        <v>451</v>
      </c>
      <c r="B56" s="223" t="s">
        <v>288</v>
      </c>
      <c r="C56" s="76">
        <v>0</v>
      </c>
      <c r="D56" s="76">
        <v>0</v>
      </c>
      <c r="E56" s="76">
        <v>0</v>
      </c>
    </row>
    <row r="57" spans="1:5" ht="15" customHeight="1" x14ac:dyDescent="0.25">
      <c r="A57" s="221" t="s">
        <v>452</v>
      </c>
      <c r="B57" s="223" t="s">
        <v>289</v>
      </c>
      <c r="C57" s="76">
        <v>0</v>
      </c>
      <c r="D57" s="76">
        <v>0</v>
      </c>
      <c r="E57" s="76">
        <v>0</v>
      </c>
    </row>
    <row r="58" spans="1:5" ht="15" customHeight="1" x14ac:dyDescent="0.25">
      <c r="A58" s="221" t="s">
        <v>453</v>
      </c>
      <c r="B58" s="223" t="s">
        <v>290</v>
      </c>
      <c r="C58" s="76">
        <v>1763608</v>
      </c>
      <c r="D58" s="76">
        <v>1392321</v>
      </c>
      <c r="E58" s="76">
        <v>1392321</v>
      </c>
    </row>
    <row r="59" spans="1:5" ht="15" customHeight="1" x14ac:dyDescent="0.25">
      <c r="A59" s="222" t="s">
        <v>934</v>
      </c>
      <c r="B59" s="224" t="s">
        <v>291</v>
      </c>
      <c r="C59" s="77">
        <v>1763608</v>
      </c>
      <c r="D59" s="77">
        <v>1392321</v>
      </c>
      <c r="E59" s="77">
        <v>1392321</v>
      </c>
    </row>
    <row r="60" spans="1:5" ht="15" customHeight="1" x14ac:dyDescent="0.25">
      <c r="A60" s="221" t="s">
        <v>935</v>
      </c>
      <c r="B60" s="223" t="s">
        <v>330</v>
      </c>
      <c r="C60" s="209">
        <v>0</v>
      </c>
      <c r="D60" s="209">
        <v>0</v>
      </c>
      <c r="E60" s="209">
        <v>0</v>
      </c>
    </row>
    <row r="61" spans="1:5" ht="15" customHeight="1" x14ac:dyDescent="0.25">
      <c r="A61" s="221" t="s">
        <v>468</v>
      </c>
      <c r="B61" s="223" t="s">
        <v>331</v>
      </c>
      <c r="C61" s="209">
        <v>0</v>
      </c>
      <c r="D61" s="209">
        <v>0</v>
      </c>
      <c r="E61" s="209">
        <v>0</v>
      </c>
    </row>
    <row r="62" spans="1:5" ht="15" customHeight="1" x14ac:dyDescent="0.25">
      <c r="A62" s="221" t="s">
        <v>936</v>
      </c>
      <c r="B62" s="223" t="s">
        <v>333</v>
      </c>
      <c r="C62" s="209">
        <v>0</v>
      </c>
      <c r="D62" s="209">
        <v>0</v>
      </c>
      <c r="E62" s="209">
        <v>0</v>
      </c>
    </row>
    <row r="63" spans="1:5" ht="15" customHeight="1" x14ac:dyDescent="0.25">
      <c r="A63" s="221" t="s">
        <v>937</v>
      </c>
      <c r="B63" s="223" t="s">
        <v>334</v>
      </c>
      <c r="C63" s="209">
        <v>0</v>
      </c>
      <c r="D63" s="209">
        <v>0</v>
      </c>
      <c r="E63" s="209">
        <v>0</v>
      </c>
    </row>
    <row r="64" spans="1:5" ht="15" customHeight="1" x14ac:dyDescent="0.25">
      <c r="A64" s="221" t="s">
        <v>335</v>
      </c>
      <c r="B64" s="223" t="s">
        <v>336</v>
      </c>
      <c r="C64" s="209">
        <v>0</v>
      </c>
      <c r="D64" s="209">
        <v>0</v>
      </c>
      <c r="E64" s="209">
        <v>0</v>
      </c>
    </row>
    <row r="65" spans="1:5" ht="15" customHeight="1" x14ac:dyDescent="0.25">
      <c r="A65" s="222" t="s">
        <v>485</v>
      </c>
      <c r="B65" s="224" t="s">
        <v>337</v>
      </c>
      <c r="C65" s="210">
        <v>0</v>
      </c>
      <c r="D65" s="210">
        <v>0</v>
      </c>
      <c r="E65" s="210">
        <v>0</v>
      </c>
    </row>
    <row r="66" spans="1:5" ht="15" customHeight="1" x14ac:dyDescent="0.25">
      <c r="A66" s="221" t="s">
        <v>342</v>
      </c>
      <c r="B66" s="223" t="s">
        <v>343</v>
      </c>
      <c r="C66" s="209">
        <v>0</v>
      </c>
      <c r="D66" s="209">
        <v>0</v>
      </c>
      <c r="E66" s="209">
        <v>0</v>
      </c>
    </row>
    <row r="67" spans="1:5" ht="15" customHeight="1" x14ac:dyDescent="0.25">
      <c r="A67" s="221" t="s">
        <v>938</v>
      </c>
      <c r="B67" s="223" t="s">
        <v>344</v>
      </c>
      <c r="C67" s="209">
        <v>0</v>
      </c>
      <c r="D67" s="209">
        <v>0</v>
      </c>
      <c r="E67" s="209">
        <v>0</v>
      </c>
    </row>
    <row r="68" spans="1:5" ht="15" customHeight="1" x14ac:dyDescent="0.25">
      <c r="A68" s="221" t="s">
        <v>939</v>
      </c>
      <c r="B68" s="223" t="s">
        <v>345</v>
      </c>
      <c r="C68" s="209">
        <v>0</v>
      </c>
      <c r="D68" s="209">
        <v>0</v>
      </c>
      <c r="E68" s="209">
        <v>0</v>
      </c>
    </row>
    <row r="69" spans="1:5" ht="30" x14ac:dyDescent="0.25">
      <c r="A69" s="221" t="s">
        <v>471</v>
      </c>
      <c r="B69" s="223" t="s">
        <v>940</v>
      </c>
      <c r="C69" s="209">
        <v>0</v>
      </c>
      <c r="D69" s="209">
        <v>0</v>
      </c>
      <c r="E69" s="209">
        <v>0</v>
      </c>
    </row>
    <row r="70" spans="1:5" x14ac:dyDescent="0.25">
      <c r="A70" s="221" t="s">
        <v>516</v>
      </c>
      <c r="B70" s="223" t="s">
        <v>941</v>
      </c>
      <c r="C70" s="209">
        <v>0</v>
      </c>
      <c r="D70" s="209">
        <v>0</v>
      </c>
      <c r="E70" s="209">
        <v>0</v>
      </c>
    </row>
    <row r="71" spans="1:5" x14ac:dyDescent="0.25">
      <c r="A71" s="222" t="s">
        <v>488</v>
      </c>
      <c r="B71" s="224" t="s">
        <v>346</v>
      </c>
      <c r="C71" s="210">
        <v>0</v>
      </c>
      <c r="D71" s="210">
        <v>0</v>
      </c>
      <c r="E71" s="210">
        <v>0</v>
      </c>
    </row>
    <row r="72" spans="1:5" x14ac:dyDescent="0.25">
      <c r="A72" s="227" t="s">
        <v>884</v>
      </c>
      <c r="B72" s="194"/>
      <c r="C72" s="213">
        <f>C59+C65+C71</f>
        <v>1763608</v>
      </c>
      <c r="D72" s="213">
        <f t="shared" ref="D72:E72" si="1">D59+D65+D71</f>
        <v>1392321</v>
      </c>
      <c r="E72" s="213">
        <f t="shared" si="1"/>
        <v>1392321</v>
      </c>
    </row>
    <row r="73" spans="1:5" x14ac:dyDescent="0.25">
      <c r="A73" s="237" t="s">
        <v>942</v>
      </c>
      <c r="B73" s="238" t="s">
        <v>347</v>
      </c>
      <c r="C73" s="239">
        <f>C20+C34+C46+C52+C59+C65+C71</f>
        <v>28587540</v>
      </c>
      <c r="D73" s="239">
        <f t="shared" ref="D73:E73" si="2">D20+D34+D46+D52+D59+D65+D71</f>
        <v>30361995</v>
      </c>
      <c r="E73" s="239">
        <f t="shared" si="2"/>
        <v>30361995</v>
      </c>
    </row>
    <row r="74" spans="1:5" x14ac:dyDescent="0.25">
      <c r="A74" s="157" t="s">
        <v>943</v>
      </c>
      <c r="B74" s="234" t="s">
        <v>348</v>
      </c>
      <c r="C74" s="209">
        <v>0</v>
      </c>
      <c r="D74" s="209">
        <v>0</v>
      </c>
      <c r="E74" s="209">
        <v>0</v>
      </c>
    </row>
    <row r="75" spans="1:5" x14ac:dyDescent="0.25">
      <c r="A75" s="157" t="s">
        <v>944</v>
      </c>
      <c r="B75" s="234" t="s">
        <v>350</v>
      </c>
      <c r="C75" s="209">
        <v>0</v>
      </c>
      <c r="D75" s="209">
        <v>0</v>
      </c>
      <c r="E75" s="209">
        <v>0</v>
      </c>
    </row>
    <row r="76" spans="1:5" x14ac:dyDescent="0.25">
      <c r="A76" s="157" t="s">
        <v>945</v>
      </c>
      <c r="B76" s="234" t="s">
        <v>351</v>
      </c>
      <c r="C76" s="209">
        <v>0</v>
      </c>
      <c r="D76" s="209">
        <v>0</v>
      </c>
      <c r="E76" s="209">
        <v>0</v>
      </c>
    </row>
    <row r="77" spans="1:5" x14ac:dyDescent="0.25">
      <c r="A77" s="159" t="s">
        <v>946</v>
      </c>
      <c r="B77" s="235" t="s">
        <v>352</v>
      </c>
      <c r="C77" s="210">
        <v>0</v>
      </c>
      <c r="D77" s="210">
        <v>0</v>
      </c>
      <c r="E77" s="210">
        <v>0</v>
      </c>
    </row>
    <row r="78" spans="1:5" x14ac:dyDescent="0.25">
      <c r="A78" s="157" t="s">
        <v>947</v>
      </c>
      <c r="B78" s="234" t="s">
        <v>353</v>
      </c>
      <c r="C78" s="209">
        <v>0</v>
      </c>
      <c r="D78" s="209">
        <v>0</v>
      </c>
      <c r="E78" s="209">
        <v>0</v>
      </c>
    </row>
    <row r="79" spans="1:5" x14ac:dyDescent="0.25">
      <c r="A79" s="157" t="s">
        <v>948</v>
      </c>
      <c r="B79" s="234" t="s">
        <v>355</v>
      </c>
      <c r="C79" s="209">
        <v>0</v>
      </c>
      <c r="D79" s="209">
        <v>0</v>
      </c>
      <c r="E79" s="209">
        <v>0</v>
      </c>
    </row>
    <row r="80" spans="1:5" x14ac:dyDescent="0.25">
      <c r="A80" s="157" t="s">
        <v>519</v>
      </c>
      <c r="B80" s="225" t="s">
        <v>356</v>
      </c>
      <c r="C80" s="209">
        <v>0</v>
      </c>
      <c r="D80" s="209">
        <v>0</v>
      </c>
      <c r="E80" s="209">
        <v>0</v>
      </c>
    </row>
    <row r="81" spans="1:5" x14ac:dyDescent="0.25">
      <c r="A81" s="157" t="s">
        <v>949</v>
      </c>
      <c r="B81" s="225" t="s">
        <v>358</v>
      </c>
      <c r="C81" s="209">
        <v>0</v>
      </c>
      <c r="D81" s="209">
        <v>0</v>
      </c>
      <c r="E81" s="209">
        <v>0</v>
      </c>
    </row>
    <row r="82" spans="1:5" x14ac:dyDescent="0.25">
      <c r="A82" s="159" t="s">
        <v>490</v>
      </c>
      <c r="B82" s="226" t="s">
        <v>359</v>
      </c>
      <c r="C82" s="210">
        <v>0</v>
      </c>
      <c r="D82" s="210">
        <v>0</v>
      </c>
      <c r="E82" s="210">
        <v>0</v>
      </c>
    </row>
    <row r="83" spans="1:5" x14ac:dyDescent="0.25">
      <c r="A83" s="157" t="s">
        <v>950</v>
      </c>
      <c r="B83" s="225" t="s">
        <v>360</v>
      </c>
      <c r="C83" s="76">
        <v>8618014</v>
      </c>
      <c r="D83" s="76">
        <v>8416556</v>
      </c>
      <c r="E83" s="76">
        <v>8416556</v>
      </c>
    </row>
    <row r="84" spans="1:5" x14ac:dyDescent="0.25">
      <c r="A84" s="157" t="s">
        <v>951</v>
      </c>
      <c r="B84" s="225" t="s">
        <v>361</v>
      </c>
      <c r="C84" s="76">
        <v>0</v>
      </c>
      <c r="D84" s="76">
        <v>0</v>
      </c>
      <c r="E84" s="76">
        <v>0</v>
      </c>
    </row>
    <row r="85" spans="1:5" x14ac:dyDescent="0.25">
      <c r="A85" s="159" t="s">
        <v>491</v>
      </c>
      <c r="B85" s="226" t="s">
        <v>362</v>
      </c>
      <c r="C85" s="77">
        <f>SUM(C83:C84)</f>
        <v>8618014</v>
      </c>
      <c r="D85" s="77">
        <f t="shared" ref="D85:E85" si="3">SUM(D83:D84)</f>
        <v>8416556</v>
      </c>
      <c r="E85" s="77">
        <f t="shared" si="3"/>
        <v>8416556</v>
      </c>
    </row>
    <row r="86" spans="1:5" x14ac:dyDescent="0.25">
      <c r="A86" s="157" t="s">
        <v>953</v>
      </c>
      <c r="B86" s="225" t="s">
        <v>364</v>
      </c>
      <c r="C86" s="76">
        <v>0</v>
      </c>
      <c r="D86" s="76">
        <v>906277</v>
      </c>
      <c r="E86" s="76">
        <v>906277</v>
      </c>
    </row>
    <row r="87" spans="1:5" x14ac:dyDescent="0.25">
      <c r="A87" s="157" t="s">
        <v>365</v>
      </c>
      <c r="B87" s="225" t="s">
        <v>366</v>
      </c>
      <c r="C87" s="209">
        <v>0</v>
      </c>
      <c r="D87" s="209">
        <v>0</v>
      </c>
      <c r="E87" s="209">
        <v>0</v>
      </c>
    </row>
    <row r="88" spans="1:5" x14ac:dyDescent="0.25">
      <c r="A88" s="157" t="s">
        <v>954</v>
      </c>
      <c r="B88" s="225" t="s">
        <v>368</v>
      </c>
      <c r="C88" s="209">
        <v>0</v>
      </c>
      <c r="D88" s="209">
        <v>0</v>
      </c>
      <c r="E88" s="209">
        <v>0</v>
      </c>
    </row>
    <row r="89" spans="1:5" x14ac:dyDescent="0.25">
      <c r="A89" s="157" t="s">
        <v>955</v>
      </c>
      <c r="B89" s="225" t="s">
        <v>370</v>
      </c>
      <c r="C89" s="209">
        <v>0</v>
      </c>
      <c r="D89" s="209">
        <v>0</v>
      </c>
      <c r="E89" s="209">
        <v>0</v>
      </c>
    </row>
    <row r="90" spans="1:5" x14ac:dyDescent="0.25">
      <c r="A90" s="157" t="s">
        <v>629</v>
      </c>
      <c r="B90" s="225" t="s">
        <v>371</v>
      </c>
      <c r="C90" s="209">
        <v>0</v>
      </c>
      <c r="D90" s="209">
        <v>0</v>
      </c>
      <c r="E90" s="209">
        <v>0</v>
      </c>
    </row>
    <row r="91" spans="1:5" x14ac:dyDescent="0.25">
      <c r="A91" s="157" t="s">
        <v>956</v>
      </c>
      <c r="B91" s="225" t="s">
        <v>952</v>
      </c>
      <c r="C91" s="209">
        <v>0</v>
      </c>
      <c r="D91" s="209">
        <v>0</v>
      </c>
      <c r="E91" s="209">
        <v>0</v>
      </c>
    </row>
    <row r="92" spans="1:5" x14ac:dyDescent="0.25">
      <c r="A92" s="159" t="s">
        <v>492</v>
      </c>
      <c r="B92" s="226" t="s">
        <v>373</v>
      </c>
      <c r="C92" s="77">
        <v>8618014</v>
      </c>
      <c r="D92" s="77">
        <v>9322833</v>
      </c>
      <c r="E92" s="77">
        <v>9322833</v>
      </c>
    </row>
    <row r="93" spans="1:5" x14ac:dyDescent="0.25">
      <c r="A93" s="157" t="s">
        <v>374</v>
      </c>
      <c r="B93" s="225" t="s">
        <v>375</v>
      </c>
      <c r="C93" s="209">
        <v>0</v>
      </c>
      <c r="D93" s="209">
        <v>0</v>
      </c>
      <c r="E93" s="209">
        <v>0</v>
      </c>
    </row>
    <row r="94" spans="1:5" x14ac:dyDescent="0.25">
      <c r="A94" s="157" t="s">
        <v>376</v>
      </c>
      <c r="B94" s="225" t="s">
        <v>377</v>
      </c>
      <c r="C94" s="209">
        <v>0</v>
      </c>
      <c r="D94" s="209">
        <v>0</v>
      </c>
      <c r="E94" s="209">
        <v>0</v>
      </c>
    </row>
    <row r="95" spans="1:5" x14ac:dyDescent="0.25">
      <c r="A95" s="157" t="s">
        <v>958</v>
      </c>
      <c r="B95" s="225" t="s">
        <v>379</v>
      </c>
      <c r="C95" s="209">
        <v>0</v>
      </c>
      <c r="D95" s="209">
        <v>0</v>
      </c>
      <c r="E95" s="209">
        <v>0</v>
      </c>
    </row>
    <row r="96" spans="1:5" x14ac:dyDescent="0.25">
      <c r="A96" s="157" t="s">
        <v>959</v>
      </c>
      <c r="B96" s="225" t="s">
        <v>380</v>
      </c>
      <c r="C96" s="209">
        <v>0</v>
      </c>
      <c r="D96" s="209">
        <v>0</v>
      </c>
      <c r="E96" s="209">
        <v>0</v>
      </c>
    </row>
    <row r="97" spans="1:5" x14ac:dyDescent="0.25">
      <c r="A97" s="157" t="s">
        <v>960</v>
      </c>
      <c r="B97" s="225" t="s">
        <v>957</v>
      </c>
      <c r="C97" s="209">
        <v>0</v>
      </c>
      <c r="D97" s="209">
        <v>0</v>
      </c>
      <c r="E97" s="209">
        <v>0</v>
      </c>
    </row>
    <row r="98" spans="1:5" x14ac:dyDescent="0.25">
      <c r="A98" s="159" t="s">
        <v>493</v>
      </c>
      <c r="B98" s="226" t="s">
        <v>381</v>
      </c>
      <c r="C98" s="210">
        <v>0</v>
      </c>
      <c r="D98" s="210">
        <v>0</v>
      </c>
      <c r="E98" s="210">
        <v>0</v>
      </c>
    </row>
    <row r="99" spans="1:5" x14ac:dyDescent="0.25">
      <c r="A99" s="159" t="s">
        <v>961</v>
      </c>
      <c r="B99" s="224" t="s">
        <v>383</v>
      </c>
      <c r="C99" s="209">
        <v>0</v>
      </c>
      <c r="D99" s="209">
        <v>0</v>
      </c>
      <c r="E99" s="209">
        <v>0</v>
      </c>
    </row>
    <row r="100" spans="1:5" x14ac:dyDescent="0.25">
      <c r="A100" s="159" t="s">
        <v>964</v>
      </c>
      <c r="B100" s="217" t="s">
        <v>962</v>
      </c>
      <c r="C100" s="209">
        <v>0</v>
      </c>
      <c r="D100" s="209">
        <v>0</v>
      </c>
      <c r="E100" s="209">
        <v>0</v>
      </c>
    </row>
    <row r="101" spans="1:5" x14ac:dyDescent="0.25">
      <c r="A101" s="241" t="s">
        <v>965</v>
      </c>
      <c r="B101" s="242" t="s">
        <v>384</v>
      </c>
      <c r="C101" s="243">
        <f>C92+C98+C99+C100</f>
        <v>8618014</v>
      </c>
      <c r="D101" s="243">
        <f t="shared" ref="D101:E101" si="4">D92+D98+D99+D100</f>
        <v>9322833</v>
      </c>
      <c r="E101" s="243">
        <f t="shared" si="4"/>
        <v>9322833</v>
      </c>
    </row>
    <row r="102" spans="1:5" x14ac:dyDescent="0.25">
      <c r="A102" s="197" t="s">
        <v>966</v>
      </c>
      <c r="B102" s="246" t="s">
        <v>963</v>
      </c>
      <c r="C102" s="211">
        <f>C73+C101</f>
        <v>37205554</v>
      </c>
      <c r="D102" s="211">
        <f t="shared" ref="D102:E102" si="5">D73+D101</f>
        <v>39684828</v>
      </c>
      <c r="E102" s="211">
        <f t="shared" si="5"/>
        <v>39684828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F158"/>
  <sheetViews>
    <sheetView workbookViewId="0">
      <selection activeCell="D9" sqref="D9"/>
    </sheetView>
  </sheetViews>
  <sheetFormatPr defaultRowHeight="15" x14ac:dyDescent="0.25"/>
  <cols>
    <col min="1" max="1" width="101.28515625" customWidth="1"/>
    <col min="2" max="2" width="10.7109375" customWidth="1"/>
    <col min="3" max="3" width="16.85546875" bestFit="1" customWidth="1"/>
    <col min="4" max="6" width="15.85546875" bestFit="1" customWidth="1"/>
  </cols>
  <sheetData>
    <row r="1" spans="1:6" x14ac:dyDescent="0.25">
      <c r="A1" s="125" t="s">
        <v>718</v>
      </c>
      <c r="B1" s="126"/>
      <c r="C1" s="126"/>
      <c r="D1" s="126"/>
      <c r="E1" s="126"/>
      <c r="F1" s="126"/>
    </row>
    <row r="2" spans="1:6" ht="26.25" customHeight="1" x14ac:dyDescent="0.25">
      <c r="A2" s="391" t="s">
        <v>1679</v>
      </c>
      <c r="B2" s="400"/>
      <c r="C2" s="400"/>
      <c r="D2" s="400"/>
      <c r="E2" s="400"/>
      <c r="F2" s="362"/>
    </row>
    <row r="3" spans="1:6" ht="30.75" customHeight="1" x14ac:dyDescent="0.25">
      <c r="A3" s="358" t="s">
        <v>719</v>
      </c>
      <c r="B3" s="359"/>
      <c r="C3" s="359"/>
      <c r="D3" s="359"/>
      <c r="E3" s="359"/>
      <c r="F3" s="362"/>
    </row>
    <row r="5" spans="1:6" x14ac:dyDescent="0.25">
      <c r="A5" s="127" t="s">
        <v>630</v>
      </c>
    </row>
    <row r="6" spans="1:6" ht="48.75" customHeight="1" x14ac:dyDescent="0.25">
      <c r="A6" s="2" t="s">
        <v>107</v>
      </c>
      <c r="B6" s="3" t="s">
        <v>108</v>
      </c>
      <c r="C6" s="128" t="s">
        <v>1533</v>
      </c>
      <c r="D6" s="128" t="s">
        <v>743</v>
      </c>
      <c r="E6" s="128" t="s">
        <v>1527</v>
      </c>
      <c r="F6" s="128" t="s">
        <v>1528</v>
      </c>
    </row>
    <row r="7" spans="1:6" x14ac:dyDescent="0.25">
      <c r="A7" s="29" t="s">
        <v>385</v>
      </c>
      <c r="B7" s="28" t="s">
        <v>125</v>
      </c>
      <c r="C7" s="286">
        <v>7882716</v>
      </c>
      <c r="D7" s="286">
        <f>'4. melléklet'!C22</f>
        <v>6216500</v>
      </c>
      <c r="E7" s="286">
        <f>'4. melléklet'!D22</f>
        <v>7719044</v>
      </c>
      <c r="F7" s="286">
        <f>'4. melléklet'!E22</f>
        <v>7719044</v>
      </c>
    </row>
    <row r="8" spans="1:6" x14ac:dyDescent="0.25">
      <c r="A8" s="5" t="s">
        <v>386</v>
      </c>
      <c r="B8" s="28" t="s">
        <v>130</v>
      </c>
      <c r="C8" s="286">
        <v>3002523</v>
      </c>
      <c r="D8" s="286">
        <f>'4. melléklet'!C26</f>
        <v>3020000</v>
      </c>
      <c r="E8" s="286">
        <f>'4. melléklet'!D26</f>
        <v>3381393</v>
      </c>
      <c r="F8" s="286">
        <f>'4. melléklet'!E26</f>
        <v>3381393</v>
      </c>
    </row>
    <row r="9" spans="1:6" s="92" customFormat="1" x14ac:dyDescent="0.25">
      <c r="A9" s="40" t="s">
        <v>444</v>
      </c>
      <c r="B9" s="41" t="s">
        <v>131</v>
      </c>
      <c r="C9" s="290">
        <v>10885239</v>
      </c>
      <c r="D9" s="290">
        <f>SUM(D7:D8)</f>
        <v>9236500</v>
      </c>
      <c r="E9" s="290">
        <f t="shared" ref="E9:F9" si="0">SUM(E7:E8)</f>
        <v>11100437</v>
      </c>
      <c r="F9" s="290">
        <f t="shared" si="0"/>
        <v>11100437</v>
      </c>
    </row>
    <row r="10" spans="1:6" s="92" customFormat="1" x14ac:dyDescent="0.25">
      <c r="A10" s="34" t="s">
        <v>421</v>
      </c>
      <c r="B10" s="41" t="s">
        <v>132</v>
      </c>
      <c r="C10" s="290">
        <v>2030972</v>
      </c>
      <c r="D10" s="290">
        <f>'4. melléklet'!C28</f>
        <v>1881000</v>
      </c>
      <c r="E10" s="290">
        <f>'4. melléklet'!D28</f>
        <v>2006540</v>
      </c>
      <c r="F10" s="290">
        <f>'4. melléklet'!E28</f>
        <v>2006540</v>
      </c>
    </row>
    <row r="11" spans="1:6" x14ac:dyDescent="0.25">
      <c r="A11" s="5" t="s">
        <v>387</v>
      </c>
      <c r="B11" s="28" t="s">
        <v>136</v>
      </c>
      <c r="C11" s="286">
        <v>2609550</v>
      </c>
      <c r="D11" s="286">
        <f>'4. melléklet'!C32</f>
        <v>2872000</v>
      </c>
      <c r="E11" s="286">
        <f>'4. melléklet'!D32</f>
        <v>4188715</v>
      </c>
      <c r="F11" s="286">
        <f>'4. melléklet'!E32</f>
        <v>4188715</v>
      </c>
    </row>
    <row r="12" spans="1:6" x14ac:dyDescent="0.25">
      <c r="A12" s="5" t="s">
        <v>445</v>
      </c>
      <c r="B12" s="28" t="s">
        <v>140</v>
      </c>
      <c r="C12" s="286">
        <v>244732</v>
      </c>
      <c r="D12" s="286">
        <f>'4. melléklet'!C35</f>
        <v>270000</v>
      </c>
      <c r="E12" s="286">
        <f>'4. melléklet'!D35</f>
        <v>238457</v>
      </c>
      <c r="F12" s="286">
        <f>'4. melléklet'!E35</f>
        <v>238457</v>
      </c>
    </row>
    <row r="13" spans="1:6" x14ac:dyDescent="0.25">
      <c r="A13" s="5" t="s">
        <v>388</v>
      </c>
      <c r="B13" s="28" t="s">
        <v>150</v>
      </c>
      <c r="C13" s="286">
        <v>6066921</v>
      </c>
      <c r="D13" s="286">
        <f>'4. melléklet'!C43</f>
        <v>5270000</v>
      </c>
      <c r="E13" s="286">
        <f>'4. melléklet'!D43</f>
        <v>6366397</v>
      </c>
      <c r="F13" s="286">
        <f>'4. melléklet'!E43</f>
        <v>5637763</v>
      </c>
    </row>
    <row r="14" spans="1:6" x14ac:dyDescent="0.25">
      <c r="A14" s="5" t="s">
        <v>389</v>
      </c>
      <c r="B14" s="28" t="s">
        <v>155</v>
      </c>
      <c r="C14" s="286">
        <v>0</v>
      </c>
      <c r="D14" s="286">
        <f>'4. melléklet'!C46</f>
        <v>0</v>
      </c>
      <c r="E14" s="286">
        <f>'4. melléklet'!D46</f>
        <v>250000</v>
      </c>
      <c r="F14" s="286">
        <f>'4. melléklet'!E46</f>
        <v>250000</v>
      </c>
    </row>
    <row r="15" spans="1:6" x14ac:dyDescent="0.25">
      <c r="A15" s="5" t="s">
        <v>390</v>
      </c>
      <c r="B15" s="28" t="s">
        <v>164</v>
      </c>
      <c r="C15" s="286">
        <v>2047943</v>
      </c>
      <c r="D15" s="286">
        <f>'4. melléklet'!C52</f>
        <v>2143000</v>
      </c>
      <c r="E15" s="286">
        <f>'4. melléklet'!D52</f>
        <v>2367209</v>
      </c>
      <c r="F15" s="286">
        <f>'4. melléklet'!E52</f>
        <v>2170476</v>
      </c>
    </row>
    <row r="16" spans="1:6" s="92" customFormat="1" x14ac:dyDescent="0.25">
      <c r="A16" s="34" t="s">
        <v>391</v>
      </c>
      <c r="B16" s="41" t="s">
        <v>165</v>
      </c>
      <c r="C16" s="290">
        <v>10969146</v>
      </c>
      <c r="D16" s="290">
        <f>SUM(D11:D15)</f>
        <v>10555000</v>
      </c>
      <c r="E16" s="290">
        <f t="shared" ref="E16:F16" si="1">SUM(E11:E15)</f>
        <v>13410778</v>
      </c>
      <c r="F16" s="290">
        <f t="shared" si="1"/>
        <v>12485411</v>
      </c>
    </row>
    <row r="17" spans="1:6" x14ac:dyDescent="0.25">
      <c r="A17" s="12" t="s">
        <v>166</v>
      </c>
      <c r="B17" s="28" t="s">
        <v>167</v>
      </c>
      <c r="C17" s="286">
        <v>0</v>
      </c>
      <c r="D17" s="286">
        <f>'4. melléklet'!C54</f>
        <v>0</v>
      </c>
      <c r="E17" s="286">
        <f>'4. melléklet'!D54</f>
        <v>0</v>
      </c>
      <c r="F17" s="286">
        <f>'4. melléklet'!E54</f>
        <v>0</v>
      </c>
    </row>
    <row r="18" spans="1:6" x14ac:dyDescent="0.25">
      <c r="A18" s="12" t="s">
        <v>392</v>
      </c>
      <c r="B18" s="28" t="s">
        <v>168</v>
      </c>
      <c r="C18" s="286">
        <v>132000</v>
      </c>
      <c r="D18" s="286">
        <f>'4. melléklet'!C55</f>
        <v>0</v>
      </c>
      <c r="E18" s="286">
        <f>'4. melléklet'!D55</f>
        <v>0</v>
      </c>
      <c r="F18" s="286">
        <f>'4. melléklet'!E55</f>
        <v>0</v>
      </c>
    </row>
    <row r="19" spans="1:6" x14ac:dyDescent="0.25">
      <c r="A19" s="15" t="s">
        <v>425</v>
      </c>
      <c r="B19" s="28" t="s">
        <v>169</v>
      </c>
      <c r="C19" s="286">
        <v>0</v>
      </c>
      <c r="D19" s="286">
        <f>'4. melléklet'!C56</f>
        <v>0</v>
      </c>
      <c r="E19" s="286">
        <f>'4. melléklet'!D56</f>
        <v>0</v>
      </c>
      <c r="F19" s="286">
        <f>'4. melléklet'!E56</f>
        <v>0</v>
      </c>
    </row>
    <row r="20" spans="1:6" x14ac:dyDescent="0.25">
      <c r="A20" s="15" t="s">
        <v>426</v>
      </c>
      <c r="B20" s="28" t="s">
        <v>170</v>
      </c>
      <c r="C20" s="286">
        <v>0</v>
      </c>
      <c r="D20" s="286">
        <f>'4. melléklet'!C57</f>
        <v>0</v>
      </c>
      <c r="E20" s="286">
        <f>'4. melléklet'!D57</f>
        <v>0</v>
      </c>
      <c r="F20" s="286">
        <f>'4. melléklet'!E57</f>
        <v>0</v>
      </c>
    </row>
    <row r="21" spans="1:6" x14ac:dyDescent="0.25">
      <c r="A21" s="15" t="s">
        <v>427</v>
      </c>
      <c r="B21" s="28" t="s">
        <v>171</v>
      </c>
      <c r="C21" s="286">
        <v>0</v>
      </c>
      <c r="D21" s="286">
        <f>'4. melléklet'!C58</f>
        <v>0</v>
      </c>
      <c r="E21" s="286">
        <f>'4. melléklet'!D58</f>
        <v>0</v>
      </c>
      <c r="F21" s="286">
        <f>'4. melléklet'!E58</f>
        <v>0</v>
      </c>
    </row>
    <row r="22" spans="1:6" x14ac:dyDescent="0.25">
      <c r="A22" s="12" t="s">
        <v>428</v>
      </c>
      <c r="B22" s="28" t="s">
        <v>172</v>
      </c>
      <c r="C22" s="286">
        <v>0</v>
      </c>
      <c r="D22" s="286">
        <f>'4. melléklet'!C59</f>
        <v>0</v>
      </c>
      <c r="E22" s="286">
        <f>'4. melléklet'!D59</f>
        <v>0</v>
      </c>
      <c r="F22" s="286">
        <f>'4. melléklet'!E59</f>
        <v>0</v>
      </c>
    </row>
    <row r="23" spans="1:6" x14ac:dyDescent="0.25">
      <c r="A23" s="12" t="s">
        <v>429</v>
      </c>
      <c r="B23" s="28" t="s">
        <v>173</v>
      </c>
      <c r="C23" s="286">
        <v>0</v>
      </c>
      <c r="D23" s="286">
        <f>'4. melléklet'!C60</f>
        <v>0</v>
      </c>
      <c r="E23" s="286">
        <f>'4. melléklet'!D60</f>
        <v>0</v>
      </c>
      <c r="F23" s="286">
        <f>'4. melléklet'!E60</f>
        <v>0</v>
      </c>
    </row>
    <row r="24" spans="1:6" x14ac:dyDescent="0.25">
      <c r="A24" s="12" t="s">
        <v>430</v>
      </c>
      <c r="B24" s="28" t="s">
        <v>174</v>
      </c>
      <c r="C24" s="286">
        <v>2500196</v>
      </c>
      <c r="D24" s="286">
        <f>'4. melléklet'!C61</f>
        <v>2598000</v>
      </c>
      <c r="E24" s="286">
        <f>'4. melléklet'!D61</f>
        <v>1992000</v>
      </c>
      <c r="F24" s="286">
        <f>'4. melléklet'!E61</f>
        <v>1992000</v>
      </c>
    </row>
    <row r="25" spans="1:6" s="92" customFormat="1" x14ac:dyDescent="0.25">
      <c r="A25" s="38" t="s">
        <v>394</v>
      </c>
      <c r="B25" s="41" t="s">
        <v>175</v>
      </c>
      <c r="C25" s="290">
        <v>2632196</v>
      </c>
      <c r="D25" s="290">
        <f>SUM(D17:D24)</f>
        <v>2598000</v>
      </c>
      <c r="E25" s="290">
        <f t="shared" ref="E25:F25" si="2">SUM(E17:E24)</f>
        <v>1992000</v>
      </c>
      <c r="F25" s="290">
        <f t="shared" si="2"/>
        <v>1992000</v>
      </c>
    </row>
    <row r="26" spans="1:6" x14ac:dyDescent="0.25">
      <c r="A26" s="11" t="s">
        <v>431</v>
      </c>
      <c r="B26" s="28" t="s">
        <v>176</v>
      </c>
      <c r="C26" s="286">
        <v>0</v>
      </c>
      <c r="D26" s="286">
        <f>'4. melléklet'!C63</f>
        <v>0</v>
      </c>
      <c r="E26" s="286">
        <f>'4. melléklet'!D63</f>
        <v>0</v>
      </c>
      <c r="F26" s="286">
        <f>'4. melléklet'!E63</f>
        <v>0</v>
      </c>
    </row>
    <row r="27" spans="1:6" x14ac:dyDescent="0.25">
      <c r="A27" s="11" t="s">
        <v>177</v>
      </c>
      <c r="B27" s="28" t="s">
        <v>178</v>
      </c>
      <c r="C27" s="286">
        <v>80227</v>
      </c>
      <c r="D27" s="286">
        <f>'4. melléklet'!C64</f>
        <v>0</v>
      </c>
      <c r="E27" s="286">
        <f>'4. melléklet'!D64</f>
        <v>0</v>
      </c>
      <c r="F27" s="286">
        <f>'4. melléklet'!E64</f>
        <v>0</v>
      </c>
    </row>
    <row r="28" spans="1:6" x14ac:dyDescent="0.25">
      <c r="A28" s="11" t="s">
        <v>179</v>
      </c>
      <c r="B28" s="28" t="s">
        <v>180</v>
      </c>
      <c r="C28" s="286">
        <v>0</v>
      </c>
      <c r="D28" s="286">
        <f>'4. melléklet'!C65</f>
        <v>0</v>
      </c>
      <c r="E28" s="286">
        <f>'4. melléklet'!D65</f>
        <v>0</v>
      </c>
      <c r="F28" s="286">
        <f>'4. melléklet'!E65</f>
        <v>0</v>
      </c>
    </row>
    <row r="29" spans="1:6" x14ac:dyDescent="0.25">
      <c r="A29" s="11" t="s">
        <v>395</v>
      </c>
      <c r="B29" s="28" t="s">
        <v>181</v>
      </c>
      <c r="C29" s="286">
        <v>0</v>
      </c>
      <c r="D29" s="286">
        <f>'4. melléklet'!C66</f>
        <v>0</v>
      </c>
      <c r="E29" s="286">
        <f>'4. melléklet'!D66</f>
        <v>0</v>
      </c>
      <c r="F29" s="286">
        <f>'4. melléklet'!E66</f>
        <v>0</v>
      </c>
    </row>
    <row r="30" spans="1:6" x14ac:dyDescent="0.25">
      <c r="A30" s="11" t="s">
        <v>432</v>
      </c>
      <c r="B30" s="28" t="s">
        <v>182</v>
      </c>
      <c r="C30" s="286">
        <v>0</v>
      </c>
      <c r="D30" s="286">
        <f>'4. melléklet'!C67</f>
        <v>0</v>
      </c>
      <c r="E30" s="286">
        <f>'4. melléklet'!D67</f>
        <v>0</v>
      </c>
      <c r="F30" s="286">
        <f>'4. melléklet'!E67</f>
        <v>0</v>
      </c>
    </row>
    <row r="31" spans="1:6" x14ac:dyDescent="0.25">
      <c r="A31" s="11" t="s">
        <v>397</v>
      </c>
      <c r="B31" s="28" t="s">
        <v>183</v>
      </c>
      <c r="C31" s="286">
        <v>1506376</v>
      </c>
      <c r="D31" s="286">
        <f>'4. melléklet'!C68</f>
        <v>2249000</v>
      </c>
      <c r="E31" s="286">
        <f>'4. melléklet'!D68</f>
        <v>2548845</v>
      </c>
      <c r="F31" s="286">
        <f>'4. melléklet'!E68</f>
        <v>2548845</v>
      </c>
    </row>
    <row r="32" spans="1:6" x14ac:dyDescent="0.25">
      <c r="A32" s="11" t="s">
        <v>433</v>
      </c>
      <c r="B32" s="28" t="s">
        <v>184</v>
      </c>
      <c r="C32" s="286">
        <v>0</v>
      </c>
      <c r="D32" s="286">
        <f>'4. melléklet'!C69</f>
        <v>0</v>
      </c>
      <c r="E32" s="286">
        <f>'4. melléklet'!D69</f>
        <v>0</v>
      </c>
      <c r="F32" s="286">
        <f>'4. melléklet'!E69</f>
        <v>0</v>
      </c>
    </row>
    <row r="33" spans="1:6" x14ac:dyDescent="0.25">
      <c r="A33" s="11" t="s">
        <v>434</v>
      </c>
      <c r="B33" s="28" t="s">
        <v>185</v>
      </c>
      <c r="C33" s="286">
        <v>0</v>
      </c>
      <c r="D33" s="286">
        <f>'4. melléklet'!C70</f>
        <v>0</v>
      </c>
      <c r="E33" s="286">
        <f>'4. melléklet'!D70</f>
        <v>0</v>
      </c>
      <c r="F33" s="286">
        <f>'4. melléklet'!E70</f>
        <v>0</v>
      </c>
    </row>
    <row r="34" spans="1:6" x14ac:dyDescent="0.25">
      <c r="A34" s="11" t="s">
        <v>186</v>
      </c>
      <c r="B34" s="28" t="s">
        <v>187</v>
      </c>
      <c r="C34" s="286">
        <v>0</v>
      </c>
      <c r="D34" s="286">
        <f>'4. melléklet'!C71</f>
        <v>0</v>
      </c>
      <c r="E34" s="286">
        <f>'4. melléklet'!D71</f>
        <v>0</v>
      </c>
      <c r="F34" s="286">
        <f>'4. melléklet'!E71</f>
        <v>0</v>
      </c>
    </row>
    <row r="35" spans="1:6" x14ac:dyDescent="0.25">
      <c r="A35" s="18" t="s">
        <v>188</v>
      </c>
      <c r="B35" s="28" t="s">
        <v>189</v>
      </c>
      <c r="C35" s="286">
        <v>0</v>
      </c>
      <c r="D35" s="286">
        <f>'4. melléklet'!C72</f>
        <v>0</v>
      </c>
      <c r="E35" s="286">
        <f>'4. melléklet'!D72</f>
        <v>0</v>
      </c>
      <c r="F35" s="286">
        <f>'4. melléklet'!E72</f>
        <v>0</v>
      </c>
    </row>
    <row r="36" spans="1:6" x14ac:dyDescent="0.25">
      <c r="A36" s="18" t="s">
        <v>872</v>
      </c>
      <c r="B36" s="28" t="s">
        <v>873</v>
      </c>
      <c r="C36" s="286">
        <v>0</v>
      </c>
      <c r="D36" s="286">
        <f>'4. melléklet'!C73</f>
        <v>0</v>
      </c>
      <c r="E36" s="286">
        <f>'4. melléklet'!D73</f>
        <v>0</v>
      </c>
      <c r="F36" s="286">
        <f>'4. melléklet'!E73</f>
        <v>0</v>
      </c>
    </row>
    <row r="37" spans="1:6" x14ac:dyDescent="0.25">
      <c r="A37" s="11" t="s">
        <v>435</v>
      </c>
      <c r="B37" s="28" t="s">
        <v>190</v>
      </c>
      <c r="C37" s="286">
        <v>500000</v>
      </c>
      <c r="D37" s="286">
        <f>'4. melléklet'!C74</f>
        <v>2138000</v>
      </c>
      <c r="E37" s="286">
        <f>'4. melléklet'!D74</f>
        <v>1805000</v>
      </c>
      <c r="F37" s="286">
        <f>'4. melléklet'!E74</f>
        <v>1805000</v>
      </c>
    </row>
    <row r="38" spans="1:6" x14ac:dyDescent="0.25">
      <c r="A38" s="18" t="s">
        <v>603</v>
      </c>
      <c r="B38" s="28" t="s">
        <v>673</v>
      </c>
      <c r="C38" s="286">
        <v>0</v>
      </c>
      <c r="D38" s="286">
        <f>'4. melléklet'!C75</f>
        <v>4601261</v>
      </c>
      <c r="E38" s="286">
        <f>'4. melléklet'!D75</f>
        <v>1140916</v>
      </c>
      <c r="F38" s="286">
        <f>'4. melléklet'!E75</f>
        <v>0</v>
      </c>
    </row>
    <row r="39" spans="1:6" s="92" customFormat="1" x14ac:dyDescent="0.25">
      <c r="A39" s="38" t="s">
        <v>400</v>
      </c>
      <c r="B39" s="41" t="s">
        <v>191</v>
      </c>
      <c r="C39" s="350">
        <v>2086603</v>
      </c>
      <c r="D39" s="290">
        <f>SUM(D26:D38)</f>
        <v>8988261</v>
      </c>
      <c r="E39" s="290">
        <f t="shared" ref="E39:F39" si="3">SUM(E26:E38)</f>
        <v>5494761</v>
      </c>
      <c r="F39" s="290">
        <f t="shared" si="3"/>
        <v>4353845</v>
      </c>
    </row>
    <row r="40" spans="1:6" s="92" customFormat="1" ht="15.75" x14ac:dyDescent="0.25">
      <c r="A40" s="256" t="s">
        <v>549</v>
      </c>
      <c r="B40" s="257"/>
      <c r="C40" s="270">
        <f>C9+C10+C16+C25+C39</f>
        <v>28604156</v>
      </c>
      <c r="D40" s="270">
        <f>D9+D10+D16+D25+D39</f>
        <v>33258761</v>
      </c>
      <c r="E40" s="270">
        <f>E9+E10+E16+E25+E39</f>
        <v>34004516</v>
      </c>
      <c r="F40" s="270">
        <f t="shared" ref="F40" si="4">F9+F10+F16+F25+F39</f>
        <v>31938233</v>
      </c>
    </row>
    <row r="41" spans="1:6" x14ac:dyDescent="0.25">
      <c r="A41" s="31" t="s">
        <v>192</v>
      </c>
      <c r="B41" s="28" t="s">
        <v>193</v>
      </c>
      <c r="C41" s="286">
        <v>0</v>
      </c>
      <c r="D41" s="286">
        <f>'4. melléklet'!C78</f>
        <v>0</v>
      </c>
      <c r="E41" s="286">
        <f>'4. melléklet'!D78</f>
        <v>0</v>
      </c>
      <c r="F41" s="286">
        <f>'4. melléklet'!E78</f>
        <v>0</v>
      </c>
    </row>
    <row r="42" spans="1:6" x14ac:dyDescent="0.25">
      <c r="A42" s="31" t="s">
        <v>436</v>
      </c>
      <c r="B42" s="28" t="s">
        <v>194</v>
      </c>
      <c r="C42" s="286">
        <v>0</v>
      </c>
      <c r="D42" s="286">
        <f>'4. melléklet'!C79</f>
        <v>0</v>
      </c>
      <c r="E42" s="286">
        <f>'4. melléklet'!D79</f>
        <v>3479938</v>
      </c>
      <c r="F42" s="286">
        <f>'4. melléklet'!E79</f>
        <v>3479938</v>
      </c>
    </row>
    <row r="43" spans="1:6" x14ac:dyDescent="0.25">
      <c r="A43" s="31" t="s">
        <v>195</v>
      </c>
      <c r="B43" s="28" t="s">
        <v>196</v>
      </c>
      <c r="C43" s="286">
        <v>0</v>
      </c>
      <c r="D43" s="286">
        <f>'4. melléklet'!C80</f>
        <v>0</v>
      </c>
      <c r="E43" s="286">
        <f>'4. melléklet'!D80</f>
        <v>0</v>
      </c>
      <c r="F43" s="286">
        <f>'4. melléklet'!E80</f>
        <v>0</v>
      </c>
    </row>
    <row r="44" spans="1:6" x14ac:dyDescent="0.25">
      <c r="A44" s="31" t="s">
        <v>197</v>
      </c>
      <c r="B44" s="28" t="s">
        <v>198</v>
      </c>
      <c r="C44" s="286">
        <v>3681951</v>
      </c>
      <c r="D44" s="286">
        <f>'4. melléklet'!C81</f>
        <v>100000</v>
      </c>
      <c r="E44" s="286">
        <f>'4. melléklet'!D81</f>
        <v>373226</v>
      </c>
      <c r="F44" s="286">
        <f>'4. melléklet'!E81</f>
        <v>373226</v>
      </c>
    </row>
    <row r="45" spans="1:6" x14ac:dyDescent="0.25">
      <c r="A45" s="6" t="s">
        <v>199</v>
      </c>
      <c r="B45" s="28" t="s">
        <v>200</v>
      </c>
      <c r="C45" s="286">
        <v>0</v>
      </c>
      <c r="D45" s="286">
        <f>'4. melléklet'!C82</f>
        <v>0</v>
      </c>
      <c r="E45" s="286">
        <f>'4. melléklet'!D82</f>
        <v>0</v>
      </c>
      <c r="F45" s="286">
        <f>'4. melléklet'!E82</f>
        <v>0</v>
      </c>
    </row>
    <row r="46" spans="1:6" x14ac:dyDescent="0.25">
      <c r="A46" s="6" t="s">
        <v>201</v>
      </c>
      <c r="B46" s="28" t="s">
        <v>202</v>
      </c>
      <c r="C46" s="286">
        <v>0</v>
      </c>
      <c r="D46" s="286">
        <f>'4. melléklet'!C83</f>
        <v>0</v>
      </c>
      <c r="E46" s="286">
        <f>'4. melléklet'!D83</f>
        <v>0</v>
      </c>
      <c r="F46" s="286">
        <f>'4. melléklet'!E83</f>
        <v>0</v>
      </c>
    </row>
    <row r="47" spans="1:6" x14ac:dyDescent="0.25">
      <c r="A47" s="6" t="s">
        <v>203</v>
      </c>
      <c r="B47" s="28" t="s">
        <v>204</v>
      </c>
      <c r="C47" s="286">
        <v>924088</v>
      </c>
      <c r="D47" s="286">
        <f>'4. melléklet'!C84</f>
        <v>80000</v>
      </c>
      <c r="E47" s="286">
        <f>'4. melléklet'!D84</f>
        <v>1040355</v>
      </c>
      <c r="F47" s="286">
        <f>'4. melléklet'!E84</f>
        <v>1040355</v>
      </c>
    </row>
    <row r="48" spans="1:6" x14ac:dyDescent="0.25">
      <c r="A48" s="39" t="s">
        <v>402</v>
      </c>
      <c r="B48" s="41" t="s">
        <v>205</v>
      </c>
      <c r="C48" s="350">
        <v>4606039</v>
      </c>
      <c r="D48" s="290">
        <f>SUM(D41:D47)</f>
        <v>180000</v>
      </c>
      <c r="E48" s="290">
        <f t="shared" ref="E48:F48" si="5">SUM(E41:E47)</f>
        <v>4893519</v>
      </c>
      <c r="F48" s="290">
        <f t="shared" si="5"/>
        <v>4893519</v>
      </c>
    </row>
    <row r="49" spans="1:6" x14ac:dyDescent="0.25">
      <c r="A49" s="12" t="s">
        <v>206</v>
      </c>
      <c r="B49" s="28" t="s">
        <v>207</v>
      </c>
      <c r="C49" s="286">
        <v>17055622</v>
      </c>
      <c r="D49" s="286">
        <f>'4. melléklet'!C86</f>
        <v>2300000</v>
      </c>
      <c r="E49" s="286">
        <f>'4. melléklet'!D86</f>
        <v>0</v>
      </c>
      <c r="F49" s="286">
        <f>'4. melléklet'!E86</f>
        <v>0</v>
      </c>
    </row>
    <row r="50" spans="1:6" x14ac:dyDescent="0.25">
      <c r="A50" s="12" t="s">
        <v>208</v>
      </c>
      <c r="B50" s="28" t="s">
        <v>209</v>
      </c>
      <c r="C50" s="286">
        <v>0</v>
      </c>
      <c r="D50" s="286">
        <f>'4. melléklet'!C87</f>
        <v>0</v>
      </c>
      <c r="E50" s="286">
        <f>'4. melléklet'!D87</f>
        <v>0</v>
      </c>
      <c r="F50" s="286">
        <f>'4. melléklet'!E87</f>
        <v>0</v>
      </c>
    </row>
    <row r="51" spans="1:6" x14ac:dyDescent="0.25">
      <c r="A51" s="12" t="s">
        <v>210</v>
      </c>
      <c r="B51" s="28" t="s">
        <v>211</v>
      </c>
      <c r="C51" s="286">
        <v>0</v>
      </c>
      <c r="D51" s="286">
        <f>'4. melléklet'!C88</f>
        <v>0</v>
      </c>
      <c r="E51" s="286">
        <f>'4. melléklet'!D88</f>
        <v>0</v>
      </c>
      <c r="F51" s="286">
        <f>'4. melléklet'!E88</f>
        <v>0</v>
      </c>
    </row>
    <row r="52" spans="1:6" x14ac:dyDescent="0.25">
      <c r="A52" s="12" t="s">
        <v>212</v>
      </c>
      <c r="B52" s="28" t="s">
        <v>213</v>
      </c>
      <c r="C52" s="286">
        <v>4605018</v>
      </c>
      <c r="D52" s="286">
        <f>'4. melléklet'!C89</f>
        <v>680000</v>
      </c>
      <c r="E52" s="286">
        <f>'4. melléklet'!D89</f>
        <v>0</v>
      </c>
      <c r="F52" s="286">
        <f>'4. melléklet'!E89</f>
        <v>0</v>
      </c>
    </row>
    <row r="53" spans="1:6" x14ac:dyDescent="0.25">
      <c r="A53" s="38" t="s">
        <v>403</v>
      </c>
      <c r="B53" s="41" t="s">
        <v>214</v>
      </c>
      <c r="C53" s="350">
        <v>21660640</v>
      </c>
      <c r="D53" s="290">
        <f>SUM(D49:D52)</f>
        <v>2980000</v>
      </c>
      <c r="E53" s="290">
        <f t="shared" ref="E53:F53" si="6">SUM(E49:E52)</f>
        <v>0</v>
      </c>
      <c r="F53" s="290">
        <f t="shared" si="6"/>
        <v>0</v>
      </c>
    </row>
    <row r="54" spans="1:6" x14ac:dyDescent="0.25">
      <c r="A54" s="12" t="s">
        <v>215</v>
      </c>
      <c r="B54" s="28" t="s">
        <v>216</v>
      </c>
      <c r="C54" s="286">
        <v>0</v>
      </c>
      <c r="D54" s="286">
        <v>0</v>
      </c>
      <c r="E54" s="286">
        <v>0</v>
      </c>
      <c r="F54" s="286">
        <v>0</v>
      </c>
    </row>
    <row r="55" spans="1:6" x14ac:dyDescent="0.25">
      <c r="A55" s="12" t="s">
        <v>437</v>
      </c>
      <c r="B55" s="28" t="s">
        <v>217</v>
      </c>
      <c r="C55" s="286">
        <v>0</v>
      </c>
      <c r="D55" s="286">
        <v>0</v>
      </c>
      <c r="E55" s="286">
        <v>0</v>
      </c>
      <c r="F55" s="286">
        <v>0</v>
      </c>
    </row>
    <row r="56" spans="1:6" x14ac:dyDescent="0.25">
      <c r="A56" s="12" t="s">
        <v>438</v>
      </c>
      <c r="B56" s="28" t="s">
        <v>218</v>
      </c>
      <c r="C56" s="286">
        <v>0</v>
      </c>
      <c r="D56" s="286">
        <v>0</v>
      </c>
      <c r="E56" s="286">
        <v>0</v>
      </c>
      <c r="F56" s="286">
        <v>0</v>
      </c>
    </row>
    <row r="57" spans="1:6" x14ac:dyDescent="0.25">
      <c r="A57" s="12" t="s">
        <v>439</v>
      </c>
      <c r="B57" s="28" t="s">
        <v>219</v>
      </c>
      <c r="C57" s="286">
        <v>0</v>
      </c>
      <c r="D57" s="286">
        <v>0</v>
      </c>
      <c r="E57" s="286">
        <v>0</v>
      </c>
      <c r="F57" s="286">
        <v>0</v>
      </c>
    </row>
    <row r="58" spans="1:6" x14ac:dyDescent="0.25">
      <c r="A58" s="12" t="s">
        <v>440</v>
      </c>
      <c r="B58" s="28" t="s">
        <v>220</v>
      </c>
      <c r="C58" s="286">
        <v>0</v>
      </c>
      <c r="D58" s="286">
        <v>0</v>
      </c>
      <c r="E58" s="286">
        <v>0</v>
      </c>
      <c r="F58" s="286">
        <v>0</v>
      </c>
    </row>
    <row r="59" spans="1:6" x14ac:dyDescent="0.25">
      <c r="A59" s="12" t="s">
        <v>441</v>
      </c>
      <c r="B59" s="28" t="s">
        <v>221</v>
      </c>
      <c r="C59" s="286">
        <v>0</v>
      </c>
      <c r="D59" s="286">
        <v>0</v>
      </c>
      <c r="E59" s="286">
        <v>0</v>
      </c>
      <c r="F59" s="286">
        <v>0</v>
      </c>
    </row>
    <row r="60" spans="1:6" x14ac:dyDescent="0.25">
      <c r="A60" s="12" t="s">
        <v>222</v>
      </c>
      <c r="B60" s="28" t="s">
        <v>223</v>
      </c>
      <c r="C60" s="286">
        <v>0</v>
      </c>
      <c r="D60" s="286">
        <v>0</v>
      </c>
      <c r="E60" s="286">
        <v>0</v>
      </c>
      <c r="F60" s="286">
        <v>0</v>
      </c>
    </row>
    <row r="61" spans="1:6" x14ac:dyDescent="0.25">
      <c r="A61" s="12" t="s">
        <v>442</v>
      </c>
      <c r="B61" s="28" t="s">
        <v>224</v>
      </c>
      <c r="C61" s="286">
        <v>0</v>
      </c>
      <c r="D61" s="286">
        <v>0</v>
      </c>
      <c r="E61" s="286">
        <v>0</v>
      </c>
      <c r="F61" s="286">
        <v>0</v>
      </c>
    </row>
    <row r="62" spans="1:6" x14ac:dyDescent="0.25">
      <c r="A62" s="38" t="s">
        <v>404</v>
      </c>
      <c r="B62" s="41" t="s">
        <v>225</v>
      </c>
      <c r="C62" s="350">
        <v>0</v>
      </c>
      <c r="D62" s="149">
        <v>0</v>
      </c>
      <c r="E62" s="149">
        <v>0</v>
      </c>
      <c r="F62" s="149">
        <v>0</v>
      </c>
    </row>
    <row r="63" spans="1:6" ht="15.75" x14ac:dyDescent="0.25">
      <c r="A63" s="256" t="s">
        <v>548</v>
      </c>
      <c r="B63" s="257"/>
      <c r="C63" s="270">
        <f>C48+C53+C62</f>
        <v>26266679</v>
      </c>
      <c r="D63" s="270">
        <f>D48+D53+D62</f>
        <v>3160000</v>
      </c>
      <c r="E63" s="270">
        <f>E48+E53+E62</f>
        <v>4893519</v>
      </c>
      <c r="F63" s="270">
        <f>F48+F53+F62</f>
        <v>4893519</v>
      </c>
    </row>
    <row r="64" spans="1:6" ht="15.75" x14ac:dyDescent="0.25">
      <c r="A64" s="258" t="s">
        <v>446</v>
      </c>
      <c r="B64" s="259" t="s">
        <v>226</v>
      </c>
      <c r="C64" s="351">
        <v>54870835</v>
      </c>
      <c r="D64" s="260">
        <f>D9+D10+D16+D25+D39+D48+D53+D62</f>
        <v>36418761</v>
      </c>
      <c r="E64" s="260">
        <f t="shared" ref="E64:F64" si="7">E9+E10+E16+E25+E39+E48+E53+E62</f>
        <v>38898035</v>
      </c>
      <c r="F64" s="260">
        <f t="shared" si="7"/>
        <v>36831752</v>
      </c>
    </row>
    <row r="65" spans="1:6" x14ac:dyDescent="0.25">
      <c r="A65" s="14" t="s">
        <v>409</v>
      </c>
      <c r="B65" s="7" t="s">
        <v>234</v>
      </c>
      <c r="C65" s="209">
        <v>0</v>
      </c>
      <c r="D65" s="290">
        <f>'4. melléklet'!C106</f>
        <v>0</v>
      </c>
      <c r="E65" s="290">
        <f>'4. melléklet'!D106</f>
        <v>0</v>
      </c>
      <c r="F65" s="290">
        <f>'4. melléklet'!E106</f>
        <v>0</v>
      </c>
    </row>
    <row r="66" spans="1:6" x14ac:dyDescent="0.25">
      <c r="A66" s="13" t="s">
        <v>412</v>
      </c>
      <c r="B66" s="7" t="s">
        <v>242</v>
      </c>
      <c r="C66" s="209">
        <v>0</v>
      </c>
      <c r="D66" s="286">
        <f>'4. melléklet'!C113</f>
        <v>0</v>
      </c>
      <c r="E66" s="286">
        <f>'4. melléklet'!D113</f>
        <v>0</v>
      </c>
      <c r="F66" s="286">
        <f>'4. melléklet'!E113</f>
        <v>0</v>
      </c>
    </row>
    <row r="67" spans="1:6" x14ac:dyDescent="0.25">
      <c r="A67" s="32" t="s">
        <v>243</v>
      </c>
      <c r="B67" s="5" t="s">
        <v>244</v>
      </c>
      <c r="C67" s="209">
        <v>0</v>
      </c>
      <c r="D67" s="286">
        <f>'4. melléklet'!C114</f>
        <v>0</v>
      </c>
      <c r="E67" s="286">
        <f>'4. melléklet'!D114</f>
        <v>0</v>
      </c>
      <c r="F67" s="286">
        <f>'4. melléklet'!E114</f>
        <v>0</v>
      </c>
    </row>
    <row r="68" spans="1:6" x14ac:dyDescent="0.25">
      <c r="A68" s="32" t="s">
        <v>245</v>
      </c>
      <c r="B68" s="5" t="s">
        <v>246</v>
      </c>
      <c r="C68" s="209">
        <v>876479</v>
      </c>
      <c r="D68" s="286">
        <f>'4. melléklet'!C115</f>
        <v>786793</v>
      </c>
      <c r="E68" s="286">
        <f>'4. melléklet'!D115</f>
        <v>786793</v>
      </c>
      <c r="F68" s="286">
        <f>'4. melléklet'!E115</f>
        <v>786793</v>
      </c>
    </row>
    <row r="69" spans="1:6" x14ac:dyDescent="0.25">
      <c r="A69" s="13" t="s">
        <v>247</v>
      </c>
      <c r="B69" s="7" t="s">
        <v>248</v>
      </c>
      <c r="C69" s="209">
        <v>0</v>
      </c>
      <c r="D69" s="286">
        <f>'4. melléklet'!C116</f>
        <v>0</v>
      </c>
      <c r="E69" s="286">
        <v>0</v>
      </c>
      <c r="F69" s="286">
        <v>0</v>
      </c>
    </row>
    <row r="70" spans="1:6" x14ac:dyDescent="0.25">
      <c r="A70" s="32" t="s">
        <v>249</v>
      </c>
      <c r="B70" s="5" t="s">
        <v>250</v>
      </c>
      <c r="C70" s="209">
        <v>0</v>
      </c>
      <c r="D70" s="286">
        <f>'4. melléklet'!C117</f>
        <v>0</v>
      </c>
      <c r="E70" s="286">
        <v>0</v>
      </c>
      <c r="F70" s="286">
        <v>0</v>
      </c>
    </row>
    <row r="71" spans="1:6" x14ac:dyDescent="0.25">
      <c r="A71" s="32" t="s">
        <v>251</v>
      </c>
      <c r="B71" s="5" t="s">
        <v>252</v>
      </c>
      <c r="C71" s="209">
        <v>0</v>
      </c>
      <c r="D71" s="286">
        <f>'4. melléklet'!C118</f>
        <v>0</v>
      </c>
      <c r="E71" s="286">
        <v>0</v>
      </c>
      <c r="F71" s="286">
        <v>0</v>
      </c>
    </row>
    <row r="72" spans="1:6" x14ac:dyDescent="0.25">
      <c r="A72" s="32" t="s">
        <v>253</v>
      </c>
      <c r="B72" s="5" t="s">
        <v>254</v>
      </c>
      <c r="C72" s="209">
        <v>0</v>
      </c>
      <c r="D72" s="286">
        <f>'4. melléklet'!C119</f>
        <v>0</v>
      </c>
      <c r="E72" s="286">
        <v>0</v>
      </c>
      <c r="F72" s="286">
        <v>0</v>
      </c>
    </row>
    <row r="73" spans="1:6" x14ac:dyDescent="0.25">
      <c r="A73" s="33" t="s">
        <v>413</v>
      </c>
      <c r="B73" s="34" t="s">
        <v>255</v>
      </c>
      <c r="C73" s="210">
        <v>876479</v>
      </c>
      <c r="D73" s="290">
        <f>'4. melléklet'!C121</f>
        <v>786793</v>
      </c>
      <c r="E73" s="290">
        <f>'4. melléklet'!D121</f>
        <v>786793</v>
      </c>
      <c r="F73" s="290">
        <f>'4. melléklet'!E121</f>
        <v>786793</v>
      </c>
    </row>
    <row r="74" spans="1:6" x14ac:dyDescent="0.25">
      <c r="A74" s="32" t="s">
        <v>256</v>
      </c>
      <c r="B74" s="5" t="s">
        <v>257</v>
      </c>
      <c r="C74" s="209">
        <v>0</v>
      </c>
      <c r="D74" s="286">
        <v>0</v>
      </c>
      <c r="E74" s="286">
        <v>0</v>
      </c>
      <c r="F74" s="286">
        <v>0</v>
      </c>
    </row>
    <row r="75" spans="1:6" x14ac:dyDescent="0.25">
      <c r="A75" s="12" t="s">
        <v>258</v>
      </c>
      <c r="B75" s="5" t="s">
        <v>259</v>
      </c>
      <c r="C75" s="209">
        <v>0</v>
      </c>
      <c r="D75" s="286">
        <v>0</v>
      </c>
      <c r="E75" s="286">
        <v>0</v>
      </c>
      <c r="F75" s="286">
        <v>0</v>
      </c>
    </row>
    <row r="76" spans="1:6" x14ac:dyDescent="0.25">
      <c r="A76" s="32" t="s">
        <v>443</v>
      </c>
      <c r="B76" s="5" t="s">
        <v>260</v>
      </c>
      <c r="C76" s="209">
        <v>0</v>
      </c>
      <c r="D76" s="286">
        <v>0</v>
      </c>
      <c r="E76" s="286">
        <v>0</v>
      </c>
      <c r="F76" s="286">
        <v>0</v>
      </c>
    </row>
    <row r="77" spans="1:6" x14ac:dyDescent="0.25">
      <c r="A77" s="32" t="s">
        <v>418</v>
      </c>
      <c r="B77" s="5" t="s">
        <v>261</v>
      </c>
      <c r="C77" s="210">
        <v>0</v>
      </c>
      <c r="D77" s="290">
        <v>0</v>
      </c>
      <c r="E77" s="290">
        <v>0</v>
      </c>
      <c r="F77" s="290">
        <v>0</v>
      </c>
    </row>
    <row r="78" spans="1:6" x14ac:dyDescent="0.25">
      <c r="A78" s="33" t="s">
        <v>419</v>
      </c>
      <c r="B78" s="34" t="s">
        <v>265</v>
      </c>
      <c r="C78" s="209">
        <v>0</v>
      </c>
      <c r="D78" s="286">
        <v>0</v>
      </c>
      <c r="E78" s="286">
        <v>0</v>
      </c>
      <c r="F78" s="286">
        <v>0</v>
      </c>
    </row>
    <row r="79" spans="1:6" x14ac:dyDescent="0.25">
      <c r="A79" s="12" t="s">
        <v>266</v>
      </c>
      <c r="B79" s="5" t="s">
        <v>267</v>
      </c>
      <c r="C79" s="209">
        <v>0</v>
      </c>
      <c r="D79" s="286">
        <v>0</v>
      </c>
      <c r="E79" s="286">
        <v>0</v>
      </c>
      <c r="F79" s="286">
        <v>0</v>
      </c>
    </row>
    <row r="80" spans="1:6" ht="15.75" x14ac:dyDescent="0.25">
      <c r="A80" s="261" t="s">
        <v>447</v>
      </c>
      <c r="B80" s="262" t="s">
        <v>268</v>
      </c>
      <c r="C80" s="349">
        <v>876479</v>
      </c>
      <c r="D80" s="260">
        <f>'4. melléklet'!C130</f>
        <v>786793</v>
      </c>
      <c r="E80" s="260">
        <f>'4. melléklet'!D130</f>
        <v>786793</v>
      </c>
      <c r="F80" s="260">
        <f>'4. melléklet'!E130</f>
        <v>786793</v>
      </c>
    </row>
    <row r="81" spans="1:6" ht="15.75" x14ac:dyDescent="0.25">
      <c r="A81" s="263" t="s">
        <v>475</v>
      </c>
      <c r="B81" s="264"/>
      <c r="C81" s="211">
        <f>C64+C80</f>
        <v>55747314</v>
      </c>
      <c r="D81" s="296">
        <f>D64+D80</f>
        <v>37205554</v>
      </c>
      <c r="E81" s="296">
        <f t="shared" ref="E81:F81" si="8">E64+E80</f>
        <v>39684828</v>
      </c>
      <c r="F81" s="296">
        <f t="shared" si="8"/>
        <v>37618545</v>
      </c>
    </row>
    <row r="82" spans="1:6" ht="51.75" customHeight="1" x14ac:dyDescent="0.25">
      <c r="A82" s="2" t="s">
        <v>107</v>
      </c>
      <c r="B82" s="3" t="s">
        <v>5</v>
      </c>
      <c r="C82" s="128" t="s">
        <v>1533</v>
      </c>
      <c r="D82" s="128" t="s">
        <v>743</v>
      </c>
      <c r="E82" s="128" t="s">
        <v>1527</v>
      </c>
      <c r="F82" s="128" t="s">
        <v>1528</v>
      </c>
    </row>
    <row r="83" spans="1:6" x14ac:dyDescent="0.25">
      <c r="A83" s="5" t="s">
        <v>478</v>
      </c>
      <c r="B83" s="6" t="s">
        <v>275</v>
      </c>
      <c r="C83" s="77">
        <v>22558709</v>
      </c>
      <c r="D83" s="77">
        <f>'2. melléklet'!C14</f>
        <v>19680932</v>
      </c>
      <c r="E83" s="77">
        <f>'2. melléklet'!D14</f>
        <v>21017790</v>
      </c>
      <c r="F83" s="77">
        <f>'2. melléklet'!E14</f>
        <v>21017790</v>
      </c>
    </row>
    <row r="84" spans="1:6" x14ac:dyDescent="0.25">
      <c r="A84" s="5" t="s">
        <v>276</v>
      </c>
      <c r="B84" s="6" t="s">
        <v>277</v>
      </c>
      <c r="C84" s="286">
        <v>0</v>
      </c>
      <c r="D84" s="286">
        <f>'2. melléklet'!C15</f>
        <v>0</v>
      </c>
      <c r="E84" s="286">
        <f>'2. melléklet'!D15</f>
        <v>0</v>
      </c>
      <c r="F84" s="286">
        <f>'2. melléklet'!E15</f>
        <v>0</v>
      </c>
    </row>
    <row r="85" spans="1:6" x14ac:dyDescent="0.25">
      <c r="A85" s="5" t="s">
        <v>278</v>
      </c>
      <c r="B85" s="6" t="s">
        <v>279</v>
      </c>
      <c r="C85" s="286">
        <v>0</v>
      </c>
      <c r="D85" s="286">
        <f>'2. melléklet'!C16</f>
        <v>0</v>
      </c>
      <c r="E85" s="286">
        <f>'2. melléklet'!D16</f>
        <v>0</v>
      </c>
      <c r="F85" s="286">
        <f>'2. melléklet'!E16</f>
        <v>0</v>
      </c>
    </row>
    <row r="86" spans="1:6" x14ac:dyDescent="0.25">
      <c r="A86" s="5" t="s">
        <v>448</v>
      </c>
      <c r="B86" s="6" t="s">
        <v>280</v>
      </c>
      <c r="C86" s="286">
        <v>0</v>
      </c>
      <c r="D86" s="286">
        <f>'2. melléklet'!C17</f>
        <v>0</v>
      </c>
      <c r="E86" s="286">
        <f>'2. melléklet'!D17</f>
        <v>0</v>
      </c>
      <c r="F86" s="286">
        <f>'2. melléklet'!E17</f>
        <v>0</v>
      </c>
    </row>
    <row r="87" spans="1:6" x14ac:dyDescent="0.25">
      <c r="A87" s="5" t="s">
        <v>449</v>
      </c>
      <c r="B87" s="6" t="s">
        <v>281</v>
      </c>
      <c r="C87" s="286">
        <v>0</v>
      </c>
      <c r="D87" s="286">
        <f>'2. melléklet'!C18</f>
        <v>0</v>
      </c>
      <c r="E87" s="286">
        <f>'2. melléklet'!D18</f>
        <v>0</v>
      </c>
      <c r="F87" s="286">
        <f>'2. melléklet'!E18</f>
        <v>0</v>
      </c>
    </row>
    <row r="88" spans="1:6" x14ac:dyDescent="0.25">
      <c r="A88" s="5" t="s">
        <v>450</v>
      </c>
      <c r="B88" s="6" t="s">
        <v>282</v>
      </c>
      <c r="C88" s="76">
        <v>3290454</v>
      </c>
      <c r="D88" s="286">
        <f>'2. melléklet'!C19</f>
        <v>538000</v>
      </c>
      <c r="E88" s="286">
        <f>'2. melléklet'!D19</f>
        <v>1691624</v>
      </c>
      <c r="F88" s="286">
        <f>'2. melléklet'!E19</f>
        <v>1691624</v>
      </c>
    </row>
    <row r="89" spans="1:6" x14ac:dyDescent="0.25">
      <c r="A89" s="34" t="s">
        <v>479</v>
      </c>
      <c r="B89" s="39" t="s">
        <v>283</v>
      </c>
      <c r="C89" s="77">
        <v>25849163</v>
      </c>
      <c r="D89" s="77">
        <f>SUM(D83:D88)</f>
        <v>20218932</v>
      </c>
      <c r="E89" s="77">
        <f t="shared" ref="E89:F89" si="9">SUM(E83:E88)</f>
        <v>22709414</v>
      </c>
      <c r="F89" s="77">
        <f t="shared" si="9"/>
        <v>22709414</v>
      </c>
    </row>
    <row r="90" spans="1:6" x14ac:dyDescent="0.25">
      <c r="A90" s="5" t="s">
        <v>481</v>
      </c>
      <c r="B90" s="6" t="s">
        <v>294</v>
      </c>
      <c r="C90" s="286">
        <v>0</v>
      </c>
      <c r="D90" s="286">
        <f>'2. melléklet'!C23</f>
        <v>0</v>
      </c>
      <c r="E90" s="286">
        <f>'2. melléklet'!D23</f>
        <v>0</v>
      </c>
      <c r="F90" s="286">
        <f>'2. melléklet'!E23</f>
        <v>0</v>
      </c>
    </row>
    <row r="91" spans="1:6" x14ac:dyDescent="0.25">
      <c r="A91" s="5" t="s">
        <v>454</v>
      </c>
      <c r="B91" s="6" t="s">
        <v>295</v>
      </c>
      <c r="C91" s="286">
        <v>0</v>
      </c>
      <c r="D91" s="286">
        <f>'2. melléklet'!C24</f>
        <v>0</v>
      </c>
      <c r="E91" s="286">
        <f>'2. melléklet'!D24</f>
        <v>0</v>
      </c>
      <c r="F91" s="286">
        <f>'2. melléklet'!E24</f>
        <v>0</v>
      </c>
    </row>
    <row r="92" spans="1:6" x14ac:dyDescent="0.25">
      <c r="A92" s="5" t="s">
        <v>455</v>
      </c>
      <c r="B92" s="6" t="s">
        <v>296</v>
      </c>
      <c r="C92" s="286">
        <v>0</v>
      </c>
      <c r="D92" s="286">
        <f>'2. melléklet'!C25</f>
        <v>0</v>
      </c>
      <c r="E92" s="286">
        <f>'2. melléklet'!D25</f>
        <v>0</v>
      </c>
      <c r="F92" s="286">
        <f>'2. melléklet'!E25</f>
        <v>0</v>
      </c>
    </row>
    <row r="93" spans="1:6" x14ac:dyDescent="0.25">
      <c r="A93" s="5" t="s">
        <v>456</v>
      </c>
      <c r="B93" s="6" t="s">
        <v>297</v>
      </c>
      <c r="C93" s="76">
        <v>342500</v>
      </c>
      <c r="D93" s="76">
        <f>'2. melléklet'!C26</f>
        <v>340000</v>
      </c>
      <c r="E93" s="76">
        <f>'2. melléklet'!D26</f>
        <v>389000</v>
      </c>
      <c r="F93" s="76">
        <f>'2. melléklet'!E26</f>
        <v>389000</v>
      </c>
    </row>
    <row r="94" spans="1:6" x14ac:dyDescent="0.25">
      <c r="A94" s="5" t="s">
        <v>482</v>
      </c>
      <c r="B94" s="6" t="s">
        <v>312</v>
      </c>
      <c r="C94" s="76">
        <v>6500321</v>
      </c>
      <c r="D94" s="76">
        <f>'2. melléklet'!C32</f>
        <v>5400000</v>
      </c>
      <c r="E94" s="76">
        <f>'2. melléklet'!D32</f>
        <v>4638760</v>
      </c>
      <c r="F94" s="76">
        <f>'2. melléklet'!E32</f>
        <v>4638760</v>
      </c>
    </row>
    <row r="95" spans="1:6" x14ac:dyDescent="0.25">
      <c r="A95" s="5" t="s">
        <v>460</v>
      </c>
      <c r="B95" s="6" t="s">
        <v>313</v>
      </c>
      <c r="C95" s="76">
        <v>13809</v>
      </c>
      <c r="D95" s="76">
        <f>'2. melléklet'!C33</f>
        <v>65000</v>
      </c>
      <c r="E95" s="76">
        <f>'2. melléklet'!D33</f>
        <v>66925</v>
      </c>
      <c r="F95" s="76">
        <f>'2. melléklet'!E33</f>
        <v>66925</v>
      </c>
    </row>
    <row r="96" spans="1:6" x14ac:dyDescent="0.25">
      <c r="A96" s="34" t="s">
        <v>483</v>
      </c>
      <c r="B96" s="39" t="s">
        <v>314</v>
      </c>
      <c r="C96" s="77">
        <v>6856630</v>
      </c>
      <c r="D96" s="77">
        <f>SUM(D90:D95)</f>
        <v>5805000</v>
      </c>
      <c r="E96" s="77">
        <f t="shared" ref="E96:F96" si="10">SUM(E90:E95)</f>
        <v>5094685</v>
      </c>
      <c r="F96" s="77">
        <f t="shared" si="10"/>
        <v>5094685</v>
      </c>
    </row>
    <row r="97" spans="1:6" x14ac:dyDescent="0.25">
      <c r="A97" s="12" t="s">
        <v>315</v>
      </c>
      <c r="B97" s="6" t="s">
        <v>316</v>
      </c>
      <c r="C97" s="286">
        <v>0</v>
      </c>
      <c r="D97" s="286">
        <f>'2. melléklet'!C35</f>
        <v>0</v>
      </c>
      <c r="E97" s="286">
        <f>'2. melléklet'!D35</f>
        <v>0</v>
      </c>
      <c r="F97" s="286">
        <f>'2. melléklet'!E35</f>
        <v>0</v>
      </c>
    </row>
    <row r="98" spans="1:6" x14ac:dyDescent="0.25">
      <c r="A98" s="12" t="s">
        <v>461</v>
      </c>
      <c r="B98" s="6" t="s">
        <v>317</v>
      </c>
      <c r="C98" s="286">
        <v>0</v>
      </c>
      <c r="D98" s="286">
        <f>'2. melléklet'!C36</f>
        <v>0</v>
      </c>
      <c r="E98" s="286">
        <f>'2. melléklet'!D36</f>
        <v>98960</v>
      </c>
      <c r="F98" s="286">
        <f>'2. melléklet'!E36</f>
        <v>98960</v>
      </c>
    </row>
    <row r="99" spans="1:6" x14ac:dyDescent="0.25">
      <c r="A99" s="12" t="s">
        <v>462</v>
      </c>
      <c r="B99" s="6" t="s">
        <v>318</v>
      </c>
      <c r="C99" s="286">
        <v>0</v>
      </c>
      <c r="D99" s="286">
        <f>'2. melléklet'!C37</f>
        <v>0</v>
      </c>
      <c r="E99" s="286">
        <f>'2. melléklet'!D37</f>
        <v>0</v>
      </c>
      <c r="F99" s="286">
        <f>'2. melléklet'!E37</f>
        <v>0</v>
      </c>
    </row>
    <row r="100" spans="1:6" x14ac:dyDescent="0.25">
      <c r="A100" s="12" t="s">
        <v>463</v>
      </c>
      <c r="B100" s="6" t="s">
        <v>319</v>
      </c>
      <c r="C100" s="286">
        <v>848240</v>
      </c>
      <c r="D100" s="286">
        <f>'2. melléklet'!C38</f>
        <v>550000</v>
      </c>
      <c r="E100" s="286">
        <f>'2. melléklet'!D38</f>
        <v>430893</v>
      </c>
      <c r="F100" s="286">
        <f>'2. melléklet'!E38</f>
        <v>430893</v>
      </c>
    </row>
    <row r="101" spans="1:6" x14ac:dyDescent="0.25">
      <c r="A101" s="12" t="s">
        <v>320</v>
      </c>
      <c r="B101" s="6" t="s">
        <v>321</v>
      </c>
      <c r="C101" s="286">
        <v>0</v>
      </c>
      <c r="D101" s="286">
        <f>'2. melléklet'!C39</f>
        <v>0</v>
      </c>
      <c r="E101" s="286">
        <f>'2. melléklet'!D39</f>
        <v>0</v>
      </c>
      <c r="F101" s="286">
        <f>'2. melléklet'!E39</f>
        <v>0</v>
      </c>
    </row>
    <row r="102" spans="1:6" x14ac:dyDescent="0.25">
      <c r="A102" s="12" t="s">
        <v>322</v>
      </c>
      <c r="B102" s="6" t="s">
        <v>323</v>
      </c>
      <c r="C102" s="286">
        <v>0</v>
      </c>
      <c r="D102" s="286">
        <f>'2. melléklet'!C40</f>
        <v>0</v>
      </c>
      <c r="E102" s="286">
        <f>'2. melléklet'!D40</f>
        <v>0</v>
      </c>
      <c r="F102" s="286">
        <f>'2. melléklet'!E40</f>
        <v>0</v>
      </c>
    </row>
    <row r="103" spans="1:6" x14ac:dyDescent="0.25">
      <c r="A103" s="12" t="s">
        <v>324</v>
      </c>
      <c r="B103" s="6" t="s">
        <v>325</v>
      </c>
      <c r="C103" s="286">
        <v>0</v>
      </c>
      <c r="D103" s="286">
        <f>'2. melléklet'!C41</f>
        <v>0</v>
      </c>
      <c r="E103" s="286">
        <f>'2. melléklet'!D41</f>
        <v>0</v>
      </c>
      <c r="F103" s="286">
        <f>'2. melléklet'!E41</f>
        <v>0</v>
      </c>
    </row>
    <row r="104" spans="1:6" x14ac:dyDescent="0.25">
      <c r="A104" s="12" t="s">
        <v>464</v>
      </c>
      <c r="B104" s="6" t="s">
        <v>326</v>
      </c>
      <c r="C104" s="286">
        <v>23</v>
      </c>
      <c r="D104" s="286">
        <f>'2. melléklet'!C42</f>
        <v>0</v>
      </c>
      <c r="E104" s="286">
        <f>'2. melléklet'!D42</f>
        <v>8</v>
      </c>
      <c r="F104" s="286">
        <f>'2. melléklet'!E42</f>
        <v>8</v>
      </c>
    </row>
    <row r="105" spans="1:6" x14ac:dyDescent="0.25">
      <c r="A105" s="12" t="s">
        <v>465</v>
      </c>
      <c r="B105" s="6" t="s">
        <v>327</v>
      </c>
      <c r="C105" s="286">
        <v>0</v>
      </c>
      <c r="D105" s="286">
        <f>'2. melléklet'!C43</f>
        <v>0</v>
      </c>
      <c r="E105" s="286">
        <f>'2. melléklet'!D43</f>
        <v>0</v>
      </c>
      <c r="F105" s="286">
        <f>'2. melléklet'!E43</f>
        <v>0</v>
      </c>
    </row>
    <row r="106" spans="1:6" x14ac:dyDescent="0.25">
      <c r="A106" s="221" t="s">
        <v>817</v>
      </c>
      <c r="B106" s="321" t="s">
        <v>328</v>
      </c>
      <c r="C106" s="286">
        <v>0</v>
      </c>
      <c r="D106" s="286">
        <f>'2. melléklet'!C44</f>
        <v>0</v>
      </c>
      <c r="E106" s="286">
        <f>'2. melléklet'!D44</f>
        <v>0</v>
      </c>
      <c r="F106" s="286">
        <f>'2. melléklet'!E44</f>
        <v>0</v>
      </c>
    </row>
    <row r="107" spans="1:6" x14ac:dyDescent="0.25">
      <c r="A107" s="12" t="s">
        <v>466</v>
      </c>
      <c r="B107" s="6" t="s">
        <v>816</v>
      </c>
      <c r="C107" s="286">
        <v>363070</v>
      </c>
      <c r="D107" s="286">
        <f>'2. melléklet'!C45</f>
        <v>250000</v>
      </c>
      <c r="E107" s="286">
        <f>'2. melléklet'!D45</f>
        <v>635714</v>
      </c>
      <c r="F107" s="286">
        <f>'2. melléklet'!E45</f>
        <v>635714</v>
      </c>
    </row>
    <row r="108" spans="1:6" x14ac:dyDescent="0.25">
      <c r="A108" s="38" t="s">
        <v>484</v>
      </c>
      <c r="B108" s="39" t="s">
        <v>329</v>
      </c>
      <c r="C108" s="77">
        <f>SUM(C97:C107)</f>
        <v>1211333</v>
      </c>
      <c r="D108" s="77">
        <f>SUM(D97:D107)</f>
        <v>800000</v>
      </c>
      <c r="E108" s="77">
        <f t="shared" ref="E108:F108" si="11">SUM(E97:E107)</f>
        <v>1165575</v>
      </c>
      <c r="F108" s="77">
        <f t="shared" si="11"/>
        <v>1165575</v>
      </c>
    </row>
    <row r="109" spans="1:6" x14ac:dyDescent="0.25">
      <c r="A109" s="221" t="s">
        <v>338</v>
      </c>
      <c r="B109" s="6" t="s">
        <v>339</v>
      </c>
      <c r="C109" s="286">
        <v>0</v>
      </c>
      <c r="D109" s="286">
        <f>'2. melléklet'!C47</f>
        <v>0</v>
      </c>
      <c r="E109" s="286">
        <f>'2. melléklet'!D47</f>
        <v>0</v>
      </c>
      <c r="F109" s="286">
        <f>'2. melléklet'!E47</f>
        <v>0</v>
      </c>
    </row>
    <row r="110" spans="1:6" x14ac:dyDescent="0.25">
      <c r="A110" s="221" t="s">
        <v>929</v>
      </c>
      <c r="B110" s="6" t="s">
        <v>340</v>
      </c>
      <c r="C110" s="286">
        <v>0</v>
      </c>
      <c r="D110" s="286">
        <f>'2. melléklet'!C48</f>
        <v>0</v>
      </c>
      <c r="E110" s="286">
        <f>'2. melléklet'!D48</f>
        <v>0</v>
      </c>
      <c r="F110" s="286">
        <f>'2. melléklet'!E48</f>
        <v>0</v>
      </c>
    </row>
    <row r="111" spans="1:6" ht="30" x14ac:dyDescent="0.25">
      <c r="A111" s="221" t="s">
        <v>930</v>
      </c>
      <c r="B111" s="321" t="s">
        <v>931</v>
      </c>
      <c r="C111" s="286">
        <v>0</v>
      </c>
      <c r="D111" s="286">
        <f>'2. melléklet'!C49</f>
        <v>0</v>
      </c>
      <c r="E111" s="286">
        <f>'2. melléklet'!D49</f>
        <v>0</v>
      </c>
      <c r="F111" s="286">
        <f>'2. melléklet'!E49</f>
        <v>0</v>
      </c>
    </row>
    <row r="112" spans="1:6" x14ac:dyDescent="0.25">
      <c r="A112" s="221" t="s">
        <v>513</v>
      </c>
      <c r="B112" s="321" t="s">
        <v>932</v>
      </c>
      <c r="C112" s="286">
        <v>0</v>
      </c>
      <c r="D112" s="286">
        <f>'2. melléklet'!C50</f>
        <v>0</v>
      </c>
      <c r="E112" s="286">
        <f>'2. melléklet'!D50</f>
        <v>0</v>
      </c>
      <c r="F112" s="286">
        <f>'2. melléklet'!E50</f>
        <v>0</v>
      </c>
    </row>
    <row r="113" spans="1:6" x14ac:dyDescent="0.25">
      <c r="A113" s="221" t="s">
        <v>470</v>
      </c>
      <c r="B113" s="321" t="s">
        <v>634</v>
      </c>
      <c r="C113" s="76">
        <v>75000</v>
      </c>
      <c r="D113" s="286">
        <f>'2. melléklet'!C51</f>
        <v>0</v>
      </c>
      <c r="E113" s="286">
        <f>'2. melléklet'!D51</f>
        <v>0</v>
      </c>
      <c r="F113" s="286">
        <f>'2. melléklet'!E51</f>
        <v>0</v>
      </c>
    </row>
    <row r="114" spans="1:6" x14ac:dyDescent="0.25">
      <c r="A114" s="34" t="s">
        <v>486</v>
      </c>
      <c r="B114" s="39" t="s">
        <v>341</v>
      </c>
      <c r="C114" s="77">
        <v>75000</v>
      </c>
      <c r="D114" s="77">
        <f>SUM(D109:D113)</f>
        <v>0</v>
      </c>
      <c r="E114" s="77">
        <f t="shared" ref="E114:F114" si="12">SUM(E109:E113)</f>
        <v>0</v>
      </c>
      <c r="F114" s="77">
        <f t="shared" si="12"/>
        <v>0</v>
      </c>
    </row>
    <row r="115" spans="1:6" ht="15.75" x14ac:dyDescent="0.25">
      <c r="A115" s="256" t="s">
        <v>549</v>
      </c>
      <c r="B115" s="265"/>
      <c r="C115" s="270">
        <f>C89+C96+C108+C114</f>
        <v>33992126</v>
      </c>
      <c r="D115" s="270">
        <f>D89+D96+D108+D114</f>
        <v>26823932</v>
      </c>
      <c r="E115" s="270">
        <f>E89+E96+E108+E114</f>
        <v>28969674</v>
      </c>
      <c r="F115" s="270">
        <f>F89+F96+F108+F114</f>
        <v>28969674</v>
      </c>
    </row>
    <row r="116" spans="1:6" x14ac:dyDescent="0.25">
      <c r="A116" s="5" t="s">
        <v>284</v>
      </c>
      <c r="B116" s="6" t="s">
        <v>285</v>
      </c>
      <c r="C116" s="286">
        <v>13967918</v>
      </c>
      <c r="D116" s="76">
        <f>'2. melléklet'!C54</f>
        <v>0</v>
      </c>
      <c r="E116" s="76">
        <f>'2. melléklet'!D54</f>
        <v>0</v>
      </c>
      <c r="F116" s="76">
        <f>'2. melléklet'!E54</f>
        <v>0</v>
      </c>
    </row>
    <row r="117" spans="1:6" x14ac:dyDescent="0.25">
      <c r="A117" s="5" t="s">
        <v>286</v>
      </c>
      <c r="B117" s="6" t="s">
        <v>287</v>
      </c>
      <c r="C117" s="286">
        <v>0</v>
      </c>
      <c r="D117" s="76">
        <f>'2. melléklet'!C55</f>
        <v>0</v>
      </c>
      <c r="E117" s="76">
        <f>'2. melléklet'!D55</f>
        <v>0</v>
      </c>
      <c r="F117" s="76">
        <f>'2. melléklet'!E55</f>
        <v>0</v>
      </c>
    </row>
    <row r="118" spans="1:6" x14ac:dyDescent="0.25">
      <c r="A118" s="5" t="s">
        <v>451</v>
      </c>
      <c r="B118" s="6" t="s">
        <v>288</v>
      </c>
      <c r="C118" s="286">
        <v>0</v>
      </c>
      <c r="D118" s="76">
        <f>'2. melléklet'!C56</f>
        <v>0</v>
      </c>
      <c r="E118" s="76">
        <f>'2. melléklet'!D56</f>
        <v>0</v>
      </c>
      <c r="F118" s="76">
        <f>'2. melléklet'!E56</f>
        <v>0</v>
      </c>
    </row>
    <row r="119" spans="1:6" x14ac:dyDescent="0.25">
      <c r="A119" s="5" t="s">
        <v>452</v>
      </c>
      <c r="B119" s="6" t="s">
        <v>289</v>
      </c>
      <c r="C119" s="286">
        <v>0</v>
      </c>
      <c r="D119" s="76">
        <f>'2. melléklet'!C57</f>
        <v>0</v>
      </c>
      <c r="E119" s="76">
        <f>'2. melléklet'!D57</f>
        <v>0</v>
      </c>
      <c r="F119" s="76">
        <f>'2. melléklet'!E57</f>
        <v>0</v>
      </c>
    </row>
    <row r="120" spans="1:6" x14ac:dyDescent="0.25">
      <c r="A120" s="5" t="s">
        <v>453</v>
      </c>
      <c r="B120" s="6" t="s">
        <v>290</v>
      </c>
      <c r="C120" s="286">
        <v>1392321</v>
      </c>
      <c r="D120" s="76">
        <f>'2. melléklet'!C58</f>
        <v>1763608</v>
      </c>
      <c r="E120" s="76">
        <f>'2. melléklet'!D58</f>
        <v>1392321</v>
      </c>
      <c r="F120" s="76">
        <f>'2. melléklet'!E58</f>
        <v>1392321</v>
      </c>
    </row>
    <row r="121" spans="1:6" x14ac:dyDescent="0.25">
      <c r="A121" s="34" t="s">
        <v>480</v>
      </c>
      <c r="B121" s="39" t="s">
        <v>291</v>
      </c>
      <c r="C121" s="290">
        <v>15360239</v>
      </c>
      <c r="D121" s="77">
        <f>SUM(D116:D120)</f>
        <v>1763608</v>
      </c>
      <c r="E121" s="77">
        <f t="shared" ref="E121:F121" si="13">SUM(E116:E120)</f>
        <v>1392321</v>
      </c>
      <c r="F121" s="77">
        <f t="shared" si="13"/>
        <v>1392321</v>
      </c>
    </row>
    <row r="122" spans="1:6" x14ac:dyDescent="0.25">
      <c r="A122" s="12" t="s">
        <v>467</v>
      </c>
      <c r="B122" s="6" t="s">
        <v>330</v>
      </c>
      <c r="C122" s="286">
        <v>0</v>
      </c>
      <c r="D122" s="286">
        <f>'2. melléklet'!C60</f>
        <v>0</v>
      </c>
      <c r="E122" s="286">
        <f>'2. melléklet'!D60</f>
        <v>0</v>
      </c>
      <c r="F122" s="286">
        <f>'2. melléklet'!E60</f>
        <v>0</v>
      </c>
    </row>
    <row r="123" spans="1:6" x14ac:dyDescent="0.25">
      <c r="A123" s="12" t="s">
        <v>468</v>
      </c>
      <c r="B123" s="6" t="s">
        <v>331</v>
      </c>
      <c r="C123" s="286">
        <v>0</v>
      </c>
      <c r="D123" s="286">
        <f>'2. melléklet'!C61</f>
        <v>0</v>
      </c>
      <c r="E123" s="286">
        <f>'2. melléklet'!D61</f>
        <v>0</v>
      </c>
      <c r="F123" s="286">
        <f>'2. melléklet'!E61</f>
        <v>0</v>
      </c>
    </row>
    <row r="124" spans="1:6" x14ac:dyDescent="0.25">
      <c r="A124" s="12" t="s">
        <v>332</v>
      </c>
      <c r="B124" s="6" t="s">
        <v>333</v>
      </c>
      <c r="C124" s="286">
        <v>0</v>
      </c>
      <c r="D124" s="286">
        <f>'2. melléklet'!C62</f>
        <v>0</v>
      </c>
      <c r="E124" s="286">
        <f>'2. melléklet'!D62</f>
        <v>0</v>
      </c>
      <c r="F124" s="286">
        <f>'2. melléklet'!E62</f>
        <v>0</v>
      </c>
    </row>
    <row r="125" spans="1:6" x14ac:dyDescent="0.25">
      <c r="A125" s="12" t="s">
        <v>469</v>
      </c>
      <c r="B125" s="6" t="s">
        <v>334</v>
      </c>
      <c r="C125" s="286">
        <v>0</v>
      </c>
      <c r="D125" s="286">
        <f>'2. melléklet'!C63</f>
        <v>0</v>
      </c>
      <c r="E125" s="286">
        <f>'2. melléklet'!D63</f>
        <v>0</v>
      </c>
      <c r="F125" s="286">
        <f>'2. melléklet'!E63</f>
        <v>0</v>
      </c>
    </row>
    <row r="126" spans="1:6" x14ac:dyDescent="0.25">
      <c r="A126" s="12" t="s">
        <v>335</v>
      </c>
      <c r="B126" s="6" t="s">
        <v>336</v>
      </c>
      <c r="C126" s="286">
        <v>0</v>
      </c>
      <c r="D126" s="286">
        <f>'2. melléklet'!C64</f>
        <v>0</v>
      </c>
      <c r="E126" s="286">
        <f>'2. melléklet'!D64</f>
        <v>0</v>
      </c>
      <c r="F126" s="286">
        <f>'2. melléklet'!E64</f>
        <v>0</v>
      </c>
    </row>
    <row r="127" spans="1:6" x14ac:dyDescent="0.25">
      <c r="A127" s="34" t="s">
        <v>485</v>
      </c>
      <c r="B127" s="39" t="s">
        <v>337</v>
      </c>
      <c r="C127" s="290">
        <v>0</v>
      </c>
      <c r="D127" s="290">
        <f>SUM(D122:D126)</f>
        <v>0</v>
      </c>
      <c r="E127" s="290">
        <f t="shared" ref="E127:F127" si="14">SUM(E122:E126)</f>
        <v>0</v>
      </c>
      <c r="F127" s="290">
        <f t="shared" si="14"/>
        <v>0</v>
      </c>
    </row>
    <row r="128" spans="1:6" x14ac:dyDescent="0.25">
      <c r="A128" s="12" t="s">
        <v>342</v>
      </c>
      <c r="B128" s="6" t="s">
        <v>343</v>
      </c>
      <c r="C128" s="286">
        <v>0</v>
      </c>
      <c r="D128" s="286">
        <f>'2. melléklet'!C66</f>
        <v>0</v>
      </c>
      <c r="E128" s="286">
        <v>0</v>
      </c>
      <c r="F128" s="286">
        <v>0</v>
      </c>
    </row>
    <row r="129" spans="1:6" x14ac:dyDescent="0.25">
      <c r="A129" s="5" t="s">
        <v>471</v>
      </c>
      <c r="B129" s="6" t="s">
        <v>344</v>
      </c>
      <c r="C129" s="286">
        <v>0</v>
      </c>
      <c r="D129" s="286">
        <f>'2. melléklet'!C67</f>
        <v>0</v>
      </c>
      <c r="E129" s="286">
        <v>0</v>
      </c>
      <c r="F129" s="286">
        <v>0</v>
      </c>
    </row>
    <row r="130" spans="1:6" ht="30" x14ac:dyDescent="0.25">
      <c r="A130" s="221" t="s">
        <v>939</v>
      </c>
      <c r="B130" s="321" t="s">
        <v>345</v>
      </c>
      <c r="C130" s="286">
        <v>0</v>
      </c>
      <c r="D130" s="286">
        <f>'2. melléklet'!C68</f>
        <v>0</v>
      </c>
      <c r="E130" s="286">
        <v>0</v>
      </c>
      <c r="F130" s="286">
        <v>0</v>
      </c>
    </row>
    <row r="131" spans="1:6" x14ac:dyDescent="0.25">
      <c r="A131" s="221" t="s">
        <v>471</v>
      </c>
      <c r="B131" s="321" t="s">
        <v>940</v>
      </c>
      <c r="C131" s="286">
        <v>0</v>
      </c>
      <c r="D131" s="286">
        <f>'2. melléklet'!C69</f>
        <v>0</v>
      </c>
      <c r="E131" s="286">
        <v>0</v>
      </c>
      <c r="F131" s="286">
        <v>0</v>
      </c>
    </row>
    <row r="132" spans="1:6" x14ac:dyDescent="0.25">
      <c r="A132" s="221" t="s">
        <v>516</v>
      </c>
      <c r="B132" s="321" t="s">
        <v>941</v>
      </c>
      <c r="C132" s="286">
        <v>0</v>
      </c>
      <c r="D132" s="286">
        <f>'2. melléklet'!C70</f>
        <v>0</v>
      </c>
      <c r="E132" s="286">
        <v>0</v>
      </c>
      <c r="F132" s="286">
        <v>0</v>
      </c>
    </row>
    <row r="133" spans="1:6" x14ac:dyDescent="0.25">
      <c r="A133" s="34" t="s">
        <v>488</v>
      </c>
      <c r="B133" s="39" t="s">
        <v>346</v>
      </c>
      <c r="C133" s="290">
        <v>0</v>
      </c>
      <c r="D133" s="290">
        <f>SUM(D128:D132)</f>
        <v>0</v>
      </c>
      <c r="E133" s="290">
        <f t="shared" ref="E133:F133" si="15">SUM(E128:E132)</f>
        <v>0</v>
      </c>
      <c r="F133" s="290">
        <f t="shared" si="15"/>
        <v>0</v>
      </c>
    </row>
    <row r="134" spans="1:6" ht="15.75" x14ac:dyDescent="0.25">
      <c r="A134" s="256" t="s">
        <v>548</v>
      </c>
      <c r="B134" s="265"/>
      <c r="C134" s="270">
        <f>C121+C127+C133</f>
        <v>15360239</v>
      </c>
      <c r="D134" s="270">
        <f>D121+D127+D133</f>
        <v>1763608</v>
      </c>
      <c r="E134" s="270">
        <f>E121+E127+E133</f>
        <v>1392321</v>
      </c>
      <c r="F134" s="270">
        <f>F121+F127+F133</f>
        <v>1392321</v>
      </c>
    </row>
    <row r="135" spans="1:6" ht="15.75" x14ac:dyDescent="0.25">
      <c r="A135" s="266" t="s">
        <v>487</v>
      </c>
      <c r="B135" s="267" t="s">
        <v>347</v>
      </c>
      <c r="C135" s="295">
        <f t="shared" ref="C135" si="16">C89+C96+C108+C114+C121+C127+C133</f>
        <v>49352365</v>
      </c>
      <c r="D135" s="295">
        <f>D89+D96+D108+D114+D121+D127+D133</f>
        <v>28587540</v>
      </c>
      <c r="E135" s="295">
        <f t="shared" ref="E135:F135" si="17">E89+E96+E108+E114+E121+E127+E133</f>
        <v>30361995</v>
      </c>
      <c r="F135" s="295">
        <f t="shared" si="17"/>
        <v>30361995</v>
      </c>
    </row>
    <row r="136" spans="1:6" ht="15.75" x14ac:dyDescent="0.25">
      <c r="A136" s="130" t="s">
        <v>601</v>
      </c>
      <c r="B136" s="107"/>
      <c r="C136" s="297">
        <f>C115-C40</f>
        <v>5387970</v>
      </c>
      <c r="D136" s="297">
        <f>D115-D40</f>
        <v>-6434829</v>
      </c>
      <c r="E136" s="297">
        <f>E115-E40</f>
        <v>-5034842</v>
      </c>
      <c r="F136" s="297">
        <f>F115-F40</f>
        <v>-2968559</v>
      </c>
    </row>
    <row r="137" spans="1:6" ht="15.75" x14ac:dyDescent="0.25">
      <c r="A137" s="130" t="s">
        <v>602</v>
      </c>
      <c r="B137" s="107"/>
      <c r="C137" s="297">
        <f t="shared" ref="C137" si="18">C134-C63</f>
        <v>-10906440</v>
      </c>
      <c r="D137" s="297">
        <f t="shared" ref="D137:F137" si="19">D134-D63</f>
        <v>-1396392</v>
      </c>
      <c r="E137" s="297">
        <f t="shared" si="19"/>
        <v>-3501198</v>
      </c>
      <c r="F137" s="297">
        <f t="shared" si="19"/>
        <v>-3501198</v>
      </c>
    </row>
    <row r="138" spans="1:6" x14ac:dyDescent="0.25">
      <c r="A138" s="14" t="s">
        <v>489</v>
      </c>
      <c r="B138" s="7" t="s">
        <v>352</v>
      </c>
      <c r="C138" s="286">
        <v>0</v>
      </c>
      <c r="D138" s="286">
        <f>'2. melléklet'!C77</f>
        <v>0</v>
      </c>
      <c r="E138" s="286">
        <f>'2. melléklet'!D77</f>
        <v>0</v>
      </c>
      <c r="F138" s="286">
        <f>'2. melléklet'!E77</f>
        <v>0</v>
      </c>
    </row>
    <row r="139" spans="1:6" x14ac:dyDescent="0.25">
      <c r="A139" s="13" t="s">
        <v>490</v>
      </c>
      <c r="B139" s="7" t="s">
        <v>359</v>
      </c>
      <c r="C139" s="290">
        <v>0</v>
      </c>
      <c r="D139" s="290">
        <f>'2. melléklet'!C82</f>
        <v>0</v>
      </c>
      <c r="E139" s="290">
        <f>'2. melléklet'!D82</f>
        <v>0</v>
      </c>
      <c r="F139" s="290">
        <f>'2. melléklet'!E82</f>
        <v>0</v>
      </c>
    </row>
    <row r="140" spans="1:6" x14ac:dyDescent="0.25">
      <c r="A140" s="5" t="s">
        <v>599</v>
      </c>
      <c r="B140" s="5" t="s">
        <v>360</v>
      </c>
      <c r="C140" s="286">
        <v>14024712</v>
      </c>
      <c r="D140" s="76">
        <f>'2. melléklet'!C83</f>
        <v>8618014</v>
      </c>
      <c r="E140" s="76">
        <f>'2. melléklet'!D83</f>
        <v>8416556</v>
      </c>
      <c r="F140" s="76">
        <f>'2. melléklet'!E83</f>
        <v>8416556</v>
      </c>
    </row>
    <row r="141" spans="1:6" x14ac:dyDescent="0.25">
      <c r="A141" s="5" t="s">
        <v>600</v>
      </c>
      <c r="B141" s="5" t="s">
        <v>360</v>
      </c>
      <c r="C141" s="286">
        <v>0</v>
      </c>
      <c r="D141" s="286">
        <v>0</v>
      </c>
      <c r="E141" s="286">
        <v>0</v>
      </c>
      <c r="F141" s="286">
        <v>0</v>
      </c>
    </row>
    <row r="142" spans="1:6" x14ac:dyDescent="0.25">
      <c r="A142" s="5" t="s">
        <v>597</v>
      </c>
      <c r="B142" s="5" t="s">
        <v>361</v>
      </c>
      <c r="C142" s="286">
        <v>0</v>
      </c>
      <c r="D142" s="286">
        <v>0</v>
      </c>
      <c r="E142" s="286">
        <v>0</v>
      </c>
      <c r="F142" s="286">
        <v>0</v>
      </c>
    </row>
    <row r="143" spans="1:6" x14ac:dyDescent="0.25">
      <c r="A143" s="5" t="s">
        <v>598</v>
      </c>
      <c r="B143" s="5" t="s">
        <v>361</v>
      </c>
      <c r="C143" s="286">
        <v>0</v>
      </c>
      <c r="D143" s="286">
        <v>0</v>
      </c>
      <c r="E143" s="286">
        <v>0</v>
      </c>
      <c r="F143" s="286">
        <v>0</v>
      </c>
    </row>
    <row r="144" spans="1:6" x14ac:dyDescent="0.25">
      <c r="A144" s="7" t="s">
        <v>491</v>
      </c>
      <c r="B144" s="7" t="s">
        <v>362</v>
      </c>
      <c r="C144" s="290">
        <v>14024712</v>
      </c>
      <c r="D144" s="77">
        <f>SUM(D140:D143)</f>
        <v>8618014</v>
      </c>
      <c r="E144" s="77">
        <f t="shared" ref="E144:F144" si="20">SUM(E140:E143)</f>
        <v>8416556</v>
      </c>
      <c r="F144" s="77">
        <f t="shared" si="20"/>
        <v>8416556</v>
      </c>
    </row>
    <row r="145" spans="1:6" x14ac:dyDescent="0.25">
      <c r="A145" s="32" t="s">
        <v>363</v>
      </c>
      <c r="B145" s="5" t="s">
        <v>364</v>
      </c>
      <c r="C145" s="286">
        <v>786793</v>
      </c>
      <c r="D145" s="76">
        <f>'2. melléklet'!C86</f>
        <v>0</v>
      </c>
      <c r="E145" s="76">
        <f>'2. melléklet'!D86</f>
        <v>906277</v>
      </c>
      <c r="F145" s="76">
        <f>'2. melléklet'!E86</f>
        <v>906277</v>
      </c>
    </row>
    <row r="146" spans="1:6" x14ac:dyDescent="0.25">
      <c r="A146" s="32" t="s">
        <v>365</v>
      </c>
      <c r="B146" s="5" t="s">
        <v>366</v>
      </c>
      <c r="C146" s="286">
        <v>0</v>
      </c>
      <c r="D146" s="76">
        <f>'2. melléklet'!C87</f>
        <v>0</v>
      </c>
      <c r="E146" s="76">
        <f>'2. melléklet'!D87</f>
        <v>0</v>
      </c>
      <c r="F146" s="76">
        <f>'2. melléklet'!E87</f>
        <v>0</v>
      </c>
    </row>
    <row r="147" spans="1:6" x14ac:dyDescent="0.25">
      <c r="A147" s="32" t="s">
        <v>367</v>
      </c>
      <c r="B147" s="5" t="s">
        <v>368</v>
      </c>
      <c r="C147" s="286">
        <v>0</v>
      </c>
      <c r="D147" s="76">
        <f>'2. melléklet'!C88</f>
        <v>0</v>
      </c>
      <c r="E147" s="76">
        <f>'2. melléklet'!D88</f>
        <v>0</v>
      </c>
      <c r="F147" s="76">
        <f>'2. melléklet'!E88</f>
        <v>0</v>
      </c>
    </row>
    <row r="148" spans="1:6" x14ac:dyDescent="0.25">
      <c r="A148" s="32" t="s">
        <v>369</v>
      </c>
      <c r="B148" s="5" t="s">
        <v>370</v>
      </c>
      <c r="C148" s="286">
        <v>0</v>
      </c>
      <c r="D148" s="76">
        <f>'2. melléklet'!C89</f>
        <v>0</v>
      </c>
      <c r="E148" s="76">
        <f>'2. melléklet'!D89</f>
        <v>0</v>
      </c>
      <c r="F148" s="76">
        <f>'2. melléklet'!E89</f>
        <v>0</v>
      </c>
    </row>
    <row r="149" spans="1:6" x14ac:dyDescent="0.25">
      <c r="A149" s="12" t="s">
        <v>473</v>
      </c>
      <c r="B149" s="5" t="s">
        <v>371</v>
      </c>
      <c r="C149" s="286">
        <v>0</v>
      </c>
      <c r="D149" s="76">
        <f>'2. melléklet'!C90</f>
        <v>0</v>
      </c>
      <c r="E149" s="76">
        <f>'2. melléklet'!D90</f>
        <v>0</v>
      </c>
      <c r="F149" s="76">
        <f>'2. melléklet'!E90</f>
        <v>0</v>
      </c>
    </row>
    <row r="150" spans="1:6" x14ac:dyDescent="0.25">
      <c r="A150" s="14" t="s">
        <v>492</v>
      </c>
      <c r="B150" s="7" t="s">
        <v>373</v>
      </c>
      <c r="C150" s="290">
        <v>14811505</v>
      </c>
      <c r="D150" s="77">
        <f>'2. melléklet'!C92</f>
        <v>8618014</v>
      </c>
      <c r="E150" s="77">
        <f>'2. melléklet'!D92</f>
        <v>9322833</v>
      </c>
      <c r="F150" s="77">
        <f>'2. melléklet'!E92</f>
        <v>9322833</v>
      </c>
    </row>
    <row r="151" spans="1:6" x14ac:dyDescent="0.25">
      <c r="A151" s="12" t="s">
        <v>374</v>
      </c>
      <c r="B151" s="5" t="s">
        <v>375</v>
      </c>
      <c r="C151" s="286">
        <v>0</v>
      </c>
      <c r="D151" s="286">
        <v>0</v>
      </c>
      <c r="E151" s="286">
        <v>0</v>
      </c>
      <c r="F151" s="286">
        <v>0</v>
      </c>
    </row>
    <row r="152" spans="1:6" x14ac:dyDescent="0.25">
      <c r="A152" s="12" t="s">
        <v>376</v>
      </c>
      <c r="B152" s="5" t="s">
        <v>377</v>
      </c>
      <c r="C152" s="286">
        <v>0</v>
      </c>
      <c r="D152" s="286">
        <v>0</v>
      </c>
      <c r="E152" s="286">
        <v>0</v>
      </c>
      <c r="F152" s="286">
        <v>0</v>
      </c>
    </row>
    <row r="153" spans="1:6" x14ac:dyDescent="0.25">
      <c r="A153" s="32" t="s">
        <v>378</v>
      </c>
      <c r="B153" s="5" t="s">
        <v>379</v>
      </c>
      <c r="C153" s="286">
        <v>0</v>
      </c>
      <c r="D153" s="286">
        <v>0</v>
      </c>
      <c r="E153" s="286">
        <v>0</v>
      </c>
      <c r="F153" s="286">
        <v>0</v>
      </c>
    </row>
    <row r="154" spans="1:6" x14ac:dyDescent="0.25">
      <c r="A154" s="32" t="s">
        <v>474</v>
      </c>
      <c r="B154" s="5" t="s">
        <v>380</v>
      </c>
      <c r="C154" s="290">
        <v>0</v>
      </c>
      <c r="D154" s="290">
        <v>0</v>
      </c>
      <c r="E154" s="290">
        <v>0</v>
      </c>
      <c r="F154" s="290">
        <v>0</v>
      </c>
    </row>
    <row r="155" spans="1:6" x14ac:dyDescent="0.25">
      <c r="A155" s="13" t="s">
        <v>493</v>
      </c>
      <c r="B155" s="7" t="s">
        <v>381</v>
      </c>
      <c r="C155" s="286">
        <v>0</v>
      </c>
      <c r="D155" s="286">
        <v>0</v>
      </c>
      <c r="E155" s="286">
        <v>0</v>
      </c>
      <c r="F155" s="286">
        <v>0</v>
      </c>
    </row>
    <row r="156" spans="1:6" x14ac:dyDescent="0.25">
      <c r="A156" s="14" t="s">
        <v>382</v>
      </c>
      <c r="B156" s="7" t="s">
        <v>383</v>
      </c>
      <c r="C156" s="286">
        <v>0</v>
      </c>
      <c r="D156" s="286">
        <v>0</v>
      </c>
      <c r="E156" s="286">
        <v>0</v>
      </c>
      <c r="F156" s="286">
        <v>0</v>
      </c>
    </row>
    <row r="157" spans="1:6" ht="15.75" x14ac:dyDescent="0.25">
      <c r="A157" s="268" t="s">
        <v>494</v>
      </c>
      <c r="B157" s="269" t="s">
        <v>384</v>
      </c>
      <c r="C157" s="295">
        <f t="shared" ref="C157" si="21">C150+C155+C156</f>
        <v>14811505</v>
      </c>
      <c r="D157" s="295">
        <f>D150+D155+D156</f>
        <v>8618014</v>
      </c>
      <c r="E157" s="295">
        <f t="shared" ref="E157:F157" si="22">E150+E155+E156</f>
        <v>9322833</v>
      </c>
      <c r="F157" s="295">
        <f t="shared" si="22"/>
        <v>9322833</v>
      </c>
    </row>
    <row r="158" spans="1:6" ht="15.75" x14ac:dyDescent="0.25">
      <c r="A158" s="263" t="s">
        <v>476</v>
      </c>
      <c r="B158" s="264"/>
      <c r="C158" s="296">
        <f>C135+C157</f>
        <v>64163870</v>
      </c>
      <c r="D158" s="296">
        <f>D135+D157</f>
        <v>37205554</v>
      </c>
      <c r="E158" s="296">
        <f>E135+E157</f>
        <v>39684828</v>
      </c>
      <c r="F158" s="296">
        <f>F135+F157</f>
        <v>39684828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I55"/>
  <sheetViews>
    <sheetView topLeftCell="B25" zoomScaleNormal="100" workbookViewId="0">
      <selection activeCell="D9" sqref="D9"/>
    </sheetView>
  </sheetViews>
  <sheetFormatPr defaultRowHeight="15" x14ac:dyDescent="0.25"/>
  <cols>
    <col min="1" max="1" width="81.5703125" customWidth="1"/>
    <col min="3" max="3" width="13.85546875" customWidth="1"/>
    <col min="4" max="4" width="14.42578125" bestFit="1" customWidth="1"/>
    <col min="5" max="5" width="14.7109375" bestFit="1" customWidth="1"/>
    <col min="6" max="6" width="14.42578125" bestFit="1" customWidth="1"/>
    <col min="7" max="7" width="14" style="323" bestFit="1" customWidth="1"/>
    <col min="8" max="8" width="13.85546875" style="163" bestFit="1" customWidth="1"/>
    <col min="9" max="9" width="14.140625" style="163" bestFit="1" customWidth="1"/>
  </cols>
  <sheetData>
    <row r="1" spans="1:9" x14ac:dyDescent="0.25">
      <c r="A1" s="125" t="s">
        <v>718</v>
      </c>
      <c r="B1" s="126"/>
      <c r="C1" s="126"/>
      <c r="D1" s="126"/>
      <c r="E1" s="126"/>
      <c r="F1" s="126"/>
    </row>
    <row r="2" spans="1:9" ht="26.25" customHeight="1" x14ac:dyDescent="0.25">
      <c r="A2" s="391" t="s">
        <v>1679</v>
      </c>
      <c r="B2" s="400"/>
      <c r="C2" s="400"/>
      <c r="D2" s="400"/>
      <c r="E2" s="400"/>
      <c r="F2" s="363"/>
      <c r="G2" s="363"/>
      <c r="H2" s="363"/>
      <c r="I2" s="363"/>
    </row>
    <row r="3" spans="1:9" ht="30" customHeight="1" x14ac:dyDescent="0.25">
      <c r="A3" s="401" t="s">
        <v>741</v>
      </c>
      <c r="B3" s="402"/>
      <c r="C3" s="402"/>
      <c r="D3" s="402"/>
      <c r="E3" s="402"/>
      <c r="F3" s="402"/>
      <c r="G3" s="402"/>
      <c r="H3" s="402"/>
      <c r="I3" s="402"/>
    </row>
    <row r="5" spans="1:9" x14ac:dyDescent="0.25">
      <c r="A5" s="105" t="s">
        <v>742</v>
      </c>
    </row>
    <row r="6" spans="1:9" ht="45" x14ac:dyDescent="0.25">
      <c r="A6" s="2" t="s">
        <v>107</v>
      </c>
      <c r="B6" s="3" t="s">
        <v>108</v>
      </c>
      <c r="C6" s="128" t="s">
        <v>1533</v>
      </c>
      <c r="D6" s="128" t="s">
        <v>743</v>
      </c>
      <c r="E6" s="128" t="s">
        <v>1527</v>
      </c>
      <c r="F6" s="128" t="s">
        <v>1528</v>
      </c>
      <c r="G6" s="322" t="s">
        <v>744</v>
      </c>
      <c r="H6" s="279" t="s">
        <v>989</v>
      </c>
      <c r="I6" s="279" t="s">
        <v>1535</v>
      </c>
    </row>
    <row r="7" spans="1:9" x14ac:dyDescent="0.25">
      <c r="A7" s="40" t="s">
        <v>444</v>
      </c>
      <c r="B7" s="41" t="s">
        <v>131</v>
      </c>
      <c r="C7" s="290">
        <f>'MÉRLEG '!C9</f>
        <v>10885239</v>
      </c>
      <c r="D7" s="290">
        <f>'MÉRLEG '!D9</f>
        <v>9236500</v>
      </c>
      <c r="E7" s="290">
        <f>'MÉRLEG '!E9</f>
        <v>11100437</v>
      </c>
      <c r="F7" s="290">
        <f>'MÉRLEG '!F9</f>
        <v>11100437</v>
      </c>
      <c r="G7" s="324">
        <v>10106000</v>
      </c>
      <c r="H7" s="301">
        <f>G7*1.05</f>
        <v>10611300</v>
      </c>
      <c r="I7" s="301">
        <f>H7*1.05</f>
        <v>11141865</v>
      </c>
    </row>
    <row r="8" spans="1:9" x14ac:dyDescent="0.25">
      <c r="A8" s="34" t="s">
        <v>421</v>
      </c>
      <c r="B8" s="41" t="s">
        <v>132</v>
      </c>
      <c r="C8" s="290">
        <f>'MÉRLEG '!C10</f>
        <v>2030972</v>
      </c>
      <c r="D8" s="290">
        <f>'MÉRLEG '!D10</f>
        <v>1881000</v>
      </c>
      <c r="E8" s="290">
        <f>'MÉRLEG '!E10</f>
        <v>2006540</v>
      </c>
      <c r="F8" s="290">
        <f>'MÉRLEG '!F10</f>
        <v>2006540</v>
      </c>
      <c r="G8" s="324">
        <v>1873000</v>
      </c>
      <c r="H8" s="301">
        <f t="shared" ref="H8:I8" si="0">G8*1.05</f>
        <v>1966650</v>
      </c>
      <c r="I8" s="301">
        <f t="shared" si="0"/>
        <v>2064982.5</v>
      </c>
    </row>
    <row r="9" spans="1:9" x14ac:dyDescent="0.25">
      <c r="A9" s="34" t="s">
        <v>391</v>
      </c>
      <c r="B9" s="41" t="s">
        <v>165</v>
      </c>
      <c r="C9" s="290">
        <f>'MÉRLEG '!C16</f>
        <v>10969146</v>
      </c>
      <c r="D9" s="290">
        <f>'MÉRLEG '!D16</f>
        <v>10555000</v>
      </c>
      <c r="E9" s="290">
        <f>'MÉRLEG '!E16</f>
        <v>13410778</v>
      </c>
      <c r="F9" s="290">
        <f>'MÉRLEG '!F16</f>
        <v>12485411</v>
      </c>
      <c r="G9" s="324">
        <v>9751000</v>
      </c>
      <c r="H9" s="301">
        <f t="shared" ref="H9:I9" si="1">G9*1.05</f>
        <v>10238550</v>
      </c>
      <c r="I9" s="301">
        <f t="shared" si="1"/>
        <v>10750477.5</v>
      </c>
    </row>
    <row r="10" spans="1:9" x14ac:dyDescent="0.25">
      <c r="A10" s="38" t="s">
        <v>394</v>
      </c>
      <c r="B10" s="41" t="s">
        <v>175</v>
      </c>
      <c r="C10" s="176">
        <f>'MÉRLEG '!C25</f>
        <v>2632196</v>
      </c>
      <c r="D10" s="176">
        <f>'MÉRLEG '!D25</f>
        <v>2598000</v>
      </c>
      <c r="E10" s="176">
        <f>'MÉRLEG '!E25</f>
        <v>1992000</v>
      </c>
      <c r="F10" s="176">
        <f>'MÉRLEG '!F25</f>
        <v>1992000</v>
      </c>
      <c r="G10" s="324">
        <v>2600000</v>
      </c>
      <c r="H10" s="301">
        <f t="shared" ref="H10:I10" si="2">G10*1.05</f>
        <v>2730000</v>
      </c>
      <c r="I10" s="301">
        <f t="shared" si="2"/>
        <v>2866500</v>
      </c>
    </row>
    <row r="11" spans="1:9" x14ac:dyDescent="0.25">
      <c r="A11" s="38" t="s">
        <v>400</v>
      </c>
      <c r="B11" s="41" t="s">
        <v>191</v>
      </c>
      <c r="C11" s="176">
        <f>'MÉRLEG '!C39</f>
        <v>2086603</v>
      </c>
      <c r="D11" s="176">
        <f>'MÉRLEG '!D39</f>
        <v>8988261</v>
      </c>
      <c r="E11" s="176">
        <f>'MÉRLEG '!E39</f>
        <v>5494761</v>
      </c>
      <c r="F11" s="176">
        <f>'MÉRLEG '!F39</f>
        <v>4353845</v>
      </c>
      <c r="G11" s="324">
        <v>9750870</v>
      </c>
      <c r="H11" s="301">
        <f t="shared" ref="H11:I11" si="3">G11*1.05</f>
        <v>10238413.5</v>
      </c>
      <c r="I11" s="301">
        <f t="shared" si="3"/>
        <v>10750334.175000001</v>
      </c>
    </row>
    <row r="12" spans="1:9" ht="15.75" x14ac:dyDescent="0.25">
      <c r="A12" s="81" t="s">
        <v>549</v>
      </c>
      <c r="B12" s="307"/>
      <c r="C12" s="309">
        <f>SUM(C7:C11)</f>
        <v>28604156</v>
      </c>
      <c r="D12" s="309">
        <f t="shared" ref="D12:I12" si="4">SUM(D7:D11)</f>
        <v>33258761</v>
      </c>
      <c r="E12" s="309">
        <f t="shared" si="4"/>
        <v>34004516</v>
      </c>
      <c r="F12" s="309">
        <f t="shared" si="4"/>
        <v>31938233</v>
      </c>
      <c r="G12" s="325">
        <f t="shared" si="4"/>
        <v>34080870</v>
      </c>
      <c r="H12" s="309">
        <f t="shared" si="4"/>
        <v>35784913.5</v>
      </c>
      <c r="I12" s="309">
        <f t="shared" si="4"/>
        <v>37574159.174999997</v>
      </c>
    </row>
    <row r="13" spans="1:9" x14ac:dyDescent="0.25">
      <c r="A13" s="39" t="s">
        <v>402</v>
      </c>
      <c r="B13" s="41" t="s">
        <v>205</v>
      </c>
      <c r="C13" s="176">
        <f>'MÉRLEG '!C48</f>
        <v>4606039</v>
      </c>
      <c r="D13" s="176">
        <f>'MÉRLEG '!D48</f>
        <v>180000</v>
      </c>
      <c r="E13" s="176">
        <f>'MÉRLEG '!E48</f>
        <v>4893519</v>
      </c>
      <c r="F13" s="176">
        <f>'MÉRLEG '!F48</f>
        <v>4893519</v>
      </c>
      <c r="G13" s="324">
        <v>310000</v>
      </c>
      <c r="H13" s="301">
        <f>G13*1.05</f>
        <v>325500</v>
      </c>
      <c r="I13" s="301">
        <f>H13*1.05</f>
        <v>341775</v>
      </c>
    </row>
    <row r="14" spans="1:9" x14ac:dyDescent="0.25">
      <c r="A14" s="38" t="s">
        <v>403</v>
      </c>
      <c r="B14" s="41" t="s">
        <v>214</v>
      </c>
      <c r="C14" s="176">
        <f>'MÉRLEG '!C53</f>
        <v>21660640</v>
      </c>
      <c r="D14" s="176">
        <f>'MÉRLEG '!D53</f>
        <v>2980000</v>
      </c>
      <c r="E14" s="176">
        <f>'MÉRLEG '!E53</f>
        <v>0</v>
      </c>
      <c r="F14" s="176">
        <f>'MÉRLEG '!F53</f>
        <v>0</v>
      </c>
      <c r="G14" s="324">
        <v>35559999</v>
      </c>
      <c r="H14" s="301">
        <v>3000000</v>
      </c>
      <c r="I14" s="301">
        <f t="shared" ref="I14" si="5">H14*1.05</f>
        <v>3150000</v>
      </c>
    </row>
    <row r="15" spans="1:9" x14ac:dyDescent="0.25">
      <c r="A15" s="38" t="s">
        <v>404</v>
      </c>
      <c r="B15" s="41" t="s">
        <v>225</v>
      </c>
      <c r="C15" s="290">
        <v>0</v>
      </c>
      <c r="D15" s="290">
        <v>0</v>
      </c>
      <c r="E15" s="302">
        <v>0</v>
      </c>
      <c r="F15" s="290">
        <v>0</v>
      </c>
      <c r="G15" s="324">
        <v>0</v>
      </c>
      <c r="H15" s="301">
        <f t="shared" ref="H15:I15" si="6">G15*1.05</f>
        <v>0</v>
      </c>
      <c r="I15" s="301">
        <f t="shared" si="6"/>
        <v>0</v>
      </c>
    </row>
    <row r="16" spans="1:9" ht="15.75" x14ac:dyDescent="0.25">
      <c r="A16" s="81" t="s">
        <v>548</v>
      </c>
      <c r="B16" s="82"/>
      <c r="C16" s="310">
        <f>SUM(C13:C15)</f>
        <v>26266679</v>
      </c>
      <c r="D16" s="310">
        <f t="shared" ref="D16:I16" si="7">SUM(D13:D15)</f>
        <v>3160000</v>
      </c>
      <c r="E16" s="310">
        <f t="shared" si="7"/>
        <v>4893519</v>
      </c>
      <c r="F16" s="310">
        <f t="shared" si="7"/>
        <v>4893519</v>
      </c>
      <c r="G16" s="326">
        <f t="shared" si="7"/>
        <v>35869999</v>
      </c>
      <c r="H16" s="310">
        <f t="shared" si="7"/>
        <v>3325500</v>
      </c>
      <c r="I16" s="310">
        <f t="shared" si="7"/>
        <v>3491775</v>
      </c>
    </row>
    <row r="17" spans="1:9" ht="15.75" x14ac:dyDescent="0.25">
      <c r="A17" s="271" t="s">
        <v>446</v>
      </c>
      <c r="B17" s="272" t="s">
        <v>226</v>
      </c>
      <c r="C17" s="303">
        <f>C7+C8+C9+C10+C11+C13+C14+C15</f>
        <v>54870835</v>
      </c>
      <c r="D17" s="303">
        <f t="shared" ref="D17:F17" si="8">D7+D8+D9+D10+D11+D13+D14+D15</f>
        <v>36418761</v>
      </c>
      <c r="E17" s="303">
        <f t="shared" si="8"/>
        <v>38898035</v>
      </c>
      <c r="F17" s="303">
        <f t="shared" si="8"/>
        <v>36831752</v>
      </c>
      <c r="G17" s="327">
        <f t="shared" ref="G17:I17" si="9">G7+G8+G9+G10+G11+G13+G14</f>
        <v>69950869</v>
      </c>
      <c r="H17" s="303">
        <f t="shared" si="9"/>
        <v>39110413.5</v>
      </c>
      <c r="I17" s="303">
        <f t="shared" si="9"/>
        <v>41065934.174999997</v>
      </c>
    </row>
    <row r="18" spans="1:9" x14ac:dyDescent="0.25">
      <c r="A18" s="14" t="s">
        <v>409</v>
      </c>
      <c r="B18" s="7" t="s">
        <v>234</v>
      </c>
      <c r="C18" s="176">
        <f>'MÉRLEG '!C65</f>
        <v>0</v>
      </c>
      <c r="D18" s="176">
        <f>'MÉRLEG '!D65</f>
        <v>0</v>
      </c>
      <c r="E18" s="176">
        <f>'MÉRLEG '!E65</f>
        <v>0</v>
      </c>
      <c r="F18" s="176">
        <f>'MÉRLEG '!F65</f>
        <v>0</v>
      </c>
      <c r="G18" s="328">
        <v>0</v>
      </c>
      <c r="H18" s="149">
        <v>0</v>
      </c>
      <c r="I18" s="149">
        <v>0</v>
      </c>
    </row>
    <row r="19" spans="1:9" x14ac:dyDescent="0.25">
      <c r="A19" s="13" t="s">
        <v>412</v>
      </c>
      <c r="B19" s="7" t="s">
        <v>242</v>
      </c>
      <c r="C19" s="150">
        <f>'MÉRLEG '!C66</f>
        <v>0</v>
      </c>
      <c r="D19" s="150">
        <f>'MÉRLEG '!D66</f>
        <v>0</v>
      </c>
      <c r="E19" s="150">
        <f>'MÉRLEG '!E66</f>
        <v>0</v>
      </c>
      <c r="F19" s="150">
        <f>'MÉRLEG '!F66</f>
        <v>0</v>
      </c>
      <c r="G19" s="329">
        <v>0</v>
      </c>
      <c r="H19" s="150">
        <v>0</v>
      </c>
      <c r="I19" s="150">
        <v>0</v>
      </c>
    </row>
    <row r="20" spans="1:9" x14ac:dyDescent="0.25">
      <c r="A20" s="32" t="s">
        <v>243</v>
      </c>
      <c r="B20" s="5" t="s">
        <v>244</v>
      </c>
      <c r="C20" s="150">
        <f>'MÉRLEG '!C67</f>
        <v>0</v>
      </c>
      <c r="D20" s="150">
        <f>'MÉRLEG '!D67</f>
        <v>0</v>
      </c>
      <c r="E20" s="150">
        <f>'MÉRLEG '!E67</f>
        <v>0</v>
      </c>
      <c r="F20" s="150">
        <f>'MÉRLEG '!F67</f>
        <v>0</v>
      </c>
      <c r="G20" s="329">
        <v>0</v>
      </c>
      <c r="H20" s="150">
        <v>0</v>
      </c>
      <c r="I20" s="150">
        <v>0</v>
      </c>
    </row>
    <row r="21" spans="1:9" x14ac:dyDescent="0.25">
      <c r="A21" s="32" t="s">
        <v>245</v>
      </c>
      <c r="B21" s="5" t="s">
        <v>246</v>
      </c>
      <c r="C21" s="298">
        <f>'MÉRLEG '!C68</f>
        <v>876479</v>
      </c>
      <c r="D21" s="298">
        <f>'MÉRLEG '!D68</f>
        <v>786793</v>
      </c>
      <c r="E21" s="298">
        <f>'MÉRLEG '!E68</f>
        <v>786793</v>
      </c>
      <c r="F21" s="298">
        <f>'MÉRLEG '!F68</f>
        <v>786793</v>
      </c>
      <c r="G21" s="329">
        <v>906277</v>
      </c>
      <c r="H21" s="175">
        <f>G21*1.05</f>
        <v>951590.85000000009</v>
      </c>
      <c r="I21" s="175">
        <f>H21*1.05</f>
        <v>999170.39250000019</v>
      </c>
    </row>
    <row r="22" spans="1:9" x14ac:dyDescent="0.25">
      <c r="A22" s="13" t="s">
        <v>247</v>
      </c>
      <c r="B22" s="7" t="s">
        <v>248</v>
      </c>
      <c r="C22" s="175">
        <f>'MÉRLEG '!C69</f>
        <v>0</v>
      </c>
      <c r="D22" s="175">
        <v>0</v>
      </c>
      <c r="E22" s="175">
        <v>0</v>
      </c>
      <c r="F22" s="175">
        <v>0</v>
      </c>
      <c r="G22" s="329">
        <v>0</v>
      </c>
      <c r="H22" s="150">
        <v>0</v>
      </c>
      <c r="I22" s="150">
        <v>0</v>
      </c>
    </row>
    <row r="23" spans="1:9" x14ac:dyDescent="0.25">
      <c r="A23" s="32" t="s">
        <v>249</v>
      </c>
      <c r="B23" s="5" t="s">
        <v>250</v>
      </c>
      <c r="C23" s="175">
        <f>'MÉRLEG '!C70</f>
        <v>0</v>
      </c>
      <c r="D23" s="175">
        <v>0</v>
      </c>
      <c r="E23" s="175">
        <v>0</v>
      </c>
      <c r="F23" s="175">
        <v>0</v>
      </c>
      <c r="G23" s="329">
        <v>0</v>
      </c>
      <c r="H23" s="150">
        <v>0</v>
      </c>
      <c r="I23" s="150">
        <v>0</v>
      </c>
    </row>
    <row r="24" spans="1:9" x14ac:dyDescent="0.25">
      <c r="A24" s="32" t="s">
        <v>251</v>
      </c>
      <c r="B24" s="5" t="s">
        <v>252</v>
      </c>
      <c r="C24" s="175">
        <f>'MÉRLEG '!C71</f>
        <v>0</v>
      </c>
      <c r="D24" s="175">
        <v>0</v>
      </c>
      <c r="E24" s="175">
        <v>0</v>
      </c>
      <c r="F24" s="175">
        <v>0</v>
      </c>
      <c r="G24" s="329">
        <v>0</v>
      </c>
      <c r="H24" s="150">
        <v>0</v>
      </c>
      <c r="I24" s="150">
        <v>0</v>
      </c>
    </row>
    <row r="25" spans="1:9" x14ac:dyDescent="0.25">
      <c r="A25" s="32" t="s">
        <v>253</v>
      </c>
      <c r="B25" s="5" t="s">
        <v>254</v>
      </c>
      <c r="C25" s="175">
        <f>'MÉRLEG '!C72</f>
        <v>0</v>
      </c>
      <c r="D25" s="175">
        <v>0</v>
      </c>
      <c r="E25" s="175">
        <v>0</v>
      </c>
      <c r="F25" s="175">
        <v>0</v>
      </c>
      <c r="G25" s="329">
        <v>0</v>
      </c>
      <c r="H25" s="150">
        <v>0</v>
      </c>
      <c r="I25" s="150">
        <v>0</v>
      </c>
    </row>
    <row r="26" spans="1:9" x14ac:dyDescent="0.25">
      <c r="A26" s="33" t="s">
        <v>413</v>
      </c>
      <c r="B26" s="34" t="s">
        <v>255</v>
      </c>
      <c r="C26" s="176">
        <f>'MÉRLEG '!C73</f>
        <v>876479</v>
      </c>
      <c r="D26" s="176">
        <f>'MÉRLEG '!D73</f>
        <v>786793</v>
      </c>
      <c r="E26" s="176">
        <f>'MÉRLEG '!E73</f>
        <v>786793</v>
      </c>
      <c r="F26" s="176">
        <f>'MÉRLEG '!F73</f>
        <v>786793</v>
      </c>
      <c r="G26" s="330">
        <v>906277</v>
      </c>
      <c r="H26" s="306">
        <f>H21</f>
        <v>951590.85000000009</v>
      </c>
      <c r="I26" s="306">
        <f>I21</f>
        <v>999170.39250000019</v>
      </c>
    </row>
    <row r="27" spans="1:9" x14ac:dyDescent="0.25">
      <c r="A27" s="33" t="s">
        <v>419</v>
      </c>
      <c r="B27" s="34" t="s">
        <v>265</v>
      </c>
      <c r="C27" s="306">
        <f>'MÉRLEG '!C78</f>
        <v>0</v>
      </c>
      <c r="D27" s="306">
        <f>'MÉRLEG '!D78</f>
        <v>0</v>
      </c>
      <c r="E27" s="306">
        <f>'MÉRLEG '!E78</f>
        <v>0</v>
      </c>
      <c r="F27" s="306">
        <f>'MÉRLEG '!F78</f>
        <v>0</v>
      </c>
      <c r="G27" s="330">
        <v>0</v>
      </c>
      <c r="H27" s="149">
        <v>0</v>
      </c>
      <c r="I27" s="149">
        <v>0</v>
      </c>
    </row>
    <row r="28" spans="1:9" x14ac:dyDescent="0.25">
      <c r="A28" s="12" t="s">
        <v>266</v>
      </c>
      <c r="B28" s="5" t="s">
        <v>267</v>
      </c>
      <c r="C28" s="150">
        <f>'MÉRLEG '!C79</f>
        <v>0</v>
      </c>
      <c r="D28" s="150">
        <f>'MÉRLEG '!D79</f>
        <v>0</v>
      </c>
      <c r="E28" s="150">
        <f>'MÉRLEG '!E79</f>
        <v>0</v>
      </c>
      <c r="F28" s="150">
        <f>'MÉRLEG '!F79</f>
        <v>0</v>
      </c>
      <c r="G28" s="331">
        <v>0</v>
      </c>
      <c r="H28" s="149">
        <v>0</v>
      </c>
      <c r="I28" s="149">
        <v>0</v>
      </c>
    </row>
    <row r="29" spans="1:9" ht="15.75" x14ac:dyDescent="0.25">
      <c r="A29" s="274" t="s">
        <v>447</v>
      </c>
      <c r="B29" s="275" t="s">
        <v>268</v>
      </c>
      <c r="C29" s="276">
        <f>C26+C27+C28</f>
        <v>876479</v>
      </c>
      <c r="D29" s="276">
        <f t="shared" ref="D29:F29" si="10">D26+D27+D28</f>
        <v>786793</v>
      </c>
      <c r="E29" s="276">
        <f t="shared" si="10"/>
        <v>786793</v>
      </c>
      <c r="F29" s="276">
        <f t="shared" si="10"/>
        <v>786793</v>
      </c>
      <c r="G29" s="332">
        <f>G26+G27+G28</f>
        <v>906277</v>
      </c>
      <c r="H29" s="276">
        <f t="shared" ref="H29:I29" si="11">H26+H27+H28</f>
        <v>951590.85000000009</v>
      </c>
      <c r="I29" s="276">
        <f t="shared" si="11"/>
        <v>999170.39250000019</v>
      </c>
    </row>
    <row r="30" spans="1:9" s="92" customFormat="1" ht="15.75" x14ac:dyDescent="0.25">
      <c r="A30" s="263" t="s">
        <v>475</v>
      </c>
      <c r="B30" s="263"/>
      <c r="C30" s="304">
        <f>C17+C29</f>
        <v>55747314</v>
      </c>
      <c r="D30" s="304">
        <f t="shared" ref="D30:F30" si="12">D17+D29</f>
        <v>37205554</v>
      </c>
      <c r="E30" s="304">
        <f t="shared" si="12"/>
        <v>39684828</v>
      </c>
      <c r="F30" s="304">
        <f t="shared" si="12"/>
        <v>37618545</v>
      </c>
      <c r="G30" s="333">
        <f>G17+G29</f>
        <v>70857146</v>
      </c>
      <c r="H30" s="305">
        <f>H17+H29</f>
        <v>40062004.350000001</v>
      </c>
      <c r="I30" s="305">
        <f>I17+I29</f>
        <v>42065104.567499995</v>
      </c>
    </row>
    <row r="31" spans="1:9" ht="45" x14ac:dyDescent="0.25">
      <c r="A31" s="2" t="s">
        <v>107</v>
      </c>
      <c r="B31" s="3" t="s">
        <v>5</v>
      </c>
      <c r="C31" s="128" t="s">
        <v>1533</v>
      </c>
      <c r="D31" s="128" t="s">
        <v>743</v>
      </c>
      <c r="E31" s="128" t="s">
        <v>1527</v>
      </c>
      <c r="F31" s="128" t="s">
        <v>1528</v>
      </c>
      <c r="G31" s="322" t="s">
        <v>744</v>
      </c>
      <c r="H31" s="279" t="s">
        <v>989</v>
      </c>
      <c r="I31" s="279" t="s">
        <v>1535</v>
      </c>
    </row>
    <row r="32" spans="1:9" x14ac:dyDescent="0.25">
      <c r="A32" s="34" t="s">
        <v>479</v>
      </c>
      <c r="B32" s="39" t="s">
        <v>283</v>
      </c>
      <c r="C32" s="77">
        <f>'MÉRLEG '!C89</f>
        <v>25849163</v>
      </c>
      <c r="D32" s="77">
        <f>'MÉRLEG '!D89</f>
        <v>20218932</v>
      </c>
      <c r="E32" s="77">
        <f>'MÉRLEG '!E89</f>
        <v>22709414</v>
      </c>
      <c r="F32" s="77">
        <f>'MÉRLEG '!F89</f>
        <v>22709414</v>
      </c>
      <c r="G32" s="334">
        <v>23188915</v>
      </c>
      <c r="H32" s="280">
        <f>G32*1.05</f>
        <v>24348360.75</v>
      </c>
      <c r="I32" s="280">
        <f>H32*1.05</f>
        <v>25565778.787500001</v>
      </c>
    </row>
    <row r="33" spans="1:9" x14ac:dyDescent="0.25">
      <c r="A33" s="34" t="s">
        <v>483</v>
      </c>
      <c r="B33" s="39" t="s">
        <v>314</v>
      </c>
      <c r="C33" s="300">
        <f>'MÉRLEG '!C96</f>
        <v>6856630</v>
      </c>
      <c r="D33" s="300">
        <f>'MÉRLEG '!D96</f>
        <v>5805000</v>
      </c>
      <c r="E33" s="300">
        <f>'MÉRLEG '!E96</f>
        <v>5094685</v>
      </c>
      <c r="F33" s="300">
        <f>'MÉRLEG '!F96</f>
        <v>5094685</v>
      </c>
      <c r="G33" s="334">
        <v>5425000</v>
      </c>
      <c r="H33" s="280">
        <f t="shared" ref="H33:I35" si="13">G33*1.05</f>
        <v>5696250</v>
      </c>
      <c r="I33" s="280">
        <f t="shared" si="13"/>
        <v>5981062.5</v>
      </c>
    </row>
    <row r="34" spans="1:9" x14ac:dyDescent="0.25">
      <c r="A34" s="38" t="s">
        <v>484</v>
      </c>
      <c r="B34" s="39" t="s">
        <v>329</v>
      </c>
      <c r="C34" s="300">
        <f>'MÉRLEG '!C108</f>
        <v>1211333</v>
      </c>
      <c r="D34" s="300">
        <f>'MÉRLEG '!D108</f>
        <v>800000</v>
      </c>
      <c r="E34" s="300">
        <f>'MÉRLEG '!E108</f>
        <v>1165575</v>
      </c>
      <c r="F34" s="300">
        <f>'MÉRLEG '!F108</f>
        <v>1165575</v>
      </c>
      <c r="G34" s="334">
        <v>650000</v>
      </c>
      <c r="H34" s="280">
        <f t="shared" si="13"/>
        <v>682500</v>
      </c>
      <c r="I34" s="280">
        <f t="shared" si="13"/>
        <v>716625</v>
      </c>
    </row>
    <row r="35" spans="1:9" x14ac:dyDescent="0.25">
      <c r="A35" s="34" t="s">
        <v>486</v>
      </c>
      <c r="B35" s="39" t="s">
        <v>341</v>
      </c>
      <c r="C35" s="77">
        <f>'MÉRLEG '!C114</f>
        <v>75000</v>
      </c>
      <c r="D35" s="77">
        <f>'MÉRLEG '!D114</f>
        <v>0</v>
      </c>
      <c r="E35" s="77">
        <f>'MÉRLEG '!E114</f>
        <v>0</v>
      </c>
      <c r="F35" s="77">
        <f>'MÉRLEG '!F114</f>
        <v>0</v>
      </c>
      <c r="G35" s="334">
        <v>0</v>
      </c>
      <c r="H35" s="280">
        <f t="shared" si="13"/>
        <v>0</v>
      </c>
      <c r="I35" s="280">
        <f t="shared" si="13"/>
        <v>0</v>
      </c>
    </row>
    <row r="36" spans="1:9" ht="15.75" x14ac:dyDescent="0.25">
      <c r="A36" s="81" t="s">
        <v>549</v>
      </c>
      <c r="B36" s="151"/>
      <c r="C36" s="308">
        <f>SUM(C32:C35)</f>
        <v>33992126</v>
      </c>
      <c r="D36" s="308">
        <f t="shared" ref="D36:E36" si="14">SUM(D32:D35)</f>
        <v>26823932</v>
      </c>
      <c r="E36" s="308">
        <f t="shared" si="14"/>
        <v>28969674</v>
      </c>
      <c r="F36" s="308">
        <f t="shared" ref="F36" si="15">SUM(F32:F35)</f>
        <v>28969674</v>
      </c>
      <c r="G36" s="335">
        <f t="shared" ref="G36" si="16">SUM(G32:G35)</f>
        <v>29263915</v>
      </c>
      <c r="H36" s="308">
        <f t="shared" ref="H36" si="17">SUM(H32:H35)</f>
        <v>30727110.75</v>
      </c>
      <c r="I36" s="308">
        <f t="shared" ref="I36" si="18">SUM(I32:I35)</f>
        <v>32263466.287500001</v>
      </c>
    </row>
    <row r="37" spans="1:9" x14ac:dyDescent="0.25">
      <c r="A37" s="34" t="s">
        <v>480</v>
      </c>
      <c r="B37" s="39" t="s">
        <v>291</v>
      </c>
      <c r="C37" s="290">
        <f>'MÉRLEG '!C121</f>
        <v>15360239</v>
      </c>
      <c r="D37" s="290">
        <f>'MÉRLEG '!D121</f>
        <v>1763608</v>
      </c>
      <c r="E37" s="290">
        <f>'MÉRLEG '!E121</f>
        <v>1392321</v>
      </c>
      <c r="F37" s="290">
        <f>'MÉRLEG '!F121</f>
        <v>1392321</v>
      </c>
      <c r="G37" s="336">
        <v>38510992</v>
      </c>
      <c r="H37" s="311">
        <v>0</v>
      </c>
      <c r="I37" s="311">
        <v>0</v>
      </c>
    </row>
    <row r="38" spans="1:9" x14ac:dyDescent="0.25">
      <c r="A38" s="34" t="s">
        <v>485</v>
      </c>
      <c r="B38" s="39" t="s">
        <v>337</v>
      </c>
      <c r="C38" s="176">
        <f>'MÉRLEG '!C127</f>
        <v>0</v>
      </c>
      <c r="D38" s="176">
        <f>'MÉRLEG '!D127</f>
        <v>0</v>
      </c>
      <c r="E38" s="176">
        <f>'MÉRLEG '!E127</f>
        <v>0</v>
      </c>
      <c r="F38" s="176">
        <f>'MÉRLEG '!F127</f>
        <v>0</v>
      </c>
      <c r="G38" s="336">
        <v>0</v>
      </c>
      <c r="H38" s="311">
        <f t="shared" ref="H38:I39" si="19">G38*1.05</f>
        <v>0</v>
      </c>
      <c r="I38" s="311">
        <f t="shared" si="19"/>
        <v>0</v>
      </c>
    </row>
    <row r="39" spans="1:9" x14ac:dyDescent="0.25">
      <c r="A39" s="34" t="s">
        <v>488</v>
      </c>
      <c r="B39" s="39" t="s">
        <v>346</v>
      </c>
      <c r="C39" s="290">
        <f>'MÉRLEG '!C133</f>
        <v>0</v>
      </c>
      <c r="D39" s="290">
        <f>'MÉRLEG '!D133</f>
        <v>0</v>
      </c>
      <c r="E39" s="290">
        <f>'MÉRLEG '!E133</f>
        <v>0</v>
      </c>
      <c r="F39" s="290">
        <f>'MÉRLEG '!F133</f>
        <v>0</v>
      </c>
      <c r="G39" s="336">
        <v>0</v>
      </c>
      <c r="H39" s="311">
        <f t="shared" si="19"/>
        <v>0</v>
      </c>
      <c r="I39" s="311">
        <f t="shared" si="19"/>
        <v>0</v>
      </c>
    </row>
    <row r="40" spans="1:9" ht="15.75" x14ac:dyDescent="0.25">
      <c r="A40" s="81" t="s">
        <v>548</v>
      </c>
      <c r="B40" s="151"/>
      <c r="C40" s="308">
        <f>SUM(C37:C39)</f>
        <v>15360239</v>
      </c>
      <c r="D40" s="308">
        <f t="shared" ref="D40:I40" si="20">SUM(D37:D39)</f>
        <v>1763608</v>
      </c>
      <c r="E40" s="308">
        <f t="shared" si="20"/>
        <v>1392321</v>
      </c>
      <c r="F40" s="308">
        <f t="shared" si="20"/>
        <v>1392321</v>
      </c>
      <c r="G40" s="335">
        <f t="shared" si="20"/>
        <v>38510992</v>
      </c>
      <c r="H40" s="308">
        <f t="shared" si="20"/>
        <v>0</v>
      </c>
      <c r="I40" s="308">
        <f t="shared" si="20"/>
        <v>0</v>
      </c>
    </row>
    <row r="41" spans="1:9" ht="15.75" x14ac:dyDescent="0.25">
      <c r="A41" s="277" t="s">
        <v>487</v>
      </c>
      <c r="B41" s="271" t="s">
        <v>347</v>
      </c>
      <c r="C41" s="273">
        <f>C32+C33+C34+C35+C37+C38+C39</f>
        <v>49352365</v>
      </c>
      <c r="D41" s="273">
        <f t="shared" ref="D41:I41" si="21">D32+D33+D34+D35+D37+D38+D39</f>
        <v>28587540</v>
      </c>
      <c r="E41" s="273">
        <f t="shared" si="21"/>
        <v>30361995</v>
      </c>
      <c r="F41" s="273">
        <f t="shared" si="21"/>
        <v>30361995</v>
      </c>
      <c r="G41" s="337">
        <f t="shared" si="21"/>
        <v>67774907</v>
      </c>
      <c r="H41" s="273">
        <f t="shared" si="21"/>
        <v>30727110.75</v>
      </c>
      <c r="I41" s="273">
        <f t="shared" si="21"/>
        <v>32263466.287500001</v>
      </c>
    </row>
    <row r="42" spans="1:9" ht="16.5" x14ac:dyDescent="0.3">
      <c r="A42" s="152" t="s">
        <v>601</v>
      </c>
      <c r="B42" s="153"/>
      <c r="C42" s="312">
        <f>'MÉRLEG '!C136</f>
        <v>5387970</v>
      </c>
      <c r="D42" s="312">
        <f>'MÉRLEG '!D136</f>
        <v>-6434829</v>
      </c>
      <c r="E42" s="312">
        <f>'MÉRLEG '!E136</f>
        <v>-5034842</v>
      </c>
      <c r="F42" s="312">
        <f>'MÉRLEG '!F136</f>
        <v>-2968559</v>
      </c>
      <c r="G42" s="338"/>
      <c r="H42" s="281"/>
      <c r="I42" s="281"/>
    </row>
    <row r="43" spans="1:9" ht="16.5" x14ac:dyDescent="0.3">
      <c r="A43" s="152" t="s">
        <v>602</v>
      </c>
      <c r="B43" s="153"/>
      <c r="C43" s="312">
        <f>'MÉRLEG '!C137</f>
        <v>-10906440</v>
      </c>
      <c r="D43" s="312">
        <f>'MÉRLEG '!D137</f>
        <v>-1396392</v>
      </c>
      <c r="E43" s="312">
        <f>'MÉRLEG '!E137</f>
        <v>-3501198</v>
      </c>
      <c r="F43" s="312">
        <f>'MÉRLEG '!F137</f>
        <v>-3501198</v>
      </c>
      <c r="G43" s="338"/>
      <c r="H43" s="281"/>
      <c r="I43" s="281"/>
    </row>
    <row r="44" spans="1:9" x14ac:dyDescent="0.25">
      <c r="A44" s="14" t="s">
        <v>489</v>
      </c>
      <c r="B44" s="7" t="s">
        <v>352</v>
      </c>
      <c r="C44" s="176">
        <f>'MÉRLEG '!C138</f>
        <v>0</v>
      </c>
      <c r="D44" s="176">
        <f>'MÉRLEG '!D138</f>
        <v>0</v>
      </c>
      <c r="E44" s="176">
        <f>'MÉRLEG '!E138</f>
        <v>0</v>
      </c>
      <c r="F44" s="176">
        <f>'MÉRLEG '!F138</f>
        <v>0</v>
      </c>
      <c r="G44" s="334">
        <v>0</v>
      </c>
      <c r="H44" s="280">
        <v>0</v>
      </c>
      <c r="I44" s="280">
        <v>0</v>
      </c>
    </row>
    <row r="45" spans="1:9" x14ac:dyDescent="0.25">
      <c r="A45" s="13" t="s">
        <v>490</v>
      </c>
      <c r="B45" s="7" t="s">
        <v>359</v>
      </c>
      <c r="C45" s="176">
        <f>'MÉRLEG '!C139</f>
        <v>0</v>
      </c>
      <c r="D45" s="176">
        <f>'MÉRLEG '!D139</f>
        <v>0</v>
      </c>
      <c r="E45" s="176">
        <f>'MÉRLEG '!E139</f>
        <v>0</v>
      </c>
      <c r="F45" s="176">
        <f>'MÉRLEG '!F139</f>
        <v>0</v>
      </c>
      <c r="G45" s="334">
        <v>0</v>
      </c>
      <c r="H45" s="280">
        <v>0</v>
      </c>
      <c r="I45" s="280">
        <v>0</v>
      </c>
    </row>
    <row r="46" spans="1:9" ht="15.75" x14ac:dyDescent="0.3">
      <c r="A46" s="5" t="s">
        <v>599</v>
      </c>
      <c r="B46" s="5" t="s">
        <v>360</v>
      </c>
      <c r="C46" s="299">
        <f>'MÉRLEG '!C140</f>
        <v>14024712</v>
      </c>
      <c r="D46" s="299">
        <f>'MÉRLEG '!D140</f>
        <v>8618014</v>
      </c>
      <c r="E46" s="299">
        <f>'MÉRLEG '!E140</f>
        <v>8416556</v>
      </c>
      <c r="F46" s="299">
        <f>'MÉRLEG '!F140</f>
        <v>8416556</v>
      </c>
      <c r="G46" s="339">
        <v>3082239</v>
      </c>
      <c r="H46" s="282">
        <v>9334893</v>
      </c>
      <c r="I46" s="282">
        <v>9801639</v>
      </c>
    </row>
    <row r="47" spans="1:9" ht="15.75" x14ac:dyDescent="0.3">
      <c r="A47" s="5" t="s">
        <v>600</v>
      </c>
      <c r="B47" s="5" t="s">
        <v>360</v>
      </c>
      <c r="C47" s="129"/>
      <c r="D47" s="129">
        <v>0</v>
      </c>
      <c r="E47" s="129">
        <v>0</v>
      </c>
      <c r="F47" s="129">
        <v>0</v>
      </c>
      <c r="G47" s="339">
        <v>0</v>
      </c>
      <c r="H47" s="282">
        <v>0</v>
      </c>
      <c r="I47" s="282">
        <v>0</v>
      </c>
    </row>
    <row r="48" spans="1:9" ht="15.75" x14ac:dyDescent="0.3">
      <c r="A48" s="5" t="s">
        <v>597</v>
      </c>
      <c r="B48" s="5" t="s">
        <v>361</v>
      </c>
      <c r="C48" s="129"/>
      <c r="D48" s="129">
        <v>0</v>
      </c>
      <c r="E48" s="129">
        <v>0</v>
      </c>
      <c r="F48" s="129">
        <v>0</v>
      </c>
      <c r="G48" s="339">
        <v>0</v>
      </c>
      <c r="H48" s="282">
        <v>0</v>
      </c>
      <c r="I48" s="282">
        <v>0</v>
      </c>
    </row>
    <row r="49" spans="1:9" ht="15.75" x14ac:dyDescent="0.3">
      <c r="A49" s="5" t="s">
        <v>598</v>
      </c>
      <c r="B49" s="5" t="s">
        <v>361</v>
      </c>
      <c r="C49" s="129"/>
      <c r="D49" s="129">
        <v>0</v>
      </c>
      <c r="E49" s="129">
        <v>0</v>
      </c>
      <c r="F49" s="129">
        <v>0</v>
      </c>
      <c r="G49" s="339">
        <v>0</v>
      </c>
      <c r="H49" s="282">
        <v>0</v>
      </c>
      <c r="I49" s="282">
        <v>0</v>
      </c>
    </row>
    <row r="50" spans="1:9" x14ac:dyDescent="0.25">
      <c r="A50" s="7" t="s">
        <v>491</v>
      </c>
      <c r="B50" s="7" t="s">
        <v>362</v>
      </c>
      <c r="C50" s="300">
        <f>SUM(C46:C49)</f>
        <v>14024712</v>
      </c>
      <c r="D50" s="300">
        <f t="shared" ref="D50:F50" si="22">SUM(D46:D49)</f>
        <v>8618014</v>
      </c>
      <c r="E50" s="300">
        <f t="shared" si="22"/>
        <v>8416556</v>
      </c>
      <c r="F50" s="300">
        <f t="shared" si="22"/>
        <v>8416556</v>
      </c>
      <c r="G50" s="334">
        <v>3082239</v>
      </c>
      <c r="H50" s="280">
        <v>9334893</v>
      </c>
      <c r="I50" s="280">
        <v>9801639</v>
      </c>
    </row>
    <row r="51" spans="1:9" x14ac:dyDescent="0.25">
      <c r="A51" s="14" t="s">
        <v>492</v>
      </c>
      <c r="B51" s="7" t="s">
        <v>373</v>
      </c>
      <c r="C51" s="148">
        <f>'MÉRLEG '!C150</f>
        <v>14811505</v>
      </c>
      <c r="D51" s="148">
        <f>'MÉRLEG '!D150</f>
        <v>8618014</v>
      </c>
      <c r="E51" s="148">
        <f>'MÉRLEG '!E150</f>
        <v>9322833</v>
      </c>
      <c r="F51" s="148">
        <f>'MÉRLEG '!F150</f>
        <v>9322833</v>
      </c>
      <c r="G51" s="334">
        <v>3082239</v>
      </c>
      <c r="H51" s="280">
        <v>9334893</v>
      </c>
      <c r="I51" s="280">
        <v>9801639</v>
      </c>
    </row>
    <row r="52" spans="1:9" x14ac:dyDescent="0.25">
      <c r="A52" s="13" t="s">
        <v>493</v>
      </c>
      <c r="B52" s="7" t="s">
        <v>381</v>
      </c>
      <c r="C52" s="148">
        <f>'MÉRLEG '!C155</f>
        <v>0</v>
      </c>
      <c r="D52" s="148">
        <f>'MÉRLEG '!D155</f>
        <v>0</v>
      </c>
      <c r="E52" s="148">
        <f>'MÉRLEG '!E155</f>
        <v>0</v>
      </c>
      <c r="F52" s="148">
        <f>'MÉRLEG '!F155</f>
        <v>0</v>
      </c>
      <c r="G52" s="334">
        <v>0</v>
      </c>
      <c r="H52" s="280">
        <v>0</v>
      </c>
      <c r="I52" s="280">
        <v>0</v>
      </c>
    </row>
    <row r="53" spans="1:9" x14ac:dyDescent="0.25">
      <c r="A53" s="14" t="s">
        <v>382</v>
      </c>
      <c r="B53" s="7" t="s">
        <v>383</v>
      </c>
      <c r="C53" s="148">
        <f>'MÉRLEG '!C156</f>
        <v>0</v>
      </c>
      <c r="D53" s="148">
        <f>'MÉRLEG '!D156</f>
        <v>0</v>
      </c>
      <c r="E53" s="148">
        <f>'MÉRLEG '!E156</f>
        <v>0</v>
      </c>
      <c r="F53" s="148">
        <f>'MÉRLEG '!F156</f>
        <v>0</v>
      </c>
      <c r="G53" s="334">
        <v>0</v>
      </c>
      <c r="H53" s="280">
        <v>0</v>
      </c>
      <c r="I53" s="280">
        <v>0</v>
      </c>
    </row>
    <row r="54" spans="1:9" ht="15.75" x14ac:dyDescent="0.25">
      <c r="A54" s="274" t="s">
        <v>494</v>
      </c>
      <c r="B54" s="275" t="s">
        <v>384</v>
      </c>
      <c r="C54" s="273">
        <f>C51+C52+C53</f>
        <v>14811505</v>
      </c>
      <c r="D54" s="273">
        <f t="shared" ref="D54:I54" si="23">D51+D52+D53</f>
        <v>8618014</v>
      </c>
      <c r="E54" s="273">
        <f t="shared" si="23"/>
        <v>9322833</v>
      </c>
      <c r="F54" s="273">
        <f t="shared" si="23"/>
        <v>9322833</v>
      </c>
      <c r="G54" s="337">
        <f t="shared" si="23"/>
        <v>3082239</v>
      </c>
      <c r="H54" s="273">
        <f t="shared" si="23"/>
        <v>9334893</v>
      </c>
      <c r="I54" s="273">
        <f t="shared" si="23"/>
        <v>9801639</v>
      </c>
    </row>
    <row r="55" spans="1:9" s="92" customFormat="1" ht="15.75" x14ac:dyDescent="0.25">
      <c r="A55" s="263" t="s">
        <v>476</v>
      </c>
      <c r="B55" s="263"/>
      <c r="C55" s="278">
        <f>C41+C54</f>
        <v>64163870</v>
      </c>
      <c r="D55" s="278">
        <f t="shared" ref="D55:I55" si="24">D41+D54</f>
        <v>37205554</v>
      </c>
      <c r="E55" s="278">
        <f t="shared" si="24"/>
        <v>39684828</v>
      </c>
      <c r="F55" s="278">
        <f t="shared" si="24"/>
        <v>39684828</v>
      </c>
      <c r="G55" s="340">
        <f t="shared" si="24"/>
        <v>70857146</v>
      </c>
      <c r="H55" s="278">
        <f t="shared" si="24"/>
        <v>40062003.75</v>
      </c>
      <c r="I55" s="278">
        <f t="shared" si="24"/>
        <v>42065105.287500001</v>
      </c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I19"/>
  <sheetViews>
    <sheetView workbookViewId="0">
      <selection activeCell="D9" sqref="D9"/>
    </sheetView>
  </sheetViews>
  <sheetFormatPr defaultRowHeight="15" x14ac:dyDescent="0.25"/>
  <cols>
    <col min="1" max="1" width="46.28515625" customWidth="1"/>
    <col min="2" max="2" width="14" customWidth="1"/>
    <col min="3" max="3" width="13.28515625" bestFit="1" customWidth="1"/>
    <col min="4" max="6" width="14.140625" customWidth="1"/>
    <col min="7" max="7" width="10.140625" bestFit="1" customWidth="1"/>
    <col min="8" max="8" width="11.28515625" bestFit="1" customWidth="1"/>
    <col min="9" max="9" width="13.85546875" customWidth="1"/>
  </cols>
  <sheetData>
    <row r="1" spans="1:9" x14ac:dyDescent="0.25">
      <c r="A1" s="125" t="s">
        <v>718</v>
      </c>
      <c r="B1" s="126"/>
      <c r="C1" s="126"/>
      <c r="D1" s="126"/>
      <c r="E1" s="126"/>
      <c r="F1" s="126"/>
      <c r="G1" s="126"/>
      <c r="H1" s="126"/>
    </row>
    <row r="2" spans="1:9" ht="30.75" customHeight="1" x14ac:dyDescent="0.25">
      <c r="A2" s="356" t="s">
        <v>1679</v>
      </c>
      <c r="B2" s="357"/>
      <c r="C2" s="357"/>
      <c r="D2" s="357"/>
      <c r="E2" s="357"/>
      <c r="F2" s="357"/>
      <c r="G2" s="357"/>
      <c r="H2" s="357"/>
      <c r="I2" s="357"/>
    </row>
    <row r="3" spans="1:9" ht="23.25" customHeight="1" x14ac:dyDescent="0.25">
      <c r="A3" s="358" t="s">
        <v>720</v>
      </c>
      <c r="B3" s="359"/>
      <c r="C3" s="359"/>
      <c r="D3" s="359"/>
      <c r="E3" s="359"/>
      <c r="F3" s="359"/>
      <c r="G3" s="359"/>
      <c r="H3" s="359"/>
      <c r="I3" s="359"/>
    </row>
    <row r="5" spans="1:9" x14ac:dyDescent="0.25">
      <c r="A5" s="105" t="s">
        <v>630</v>
      </c>
    </row>
    <row r="6" spans="1:9" ht="48.75" x14ac:dyDescent="0.25">
      <c r="A6" s="131" t="s">
        <v>721</v>
      </c>
      <c r="B6" s="132" t="s">
        <v>722</v>
      </c>
      <c r="C6" s="132" t="s">
        <v>723</v>
      </c>
      <c r="D6" s="132" t="s">
        <v>1529</v>
      </c>
      <c r="E6" s="132" t="s">
        <v>1530</v>
      </c>
      <c r="F6" s="132" t="s">
        <v>1531</v>
      </c>
      <c r="G6" s="132" t="s">
        <v>988</v>
      </c>
      <c r="H6" s="132" t="s">
        <v>1534</v>
      </c>
      <c r="I6" s="133" t="s">
        <v>6</v>
      </c>
    </row>
    <row r="7" spans="1:9" ht="15.75" x14ac:dyDescent="0.3">
      <c r="A7" s="134"/>
      <c r="B7" s="134"/>
      <c r="C7" s="135"/>
      <c r="D7" s="135"/>
      <c r="E7" s="135"/>
      <c r="F7" s="135"/>
      <c r="G7" s="135"/>
      <c r="H7" s="135"/>
      <c r="I7" s="135"/>
    </row>
    <row r="8" spans="1:9" ht="15.75" x14ac:dyDescent="0.3">
      <c r="A8" s="134"/>
      <c r="B8" s="134"/>
      <c r="C8" s="135"/>
      <c r="D8" s="135"/>
      <c r="E8" s="135"/>
      <c r="F8" s="135"/>
      <c r="G8" s="135"/>
      <c r="H8" s="135"/>
      <c r="I8" s="135"/>
    </row>
    <row r="9" spans="1:9" x14ac:dyDescent="0.25">
      <c r="A9" s="136" t="s">
        <v>724</v>
      </c>
      <c r="B9" s="136"/>
      <c r="C9" s="137"/>
      <c r="D9" s="137"/>
      <c r="E9" s="137"/>
      <c r="F9" s="137"/>
      <c r="G9" s="137"/>
      <c r="H9" s="137"/>
      <c r="I9" s="137"/>
    </row>
    <row r="10" spans="1:9" ht="15.75" x14ac:dyDescent="0.3">
      <c r="A10" s="134"/>
      <c r="B10" s="134"/>
      <c r="C10" s="135"/>
      <c r="D10" s="135"/>
      <c r="E10" s="135"/>
      <c r="F10" s="135"/>
      <c r="G10" s="135"/>
      <c r="H10" s="135"/>
      <c r="I10" s="135"/>
    </row>
    <row r="11" spans="1:9" ht="15.75" x14ac:dyDescent="0.3">
      <c r="A11" s="134"/>
      <c r="B11" s="134"/>
      <c r="C11" s="135"/>
      <c r="D11" s="135"/>
      <c r="E11" s="135"/>
      <c r="F11" s="135"/>
      <c r="G11" s="135"/>
      <c r="H11" s="135"/>
      <c r="I11" s="135"/>
    </row>
    <row r="12" spans="1:9" x14ac:dyDescent="0.25">
      <c r="A12" s="136" t="s">
        <v>725</v>
      </c>
      <c r="B12" s="136"/>
      <c r="C12" s="137">
        <v>0</v>
      </c>
      <c r="D12" s="137">
        <f>'MÉRLEG '!D65</f>
        <v>0</v>
      </c>
      <c r="E12" s="137">
        <f>'MÉRLEG '!E65</f>
        <v>0</v>
      </c>
      <c r="F12" s="137">
        <f>'MÉRLEG '!F65</f>
        <v>0</v>
      </c>
      <c r="G12" s="137">
        <v>0</v>
      </c>
      <c r="H12" s="137">
        <v>0</v>
      </c>
      <c r="I12" s="137">
        <f>C12+F12+G12+H12</f>
        <v>0</v>
      </c>
    </row>
    <row r="13" spans="1:9" ht="15.75" x14ac:dyDescent="0.3">
      <c r="A13" s="134"/>
      <c r="B13" s="134"/>
      <c r="C13" s="135"/>
      <c r="D13" s="135"/>
      <c r="E13" s="135"/>
      <c r="F13" s="135"/>
      <c r="G13" s="135"/>
      <c r="H13" s="135"/>
      <c r="I13" s="135"/>
    </row>
    <row r="14" spans="1:9" ht="15.75" x14ac:dyDescent="0.3">
      <c r="A14" s="134"/>
      <c r="B14" s="134"/>
      <c r="C14" s="135"/>
      <c r="D14" s="135"/>
      <c r="E14" s="135"/>
      <c r="F14" s="135"/>
      <c r="G14" s="135"/>
      <c r="H14" s="135"/>
      <c r="I14" s="135"/>
    </row>
    <row r="15" spans="1:9" x14ac:dyDescent="0.25">
      <c r="A15" s="136" t="s">
        <v>726</v>
      </c>
      <c r="B15" s="136"/>
      <c r="C15" s="137"/>
      <c r="D15" s="137"/>
      <c r="E15" s="137"/>
      <c r="F15" s="137"/>
      <c r="G15" s="137"/>
      <c r="H15" s="137"/>
      <c r="I15" s="137"/>
    </row>
    <row r="16" spans="1:9" ht="15.75" x14ac:dyDescent="0.3">
      <c r="A16" s="134"/>
      <c r="B16" s="134"/>
      <c r="C16" s="135"/>
      <c r="D16" s="135"/>
      <c r="E16" s="135"/>
      <c r="F16" s="135"/>
      <c r="G16" s="135"/>
      <c r="H16" s="135"/>
      <c r="I16" s="135"/>
    </row>
    <row r="17" spans="1:9" ht="15.75" x14ac:dyDescent="0.3">
      <c r="A17" s="134"/>
      <c r="B17" s="134"/>
      <c r="C17" s="135"/>
      <c r="D17" s="135"/>
      <c r="E17" s="135"/>
      <c r="F17" s="135"/>
      <c r="G17" s="135"/>
      <c r="H17" s="135"/>
      <c r="I17" s="135"/>
    </row>
    <row r="18" spans="1:9" x14ac:dyDescent="0.25">
      <c r="A18" s="136" t="s">
        <v>727</v>
      </c>
      <c r="B18" s="136"/>
      <c r="C18" s="137"/>
      <c r="D18" s="137"/>
      <c r="E18" s="137"/>
      <c r="F18" s="137"/>
      <c r="G18" s="137"/>
      <c r="H18" s="137"/>
      <c r="I18" s="137"/>
    </row>
    <row r="19" spans="1:9" x14ac:dyDescent="0.25">
      <c r="A19" s="136"/>
      <c r="B19" s="136"/>
      <c r="C19" s="137"/>
      <c r="D19" s="137"/>
      <c r="E19" s="137"/>
      <c r="F19" s="137"/>
      <c r="G19" s="137"/>
      <c r="H19" s="137"/>
      <c r="I19" s="137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F48"/>
  <sheetViews>
    <sheetView workbookViewId="0">
      <selection activeCell="D9" sqref="D9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x14ac:dyDescent="0.25">
      <c r="A1" s="125" t="s">
        <v>718</v>
      </c>
      <c r="B1" s="126"/>
      <c r="C1" s="126"/>
      <c r="D1" s="126"/>
      <c r="E1" s="126"/>
      <c r="F1" s="126"/>
    </row>
    <row r="2" spans="1:6" ht="27" customHeight="1" x14ac:dyDescent="0.25">
      <c r="A2" s="356" t="s">
        <v>1679</v>
      </c>
      <c r="B2" s="357"/>
      <c r="C2" s="357"/>
      <c r="D2" s="357"/>
      <c r="E2" s="357"/>
    </row>
    <row r="3" spans="1:6" ht="22.5" customHeight="1" x14ac:dyDescent="0.25">
      <c r="A3" s="358" t="s">
        <v>728</v>
      </c>
      <c r="B3" s="359"/>
      <c r="C3" s="359"/>
      <c r="D3" s="359"/>
      <c r="E3" s="359"/>
    </row>
    <row r="4" spans="1:6" ht="18" x14ac:dyDescent="0.25">
      <c r="A4" s="138"/>
    </row>
    <row r="5" spans="1:6" x14ac:dyDescent="0.25">
      <c r="A5" s="105" t="s">
        <v>630</v>
      </c>
    </row>
    <row r="6" spans="1:6" ht="31.5" customHeight="1" x14ac:dyDescent="0.25">
      <c r="A6" s="139" t="s">
        <v>107</v>
      </c>
      <c r="B6" s="59" t="s">
        <v>108</v>
      </c>
      <c r="C6" s="140" t="s">
        <v>729</v>
      </c>
      <c r="D6" s="140" t="s">
        <v>730</v>
      </c>
      <c r="E6" s="140" t="s">
        <v>731</v>
      </c>
    </row>
    <row r="7" spans="1:6" ht="15" customHeight="1" x14ac:dyDescent="0.25">
      <c r="A7" s="141"/>
      <c r="B7" s="97"/>
      <c r="C7" s="97"/>
      <c r="D7" s="97"/>
      <c r="E7" s="97"/>
    </row>
    <row r="8" spans="1:6" ht="15" customHeight="1" x14ac:dyDescent="0.25">
      <c r="A8" s="141"/>
      <c r="B8" s="97"/>
      <c r="C8" s="97"/>
      <c r="D8" s="97"/>
      <c r="E8" s="97"/>
    </row>
    <row r="9" spans="1:6" ht="15" customHeight="1" x14ac:dyDescent="0.25">
      <c r="A9" s="141"/>
      <c r="B9" s="97"/>
      <c r="C9" s="97"/>
      <c r="D9" s="97"/>
      <c r="E9" s="97"/>
    </row>
    <row r="10" spans="1:6" ht="15" customHeight="1" x14ac:dyDescent="0.25">
      <c r="A10" s="97"/>
      <c r="B10" s="97"/>
      <c r="C10" s="97"/>
      <c r="D10" s="97"/>
      <c r="E10" s="97"/>
    </row>
    <row r="11" spans="1:6" ht="31.5" customHeight="1" x14ac:dyDescent="0.25">
      <c r="A11" s="142" t="s">
        <v>732</v>
      </c>
      <c r="B11" s="39" t="s">
        <v>321</v>
      </c>
      <c r="C11" s="97"/>
      <c r="D11" s="97"/>
      <c r="E11" s="97"/>
    </row>
    <row r="12" spans="1:6" ht="15" customHeight="1" x14ac:dyDescent="0.25">
      <c r="A12" s="142"/>
      <c r="B12" s="97"/>
      <c r="C12" s="97"/>
      <c r="D12" s="97"/>
      <c r="E12" s="97"/>
    </row>
    <row r="13" spans="1:6" ht="15" customHeight="1" x14ac:dyDescent="0.25">
      <c r="A13" s="142"/>
      <c r="B13" s="97"/>
      <c r="C13" s="97"/>
      <c r="D13" s="97"/>
      <c r="E13" s="97"/>
    </row>
    <row r="14" spans="1:6" ht="15" customHeight="1" x14ac:dyDescent="0.25">
      <c r="A14" s="143"/>
      <c r="B14" s="97"/>
      <c r="C14" s="97"/>
      <c r="D14" s="97"/>
      <c r="E14" s="97"/>
    </row>
    <row r="15" spans="1:6" ht="15" customHeight="1" x14ac:dyDescent="0.25">
      <c r="A15" s="143"/>
      <c r="B15" s="97"/>
      <c r="C15" s="97"/>
      <c r="D15" s="97"/>
      <c r="E15" s="97"/>
    </row>
    <row r="16" spans="1:6" ht="32.25" customHeight="1" x14ac:dyDescent="0.25">
      <c r="A16" s="142" t="s">
        <v>733</v>
      </c>
      <c r="B16" s="34" t="s">
        <v>344</v>
      </c>
      <c r="C16" s="97"/>
      <c r="D16" s="97"/>
      <c r="E16" s="97"/>
    </row>
    <row r="17" spans="1:5" ht="15" customHeight="1" x14ac:dyDescent="0.25">
      <c r="A17" s="144" t="s">
        <v>499</v>
      </c>
      <c r="B17" s="144" t="s">
        <v>297</v>
      </c>
      <c r="C17" s="97"/>
      <c r="D17" s="97"/>
      <c r="E17" s="97"/>
    </row>
    <row r="18" spans="1:5" ht="15" customHeight="1" x14ac:dyDescent="0.25">
      <c r="A18" s="145" t="s">
        <v>734</v>
      </c>
      <c r="B18" s="144"/>
      <c r="C18" s="97"/>
      <c r="D18" s="97"/>
      <c r="E18" s="97"/>
    </row>
    <row r="19" spans="1:5" ht="15" customHeight="1" x14ac:dyDescent="0.25">
      <c r="A19" s="145" t="s">
        <v>735</v>
      </c>
      <c r="B19" s="144"/>
      <c r="C19" s="97"/>
      <c r="D19" s="97"/>
      <c r="E19" s="97"/>
    </row>
    <row r="20" spans="1:5" ht="15" customHeight="1" x14ac:dyDescent="0.25">
      <c r="A20" s="144" t="s">
        <v>500</v>
      </c>
      <c r="B20" s="144" t="s">
        <v>297</v>
      </c>
      <c r="C20" s="97"/>
      <c r="D20" s="97"/>
      <c r="E20" s="97"/>
    </row>
    <row r="21" spans="1:5" ht="15" customHeight="1" x14ac:dyDescent="0.25">
      <c r="A21" s="145" t="s">
        <v>734</v>
      </c>
      <c r="B21" s="144"/>
      <c r="C21" s="97"/>
      <c r="D21" s="97"/>
      <c r="E21" s="97"/>
    </row>
    <row r="22" spans="1:5" ht="15" customHeight="1" x14ac:dyDescent="0.25">
      <c r="A22" s="145" t="s">
        <v>735</v>
      </c>
      <c r="B22" s="144"/>
      <c r="C22" s="97"/>
      <c r="D22" s="97"/>
      <c r="E22" s="97"/>
    </row>
    <row r="23" spans="1:5" ht="15" customHeight="1" x14ac:dyDescent="0.25">
      <c r="A23" s="144" t="s">
        <v>501</v>
      </c>
      <c r="B23" s="144" t="s">
        <v>297</v>
      </c>
      <c r="C23" s="97"/>
      <c r="D23" s="97"/>
      <c r="E23" s="97"/>
    </row>
    <row r="24" spans="1:5" ht="15" customHeight="1" x14ac:dyDescent="0.25">
      <c r="A24" s="145" t="s">
        <v>734</v>
      </c>
      <c r="B24" s="144"/>
      <c r="C24" s="97"/>
      <c r="D24" s="97"/>
      <c r="E24" s="97"/>
    </row>
    <row r="25" spans="1:5" ht="15" customHeight="1" x14ac:dyDescent="0.25">
      <c r="A25" s="145" t="s">
        <v>735</v>
      </c>
      <c r="B25" s="144"/>
      <c r="C25" s="97"/>
      <c r="D25" s="97"/>
      <c r="E25" s="97"/>
    </row>
    <row r="26" spans="1:5" ht="15" customHeight="1" x14ac:dyDescent="0.25">
      <c r="A26" s="144" t="s">
        <v>502</v>
      </c>
      <c r="B26" s="144" t="s">
        <v>297</v>
      </c>
      <c r="C26" s="97"/>
      <c r="D26" s="97"/>
      <c r="E26" s="97"/>
    </row>
    <row r="27" spans="1:5" ht="15" customHeight="1" x14ac:dyDescent="0.25">
      <c r="A27" s="145" t="s">
        <v>734</v>
      </c>
      <c r="B27" s="144"/>
      <c r="C27" s="97"/>
      <c r="D27" s="97"/>
      <c r="E27" s="97"/>
    </row>
    <row r="28" spans="1:5" ht="15" customHeight="1" x14ac:dyDescent="0.25">
      <c r="A28" s="145" t="s">
        <v>735</v>
      </c>
      <c r="B28" s="144"/>
      <c r="C28" s="97"/>
      <c r="D28" s="97"/>
      <c r="E28" s="97"/>
    </row>
    <row r="29" spans="1:5" ht="15" customHeight="1" x14ac:dyDescent="0.25">
      <c r="A29" s="144" t="s">
        <v>459</v>
      </c>
      <c r="B29" s="146" t="s">
        <v>304</v>
      </c>
      <c r="C29" s="97"/>
      <c r="D29" s="97"/>
      <c r="E29" s="97"/>
    </row>
    <row r="30" spans="1:5" ht="15" customHeight="1" x14ac:dyDescent="0.25">
      <c r="A30" s="145" t="s">
        <v>734</v>
      </c>
      <c r="B30" s="146"/>
      <c r="C30" s="97"/>
      <c r="D30" s="97"/>
      <c r="E30" s="97"/>
    </row>
    <row r="31" spans="1:5" ht="15" customHeight="1" x14ac:dyDescent="0.25">
      <c r="A31" s="145" t="s">
        <v>735</v>
      </c>
      <c r="B31" s="146"/>
      <c r="C31" s="97"/>
      <c r="D31" s="97"/>
      <c r="E31" s="97"/>
    </row>
    <row r="32" spans="1:5" ht="15" customHeight="1" x14ac:dyDescent="0.25">
      <c r="A32" s="144" t="s">
        <v>457</v>
      </c>
      <c r="B32" s="146" t="s">
        <v>298</v>
      </c>
      <c r="C32" s="97"/>
      <c r="D32" s="97"/>
      <c r="E32" s="97"/>
    </row>
    <row r="33" spans="1:5" ht="15" customHeight="1" x14ac:dyDescent="0.25">
      <c r="A33" s="145" t="s">
        <v>734</v>
      </c>
      <c r="B33" s="146"/>
      <c r="C33" s="97"/>
      <c r="D33" s="97"/>
      <c r="E33" s="97"/>
    </row>
    <row r="34" spans="1:5" ht="15" customHeight="1" x14ac:dyDescent="0.25">
      <c r="A34" s="145" t="s">
        <v>735</v>
      </c>
      <c r="B34" s="97"/>
      <c r="C34" s="97"/>
      <c r="D34" s="97"/>
      <c r="E34" s="97"/>
    </row>
    <row r="35" spans="1:5" ht="38.25" customHeight="1" x14ac:dyDescent="0.25">
      <c r="A35" s="142" t="s">
        <v>736</v>
      </c>
      <c r="B35" s="147" t="s">
        <v>737</v>
      </c>
      <c r="C35" s="97"/>
      <c r="D35" s="97"/>
      <c r="E35" s="97"/>
    </row>
    <row r="36" spans="1:5" ht="15" customHeight="1" x14ac:dyDescent="0.25">
      <c r="A36" s="142"/>
      <c r="B36" s="97" t="s">
        <v>317</v>
      </c>
      <c r="C36" s="97"/>
      <c r="D36" s="97"/>
      <c r="E36" s="97"/>
    </row>
    <row r="37" spans="1:5" ht="15" customHeight="1" x14ac:dyDescent="0.25">
      <c r="A37" s="142"/>
      <c r="B37" s="97" t="s">
        <v>337</v>
      </c>
      <c r="C37" s="97"/>
      <c r="D37" s="97"/>
      <c r="E37" s="97"/>
    </row>
    <row r="38" spans="1:5" ht="15" customHeight="1" x14ac:dyDescent="0.25">
      <c r="A38" s="143"/>
      <c r="B38" s="97"/>
      <c r="C38" s="97"/>
      <c r="D38" s="97"/>
      <c r="E38" s="97"/>
    </row>
    <row r="39" spans="1:5" ht="15" customHeight="1" x14ac:dyDescent="0.25">
      <c r="A39" s="143"/>
      <c r="B39" s="97"/>
      <c r="C39" s="97"/>
      <c r="D39" s="97"/>
      <c r="E39" s="97"/>
    </row>
    <row r="40" spans="1:5" ht="36.75" customHeight="1" x14ac:dyDescent="0.25">
      <c r="A40" s="142" t="s">
        <v>738</v>
      </c>
      <c r="B40" s="147" t="s">
        <v>739</v>
      </c>
      <c r="C40" s="97"/>
      <c r="D40" s="97"/>
      <c r="E40" s="97"/>
    </row>
    <row r="41" spans="1:5" ht="15" customHeight="1" x14ac:dyDescent="0.25">
      <c r="A41" s="142"/>
      <c r="B41" s="97"/>
      <c r="C41" s="97"/>
      <c r="D41" s="97"/>
      <c r="E41" s="97"/>
    </row>
    <row r="42" spans="1:5" ht="15" customHeight="1" x14ac:dyDescent="0.25">
      <c r="A42" s="142"/>
      <c r="B42" s="97"/>
      <c r="C42" s="97"/>
      <c r="D42" s="97"/>
      <c r="E42" s="97"/>
    </row>
    <row r="43" spans="1:5" ht="15" customHeight="1" x14ac:dyDescent="0.25">
      <c r="A43" s="143"/>
      <c r="B43" s="97"/>
      <c r="C43" s="97"/>
      <c r="D43" s="97"/>
      <c r="E43" s="97"/>
    </row>
    <row r="44" spans="1:5" ht="15" customHeight="1" x14ac:dyDescent="0.25">
      <c r="A44" s="143"/>
      <c r="B44" s="97"/>
      <c r="C44" s="97"/>
      <c r="D44" s="97"/>
      <c r="E44" s="97"/>
    </row>
    <row r="45" spans="1:5" ht="28.5" customHeight="1" x14ac:dyDescent="0.25">
      <c r="A45" s="142" t="s">
        <v>740</v>
      </c>
      <c r="B45" s="147"/>
      <c r="C45" s="97"/>
      <c r="D45" s="97"/>
      <c r="E45" s="97"/>
    </row>
    <row r="46" spans="1:5" ht="15" customHeight="1" x14ac:dyDescent="0.25"/>
    <row r="47" spans="1:5" ht="15" customHeight="1" x14ac:dyDescent="0.25"/>
    <row r="48" spans="1:5" ht="15" customHeight="1" x14ac:dyDescent="0.25"/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H175"/>
  <sheetViews>
    <sheetView topLeftCell="A25" workbookViewId="0">
      <selection activeCell="D9" sqref="D9"/>
    </sheetView>
  </sheetViews>
  <sheetFormatPr defaultRowHeight="15" x14ac:dyDescent="0.25"/>
  <cols>
    <col min="1" max="1" width="85.85546875" customWidth="1"/>
    <col min="2" max="2" width="16" bestFit="1" customWidth="1"/>
    <col min="3" max="3" width="18.5703125" customWidth="1"/>
    <col min="4" max="4" width="16.85546875" customWidth="1"/>
  </cols>
  <sheetData>
    <row r="1" spans="1:8" x14ac:dyDescent="0.25">
      <c r="A1" s="155" t="s">
        <v>718</v>
      </c>
    </row>
    <row r="2" spans="1:8" ht="22.5" customHeight="1" x14ac:dyDescent="0.25">
      <c r="A2" s="356" t="s">
        <v>1678</v>
      </c>
      <c r="B2" s="359"/>
      <c r="C2" s="359"/>
      <c r="D2" s="359"/>
      <c r="E2" s="123"/>
      <c r="F2" s="121"/>
      <c r="G2" s="121"/>
      <c r="H2" s="121"/>
    </row>
    <row r="3" spans="1:8" ht="24" customHeight="1" x14ac:dyDescent="0.25">
      <c r="A3" s="358" t="s">
        <v>672</v>
      </c>
      <c r="B3" s="359"/>
      <c r="C3" s="359"/>
      <c r="D3" s="359"/>
      <c r="E3" s="120"/>
      <c r="F3" s="121"/>
      <c r="G3" s="121"/>
      <c r="H3" s="121"/>
    </row>
    <row r="4" spans="1:8" ht="24" customHeight="1" x14ac:dyDescent="0.25">
      <c r="A4" s="122"/>
      <c r="B4" s="120"/>
      <c r="C4" s="120"/>
      <c r="D4" s="120"/>
      <c r="E4" s="120"/>
      <c r="F4" s="121"/>
      <c r="G4" s="121"/>
      <c r="H4" s="121"/>
    </row>
    <row r="5" spans="1:8" x14ac:dyDescent="0.25">
      <c r="A5" s="127" t="s">
        <v>745</v>
      </c>
      <c r="B5" s="105"/>
      <c r="C5" s="105"/>
      <c r="D5" s="105"/>
      <c r="E5" s="105"/>
    </row>
    <row r="6" spans="1:8" ht="26.25" x14ac:dyDescent="0.25">
      <c r="A6" s="147" t="s">
        <v>604</v>
      </c>
      <c r="B6" s="140" t="s">
        <v>746</v>
      </c>
      <c r="C6" s="140" t="s">
        <v>747</v>
      </c>
      <c r="D6" s="140" t="s">
        <v>748</v>
      </c>
      <c r="E6" s="105"/>
    </row>
    <row r="7" spans="1:8" x14ac:dyDescent="0.25">
      <c r="A7" s="156" t="s">
        <v>749</v>
      </c>
      <c r="B7" s="140"/>
      <c r="C7" s="140"/>
      <c r="D7" s="140"/>
      <c r="E7" s="105"/>
    </row>
    <row r="8" spans="1:8" x14ac:dyDescent="0.25">
      <c r="A8" s="157" t="s">
        <v>20</v>
      </c>
      <c r="B8" s="76">
        <v>383750</v>
      </c>
      <c r="C8" s="76">
        <v>383750</v>
      </c>
      <c r="D8" s="76">
        <v>0</v>
      </c>
      <c r="E8" s="105"/>
    </row>
    <row r="9" spans="1:8" x14ac:dyDescent="0.25">
      <c r="A9" s="158" t="s">
        <v>750</v>
      </c>
      <c r="B9" s="76">
        <v>0</v>
      </c>
      <c r="C9" s="76">
        <v>0</v>
      </c>
      <c r="D9" s="76">
        <v>0</v>
      </c>
      <c r="E9" s="105"/>
    </row>
    <row r="10" spans="1:8" x14ac:dyDescent="0.25">
      <c r="A10" s="158" t="s">
        <v>751</v>
      </c>
      <c r="B10" s="76">
        <v>0</v>
      </c>
      <c r="C10" s="76">
        <v>0</v>
      </c>
      <c r="D10" s="76">
        <v>0</v>
      </c>
      <c r="E10" s="105"/>
    </row>
    <row r="11" spans="1:8" x14ac:dyDescent="0.25">
      <c r="A11" s="158" t="s">
        <v>752</v>
      </c>
      <c r="B11" s="76">
        <v>383750</v>
      </c>
      <c r="C11" s="76">
        <v>383750</v>
      </c>
      <c r="D11" s="76">
        <v>0</v>
      </c>
      <c r="E11" s="105"/>
    </row>
    <row r="12" spans="1:8" x14ac:dyDescent="0.25">
      <c r="A12" s="158" t="s">
        <v>753</v>
      </c>
      <c r="B12" s="76">
        <v>0</v>
      </c>
      <c r="C12" s="76">
        <v>0</v>
      </c>
      <c r="D12" s="76">
        <v>0</v>
      </c>
      <c r="E12" s="105"/>
    </row>
    <row r="13" spans="1:8" x14ac:dyDescent="0.25">
      <c r="A13" s="158" t="s">
        <v>754</v>
      </c>
      <c r="B13" s="76">
        <v>0</v>
      </c>
      <c r="C13" s="76">
        <v>0</v>
      </c>
      <c r="D13" s="76">
        <v>0</v>
      </c>
      <c r="E13" s="105"/>
    </row>
    <row r="14" spans="1:8" x14ac:dyDescent="0.25">
      <c r="A14" s="158" t="s">
        <v>755</v>
      </c>
      <c r="B14" s="76">
        <v>0</v>
      </c>
      <c r="C14" s="76">
        <v>0</v>
      </c>
      <c r="D14" s="76">
        <v>0</v>
      </c>
      <c r="E14" s="105"/>
    </row>
    <row r="15" spans="1:8" x14ac:dyDescent="0.25">
      <c r="A15" s="157" t="s">
        <v>21</v>
      </c>
      <c r="B15" s="76">
        <v>2770921</v>
      </c>
      <c r="C15" s="76">
        <v>2770921</v>
      </c>
      <c r="D15" s="76">
        <v>0</v>
      </c>
      <c r="E15" s="105"/>
    </row>
    <row r="16" spans="1:8" x14ac:dyDescent="0.25">
      <c r="A16" s="158" t="s">
        <v>750</v>
      </c>
      <c r="B16" s="76">
        <v>0</v>
      </c>
      <c r="C16" s="76">
        <v>0</v>
      </c>
      <c r="D16" s="76">
        <v>0</v>
      </c>
      <c r="E16" s="105"/>
    </row>
    <row r="17" spans="1:5" x14ac:dyDescent="0.25">
      <c r="A17" s="158" t="s">
        <v>751</v>
      </c>
      <c r="B17" s="76">
        <v>0</v>
      </c>
      <c r="C17" s="76">
        <v>0</v>
      </c>
      <c r="D17" s="76">
        <v>0</v>
      </c>
      <c r="E17" s="105"/>
    </row>
    <row r="18" spans="1:5" x14ac:dyDescent="0.25">
      <c r="A18" s="158" t="s">
        <v>752</v>
      </c>
      <c r="B18" s="76">
        <v>0</v>
      </c>
      <c r="C18" s="76">
        <v>0</v>
      </c>
      <c r="D18" s="76">
        <v>0</v>
      </c>
      <c r="E18" s="105"/>
    </row>
    <row r="19" spans="1:5" x14ac:dyDescent="0.25">
      <c r="A19" s="158" t="s">
        <v>753</v>
      </c>
      <c r="B19" s="76">
        <v>0</v>
      </c>
      <c r="C19" s="76">
        <v>0</v>
      </c>
      <c r="D19" s="76">
        <v>0</v>
      </c>
      <c r="E19" s="105"/>
    </row>
    <row r="20" spans="1:5" x14ac:dyDescent="0.25">
      <c r="A20" s="158" t="s">
        <v>754</v>
      </c>
      <c r="B20" s="76">
        <v>0</v>
      </c>
      <c r="C20" s="76">
        <v>0</v>
      </c>
      <c r="D20" s="76">
        <v>0</v>
      </c>
      <c r="E20" s="105"/>
    </row>
    <row r="21" spans="1:5" x14ac:dyDescent="0.25">
      <c r="A21" s="158" t="s">
        <v>755</v>
      </c>
      <c r="B21" s="76">
        <v>0</v>
      </c>
      <c r="C21" s="76">
        <v>0</v>
      </c>
      <c r="D21" s="76">
        <v>0</v>
      </c>
      <c r="E21" s="105"/>
    </row>
    <row r="22" spans="1:5" x14ac:dyDescent="0.25">
      <c r="A22" s="157" t="s">
        <v>22</v>
      </c>
      <c r="B22" s="76">
        <v>0</v>
      </c>
      <c r="C22" s="76">
        <v>0</v>
      </c>
      <c r="D22" s="76">
        <v>0</v>
      </c>
      <c r="E22" s="105"/>
    </row>
    <row r="23" spans="1:5" x14ac:dyDescent="0.25">
      <c r="A23" s="158" t="s">
        <v>750</v>
      </c>
      <c r="B23" s="76">
        <v>0</v>
      </c>
      <c r="C23" s="76">
        <v>0</v>
      </c>
      <c r="D23" s="76">
        <v>0</v>
      </c>
      <c r="E23" s="105"/>
    </row>
    <row r="24" spans="1:5" x14ac:dyDescent="0.25">
      <c r="A24" s="158" t="s">
        <v>751</v>
      </c>
      <c r="B24" s="76">
        <v>0</v>
      </c>
      <c r="C24" s="76">
        <v>0</v>
      </c>
      <c r="D24" s="76">
        <v>0</v>
      </c>
      <c r="E24" s="105"/>
    </row>
    <row r="25" spans="1:5" x14ac:dyDescent="0.25">
      <c r="A25" s="158" t="s">
        <v>752</v>
      </c>
      <c r="B25" s="76">
        <v>0</v>
      </c>
      <c r="C25" s="76">
        <v>0</v>
      </c>
      <c r="D25" s="76">
        <v>0</v>
      </c>
      <c r="E25" s="105"/>
    </row>
    <row r="26" spans="1:5" x14ac:dyDescent="0.25">
      <c r="A26" s="158" t="s">
        <v>753</v>
      </c>
      <c r="B26" s="76">
        <v>0</v>
      </c>
      <c r="C26" s="76">
        <v>0</v>
      </c>
      <c r="D26" s="76">
        <v>0</v>
      </c>
      <c r="E26" s="105"/>
    </row>
    <row r="27" spans="1:5" x14ac:dyDescent="0.25">
      <c r="A27" s="158" t="s">
        <v>754</v>
      </c>
      <c r="B27" s="76">
        <v>0</v>
      </c>
      <c r="C27" s="76">
        <v>0</v>
      </c>
      <c r="D27" s="76">
        <v>0</v>
      </c>
      <c r="E27" s="105"/>
    </row>
    <row r="28" spans="1:5" x14ac:dyDescent="0.25">
      <c r="A28" s="158" t="s">
        <v>755</v>
      </c>
      <c r="B28" s="76">
        <v>0</v>
      </c>
      <c r="C28" s="76">
        <v>0</v>
      </c>
      <c r="D28" s="76">
        <v>0</v>
      </c>
      <c r="E28" s="105"/>
    </row>
    <row r="29" spans="1:5" x14ac:dyDescent="0.25">
      <c r="A29" s="159" t="s">
        <v>49</v>
      </c>
      <c r="B29" s="77">
        <v>3154671</v>
      </c>
      <c r="C29" s="77">
        <v>3154671</v>
      </c>
      <c r="D29" s="77">
        <v>0</v>
      </c>
      <c r="E29" s="105"/>
    </row>
    <row r="30" spans="1:5" x14ac:dyDescent="0.25">
      <c r="A30" s="158" t="s">
        <v>750</v>
      </c>
      <c r="B30" s="76">
        <v>0</v>
      </c>
      <c r="C30" s="76">
        <v>0</v>
      </c>
      <c r="D30" s="76">
        <v>0</v>
      </c>
      <c r="E30" s="105"/>
    </row>
    <row r="31" spans="1:5" x14ac:dyDescent="0.25">
      <c r="A31" s="158" t="s">
        <v>751</v>
      </c>
      <c r="B31" s="76">
        <v>0</v>
      </c>
      <c r="C31" s="76">
        <v>0</v>
      </c>
      <c r="D31" s="76">
        <v>0</v>
      </c>
      <c r="E31" s="105"/>
    </row>
    <row r="32" spans="1:5" x14ac:dyDescent="0.25">
      <c r="A32" s="158" t="s">
        <v>752</v>
      </c>
      <c r="B32" s="76">
        <v>3154671</v>
      </c>
      <c r="C32" s="76">
        <v>3154671</v>
      </c>
      <c r="D32" s="76">
        <v>0</v>
      </c>
      <c r="E32" s="105"/>
    </row>
    <row r="33" spans="1:5" x14ac:dyDescent="0.25">
      <c r="A33" s="158" t="s">
        <v>753</v>
      </c>
      <c r="B33" s="76">
        <v>0</v>
      </c>
      <c r="C33" s="76">
        <v>0</v>
      </c>
      <c r="D33" s="76">
        <v>0</v>
      </c>
      <c r="E33" s="105"/>
    </row>
    <row r="34" spans="1:5" x14ac:dyDescent="0.25">
      <c r="A34" s="158" t="s">
        <v>754</v>
      </c>
      <c r="B34" s="76">
        <v>3154671</v>
      </c>
      <c r="C34" s="76">
        <v>3154671</v>
      </c>
      <c r="D34" s="76">
        <v>0</v>
      </c>
      <c r="E34" s="105"/>
    </row>
    <row r="35" spans="1:5" x14ac:dyDescent="0.25">
      <c r="A35" s="160" t="s">
        <v>756</v>
      </c>
      <c r="B35" s="161">
        <v>0</v>
      </c>
      <c r="C35" s="161">
        <v>0</v>
      </c>
      <c r="D35" s="161">
        <v>0</v>
      </c>
      <c r="E35" s="105"/>
    </row>
    <row r="36" spans="1:5" x14ac:dyDescent="0.25">
      <c r="A36" s="177" t="s">
        <v>23</v>
      </c>
      <c r="B36" s="179">
        <f>SUM(B37:B42)</f>
        <v>601245925</v>
      </c>
      <c r="C36" s="178">
        <f>SUM(C37:C42)</f>
        <v>163272967</v>
      </c>
      <c r="D36" s="178">
        <f>B36-C36</f>
        <v>437972958</v>
      </c>
      <c r="E36" s="105"/>
    </row>
    <row r="37" spans="1:5" x14ac:dyDescent="0.25">
      <c r="A37" s="158" t="s">
        <v>750</v>
      </c>
      <c r="B37" s="76">
        <v>186601226</v>
      </c>
      <c r="C37" s="76">
        <v>49380233</v>
      </c>
      <c r="D37" s="76">
        <f>B37-C37</f>
        <v>137220993</v>
      </c>
      <c r="E37" s="105"/>
    </row>
    <row r="38" spans="1:5" x14ac:dyDescent="0.25">
      <c r="A38" s="158" t="s">
        <v>751</v>
      </c>
      <c r="B38" s="76">
        <v>0</v>
      </c>
      <c r="C38" s="76">
        <v>0</v>
      </c>
      <c r="D38" s="76">
        <v>0</v>
      </c>
      <c r="E38" s="105"/>
    </row>
    <row r="39" spans="1:5" x14ac:dyDescent="0.25">
      <c r="A39" s="158" t="s">
        <v>752</v>
      </c>
      <c r="B39" s="76">
        <v>410227149</v>
      </c>
      <c r="C39" s="76">
        <v>113892734</v>
      </c>
      <c r="D39" s="76">
        <f>B39-C39</f>
        <v>296334415</v>
      </c>
      <c r="E39" s="105"/>
    </row>
    <row r="40" spans="1:5" x14ac:dyDescent="0.25">
      <c r="A40" s="158" t="s">
        <v>753</v>
      </c>
      <c r="B40" s="76">
        <v>4417550</v>
      </c>
      <c r="C40" s="76">
        <v>0</v>
      </c>
      <c r="D40" s="76">
        <f>B40-C40</f>
        <v>4417550</v>
      </c>
      <c r="E40" s="105"/>
    </row>
    <row r="41" spans="1:5" x14ac:dyDescent="0.25">
      <c r="A41" s="158" t="s">
        <v>754</v>
      </c>
      <c r="B41" s="76">
        <v>0</v>
      </c>
      <c r="C41" s="76">
        <v>0</v>
      </c>
      <c r="D41" s="76">
        <v>0</v>
      </c>
      <c r="E41" s="105"/>
    </row>
    <row r="42" spans="1:5" x14ac:dyDescent="0.25">
      <c r="A42" s="158" t="s">
        <v>756</v>
      </c>
      <c r="B42" s="76">
        <v>0</v>
      </c>
      <c r="C42" s="76">
        <v>0</v>
      </c>
      <c r="D42" s="76"/>
      <c r="E42" s="105"/>
    </row>
    <row r="43" spans="1:5" s="163" customFormat="1" x14ac:dyDescent="0.25">
      <c r="A43" s="177" t="s">
        <v>24</v>
      </c>
      <c r="B43" s="178">
        <f>SUM(B44:B49)</f>
        <v>31401317</v>
      </c>
      <c r="C43" s="178">
        <f>SUM(C44:C49)</f>
        <v>28196592</v>
      </c>
      <c r="D43" s="178">
        <f>B43-C43</f>
        <v>3204725</v>
      </c>
      <c r="E43" s="162"/>
    </row>
    <row r="44" spans="1:5" s="163" customFormat="1" x14ac:dyDescent="0.25">
      <c r="A44" s="164" t="s">
        <v>750</v>
      </c>
      <c r="B44" s="76">
        <v>0</v>
      </c>
      <c r="C44" s="76">
        <v>0</v>
      </c>
      <c r="D44" s="76">
        <v>0</v>
      </c>
      <c r="E44" s="162"/>
    </row>
    <row r="45" spans="1:5" s="163" customFormat="1" x14ac:dyDescent="0.25">
      <c r="A45" s="164" t="s">
        <v>751</v>
      </c>
      <c r="B45" s="76">
        <v>0</v>
      </c>
      <c r="C45" s="76">
        <v>0</v>
      </c>
      <c r="D45" s="76">
        <v>0</v>
      </c>
      <c r="E45" s="162"/>
    </row>
    <row r="46" spans="1:5" s="163" customFormat="1" x14ac:dyDescent="0.25">
      <c r="A46" s="164" t="s">
        <v>752</v>
      </c>
      <c r="B46" s="76">
        <v>27067550</v>
      </c>
      <c r="C46" s="76">
        <v>25661720</v>
      </c>
      <c r="D46" s="76">
        <f>B46-C46</f>
        <v>1405830</v>
      </c>
      <c r="E46" s="162"/>
    </row>
    <row r="47" spans="1:5" s="163" customFormat="1" x14ac:dyDescent="0.25">
      <c r="A47" s="164" t="s">
        <v>753</v>
      </c>
      <c r="B47" s="76">
        <v>4333767</v>
      </c>
      <c r="C47" s="76">
        <v>2534872</v>
      </c>
      <c r="D47" s="76">
        <f>B47-C47</f>
        <v>1798895</v>
      </c>
      <c r="E47" s="162"/>
    </row>
    <row r="48" spans="1:5" s="163" customFormat="1" x14ac:dyDescent="0.25">
      <c r="A48" s="164" t="s">
        <v>754</v>
      </c>
      <c r="B48" s="76">
        <v>0</v>
      </c>
      <c r="C48" s="76">
        <v>0</v>
      </c>
      <c r="D48" s="76">
        <v>0</v>
      </c>
      <c r="E48" s="162"/>
    </row>
    <row r="49" spans="1:5" s="163" customFormat="1" x14ac:dyDescent="0.25">
      <c r="A49" s="164" t="s">
        <v>756</v>
      </c>
      <c r="B49" s="76">
        <v>0</v>
      </c>
      <c r="C49" s="76">
        <v>0</v>
      </c>
      <c r="D49" s="76">
        <v>0</v>
      </c>
      <c r="E49" s="162"/>
    </row>
    <row r="50" spans="1:5" x14ac:dyDescent="0.25">
      <c r="A50" s="180" t="s">
        <v>25</v>
      </c>
      <c r="B50" s="165">
        <v>0</v>
      </c>
      <c r="C50" s="165">
        <v>0</v>
      </c>
      <c r="D50" s="165">
        <v>0</v>
      </c>
      <c r="E50" s="105"/>
    </row>
    <row r="51" spans="1:5" x14ac:dyDescent="0.25">
      <c r="A51" s="158" t="s">
        <v>750</v>
      </c>
      <c r="B51" s="76">
        <v>0</v>
      </c>
      <c r="C51" s="76">
        <v>0</v>
      </c>
      <c r="D51" s="76">
        <v>0</v>
      </c>
      <c r="E51" s="105"/>
    </row>
    <row r="52" spans="1:5" x14ac:dyDescent="0.25">
      <c r="A52" s="158" t="s">
        <v>751</v>
      </c>
      <c r="B52" s="76">
        <v>0</v>
      </c>
      <c r="C52" s="76">
        <v>0</v>
      </c>
      <c r="D52" s="76">
        <v>0</v>
      </c>
      <c r="E52" s="105"/>
    </row>
    <row r="53" spans="1:5" x14ac:dyDescent="0.25">
      <c r="A53" s="158" t="s">
        <v>752</v>
      </c>
      <c r="B53" s="76">
        <v>0</v>
      </c>
      <c r="C53" s="76">
        <v>0</v>
      </c>
      <c r="D53" s="76">
        <v>0</v>
      </c>
      <c r="E53" s="105"/>
    </row>
    <row r="54" spans="1:5" x14ac:dyDescent="0.25">
      <c r="A54" s="158" t="s">
        <v>753</v>
      </c>
      <c r="B54" s="76">
        <v>0</v>
      </c>
      <c r="C54" s="76">
        <v>0</v>
      </c>
      <c r="D54" s="76">
        <v>0</v>
      </c>
      <c r="E54" s="105"/>
    </row>
    <row r="55" spans="1:5" x14ac:dyDescent="0.25">
      <c r="A55" s="158" t="s">
        <v>754</v>
      </c>
      <c r="B55" s="76">
        <v>0</v>
      </c>
      <c r="C55" s="76">
        <v>0</v>
      </c>
      <c r="D55" s="76">
        <v>0</v>
      </c>
      <c r="E55" s="105"/>
    </row>
    <row r="56" spans="1:5" x14ac:dyDescent="0.25">
      <c r="A56" s="158" t="s">
        <v>756</v>
      </c>
      <c r="B56" s="76">
        <v>0</v>
      </c>
      <c r="C56" s="76">
        <v>0</v>
      </c>
      <c r="D56" s="76">
        <v>0</v>
      </c>
      <c r="E56" s="105"/>
    </row>
    <row r="57" spans="1:5" x14ac:dyDescent="0.25">
      <c r="A57" s="180" t="s">
        <v>26</v>
      </c>
      <c r="B57" s="76">
        <v>0</v>
      </c>
      <c r="C57" s="76">
        <v>0</v>
      </c>
      <c r="D57" s="76">
        <v>0</v>
      </c>
      <c r="E57" s="105"/>
    </row>
    <row r="58" spans="1:5" x14ac:dyDescent="0.25">
      <c r="A58" s="180" t="s">
        <v>27</v>
      </c>
      <c r="B58" s="76">
        <v>0</v>
      </c>
      <c r="C58" s="76">
        <v>0</v>
      </c>
      <c r="D58" s="76">
        <v>0</v>
      </c>
      <c r="E58" s="105"/>
    </row>
    <row r="59" spans="1:5" x14ac:dyDescent="0.25">
      <c r="A59" s="159" t="s">
        <v>50</v>
      </c>
      <c r="B59" s="77">
        <f>SUM(B36,B43)+B50+B57+B58</f>
        <v>632647242</v>
      </c>
      <c r="C59" s="77">
        <f t="shared" ref="C59" si="0">SUM(C36,C43)</f>
        <v>191469559</v>
      </c>
      <c r="D59" s="77">
        <f>B59-C59</f>
        <v>441177683</v>
      </c>
      <c r="E59" s="105"/>
    </row>
    <row r="60" spans="1:5" x14ac:dyDescent="0.25">
      <c r="A60" s="158" t="s">
        <v>750</v>
      </c>
      <c r="B60" s="76">
        <f>B37+B44</f>
        <v>186601226</v>
      </c>
      <c r="C60" s="76">
        <f t="shared" ref="C60:D60" si="1">C37+C44</f>
        <v>49380233</v>
      </c>
      <c r="D60" s="76">
        <f t="shared" si="1"/>
        <v>137220993</v>
      </c>
      <c r="E60" s="105"/>
    </row>
    <row r="61" spans="1:5" x14ac:dyDescent="0.25">
      <c r="A61" s="158" t="s">
        <v>751</v>
      </c>
      <c r="B61" s="76">
        <v>0</v>
      </c>
      <c r="C61" s="76">
        <v>0</v>
      </c>
      <c r="D61" s="76">
        <v>0</v>
      </c>
      <c r="E61" s="105"/>
    </row>
    <row r="62" spans="1:5" x14ac:dyDescent="0.25">
      <c r="A62" s="158" t="s">
        <v>752</v>
      </c>
      <c r="B62" s="76">
        <f>B39+B46</f>
        <v>437294699</v>
      </c>
      <c r="C62" s="76">
        <f t="shared" ref="C62:D64" si="2">C39+C46</f>
        <v>139554454</v>
      </c>
      <c r="D62" s="76">
        <f t="shared" si="2"/>
        <v>297740245</v>
      </c>
      <c r="E62" s="105"/>
    </row>
    <row r="63" spans="1:5" x14ac:dyDescent="0.25">
      <c r="A63" s="158" t="s">
        <v>753</v>
      </c>
      <c r="B63" s="76">
        <f>B40+B47</f>
        <v>8751317</v>
      </c>
      <c r="C63" s="76">
        <f t="shared" si="2"/>
        <v>2534872</v>
      </c>
      <c r="D63" s="76">
        <f t="shared" si="2"/>
        <v>6216445</v>
      </c>
      <c r="E63" s="105"/>
    </row>
    <row r="64" spans="1:5" x14ac:dyDescent="0.25">
      <c r="A64" s="158" t="s">
        <v>754</v>
      </c>
      <c r="B64" s="76">
        <f>B41+B48</f>
        <v>0</v>
      </c>
      <c r="C64" s="76">
        <f t="shared" si="2"/>
        <v>0</v>
      </c>
      <c r="D64" s="76">
        <f t="shared" si="2"/>
        <v>0</v>
      </c>
      <c r="E64" s="105"/>
    </row>
    <row r="65" spans="1:5" x14ac:dyDescent="0.25">
      <c r="A65" s="158" t="s">
        <v>756</v>
      </c>
      <c r="B65" s="76">
        <v>0</v>
      </c>
      <c r="C65" s="76">
        <v>0</v>
      </c>
      <c r="D65" s="76">
        <v>0</v>
      </c>
      <c r="E65" s="105"/>
    </row>
    <row r="66" spans="1:5" x14ac:dyDescent="0.25">
      <c r="A66" s="157" t="s">
        <v>46</v>
      </c>
      <c r="B66" s="76">
        <v>420660</v>
      </c>
      <c r="C66" s="76">
        <v>0</v>
      </c>
      <c r="D66" s="76">
        <v>420660</v>
      </c>
      <c r="E66" s="105"/>
    </row>
    <row r="67" spans="1:5" x14ac:dyDescent="0.25">
      <c r="A67" s="157" t="s">
        <v>757</v>
      </c>
      <c r="B67" s="76">
        <v>0</v>
      </c>
      <c r="C67" s="76">
        <v>0</v>
      </c>
      <c r="D67" s="76">
        <v>0</v>
      </c>
      <c r="E67" s="105"/>
    </row>
    <row r="68" spans="1:5" x14ac:dyDescent="0.25">
      <c r="A68" s="157" t="s">
        <v>758</v>
      </c>
      <c r="B68" s="76">
        <v>0</v>
      </c>
      <c r="C68" s="76">
        <v>0</v>
      </c>
      <c r="D68" s="76">
        <v>0</v>
      </c>
      <c r="E68" s="105"/>
    </row>
    <row r="69" spans="1:5" x14ac:dyDescent="0.25">
      <c r="A69" s="157" t="s">
        <v>759</v>
      </c>
      <c r="B69" s="76">
        <v>420660</v>
      </c>
      <c r="C69" s="76">
        <v>0</v>
      </c>
      <c r="D69" s="76">
        <v>420660</v>
      </c>
      <c r="E69" s="105"/>
    </row>
    <row r="70" spans="1:5" x14ac:dyDescent="0.25">
      <c r="A70" s="157" t="s">
        <v>760</v>
      </c>
      <c r="B70" s="76">
        <v>0</v>
      </c>
      <c r="C70" s="76">
        <v>0</v>
      </c>
      <c r="D70" s="76">
        <v>0</v>
      </c>
      <c r="E70" s="105"/>
    </row>
    <row r="71" spans="1:5" x14ac:dyDescent="0.25">
      <c r="A71" s="157" t="s">
        <v>761</v>
      </c>
      <c r="B71" s="76">
        <v>0</v>
      </c>
      <c r="C71" s="76">
        <v>0</v>
      </c>
      <c r="D71" s="76">
        <v>0</v>
      </c>
      <c r="E71" s="105"/>
    </row>
    <row r="72" spans="1:5" x14ac:dyDescent="0.25">
      <c r="A72" s="157" t="s">
        <v>761</v>
      </c>
      <c r="B72" s="76">
        <v>0</v>
      </c>
      <c r="C72" s="76">
        <v>0</v>
      </c>
      <c r="D72" s="76">
        <v>0</v>
      </c>
      <c r="E72" s="105"/>
    </row>
    <row r="73" spans="1:5" x14ac:dyDescent="0.25">
      <c r="A73" s="157" t="s">
        <v>47</v>
      </c>
      <c r="B73" s="76">
        <v>0</v>
      </c>
      <c r="C73" s="76">
        <v>0</v>
      </c>
      <c r="D73" s="76">
        <v>0</v>
      </c>
      <c r="E73" s="105"/>
    </row>
    <row r="74" spans="1:5" x14ac:dyDescent="0.25">
      <c r="A74" s="157" t="s">
        <v>762</v>
      </c>
      <c r="B74" s="76">
        <v>0</v>
      </c>
      <c r="C74" s="76">
        <v>0</v>
      </c>
      <c r="D74" s="76">
        <v>0</v>
      </c>
      <c r="E74" s="105"/>
    </row>
    <row r="75" spans="1:5" x14ac:dyDescent="0.25">
      <c r="A75" s="157" t="s">
        <v>763</v>
      </c>
      <c r="B75" s="76">
        <v>0</v>
      </c>
      <c r="C75" s="76">
        <v>0</v>
      </c>
      <c r="D75" s="76">
        <v>0</v>
      </c>
      <c r="E75" s="105"/>
    </row>
    <row r="76" spans="1:5" x14ac:dyDescent="0.25">
      <c r="A76" s="157" t="s">
        <v>28</v>
      </c>
      <c r="B76" s="76">
        <v>0</v>
      </c>
      <c r="C76" s="76">
        <v>0</v>
      </c>
      <c r="D76" s="76">
        <v>0</v>
      </c>
      <c r="E76" s="105"/>
    </row>
    <row r="77" spans="1:5" x14ac:dyDescent="0.25">
      <c r="A77" s="159" t="s">
        <v>48</v>
      </c>
      <c r="B77" s="77">
        <v>420660</v>
      </c>
      <c r="C77" s="77">
        <v>0</v>
      </c>
      <c r="D77" s="77">
        <v>420660</v>
      </c>
      <c r="E77" s="105"/>
    </row>
    <row r="78" spans="1:5" x14ac:dyDescent="0.25">
      <c r="A78" s="157" t="s">
        <v>29</v>
      </c>
      <c r="B78" s="76">
        <v>0</v>
      </c>
      <c r="C78" s="76">
        <v>0</v>
      </c>
      <c r="D78" s="76">
        <v>0</v>
      </c>
      <c r="E78" s="105"/>
    </row>
    <row r="79" spans="1:5" x14ac:dyDescent="0.25">
      <c r="A79" s="158" t="s">
        <v>750</v>
      </c>
      <c r="B79" s="76">
        <v>0</v>
      </c>
      <c r="C79" s="76">
        <v>0</v>
      </c>
      <c r="D79" s="76">
        <v>0</v>
      </c>
      <c r="E79" s="105"/>
    </row>
    <row r="80" spans="1:5" x14ac:dyDescent="0.25">
      <c r="A80" s="158" t="s">
        <v>751</v>
      </c>
      <c r="B80" s="76">
        <v>0</v>
      </c>
      <c r="C80" s="76">
        <v>0</v>
      </c>
      <c r="D80" s="76">
        <v>0</v>
      </c>
      <c r="E80" s="105"/>
    </row>
    <row r="81" spans="1:5" x14ac:dyDescent="0.25">
      <c r="A81" s="158" t="s">
        <v>752</v>
      </c>
      <c r="B81" s="76">
        <v>0</v>
      </c>
      <c r="C81" s="76">
        <v>0</v>
      </c>
      <c r="D81" s="76">
        <v>0</v>
      </c>
      <c r="E81" s="105"/>
    </row>
    <row r="82" spans="1:5" x14ac:dyDescent="0.25">
      <c r="A82" s="158" t="s">
        <v>753</v>
      </c>
      <c r="B82" s="76">
        <v>0</v>
      </c>
      <c r="C82" s="76">
        <v>0</v>
      </c>
      <c r="D82" s="76">
        <v>0</v>
      </c>
      <c r="E82" s="105"/>
    </row>
    <row r="83" spans="1:5" x14ac:dyDescent="0.25">
      <c r="A83" s="158" t="s">
        <v>754</v>
      </c>
      <c r="B83" s="76">
        <v>0</v>
      </c>
      <c r="C83" s="76">
        <v>0</v>
      </c>
      <c r="D83" s="76">
        <v>0</v>
      </c>
      <c r="E83" s="105"/>
    </row>
    <row r="84" spans="1:5" x14ac:dyDescent="0.25">
      <c r="A84" s="158" t="s">
        <v>756</v>
      </c>
      <c r="B84" s="76">
        <v>0</v>
      </c>
      <c r="C84" s="76">
        <v>0</v>
      </c>
      <c r="D84" s="76">
        <v>0</v>
      </c>
      <c r="E84" s="105"/>
    </row>
    <row r="85" spans="1:5" x14ac:dyDescent="0.25">
      <c r="A85" s="157" t="s">
        <v>30</v>
      </c>
      <c r="B85" s="76">
        <v>0</v>
      </c>
      <c r="C85" s="76">
        <v>0</v>
      </c>
      <c r="D85" s="76">
        <v>0</v>
      </c>
      <c r="E85" s="105"/>
    </row>
    <row r="86" spans="1:5" x14ac:dyDescent="0.25">
      <c r="A86" s="159" t="s">
        <v>764</v>
      </c>
      <c r="B86" s="76">
        <v>0</v>
      </c>
      <c r="C86" s="76">
        <v>0</v>
      </c>
      <c r="D86" s="76">
        <v>0</v>
      </c>
      <c r="E86" s="105"/>
    </row>
    <row r="87" spans="1:5" x14ac:dyDescent="0.25">
      <c r="A87" s="158" t="s">
        <v>750</v>
      </c>
      <c r="B87" s="76">
        <v>0</v>
      </c>
      <c r="C87" s="76">
        <v>0</v>
      </c>
      <c r="D87" s="76">
        <v>0</v>
      </c>
      <c r="E87" s="105"/>
    </row>
    <row r="88" spans="1:5" x14ac:dyDescent="0.25">
      <c r="A88" s="158" t="s">
        <v>751</v>
      </c>
      <c r="B88" s="76">
        <v>0</v>
      </c>
      <c r="C88" s="76">
        <v>0</v>
      </c>
      <c r="D88" s="76">
        <v>0</v>
      </c>
      <c r="E88" s="105"/>
    </row>
    <row r="89" spans="1:5" x14ac:dyDescent="0.25">
      <c r="A89" s="158" t="s">
        <v>752</v>
      </c>
      <c r="B89" s="76">
        <v>0</v>
      </c>
      <c r="C89" s="76">
        <v>0</v>
      </c>
      <c r="D89" s="76">
        <v>0</v>
      </c>
      <c r="E89" s="105"/>
    </row>
    <row r="90" spans="1:5" x14ac:dyDescent="0.25">
      <c r="A90" s="158" t="s">
        <v>753</v>
      </c>
      <c r="B90" s="76">
        <v>0</v>
      </c>
      <c r="C90" s="76">
        <v>0</v>
      </c>
      <c r="D90" s="76">
        <v>0</v>
      </c>
      <c r="E90" s="105"/>
    </row>
    <row r="91" spans="1:5" x14ac:dyDescent="0.25">
      <c r="A91" s="158" t="s">
        <v>754</v>
      </c>
      <c r="B91" s="76">
        <v>0</v>
      </c>
      <c r="C91" s="76">
        <v>0</v>
      </c>
      <c r="D91" s="76">
        <v>0</v>
      </c>
      <c r="E91" s="105"/>
    </row>
    <row r="92" spans="1:5" x14ac:dyDescent="0.25">
      <c r="A92" s="158" t="s">
        <v>756</v>
      </c>
      <c r="B92" s="76">
        <v>0</v>
      </c>
      <c r="C92" s="76">
        <v>0</v>
      </c>
      <c r="D92" s="76">
        <v>0</v>
      </c>
      <c r="E92" s="105"/>
    </row>
    <row r="93" spans="1:5" x14ac:dyDescent="0.25">
      <c r="A93" s="159" t="s">
        <v>51</v>
      </c>
      <c r="B93" s="77">
        <f>B29+B59+B77+B86</f>
        <v>636222573</v>
      </c>
      <c r="C93" s="77">
        <f t="shared" ref="C93" si="3">C29+C59+C77+C86</f>
        <v>194624230</v>
      </c>
      <c r="D93" s="77">
        <f>D29+D59+D77+D86</f>
        <v>441598343</v>
      </c>
      <c r="E93" s="105"/>
    </row>
    <row r="94" spans="1:5" x14ac:dyDescent="0.25">
      <c r="A94" s="159" t="s">
        <v>765</v>
      </c>
      <c r="B94" s="77">
        <v>0</v>
      </c>
      <c r="C94" s="77">
        <v>0</v>
      </c>
      <c r="D94" s="77">
        <v>0</v>
      </c>
      <c r="E94" s="105"/>
    </row>
    <row r="95" spans="1:5" x14ac:dyDescent="0.25">
      <c r="A95" s="158" t="s">
        <v>766</v>
      </c>
      <c r="B95" s="76">
        <v>0</v>
      </c>
      <c r="C95" s="76">
        <v>0</v>
      </c>
      <c r="D95" s="76">
        <v>0</v>
      </c>
      <c r="E95" s="105"/>
    </row>
    <row r="96" spans="1:5" x14ac:dyDescent="0.25">
      <c r="A96" s="159" t="s">
        <v>53</v>
      </c>
      <c r="B96" s="77">
        <v>0</v>
      </c>
      <c r="C96" s="77">
        <v>0</v>
      </c>
      <c r="D96" s="77">
        <v>0</v>
      </c>
      <c r="E96" s="105"/>
    </row>
    <row r="97" spans="1:5" x14ac:dyDescent="0.25">
      <c r="A97" s="159" t="s">
        <v>767</v>
      </c>
      <c r="B97" s="77">
        <v>0</v>
      </c>
      <c r="C97" s="77">
        <v>0</v>
      </c>
      <c r="D97" s="77">
        <v>0</v>
      </c>
      <c r="E97" s="105"/>
    </row>
    <row r="98" spans="1:5" x14ac:dyDescent="0.25">
      <c r="A98" s="157" t="s">
        <v>42</v>
      </c>
      <c r="B98" s="76">
        <v>0</v>
      </c>
      <c r="C98" s="76">
        <v>0</v>
      </c>
      <c r="D98" s="76">
        <v>0</v>
      </c>
      <c r="E98" s="105"/>
    </row>
    <row r="99" spans="1:5" x14ac:dyDescent="0.25">
      <c r="A99" s="157" t="s">
        <v>43</v>
      </c>
      <c r="B99" s="76">
        <v>39320</v>
      </c>
      <c r="C99" s="76">
        <v>0</v>
      </c>
      <c r="D99" s="76">
        <v>39320</v>
      </c>
      <c r="E99" s="105"/>
    </row>
    <row r="100" spans="1:5" x14ac:dyDescent="0.25">
      <c r="A100" s="157" t="s">
        <v>44</v>
      </c>
      <c r="B100" s="76">
        <v>3082239</v>
      </c>
      <c r="C100" s="76">
        <v>0</v>
      </c>
      <c r="D100" s="76">
        <v>3082239</v>
      </c>
      <c r="E100" s="105"/>
    </row>
    <row r="101" spans="1:5" x14ac:dyDescent="0.25">
      <c r="A101" s="157" t="s">
        <v>45</v>
      </c>
      <c r="B101" s="76">
        <v>0</v>
      </c>
      <c r="C101" s="76">
        <v>0</v>
      </c>
      <c r="D101" s="76">
        <v>0</v>
      </c>
      <c r="E101" s="105"/>
    </row>
    <row r="102" spans="1:5" x14ac:dyDescent="0.25">
      <c r="A102" s="157" t="s">
        <v>768</v>
      </c>
      <c r="B102" s="76">
        <v>0</v>
      </c>
      <c r="C102" s="76">
        <v>0</v>
      </c>
      <c r="D102" s="76">
        <v>0</v>
      </c>
      <c r="E102" s="105"/>
    </row>
    <row r="103" spans="1:5" x14ac:dyDescent="0.25">
      <c r="A103" s="159" t="s">
        <v>54</v>
      </c>
      <c r="B103" s="77">
        <f>SUM(B98:B102)</f>
        <v>3121559</v>
      </c>
      <c r="C103" s="77">
        <f t="shared" ref="C103:D103" si="4">SUM(C98:C102)</f>
        <v>0</v>
      </c>
      <c r="D103" s="77">
        <f t="shared" si="4"/>
        <v>3121559</v>
      </c>
      <c r="E103" s="105"/>
    </row>
    <row r="104" spans="1:5" x14ac:dyDescent="0.25">
      <c r="A104" s="159" t="s">
        <v>769</v>
      </c>
      <c r="B104" s="77">
        <v>3869457</v>
      </c>
      <c r="C104" s="166">
        <v>1442853</v>
      </c>
      <c r="D104" s="77">
        <f>B104-C104</f>
        <v>2426604</v>
      </c>
      <c r="E104" s="105"/>
    </row>
    <row r="105" spans="1:5" x14ac:dyDescent="0.25">
      <c r="A105" s="159" t="s">
        <v>770</v>
      </c>
      <c r="B105" s="77">
        <v>0</v>
      </c>
      <c r="C105" s="77">
        <v>0</v>
      </c>
      <c r="D105" s="77">
        <v>0</v>
      </c>
      <c r="E105" s="105"/>
    </row>
    <row r="106" spans="1:5" x14ac:dyDescent="0.25">
      <c r="A106" s="157" t="s">
        <v>771</v>
      </c>
      <c r="B106" s="76">
        <v>0</v>
      </c>
      <c r="C106" s="76">
        <v>0</v>
      </c>
      <c r="D106" s="76">
        <v>0</v>
      </c>
      <c r="E106" s="105"/>
    </row>
    <row r="107" spans="1:5" x14ac:dyDescent="0.25">
      <c r="A107" s="157" t="s">
        <v>772</v>
      </c>
      <c r="B107" s="76">
        <v>0</v>
      </c>
      <c r="C107" s="76">
        <v>0</v>
      </c>
      <c r="D107" s="76">
        <v>0</v>
      </c>
      <c r="E107" s="105"/>
    </row>
    <row r="108" spans="1:5" x14ac:dyDescent="0.25">
      <c r="A108" s="157" t="s">
        <v>773</v>
      </c>
      <c r="B108" s="76">
        <v>0</v>
      </c>
      <c r="C108" s="76">
        <v>0</v>
      </c>
      <c r="D108" s="76">
        <v>0</v>
      </c>
      <c r="E108" s="105"/>
    </row>
    <row r="109" spans="1:5" x14ac:dyDescent="0.25">
      <c r="A109" s="157" t="s">
        <v>774</v>
      </c>
      <c r="B109" s="76">
        <v>0</v>
      </c>
      <c r="C109" s="76">
        <v>0</v>
      </c>
      <c r="D109" s="76">
        <v>0</v>
      </c>
      <c r="E109" s="105"/>
    </row>
    <row r="110" spans="1:5" ht="30" x14ac:dyDescent="0.25">
      <c r="A110" s="157" t="s">
        <v>775</v>
      </c>
      <c r="B110" s="76">
        <v>0</v>
      </c>
      <c r="C110" s="76">
        <v>0</v>
      </c>
      <c r="D110" s="76">
        <v>0</v>
      </c>
      <c r="E110" s="105"/>
    </row>
    <row r="111" spans="1:5" ht="30" x14ac:dyDescent="0.25">
      <c r="A111" s="157" t="s">
        <v>776</v>
      </c>
      <c r="B111" s="76">
        <v>0</v>
      </c>
      <c r="C111" s="76">
        <v>0</v>
      </c>
      <c r="D111" s="76">
        <v>0</v>
      </c>
      <c r="E111" s="105"/>
    </row>
    <row r="112" spans="1:5" ht="30" x14ac:dyDescent="0.25">
      <c r="A112" s="157" t="s">
        <v>777</v>
      </c>
      <c r="B112" s="76">
        <v>0</v>
      </c>
      <c r="C112" s="76">
        <v>0</v>
      </c>
      <c r="D112" s="76">
        <v>0</v>
      </c>
      <c r="E112" s="105"/>
    </row>
    <row r="113" spans="1:5" x14ac:dyDescent="0.25">
      <c r="A113" s="159" t="s">
        <v>778</v>
      </c>
      <c r="B113" s="77">
        <v>83880</v>
      </c>
      <c r="C113" s="77">
        <v>0</v>
      </c>
      <c r="D113" s="77">
        <v>83880</v>
      </c>
      <c r="E113" s="105"/>
    </row>
    <row r="114" spans="1:5" x14ac:dyDescent="0.25">
      <c r="A114" s="159" t="s">
        <v>779</v>
      </c>
      <c r="B114" s="77">
        <f>B104+B105+B113</f>
        <v>3953337</v>
      </c>
      <c r="C114" s="77">
        <f>C104+C105+C113</f>
        <v>1442853</v>
      </c>
      <c r="D114" s="77">
        <f>B114-C114</f>
        <v>2510484</v>
      </c>
      <c r="E114" s="105"/>
    </row>
    <row r="115" spans="1:5" x14ac:dyDescent="0.25">
      <c r="A115" s="159" t="s">
        <v>780</v>
      </c>
      <c r="B115" s="77">
        <v>0</v>
      </c>
      <c r="C115" s="77">
        <v>0</v>
      </c>
      <c r="D115" s="77">
        <v>0</v>
      </c>
      <c r="E115" s="105"/>
    </row>
    <row r="116" spans="1:5" x14ac:dyDescent="0.25">
      <c r="A116" s="157" t="s">
        <v>781</v>
      </c>
      <c r="B116" s="76">
        <v>0</v>
      </c>
      <c r="C116" s="76">
        <v>0</v>
      </c>
      <c r="D116" s="76">
        <v>0</v>
      </c>
      <c r="E116" s="105"/>
    </row>
    <row r="117" spans="1:5" x14ac:dyDescent="0.25">
      <c r="A117" s="157" t="s">
        <v>782</v>
      </c>
      <c r="B117" s="76">
        <v>0</v>
      </c>
      <c r="C117" s="76">
        <v>0</v>
      </c>
      <c r="D117" s="76">
        <v>0</v>
      </c>
      <c r="E117" s="105"/>
    </row>
    <row r="118" spans="1:5" x14ac:dyDescent="0.25">
      <c r="A118" s="157" t="s">
        <v>783</v>
      </c>
      <c r="B118" s="76">
        <v>0</v>
      </c>
      <c r="C118" s="76">
        <v>0</v>
      </c>
      <c r="D118" s="76">
        <v>0</v>
      </c>
      <c r="E118" s="105"/>
    </row>
    <row r="119" spans="1:5" x14ac:dyDescent="0.25">
      <c r="A119" s="159" t="s">
        <v>784</v>
      </c>
      <c r="B119" s="77">
        <v>0</v>
      </c>
      <c r="C119" s="77">
        <v>0</v>
      </c>
      <c r="D119" s="77">
        <v>0</v>
      </c>
      <c r="E119" s="105"/>
    </row>
    <row r="120" spans="1:5" ht="15.75" x14ac:dyDescent="0.25">
      <c r="A120" s="167" t="s">
        <v>785</v>
      </c>
      <c r="B120" s="168">
        <f>B93+B97+B103+B114+B115+B119</f>
        <v>643297469</v>
      </c>
      <c r="C120" s="168">
        <f t="shared" ref="C120:D120" si="5">C93+C97+C103+C114+C115+C119</f>
        <v>196067083</v>
      </c>
      <c r="D120" s="168">
        <f t="shared" si="5"/>
        <v>447230386</v>
      </c>
      <c r="E120" s="105"/>
    </row>
    <row r="121" spans="1:5" x14ac:dyDescent="0.25">
      <c r="A121" s="169" t="s">
        <v>786</v>
      </c>
      <c r="B121" s="97"/>
      <c r="C121" s="97"/>
      <c r="D121" s="97"/>
      <c r="E121" s="105"/>
    </row>
    <row r="122" spans="1:5" x14ac:dyDescent="0.25">
      <c r="A122" s="157" t="s">
        <v>787</v>
      </c>
      <c r="B122" s="76">
        <v>464131541</v>
      </c>
      <c r="C122" s="76">
        <v>0</v>
      </c>
      <c r="D122" s="76">
        <f>B122+C122</f>
        <v>464131541</v>
      </c>
      <c r="E122" s="105"/>
    </row>
    <row r="123" spans="1:5" x14ac:dyDescent="0.25">
      <c r="A123" s="157" t="s">
        <v>788</v>
      </c>
      <c r="B123" s="76">
        <v>-25090850</v>
      </c>
      <c r="C123" s="76">
        <v>0</v>
      </c>
      <c r="D123" s="76">
        <f t="shared" ref="D123:D127" si="6">B123+C123</f>
        <v>-25090850</v>
      </c>
      <c r="E123" s="105"/>
    </row>
    <row r="124" spans="1:5" x14ac:dyDescent="0.25">
      <c r="A124" s="157" t="s">
        <v>789</v>
      </c>
      <c r="B124" s="76">
        <v>1506029</v>
      </c>
      <c r="C124" s="76">
        <v>0</v>
      </c>
      <c r="D124" s="76">
        <f t="shared" si="6"/>
        <v>1506029</v>
      </c>
      <c r="E124" s="105"/>
    </row>
    <row r="125" spans="1:5" x14ac:dyDescent="0.25">
      <c r="A125" s="157" t="s">
        <v>790</v>
      </c>
      <c r="B125" s="76">
        <v>8897137</v>
      </c>
      <c r="C125" s="76">
        <v>0</v>
      </c>
      <c r="D125" s="76">
        <f t="shared" si="6"/>
        <v>8897137</v>
      </c>
      <c r="E125" s="105"/>
    </row>
    <row r="126" spans="1:5" x14ac:dyDescent="0.25">
      <c r="A126" s="157" t="s">
        <v>791</v>
      </c>
      <c r="B126" s="76">
        <v>0</v>
      </c>
      <c r="C126" s="76">
        <v>0</v>
      </c>
      <c r="D126" s="76">
        <f t="shared" si="6"/>
        <v>0</v>
      </c>
      <c r="E126" s="105"/>
    </row>
    <row r="127" spans="1:5" x14ac:dyDescent="0.25">
      <c r="A127" s="157" t="s">
        <v>792</v>
      </c>
      <c r="B127" s="76">
        <v>-22612394</v>
      </c>
      <c r="C127" s="76">
        <v>0</v>
      </c>
      <c r="D127" s="76">
        <f t="shared" si="6"/>
        <v>-22612394</v>
      </c>
      <c r="E127" s="105"/>
    </row>
    <row r="128" spans="1:5" x14ac:dyDescent="0.25">
      <c r="A128" s="159" t="s">
        <v>793</v>
      </c>
      <c r="B128" s="77">
        <f>SUM(B122:B127)</f>
        <v>426831463</v>
      </c>
      <c r="C128" s="77">
        <f t="shared" ref="C128:D128" si="7">SUM(C122:C127)</f>
        <v>0</v>
      </c>
      <c r="D128" s="77">
        <f t="shared" si="7"/>
        <v>426831463</v>
      </c>
      <c r="E128" s="105"/>
    </row>
    <row r="129" spans="1:5" x14ac:dyDescent="0.25">
      <c r="A129" s="159" t="s">
        <v>794</v>
      </c>
      <c r="B129" s="77">
        <v>925367</v>
      </c>
      <c r="C129" s="77">
        <v>0</v>
      </c>
      <c r="D129" s="77">
        <f>B129-C129</f>
        <v>925367</v>
      </c>
      <c r="E129" s="105"/>
    </row>
    <row r="130" spans="1:5" x14ac:dyDescent="0.25">
      <c r="A130" s="159" t="s">
        <v>795</v>
      </c>
      <c r="B130" s="77">
        <v>906277</v>
      </c>
      <c r="C130" s="77">
        <v>0</v>
      </c>
      <c r="D130" s="77">
        <f>B130-C130</f>
        <v>906277</v>
      </c>
      <c r="E130" s="105"/>
    </row>
    <row r="131" spans="1:5" x14ac:dyDescent="0.25">
      <c r="A131" s="157" t="s">
        <v>796</v>
      </c>
      <c r="B131" s="76">
        <v>1902451</v>
      </c>
      <c r="C131" s="76">
        <v>0</v>
      </c>
      <c r="D131" s="76">
        <f>B131-C131</f>
        <v>1902451</v>
      </c>
      <c r="E131" s="105"/>
    </row>
    <row r="132" spans="1:5" x14ac:dyDescent="0.25">
      <c r="A132" s="157" t="s">
        <v>797</v>
      </c>
      <c r="B132" s="76">
        <v>0</v>
      </c>
      <c r="C132" s="76">
        <v>0</v>
      </c>
      <c r="D132" s="76">
        <f t="shared" ref="D132:D137" si="8">B132-C132</f>
        <v>0</v>
      </c>
      <c r="E132" s="105"/>
    </row>
    <row r="133" spans="1:5" x14ac:dyDescent="0.25">
      <c r="A133" s="157" t="s">
        <v>798</v>
      </c>
      <c r="B133" s="76">
        <v>0</v>
      </c>
      <c r="C133" s="76">
        <v>0</v>
      </c>
      <c r="D133" s="76">
        <f t="shared" si="8"/>
        <v>0</v>
      </c>
      <c r="E133" s="105"/>
    </row>
    <row r="134" spans="1:5" x14ac:dyDescent="0.25">
      <c r="A134" s="157" t="s">
        <v>799</v>
      </c>
      <c r="B134" s="76">
        <v>0</v>
      </c>
      <c r="C134" s="76">
        <v>0</v>
      </c>
      <c r="D134" s="76">
        <f t="shared" si="8"/>
        <v>0</v>
      </c>
      <c r="E134" s="105"/>
    </row>
    <row r="135" spans="1:5" ht="30" x14ac:dyDescent="0.25">
      <c r="A135" s="157" t="s">
        <v>800</v>
      </c>
      <c r="B135" s="76">
        <v>0</v>
      </c>
      <c r="C135" s="76">
        <v>0</v>
      </c>
      <c r="D135" s="76">
        <f t="shared" si="8"/>
        <v>0</v>
      </c>
      <c r="E135" s="105"/>
    </row>
    <row r="136" spans="1:5" ht="30" x14ac:dyDescent="0.25">
      <c r="A136" s="157" t="s">
        <v>801</v>
      </c>
      <c r="B136" s="76">
        <v>0</v>
      </c>
      <c r="C136" s="76">
        <v>0</v>
      </c>
      <c r="D136" s="76">
        <f t="shared" si="8"/>
        <v>0</v>
      </c>
      <c r="E136" s="105"/>
    </row>
    <row r="137" spans="1:5" ht="30" x14ac:dyDescent="0.25">
      <c r="A137" s="157" t="s">
        <v>802</v>
      </c>
      <c r="B137" s="76">
        <v>0</v>
      </c>
      <c r="C137" s="76">
        <v>0</v>
      </c>
      <c r="D137" s="76">
        <f t="shared" si="8"/>
        <v>0</v>
      </c>
      <c r="E137" s="105"/>
    </row>
    <row r="138" spans="1:5" s="92" customFormat="1" ht="25.5" x14ac:dyDescent="0.25">
      <c r="A138" s="159" t="s">
        <v>803</v>
      </c>
      <c r="B138" s="77">
        <f>SUM(B131:B137)</f>
        <v>1902451</v>
      </c>
      <c r="C138" s="77">
        <f t="shared" ref="C138:D138" si="9">SUM(C131:C137)</f>
        <v>0</v>
      </c>
      <c r="D138" s="77">
        <f t="shared" si="9"/>
        <v>1902451</v>
      </c>
      <c r="E138" s="127"/>
    </row>
    <row r="139" spans="1:5" x14ac:dyDescent="0.25">
      <c r="A139" s="159" t="s">
        <v>804</v>
      </c>
      <c r="B139" s="77">
        <f>B129+B130+B138</f>
        <v>3734095</v>
      </c>
      <c r="C139" s="77">
        <f t="shared" ref="C139:D139" si="10">C129+C130+C138</f>
        <v>0</v>
      </c>
      <c r="D139" s="77">
        <f t="shared" si="10"/>
        <v>3734095</v>
      </c>
      <c r="E139" s="105"/>
    </row>
    <row r="140" spans="1:5" x14ac:dyDescent="0.25">
      <c r="A140" s="159" t="s">
        <v>805</v>
      </c>
      <c r="B140" s="77">
        <v>0</v>
      </c>
      <c r="C140" s="77">
        <v>0</v>
      </c>
      <c r="D140" s="77">
        <v>0</v>
      </c>
      <c r="E140" s="105"/>
    </row>
    <row r="141" spans="1:5" x14ac:dyDescent="0.25">
      <c r="A141" s="157" t="s">
        <v>838</v>
      </c>
      <c r="B141" s="76">
        <v>0</v>
      </c>
      <c r="C141" s="76">
        <v>0</v>
      </c>
      <c r="D141" s="76">
        <f>B141-C141</f>
        <v>0</v>
      </c>
      <c r="E141" s="105"/>
    </row>
    <row r="142" spans="1:5" x14ac:dyDescent="0.25">
      <c r="A142" s="157" t="s">
        <v>839</v>
      </c>
      <c r="B142" s="76">
        <v>1593719</v>
      </c>
      <c r="C142" s="76">
        <v>0</v>
      </c>
      <c r="D142" s="76">
        <f t="shared" ref="D142:D143" si="11">B142-C142</f>
        <v>1593719</v>
      </c>
      <c r="E142" s="105"/>
    </row>
    <row r="143" spans="1:5" x14ac:dyDescent="0.25">
      <c r="A143" s="157" t="s">
        <v>840</v>
      </c>
      <c r="B143" s="76">
        <v>15071109</v>
      </c>
      <c r="C143" s="76">
        <v>0</v>
      </c>
      <c r="D143" s="76">
        <f t="shared" si="11"/>
        <v>15071109</v>
      </c>
      <c r="E143" s="105"/>
    </row>
    <row r="144" spans="1:5" x14ac:dyDescent="0.25">
      <c r="A144" s="159" t="s">
        <v>841</v>
      </c>
      <c r="B144" s="77">
        <f>SUM(B141:B143)</f>
        <v>16664828</v>
      </c>
      <c r="C144" s="77">
        <f t="shared" ref="C144:D144" si="12">SUM(C141:C143)</f>
        <v>0</v>
      </c>
      <c r="D144" s="77">
        <f t="shared" si="12"/>
        <v>16664828</v>
      </c>
      <c r="E144" s="105"/>
    </row>
    <row r="145" spans="1:5" ht="15.75" x14ac:dyDescent="0.25">
      <c r="A145" s="167" t="s">
        <v>806</v>
      </c>
      <c r="B145" s="168">
        <f>B128+B139+B140+B144</f>
        <v>447230386</v>
      </c>
      <c r="C145" s="168">
        <f t="shared" ref="C145:D145" si="13">C128+C139+C140+C144</f>
        <v>0</v>
      </c>
      <c r="D145" s="168">
        <f t="shared" si="13"/>
        <v>447230386</v>
      </c>
      <c r="E145" s="105"/>
    </row>
    <row r="146" spans="1:5" x14ac:dyDescent="0.25">
      <c r="A146" s="97" t="s">
        <v>807</v>
      </c>
      <c r="B146" s="97"/>
      <c r="C146" s="97"/>
      <c r="D146" s="97"/>
      <c r="E146" s="105"/>
    </row>
    <row r="147" spans="1:5" x14ac:dyDescent="0.25">
      <c r="A147" s="97"/>
      <c r="B147" s="97"/>
      <c r="C147" s="97"/>
      <c r="D147" s="97"/>
      <c r="E147" s="105"/>
    </row>
    <row r="148" spans="1:5" x14ac:dyDescent="0.25">
      <c r="A148" s="97"/>
      <c r="B148" s="97"/>
      <c r="C148" s="97"/>
      <c r="D148" s="97"/>
      <c r="E148" s="105"/>
    </row>
    <row r="149" spans="1:5" x14ac:dyDescent="0.25">
      <c r="A149" s="97"/>
      <c r="B149" s="97"/>
      <c r="C149" s="97"/>
      <c r="D149" s="97"/>
      <c r="E149" s="105"/>
    </row>
    <row r="150" spans="1:5" x14ac:dyDescent="0.25">
      <c r="A150" s="97" t="s">
        <v>808</v>
      </c>
      <c r="B150" s="97"/>
      <c r="C150" s="97"/>
      <c r="D150" s="97"/>
      <c r="E150" s="105"/>
    </row>
    <row r="151" spans="1:5" x14ac:dyDescent="0.25">
      <c r="A151" s="97"/>
      <c r="B151" s="97"/>
      <c r="C151" s="97"/>
      <c r="D151" s="97"/>
      <c r="E151" s="105"/>
    </row>
    <row r="152" spans="1:5" x14ac:dyDescent="0.25">
      <c r="A152" s="97"/>
      <c r="B152" s="97"/>
      <c r="C152" s="97"/>
      <c r="D152" s="97"/>
      <c r="E152" s="105"/>
    </row>
    <row r="153" spans="1:5" x14ac:dyDescent="0.25">
      <c r="A153" s="97"/>
      <c r="B153" s="97"/>
      <c r="C153" s="97"/>
      <c r="D153" s="97"/>
      <c r="E153" s="105"/>
    </row>
    <row r="154" spans="1:5" x14ac:dyDescent="0.25">
      <c r="A154" s="97" t="s">
        <v>809</v>
      </c>
      <c r="B154" s="97"/>
      <c r="C154" s="97"/>
      <c r="D154" s="97"/>
      <c r="E154" s="105"/>
    </row>
    <row r="155" spans="1:5" x14ac:dyDescent="0.25">
      <c r="A155" s="97"/>
      <c r="B155" s="97"/>
      <c r="C155" s="97"/>
      <c r="D155" s="97"/>
      <c r="E155" s="105"/>
    </row>
    <row r="156" spans="1:5" x14ac:dyDescent="0.25">
      <c r="A156" s="97"/>
      <c r="B156" s="97"/>
      <c r="C156" s="97"/>
      <c r="D156" s="97"/>
      <c r="E156" s="105"/>
    </row>
    <row r="157" spans="1:5" x14ac:dyDescent="0.25">
      <c r="A157" s="97"/>
      <c r="B157" s="97"/>
      <c r="C157" s="97"/>
      <c r="D157" s="97"/>
      <c r="E157" s="105"/>
    </row>
    <row r="158" spans="1:5" x14ac:dyDescent="0.25">
      <c r="A158" s="97" t="s">
        <v>810</v>
      </c>
      <c r="B158" s="97"/>
      <c r="C158" s="97"/>
      <c r="D158" s="97"/>
      <c r="E158" s="105"/>
    </row>
    <row r="159" spans="1:5" x14ac:dyDescent="0.25">
      <c r="A159" s="97"/>
      <c r="B159" s="97"/>
      <c r="C159" s="97"/>
      <c r="D159" s="97"/>
      <c r="E159" s="105"/>
    </row>
    <row r="160" spans="1:5" x14ac:dyDescent="0.25">
      <c r="A160" s="97"/>
      <c r="B160" s="97"/>
      <c r="C160" s="97"/>
      <c r="D160" s="97"/>
      <c r="E160" s="105"/>
    </row>
    <row r="161" spans="1:5" x14ac:dyDescent="0.25">
      <c r="A161" s="97"/>
      <c r="B161" s="97"/>
      <c r="C161" s="97"/>
      <c r="D161" s="97"/>
      <c r="E161" s="105"/>
    </row>
    <row r="162" spans="1:5" x14ac:dyDescent="0.25">
      <c r="A162" s="97" t="s">
        <v>811</v>
      </c>
      <c r="B162" s="97"/>
      <c r="C162" s="97"/>
      <c r="D162" s="97"/>
      <c r="E162" s="105"/>
    </row>
    <row r="163" spans="1:5" x14ac:dyDescent="0.25">
      <c r="A163" s="97"/>
      <c r="B163" s="97"/>
      <c r="C163" s="97"/>
      <c r="D163" s="97"/>
      <c r="E163" s="105"/>
    </row>
    <row r="164" spans="1:5" x14ac:dyDescent="0.25">
      <c r="A164" s="97"/>
      <c r="B164" s="97"/>
      <c r="C164" s="97"/>
      <c r="D164" s="97"/>
      <c r="E164" s="105"/>
    </row>
    <row r="165" spans="1:5" x14ac:dyDescent="0.25">
      <c r="A165" s="97"/>
      <c r="B165" s="97"/>
      <c r="C165" s="97"/>
      <c r="D165" s="97"/>
      <c r="E165" s="105"/>
    </row>
    <row r="166" spans="1:5" x14ac:dyDescent="0.25">
      <c r="A166" s="97" t="s">
        <v>812</v>
      </c>
      <c r="B166" s="97"/>
      <c r="C166" s="97"/>
      <c r="D166" s="97"/>
      <c r="E166" s="105"/>
    </row>
    <row r="167" spans="1:5" x14ac:dyDescent="0.25">
      <c r="A167" s="97"/>
      <c r="B167" s="26"/>
      <c r="C167" s="26"/>
      <c r="D167" s="26"/>
    </row>
    <row r="168" spans="1:5" x14ac:dyDescent="0.25">
      <c r="A168" s="97"/>
      <c r="B168" s="26"/>
      <c r="C168" s="26"/>
      <c r="D168" s="26"/>
    </row>
    <row r="169" spans="1:5" x14ac:dyDescent="0.25">
      <c r="A169" s="97"/>
      <c r="B169" s="26"/>
      <c r="C169" s="26"/>
      <c r="D169" s="26"/>
    </row>
    <row r="170" spans="1:5" ht="30" x14ac:dyDescent="0.25">
      <c r="A170" s="170" t="s">
        <v>813</v>
      </c>
      <c r="B170" s="26"/>
      <c r="C170" s="26"/>
      <c r="D170" s="26"/>
    </row>
    <row r="171" spans="1:5" x14ac:dyDescent="0.25">
      <c r="A171" s="26"/>
      <c r="B171" s="26"/>
      <c r="C171" s="26"/>
      <c r="D171" s="26"/>
    </row>
    <row r="172" spans="1:5" x14ac:dyDescent="0.25">
      <c r="A172" s="26"/>
      <c r="B172" s="26"/>
      <c r="C172" s="26"/>
      <c r="D172" s="26"/>
    </row>
    <row r="173" spans="1:5" x14ac:dyDescent="0.25">
      <c r="A173" s="26"/>
      <c r="B173" s="26"/>
      <c r="C173" s="26"/>
      <c r="D173" s="26"/>
    </row>
    <row r="174" spans="1:5" x14ac:dyDescent="0.25">
      <c r="A174" s="26"/>
      <c r="B174" s="26"/>
      <c r="C174" s="26"/>
      <c r="D174" s="26"/>
    </row>
    <row r="175" spans="1:5" x14ac:dyDescent="0.25">
      <c r="A175" s="26"/>
      <c r="B175" s="26"/>
      <c r="C175" s="26"/>
      <c r="D175" s="26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H63"/>
  <sheetViews>
    <sheetView topLeftCell="A25" workbookViewId="0">
      <selection activeCell="D9" sqref="D9"/>
    </sheetView>
  </sheetViews>
  <sheetFormatPr defaultRowHeight="15" x14ac:dyDescent="0.25"/>
  <cols>
    <col min="1" max="1" width="110" customWidth="1"/>
    <col min="2" max="2" width="18" customWidth="1"/>
  </cols>
  <sheetData>
    <row r="1" spans="1:8" x14ac:dyDescent="0.25">
      <c r="A1" s="155" t="s">
        <v>718</v>
      </c>
    </row>
    <row r="2" spans="1:8" ht="24.75" customHeight="1" x14ac:dyDescent="0.25">
      <c r="A2" s="356" t="s">
        <v>1679</v>
      </c>
      <c r="B2" s="359"/>
      <c r="C2" s="123"/>
      <c r="E2" s="123"/>
      <c r="F2" s="121"/>
      <c r="G2" s="121"/>
      <c r="H2" s="121"/>
    </row>
    <row r="3" spans="1:8" ht="23.25" customHeight="1" x14ac:dyDescent="0.25">
      <c r="A3" s="358" t="s">
        <v>814</v>
      </c>
      <c r="B3" s="359"/>
      <c r="C3" s="120"/>
      <c r="D3" s="120"/>
      <c r="E3" s="120"/>
      <c r="F3" s="121"/>
      <c r="G3" s="121"/>
      <c r="H3" s="121"/>
    </row>
    <row r="4" spans="1:8" ht="18" x14ac:dyDescent="0.25">
      <c r="A4" s="122"/>
      <c r="B4" s="120"/>
      <c r="C4" s="120"/>
      <c r="D4" s="120"/>
      <c r="E4" s="120"/>
      <c r="F4" s="121"/>
      <c r="G4" s="121"/>
      <c r="H4" s="121"/>
    </row>
    <row r="5" spans="1:8" x14ac:dyDescent="0.25">
      <c r="A5" s="171" t="s">
        <v>604</v>
      </c>
      <c r="B5" s="172" t="s">
        <v>815</v>
      </c>
    </row>
    <row r="6" spans="1:8" ht="15.75" customHeight="1" x14ac:dyDescent="0.3">
      <c r="A6" s="159" t="s">
        <v>1536</v>
      </c>
      <c r="B6" s="341"/>
      <c r="C6" s="105"/>
      <c r="D6" s="105"/>
      <c r="E6" s="105"/>
      <c r="F6" s="105"/>
    </row>
    <row r="7" spans="1:8" x14ac:dyDescent="0.25">
      <c r="A7" s="159" t="s">
        <v>1537</v>
      </c>
      <c r="B7" s="77">
        <v>8538142</v>
      </c>
      <c r="C7" s="105"/>
      <c r="D7" s="105"/>
      <c r="E7" s="105"/>
      <c r="F7" s="105"/>
    </row>
    <row r="8" spans="1:8" x14ac:dyDescent="0.25">
      <c r="A8" s="157" t="s">
        <v>1538</v>
      </c>
      <c r="B8" s="76">
        <v>2990</v>
      </c>
      <c r="C8" s="105"/>
      <c r="D8" s="105"/>
      <c r="E8" s="105"/>
      <c r="F8" s="105"/>
    </row>
    <row r="9" spans="1:8" x14ac:dyDescent="0.25">
      <c r="A9" s="157" t="s">
        <v>1539</v>
      </c>
      <c r="B9" s="76">
        <v>8535152</v>
      </c>
      <c r="C9" s="105"/>
      <c r="D9" s="105"/>
      <c r="E9" s="105"/>
      <c r="F9" s="105"/>
    </row>
    <row r="10" spans="1:8" x14ac:dyDescent="0.25">
      <c r="A10" s="159" t="s">
        <v>1540</v>
      </c>
      <c r="B10" s="77">
        <v>-5416583</v>
      </c>
      <c r="C10" s="105"/>
      <c r="D10" s="105"/>
      <c r="E10" s="105"/>
      <c r="F10" s="105"/>
    </row>
    <row r="11" spans="1:8" x14ac:dyDescent="0.25">
      <c r="A11" s="157" t="s">
        <v>1541</v>
      </c>
      <c r="B11" s="76">
        <v>-37618545</v>
      </c>
      <c r="C11" s="105"/>
      <c r="D11" s="105"/>
      <c r="E11" s="105"/>
      <c r="F11" s="105"/>
    </row>
    <row r="12" spans="1:8" x14ac:dyDescent="0.25">
      <c r="A12" s="157" t="s">
        <v>1542</v>
      </c>
      <c r="B12" s="76">
        <v>39684828</v>
      </c>
      <c r="C12" s="105"/>
      <c r="D12" s="105"/>
      <c r="E12" s="105"/>
      <c r="F12" s="105"/>
    </row>
    <row r="13" spans="1:8" x14ac:dyDescent="0.25">
      <c r="A13" s="157" t="s">
        <v>1543</v>
      </c>
      <c r="B13" s="76">
        <v>-8416556</v>
      </c>
      <c r="C13" s="105"/>
      <c r="D13" s="105"/>
      <c r="E13" s="105"/>
      <c r="F13" s="105"/>
    </row>
    <row r="14" spans="1:8" x14ac:dyDescent="0.25">
      <c r="A14" s="157" t="s">
        <v>1544</v>
      </c>
      <c r="B14" s="76">
        <v>0</v>
      </c>
      <c r="C14" s="105"/>
      <c r="D14" s="105"/>
      <c r="E14" s="105"/>
      <c r="F14" s="105"/>
    </row>
    <row r="15" spans="1:8" x14ac:dyDescent="0.25">
      <c r="A15" s="157" t="s">
        <v>1545</v>
      </c>
      <c r="B15" s="76">
        <v>0</v>
      </c>
      <c r="C15" s="105"/>
      <c r="D15" s="105"/>
      <c r="E15" s="105"/>
      <c r="F15" s="105"/>
    </row>
    <row r="16" spans="1:8" x14ac:dyDescent="0.25">
      <c r="A16" s="157" t="s">
        <v>1546</v>
      </c>
      <c r="B16" s="76">
        <v>0</v>
      </c>
      <c r="C16" s="105"/>
      <c r="D16" s="105"/>
      <c r="E16" s="105"/>
      <c r="F16" s="105"/>
    </row>
    <row r="17" spans="1:7" x14ac:dyDescent="0.25">
      <c r="A17" s="157" t="s">
        <v>1547</v>
      </c>
      <c r="B17" s="76">
        <v>63880</v>
      </c>
      <c r="C17" s="105"/>
      <c r="D17" s="105"/>
      <c r="E17" s="105"/>
      <c r="F17" s="105"/>
    </row>
    <row r="18" spans="1:7" x14ac:dyDescent="0.25">
      <c r="A18" s="157" t="s">
        <v>1548</v>
      </c>
      <c r="B18" s="76">
        <v>0</v>
      </c>
      <c r="C18" s="105"/>
      <c r="D18" s="105"/>
      <c r="E18" s="105"/>
      <c r="F18" s="105"/>
    </row>
    <row r="19" spans="1:7" x14ac:dyDescent="0.25">
      <c r="A19" s="157" t="s">
        <v>1549</v>
      </c>
      <c r="B19" s="76">
        <v>0</v>
      </c>
      <c r="C19" s="105"/>
      <c r="D19" s="105"/>
      <c r="E19" s="105"/>
      <c r="F19" s="105"/>
    </row>
    <row r="20" spans="1:7" x14ac:dyDescent="0.25">
      <c r="A20" s="157" t="s">
        <v>1550</v>
      </c>
      <c r="B20" s="76">
        <v>0</v>
      </c>
      <c r="C20" s="105"/>
      <c r="D20" s="105"/>
      <c r="E20" s="105"/>
      <c r="F20" s="105"/>
      <c r="G20" s="105"/>
    </row>
    <row r="21" spans="1:7" x14ac:dyDescent="0.25">
      <c r="A21" s="157" t="s">
        <v>1551</v>
      </c>
      <c r="B21" s="76">
        <v>0</v>
      </c>
      <c r="C21" s="105"/>
      <c r="D21" s="105"/>
      <c r="E21" s="105"/>
      <c r="F21" s="105"/>
      <c r="G21" s="105"/>
    </row>
    <row r="22" spans="1:7" x14ac:dyDescent="0.25">
      <c r="A22" s="157" t="s">
        <v>1552</v>
      </c>
      <c r="B22" s="76">
        <v>0</v>
      </c>
      <c r="C22" s="105"/>
      <c r="D22" s="105"/>
      <c r="E22" s="105"/>
      <c r="F22" s="105"/>
      <c r="G22" s="105"/>
    </row>
    <row r="23" spans="1:7" x14ac:dyDescent="0.25">
      <c r="A23" s="157" t="s">
        <v>1553</v>
      </c>
      <c r="B23" s="76">
        <v>63880</v>
      </c>
      <c r="C23" s="105"/>
      <c r="D23" s="105"/>
      <c r="E23" s="105"/>
      <c r="F23" s="105"/>
      <c r="G23" s="105"/>
    </row>
    <row r="24" spans="1:7" x14ac:dyDescent="0.25">
      <c r="A24" s="157" t="s">
        <v>1554</v>
      </c>
      <c r="B24" s="76">
        <v>0</v>
      </c>
      <c r="C24" s="105"/>
      <c r="D24" s="105"/>
      <c r="E24" s="105"/>
      <c r="F24" s="105"/>
      <c r="G24" s="105"/>
    </row>
    <row r="25" spans="1:7" x14ac:dyDescent="0.25">
      <c r="A25" s="157" t="s">
        <v>1555</v>
      </c>
      <c r="B25" s="76">
        <v>0</v>
      </c>
      <c r="C25" s="105"/>
      <c r="D25" s="105"/>
      <c r="E25" s="105"/>
      <c r="F25" s="105"/>
      <c r="G25" s="105"/>
    </row>
    <row r="26" spans="1:7" x14ac:dyDescent="0.25">
      <c r="A26" s="157" t="s">
        <v>1556</v>
      </c>
      <c r="B26" s="76">
        <v>0</v>
      </c>
      <c r="C26" s="105"/>
      <c r="D26" s="105"/>
      <c r="E26" s="105"/>
      <c r="F26" s="105"/>
      <c r="G26" s="105"/>
    </row>
    <row r="27" spans="1:7" ht="30" x14ac:dyDescent="0.25">
      <c r="A27" s="157" t="s">
        <v>1557</v>
      </c>
      <c r="B27" s="76">
        <v>0</v>
      </c>
      <c r="C27" s="105"/>
      <c r="D27" s="105"/>
      <c r="E27" s="105"/>
      <c r="F27" s="105"/>
      <c r="G27" s="105"/>
    </row>
    <row r="28" spans="1:7" ht="30" x14ac:dyDescent="0.25">
      <c r="A28" s="157" t="s">
        <v>1558</v>
      </c>
      <c r="B28" s="76">
        <v>0</v>
      </c>
      <c r="C28" s="105"/>
      <c r="D28" s="105"/>
      <c r="E28" s="105"/>
      <c r="F28" s="105"/>
      <c r="G28" s="105"/>
    </row>
    <row r="29" spans="1:7" ht="30" x14ac:dyDescent="0.25">
      <c r="A29" s="157" t="s">
        <v>1559</v>
      </c>
      <c r="B29" s="76">
        <v>0</v>
      </c>
      <c r="C29" s="105"/>
      <c r="D29" s="105"/>
      <c r="E29" s="105"/>
      <c r="F29" s="105"/>
      <c r="G29" s="105"/>
    </row>
    <row r="30" spans="1:7" ht="30" x14ac:dyDescent="0.25">
      <c r="A30" s="157" t="s">
        <v>1560</v>
      </c>
      <c r="B30" s="76">
        <v>0</v>
      </c>
      <c r="C30" s="105"/>
      <c r="D30" s="105"/>
      <c r="E30" s="105"/>
      <c r="F30" s="105"/>
      <c r="G30" s="105"/>
    </row>
    <row r="31" spans="1:7" ht="30" x14ac:dyDescent="0.25">
      <c r="A31" s="157" t="s">
        <v>1561</v>
      </c>
      <c r="B31" s="76">
        <v>0</v>
      </c>
      <c r="C31" s="105"/>
      <c r="D31" s="105"/>
      <c r="E31" s="105"/>
      <c r="F31" s="105"/>
    </row>
    <row r="32" spans="1:7" x14ac:dyDescent="0.25">
      <c r="A32" s="157" t="s">
        <v>1562</v>
      </c>
      <c r="B32" s="76">
        <v>0</v>
      </c>
      <c r="C32" s="105"/>
      <c r="D32" s="105"/>
      <c r="E32" s="105"/>
      <c r="F32" s="105"/>
    </row>
    <row r="33" spans="1:6" x14ac:dyDescent="0.25">
      <c r="A33" s="157" t="s">
        <v>1563</v>
      </c>
      <c r="B33" s="76">
        <v>0</v>
      </c>
      <c r="C33" s="105"/>
      <c r="D33" s="105"/>
      <c r="E33" s="105"/>
      <c r="F33" s="105"/>
    </row>
    <row r="34" spans="1:6" x14ac:dyDescent="0.25">
      <c r="A34" s="157" t="s">
        <v>1564</v>
      </c>
      <c r="B34" s="76">
        <v>0</v>
      </c>
      <c r="C34" s="105"/>
      <c r="D34" s="105"/>
      <c r="E34" s="105"/>
      <c r="F34" s="105"/>
    </row>
    <row r="35" spans="1:6" ht="30" x14ac:dyDescent="0.25">
      <c r="A35" s="157" t="s">
        <v>1565</v>
      </c>
      <c r="B35" s="76">
        <v>0</v>
      </c>
      <c r="C35" s="105"/>
      <c r="D35" s="105"/>
      <c r="E35" s="105"/>
      <c r="F35" s="105"/>
    </row>
    <row r="36" spans="1:6" x14ac:dyDescent="0.25">
      <c r="A36" s="157" t="s">
        <v>1566</v>
      </c>
      <c r="B36" s="76">
        <v>0</v>
      </c>
      <c r="C36" s="105"/>
      <c r="D36" s="105"/>
      <c r="E36" s="105"/>
      <c r="F36" s="105"/>
    </row>
    <row r="37" spans="1:6" x14ac:dyDescent="0.25">
      <c r="A37" s="157" t="s">
        <v>1567</v>
      </c>
      <c r="B37" s="76">
        <v>0</v>
      </c>
      <c r="C37" s="105"/>
      <c r="D37" s="105"/>
      <c r="E37" s="105"/>
      <c r="F37" s="105"/>
    </row>
    <row r="38" spans="1:6" x14ac:dyDescent="0.25">
      <c r="A38" s="157" t="s">
        <v>1568</v>
      </c>
      <c r="B38" s="76">
        <v>-997570</v>
      </c>
      <c r="C38" s="105"/>
      <c r="D38" s="105"/>
      <c r="E38" s="105"/>
      <c r="F38" s="105"/>
    </row>
    <row r="39" spans="1:6" ht="30" x14ac:dyDescent="0.25">
      <c r="A39" s="157" t="s">
        <v>1569</v>
      </c>
      <c r="B39" s="76">
        <v>0</v>
      </c>
      <c r="C39" s="105"/>
      <c r="D39" s="105"/>
      <c r="E39" s="105"/>
      <c r="F39" s="105"/>
    </row>
    <row r="40" spans="1:6" x14ac:dyDescent="0.25">
      <c r="A40" s="157" t="s">
        <v>1570</v>
      </c>
      <c r="B40" s="76">
        <v>0</v>
      </c>
      <c r="C40" s="105"/>
      <c r="D40" s="105"/>
      <c r="E40" s="105"/>
      <c r="F40" s="105"/>
    </row>
    <row r="41" spans="1:6" x14ac:dyDescent="0.25">
      <c r="A41" s="157" t="s">
        <v>1571</v>
      </c>
      <c r="B41" s="76">
        <v>0</v>
      </c>
      <c r="C41" s="105"/>
      <c r="D41" s="105"/>
      <c r="E41" s="105"/>
      <c r="F41" s="105"/>
    </row>
    <row r="42" spans="1:6" ht="30" x14ac:dyDescent="0.25">
      <c r="A42" s="157" t="s">
        <v>1572</v>
      </c>
      <c r="B42" s="76">
        <v>0</v>
      </c>
      <c r="C42" s="105"/>
      <c r="D42" s="105"/>
      <c r="E42" s="105"/>
      <c r="F42" s="105"/>
    </row>
    <row r="43" spans="1:6" ht="30" x14ac:dyDescent="0.25">
      <c r="A43" s="157" t="s">
        <v>1573</v>
      </c>
      <c r="B43" s="76">
        <v>0</v>
      </c>
      <c r="C43" s="105"/>
      <c r="D43" s="105"/>
      <c r="E43" s="105"/>
      <c r="F43" s="105"/>
    </row>
    <row r="44" spans="1:6" x14ac:dyDescent="0.25">
      <c r="A44" s="157" t="s">
        <v>1574</v>
      </c>
      <c r="B44" s="76">
        <v>0</v>
      </c>
      <c r="C44" s="105"/>
      <c r="D44" s="105"/>
      <c r="E44" s="105"/>
      <c r="F44" s="105"/>
    </row>
    <row r="45" spans="1:6" x14ac:dyDescent="0.25">
      <c r="A45" s="157" t="s">
        <v>1575</v>
      </c>
      <c r="B45" s="76">
        <v>0</v>
      </c>
      <c r="C45" s="105"/>
      <c r="D45" s="105"/>
      <c r="E45" s="105"/>
      <c r="F45" s="105"/>
    </row>
    <row r="46" spans="1:6" ht="30" x14ac:dyDescent="0.25">
      <c r="A46" s="157" t="s">
        <v>1576</v>
      </c>
      <c r="B46" s="76">
        <v>0</v>
      </c>
      <c r="C46" s="105"/>
      <c r="D46" s="105"/>
      <c r="E46" s="105"/>
      <c r="F46" s="105"/>
    </row>
    <row r="47" spans="1:6" ht="30" x14ac:dyDescent="0.25">
      <c r="A47" s="157" t="s">
        <v>1577</v>
      </c>
      <c r="B47" s="76">
        <v>0</v>
      </c>
      <c r="C47" s="105"/>
      <c r="D47" s="105"/>
      <c r="E47" s="105"/>
      <c r="F47" s="105"/>
    </row>
    <row r="48" spans="1:6" ht="30" x14ac:dyDescent="0.25">
      <c r="A48" s="157" t="s">
        <v>1578</v>
      </c>
      <c r="B48" s="76">
        <v>0</v>
      </c>
      <c r="C48" s="105"/>
      <c r="D48" s="105"/>
      <c r="E48" s="105"/>
      <c r="F48" s="105"/>
    </row>
    <row r="49" spans="1:6" ht="30" x14ac:dyDescent="0.25">
      <c r="A49" s="157" t="s">
        <v>1579</v>
      </c>
      <c r="B49" s="76">
        <v>0</v>
      </c>
      <c r="C49" s="105"/>
      <c r="D49" s="105"/>
      <c r="E49" s="105"/>
      <c r="F49" s="105"/>
    </row>
    <row r="50" spans="1:6" x14ac:dyDescent="0.25">
      <c r="A50" s="159" t="s">
        <v>1580</v>
      </c>
      <c r="B50" s="77">
        <v>3121559</v>
      </c>
      <c r="C50" s="105"/>
      <c r="D50" s="105"/>
      <c r="E50" s="105"/>
      <c r="F50" s="105"/>
    </row>
    <row r="51" spans="1:6" x14ac:dyDescent="0.25">
      <c r="A51" s="159" t="s">
        <v>1581</v>
      </c>
      <c r="B51" s="77">
        <v>3121559</v>
      </c>
      <c r="C51" s="105"/>
      <c r="D51" s="105"/>
      <c r="E51" s="105"/>
      <c r="F51" s="105"/>
    </row>
    <row r="52" spans="1:6" x14ac:dyDescent="0.25">
      <c r="A52" s="159" t="s">
        <v>1582</v>
      </c>
      <c r="B52" s="77">
        <v>0</v>
      </c>
    </row>
    <row r="53" spans="1:6" ht="25.5" x14ac:dyDescent="0.3">
      <c r="A53" s="159" t="s">
        <v>1583</v>
      </c>
      <c r="B53" s="341"/>
    </row>
    <row r="54" spans="1:6" x14ac:dyDescent="0.25">
      <c r="A54" s="159" t="s">
        <v>1584</v>
      </c>
      <c r="B54" s="77">
        <v>0</v>
      </c>
    </row>
    <row r="55" spans="1:6" x14ac:dyDescent="0.25">
      <c r="A55" s="159" t="s">
        <v>1585</v>
      </c>
      <c r="B55" s="77">
        <v>0</v>
      </c>
    </row>
    <row r="56" spans="1:6" x14ac:dyDescent="0.25">
      <c r="A56" s="157" t="s">
        <v>1586</v>
      </c>
      <c r="B56" s="76">
        <v>0</v>
      </c>
    </row>
    <row r="57" spans="1:6" x14ac:dyDescent="0.25">
      <c r="A57" s="157" t="s">
        <v>1587</v>
      </c>
      <c r="B57" s="76">
        <v>0</v>
      </c>
    </row>
    <row r="58" spans="1:6" x14ac:dyDescent="0.25">
      <c r="A58" s="157" t="s">
        <v>1588</v>
      </c>
      <c r="B58" s="76">
        <v>0</v>
      </c>
    </row>
    <row r="59" spans="1:6" ht="30" x14ac:dyDescent="0.25">
      <c r="A59" s="157" t="s">
        <v>1589</v>
      </c>
      <c r="B59" s="76">
        <v>0</v>
      </c>
    </row>
    <row r="60" spans="1:6" ht="30" x14ac:dyDescent="0.25">
      <c r="A60" s="157" t="s">
        <v>1590</v>
      </c>
      <c r="B60" s="76">
        <v>0</v>
      </c>
    </row>
    <row r="61" spans="1:6" x14ac:dyDescent="0.25">
      <c r="A61" s="159" t="s">
        <v>1591</v>
      </c>
      <c r="B61" s="77">
        <v>0</v>
      </c>
    </row>
    <row r="62" spans="1:6" x14ac:dyDescent="0.25">
      <c r="A62" s="159" t="s">
        <v>1592</v>
      </c>
      <c r="B62" s="77">
        <v>0</v>
      </c>
    </row>
    <row r="63" spans="1:6" x14ac:dyDescent="0.25">
      <c r="A63" s="159" t="s">
        <v>1582</v>
      </c>
      <c r="B63" s="77">
        <v>0</v>
      </c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0A14-DFA8-4D4B-A03E-FF268BA1A48E}">
  <sheetPr>
    <tabColor rgb="FF00B0F0"/>
    <pageSetUpPr fitToPage="1"/>
  </sheetPr>
  <dimension ref="A2:Q313"/>
  <sheetViews>
    <sheetView zoomScaleNormal="100" workbookViewId="0">
      <selection activeCell="D9" sqref="D9"/>
    </sheetView>
  </sheetViews>
  <sheetFormatPr defaultRowHeight="13.5" x14ac:dyDescent="0.25"/>
  <cols>
    <col min="1" max="1" width="41" style="347" bestFit="1" customWidth="1"/>
    <col min="2" max="2" width="11.28515625" style="347" bestFit="1" customWidth="1"/>
    <col min="3" max="3" width="15.85546875" style="347" customWidth="1"/>
    <col min="4" max="5" width="14.85546875" style="347" customWidth="1"/>
    <col min="6" max="6" width="15" style="347" customWidth="1"/>
    <col min="7" max="7" width="16.85546875" style="347" customWidth="1"/>
    <col min="8" max="8" width="12.7109375" style="347" customWidth="1"/>
    <col min="9" max="9" width="18" style="347" customWidth="1"/>
    <col min="10" max="10" width="17.42578125" style="347" customWidth="1"/>
    <col min="11" max="11" width="22" style="347" bestFit="1" customWidth="1"/>
    <col min="12" max="12" width="21.7109375" style="347" bestFit="1" customWidth="1"/>
    <col min="13" max="13" width="17.42578125" style="347" customWidth="1"/>
    <col min="14" max="14" width="18.28515625" style="347" bestFit="1" customWidth="1"/>
    <col min="15" max="15" width="19.85546875" style="347" bestFit="1" customWidth="1"/>
    <col min="16" max="16" width="20.5703125" style="347" customWidth="1"/>
    <col min="17" max="17" width="22.85546875" style="347" customWidth="1"/>
    <col min="18" max="256" width="9.140625" style="314"/>
    <col min="257" max="257" width="41" style="314" bestFit="1" customWidth="1"/>
    <col min="258" max="258" width="11.28515625" style="314" bestFit="1" customWidth="1"/>
    <col min="259" max="259" width="15.85546875" style="314" customWidth="1"/>
    <col min="260" max="261" width="14.85546875" style="314" customWidth="1"/>
    <col min="262" max="262" width="15" style="314" customWidth="1"/>
    <col min="263" max="263" width="16.85546875" style="314" customWidth="1"/>
    <col min="264" max="264" width="12.7109375" style="314" customWidth="1"/>
    <col min="265" max="265" width="18" style="314" customWidth="1"/>
    <col min="266" max="266" width="17.42578125" style="314" customWidth="1"/>
    <col min="267" max="267" width="22" style="314" bestFit="1" customWidth="1"/>
    <col min="268" max="268" width="21.7109375" style="314" bestFit="1" customWidth="1"/>
    <col min="269" max="269" width="17.42578125" style="314" customWidth="1"/>
    <col min="270" max="270" width="18.28515625" style="314" bestFit="1" customWidth="1"/>
    <col min="271" max="271" width="19.85546875" style="314" bestFit="1" customWidth="1"/>
    <col min="272" max="272" width="20.5703125" style="314" customWidth="1"/>
    <col min="273" max="273" width="22.85546875" style="314" customWidth="1"/>
    <col min="274" max="512" width="9.140625" style="314"/>
    <col min="513" max="513" width="41" style="314" bestFit="1" customWidth="1"/>
    <col min="514" max="514" width="11.28515625" style="314" bestFit="1" customWidth="1"/>
    <col min="515" max="515" width="15.85546875" style="314" customWidth="1"/>
    <col min="516" max="517" width="14.85546875" style="314" customWidth="1"/>
    <col min="518" max="518" width="15" style="314" customWidth="1"/>
    <col min="519" max="519" width="16.85546875" style="314" customWidth="1"/>
    <col min="520" max="520" width="12.7109375" style="314" customWidth="1"/>
    <col min="521" max="521" width="18" style="314" customWidth="1"/>
    <col min="522" max="522" width="17.42578125" style="314" customWidth="1"/>
    <col min="523" max="523" width="22" style="314" bestFit="1" customWidth="1"/>
    <col min="524" max="524" width="21.7109375" style="314" bestFit="1" customWidth="1"/>
    <col min="525" max="525" width="17.42578125" style="314" customWidth="1"/>
    <col min="526" max="526" width="18.28515625" style="314" bestFit="1" customWidth="1"/>
    <col min="527" max="527" width="19.85546875" style="314" bestFit="1" customWidth="1"/>
    <col min="528" max="528" width="20.5703125" style="314" customWidth="1"/>
    <col min="529" max="529" width="22.85546875" style="314" customWidth="1"/>
    <col min="530" max="768" width="9.140625" style="314"/>
    <col min="769" max="769" width="41" style="314" bestFit="1" customWidth="1"/>
    <col min="770" max="770" width="11.28515625" style="314" bestFit="1" customWidth="1"/>
    <col min="771" max="771" width="15.85546875" style="314" customWidth="1"/>
    <col min="772" max="773" width="14.85546875" style="314" customWidth="1"/>
    <col min="774" max="774" width="15" style="314" customWidth="1"/>
    <col min="775" max="775" width="16.85546875" style="314" customWidth="1"/>
    <col min="776" max="776" width="12.7109375" style="314" customWidth="1"/>
    <col min="777" max="777" width="18" style="314" customWidth="1"/>
    <col min="778" max="778" width="17.42578125" style="314" customWidth="1"/>
    <col min="779" max="779" width="22" style="314" bestFit="1" customWidth="1"/>
    <col min="780" max="780" width="21.7109375" style="314" bestFit="1" customWidth="1"/>
    <col min="781" max="781" width="17.42578125" style="314" customWidth="1"/>
    <col min="782" max="782" width="18.28515625" style="314" bestFit="1" customWidth="1"/>
    <col min="783" max="783" width="19.85546875" style="314" bestFit="1" customWidth="1"/>
    <col min="784" max="784" width="20.5703125" style="314" customWidth="1"/>
    <col min="785" max="785" width="22.85546875" style="314" customWidth="1"/>
    <col min="786" max="1024" width="9.140625" style="314"/>
    <col min="1025" max="1025" width="41" style="314" bestFit="1" customWidth="1"/>
    <col min="1026" max="1026" width="11.28515625" style="314" bestFit="1" customWidth="1"/>
    <col min="1027" max="1027" width="15.85546875" style="314" customWidth="1"/>
    <col min="1028" max="1029" width="14.85546875" style="314" customWidth="1"/>
    <col min="1030" max="1030" width="15" style="314" customWidth="1"/>
    <col min="1031" max="1031" width="16.85546875" style="314" customWidth="1"/>
    <col min="1032" max="1032" width="12.7109375" style="314" customWidth="1"/>
    <col min="1033" max="1033" width="18" style="314" customWidth="1"/>
    <col min="1034" max="1034" width="17.42578125" style="314" customWidth="1"/>
    <col min="1035" max="1035" width="22" style="314" bestFit="1" customWidth="1"/>
    <col min="1036" max="1036" width="21.7109375" style="314" bestFit="1" customWidth="1"/>
    <col min="1037" max="1037" width="17.42578125" style="314" customWidth="1"/>
    <col min="1038" max="1038" width="18.28515625" style="314" bestFit="1" customWidth="1"/>
    <col min="1039" max="1039" width="19.85546875" style="314" bestFit="1" customWidth="1"/>
    <col min="1040" max="1040" width="20.5703125" style="314" customWidth="1"/>
    <col min="1041" max="1041" width="22.85546875" style="314" customWidth="1"/>
    <col min="1042" max="1280" width="9.140625" style="314"/>
    <col min="1281" max="1281" width="41" style="314" bestFit="1" customWidth="1"/>
    <col min="1282" max="1282" width="11.28515625" style="314" bestFit="1" customWidth="1"/>
    <col min="1283" max="1283" width="15.85546875" style="314" customWidth="1"/>
    <col min="1284" max="1285" width="14.85546875" style="314" customWidth="1"/>
    <col min="1286" max="1286" width="15" style="314" customWidth="1"/>
    <col min="1287" max="1287" width="16.85546875" style="314" customWidth="1"/>
    <col min="1288" max="1288" width="12.7109375" style="314" customWidth="1"/>
    <col min="1289" max="1289" width="18" style="314" customWidth="1"/>
    <col min="1290" max="1290" width="17.42578125" style="314" customWidth="1"/>
    <col min="1291" max="1291" width="22" style="314" bestFit="1" customWidth="1"/>
    <col min="1292" max="1292" width="21.7109375" style="314" bestFit="1" customWidth="1"/>
    <col min="1293" max="1293" width="17.42578125" style="314" customWidth="1"/>
    <col min="1294" max="1294" width="18.28515625" style="314" bestFit="1" customWidth="1"/>
    <col min="1295" max="1295" width="19.85546875" style="314" bestFit="1" customWidth="1"/>
    <col min="1296" max="1296" width="20.5703125" style="314" customWidth="1"/>
    <col min="1297" max="1297" width="22.85546875" style="314" customWidth="1"/>
    <col min="1298" max="1536" width="9.140625" style="314"/>
    <col min="1537" max="1537" width="41" style="314" bestFit="1" customWidth="1"/>
    <col min="1538" max="1538" width="11.28515625" style="314" bestFit="1" customWidth="1"/>
    <col min="1539" max="1539" width="15.85546875" style="314" customWidth="1"/>
    <col min="1540" max="1541" width="14.85546875" style="314" customWidth="1"/>
    <col min="1542" max="1542" width="15" style="314" customWidth="1"/>
    <col min="1543" max="1543" width="16.85546875" style="314" customWidth="1"/>
    <col min="1544" max="1544" width="12.7109375" style="314" customWidth="1"/>
    <col min="1545" max="1545" width="18" style="314" customWidth="1"/>
    <col min="1546" max="1546" width="17.42578125" style="314" customWidth="1"/>
    <col min="1547" max="1547" width="22" style="314" bestFit="1" customWidth="1"/>
    <col min="1548" max="1548" width="21.7109375" style="314" bestFit="1" customWidth="1"/>
    <col min="1549" max="1549" width="17.42578125" style="314" customWidth="1"/>
    <col min="1550" max="1550" width="18.28515625" style="314" bestFit="1" customWidth="1"/>
    <col min="1551" max="1551" width="19.85546875" style="314" bestFit="1" customWidth="1"/>
    <col min="1552" max="1552" width="20.5703125" style="314" customWidth="1"/>
    <col min="1553" max="1553" width="22.85546875" style="314" customWidth="1"/>
    <col min="1554" max="1792" width="9.140625" style="314"/>
    <col min="1793" max="1793" width="41" style="314" bestFit="1" customWidth="1"/>
    <col min="1794" max="1794" width="11.28515625" style="314" bestFit="1" customWidth="1"/>
    <col min="1795" max="1795" width="15.85546875" style="314" customWidth="1"/>
    <col min="1796" max="1797" width="14.85546875" style="314" customWidth="1"/>
    <col min="1798" max="1798" width="15" style="314" customWidth="1"/>
    <col min="1799" max="1799" width="16.85546875" style="314" customWidth="1"/>
    <col min="1800" max="1800" width="12.7109375" style="314" customWidth="1"/>
    <col min="1801" max="1801" width="18" style="314" customWidth="1"/>
    <col min="1802" max="1802" width="17.42578125" style="314" customWidth="1"/>
    <col min="1803" max="1803" width="22" style="314" bestFit="1" customWidth="1"/>
    <col min="1804" max="1804" width="21.7109375" style="314" bestFit="1" customWidth="1"/>
    <col min="1805" max="1805" width="17.42578125" style="314" customWidth="1"/>
    <col min="1806" max="1806" width="18.28515625" style="314" bestFit="1" customWidth="1"/>
    <col min="1807" max="1807" width="19.85546875" style="314" bestFit="1" customWidth="1"/>
    <col min="1808" max="1808" width="20.5703125" style="314" customWidth="1"/>
    <col min="1809" max="1809" width="22.85546875" style="314" customWidth="1"/>
    <col min="1810" max="2048" width="9.140625" style="314"/>
    <col min="2049" max="2049" width="41" style="314" bestFit="1" customWidth="1"/>
    <col min="2050" max="2050" width="11.28515625" style="314" bestFit="1" customWidth="1"/>
    <col min="2051" max="2051" width="15.85546875" style="314" customWidth="1"/>
    <col min="2052" max="2053" width="14.85546875" style="314" customWidth="1"/>
    <col min="2054" max="2054" width="15" style="314" customWidth="1"/>
    <col min="2055" max="2055" width="16.85546875" style="314" customWidth="1"/>
    <col min="2056" max="2056" width="12.7109375" style="314" customWidth="1"/>
    <col min="2057" max="2057" width="18" style="314" customWidth="1"/>
    <col min="2058" max="2058" width="17.42578125" style="314" customWidth="1"/>
    <col min="2059" max="2059" width="22" style="314" bestFit="1" customWidth="1"/>
    <col min="2060" max="2060" width="21.7109375" style="314" bestFit="1" customWidth="1"/>
    <col min="2061" max="2061" width="17.42578125" style="314" customWidth="1"/>
    <col min="2062" max="2062" width="18.28515625" style="314" bestFit="1" customWidth="1"/>
    <col min="2063" max="2063" width="19.85546875" style="314" bestFit="1" customWidth="1"/>
    <col min="2064" max="2064" width="20.5703125" style="314" customWidth="1"/>
    <col min="2065" max="2065" width="22.85546875" style="314" customWidth="1"/>
    <col min="2066" max="2304" width="9.140625" style="314"/>
    <col min="2305" max="2305" width="41" style="314" bestFit="1" customWidth="1"/>
    <col min="2306" max="2306" width="11.28515625" style="314" bestFit="1" customWidth="1"/>
    <col min="2307" max="2307" width="15.85546875" style="314" customWidth="1"/>
    <col min="2308" max="2309" width="14.85546875" style="314" customWidth="1"/>
    <col min="2310" max="2310" width="15" style="314" customWidth="1"/>
    <col min="2311" max="2311" width="16.85546875" style="314" customWidth="1"/>
    <col min="2312" max="2312" width="12.7109375" style="314" customWidth="1"/>
    <col min="2313" max="2313" width="18" style="314" customWidth="1"/>
    <col min="2314" max="2314" width="17.42578125" style="314" customWidth="1"/>
    <col min="2315" max="2315" width="22" style="314" bestFit="1" customWidth="1"/>
    <col min="2316" max="2316" width="21.7109375" style="314" bestFit="1" customWidth="1"/>
    <col min="2317" max="2317" width="17.42578125" style="314" customWidth="1"/>
    <col min="2318" max="2318" width="18.28515625" style="314" bestFit="1" customWidth="1"/>
    <col min="2319" max="2319" width="19.85546875" style="314" bestFit="1" customWidth="1"/>
    <col min="2320" max="2320" width="20.5703125" style="314" customWidth="1"/>
    <col min="2321" max="2321" width="22.85546875" style="314" customWidth="1"/>
    <col min="2322" max="2560" width="9.140625" style="314"/>
    <col min="2561" max="2561" width="41" style="314" bestFit="1" customWidth="1"/>
    <col min="2562" max="2562" width="11.28515625" style="314" bestFit="1" customWidth="1"/>
    <col min="2563" max="2563" width="15.85546875" style="314" customWidth="1"/>
    <col min="2564" max="2565" width="14.85546875" style="314" customWidth="1"/>
    <col min="2566" max="2566" width="15" style="314" customWidth="1"/>
    <col min="2567" max="2567" width="16.85546875" style="314" customWidth="1"/>
    <col min="2568" max="2568" width="12.7109375" style="314" customWidth="1"/>
    <col min="2569" max="2569" width="18" style="314" customWidth="1"/>
    <col min="2570" max="2570" width="17.42578125" style="314" customWidth="1"/>
    <col min="2571" max="2571" width="22" style="314" bestFit="1" customWidth="1"/>
    <col min="2572" max="2572" width="21.7109375" style="314" bestFit="1" customWidth="1"/>
    <col min="2573" max="2573" width="17.42578125" style="314" customWidth="1"/>
    <col min="2574" max="2574" width="18.28515625" style="314" bestFit="1" customWidth="1"/>
    <col min="2575" max="2575" width="19.85546875" style="314" bestFit="1" customWidth="1"/>
    <col min="2576" max="2576" width="20.5703125" style="314" customWidth="1"/>
    <col min="2577" max="2577" width="22.85546875" style="314" customWidth="1"/>
    <col min="2578" max="2816" width="9.140625" style="314"/>
    <col min="2817" max="2817" width="41" style="314" bestFit="1" customWidth="1"/>
    <col min="2818" max="2818" width="11.28515625" style="314" bestFit="1" customWidth="1"/>
    <col min="2819" max="2819" width="15.85546875" style="314" customWidth="1"/>
    <col min="2820" max="2821" width="14.85546875" style="314" customWidth="1"/>
    <col min="2822" max="2822" width="15" style="314" customWidth="1"/>
    <col min="2823" max="2823" width="16.85546875" style="314" customWidth="1"/>
    <col min="2824" max="2824" width="12.7109375" style="314" customWidth="1"/>
    <col min="2825" max="2825" width="18" style="314" customWidth="1"/>
    <col min="2826" max="2826" width="17.42578125" style="314" customWidth="1"/>
    <col min="2827" max="2827" width="22" style="314" bestFit="1" customWidth="1"/>
    <col min="2828" max="2828" width="21.7109375" style="314" bestFit="1" customWidth="1"/>
    <col min="2829" max="2829" width="17.42578125" style="314" customWidth="1"/>
    <col min="2830" max="2830" width="18.28515625" style="314" bestFit="1" customWidth="1"/>
    <col min="2831" max="2831" width="19.85546875" style="314" bestFit="1" customWidth="1"/>
    <col min="2832" max="2832" width="20.5703125" style="314" customWidth="1"/>
    <col min="2833" max="2833" width="22.85546875" style="314" customWidth="1"/>
    <col min="2834" max="3072" width="9.140625" style="314"/>
    <col min="3073" max="3073" width="41" style="314" bestFit="1" customWidth="1"/>
    <col min="3074" max="3074" width="11.28515625" style="314" bestFit="1" customWidth="1"/>
    <col min="3075" max="3075" width="15.85546875" style="314" customWidth="1"/>
    <col min="3076" max="3077" width="14.85546875" style="314" customWidth="1"/>
    <col min="3078" max="3078" width="15" style="314" customWidth="1"/>
    <col min="3079" max="3079" width="16.85546875" style="314" customWidth="1"/>
    <col min="3080" max="3080" width="12.7109375" style="314" customWidth="1"/>
    <col min="3081" max="3081" width="18" style="314" customWidth="1"/>
    <col min="3082" max="3082" width="17.42578125" style="314" customWidth="1"/>
    <col min="3083" max="3083" width="22" style="314" bestFit="1" customWidth="1"/>
    <col min="3084" max="3084" width="21.7109375" style="314" bestFit="1" customWidth="1"/>
    <col min="3085" max="3085" width="17.42578125" style="314" customWidth="1"/>
    <col min="3086" max="3086" width="18.28515625" style="314" bestFit="1" customWidth="1"/>
    <col min="3087" max="3087" width="19.85546875" style="314" bestFit="1" customWidth="1"/>
    <col min="3088" max="3088" width="20.5703125" style="314" customWidth="1"/>
    <col min="3089" max="3089" width="22.85546875" style="314" customWidth="1"/>
    <col min="3090" max="3328" width="9.140625" style="314"/>
    <col min="3329" max="3329" width="41" style="314" bestFit="1" customWidth="1"/>
    <col min="3330" max="3330" width="11.28515625" style="314" bestFit="1" customWidth="1"/>
    <col min="3331" max="3331" width="15.85546875" style="314" customWidth="1"/>
    <col min="3332" max="3333" width="14.85546875" style="314" customWidth="1"/>
    <col min="3334" max="3334" width="15" style="314" customWidth="1"/>
    <col min="3335" max="3335" width="16.85546875" style="314" customWidth="1"/>
    <col min="3336" max="3336" width="12.7109375" style="314" customWidth="1"/>
    <col min="3337" max="3337" width="18" style="314" customWidth="1"/>
    <col min="3338" max="3338" width="17.42578125" style="314" customWidth="1"/>
    <col min="3339" max="3339" width="22" style="314" bestFit="1" customWidth="1"/>
    <col min="3340" max="3340" width="21.7109375" style="314" bestFit="1" customWidth="1"/>
    <col min="3341" max="3341" width="17.42578125" style="314" customWidth="1"/>
    <col min="3342" max="3342" width="18.28515625" style="314" bestFit="1" customWidth="1"/>
    <col min="3343" max="3343" width="19.85546875" style="314" bestFit="1" customWidth="1"/>
    <col min="3344" max="3344" width="20.5703125" style="314" customWidth="1"/>
    <col min="3345" max="3345" width="22.85546875" style="314" customWidth="1"/>
    <col min="3346" max="3584" width="9.140625" style="314"/>
    <col min="3585" max="3585" width="41" style="314" bestFit="1" customWidth="1"/>
    <col min="3586" max="3586" width="11.28515625" style="314" bestFit="1" customWidth="1"/>
    <col min="3587" max="3587" width="15.85546875" style="314" customWidth="1"/>
    <col min="3588" max="3589" width="14.85546875" style="314" customWidth="1"/>
    <col min="3590" max="3590" width="15" style="314" customWidth="1"/>
    <col min="3591" max="3591" width="16.85546875" style="314" customWidth="1"/>
    <col min="3592" max="3592" width="12.7109375" style="314" customWidth="1"/>
    <col min="3593" max="3593" width="18" style="314" customWidth="1"/>
    <col min="3594" max="3594" width="17.42578125" style="314" customWidth="1"/>
    <col min="3595" max="3595" width="22" style="314" bestFit="1" customWidth="1"/>
    <col min="3596" max="3596" width="21.7109375" style="314" bestFit="1" customWidth="1"/>
    <col min="3597" max="3597" width="17.42578125" style="314" customWidth="1"/>
    <col min="3598" max="3598" width="18.28515625" style="314" bestFit="1" customWidth="1"/>
    <col min="3599" max="3599" width="19.85546875" style="314" bestFit="1" customWidth="1"/>
    <col min="3600" max="3600" width="20.5703125" style="314" customWidth="1"/>
    <col min="3601" max="3601" width="22.85546875" style="314" customWidth="1"/>
    <col min="3602" max="3840" width="9.140625" style="314"/>
    <col min="3841" max="3841" width="41" style="314" bestFit="1" customWidth="1"/>
    <col min="3842" max="3842" width="11.28515625" style="314" bestFit="1" customWidth="1"/>
    <col min="3843" max="3843" width="15.85546875" style="314" customWidth="1"/>
    <col min="3844" max="3845" width="14.85546875" style="314" customWidth="1"/>
    <col min="3846" max="3846" width="15" style="314" customWidth="1"/>
    <col min="3847" max="3847" width="16.85546875" style="314" customWidth="1"/>
    <col min="3848" max="3848" width="12.7109375" style="314" customWidth="1"/>
    <col min="3849" max="3849" width="18" style="314" customWidth="1"/>
    <col min="3850" max="3850" width="17.42578125" style="314" customWidth="1"/>
    <col min="3851" max="3851" width="22" style="314" bestFit="1" customWidth="1"/>
    <col min="3852" max="3852" width="21.7109375" style="314" bestFit="1" customWidth="1"/>
    <col min="3853" max="3853" width="17.42578125" style="314" customWidth="1"/>
    <col min="3854" max="3854" width="18.28515625" style="314" bestFit="1" customWidth="1"/>
    <col min="3855" max="3855" width="19.85546875" style="314" bestFit="1" customWidth="1"/>
    <col min="3856" max="3856" width="20.5703125" style="314" customWidth="1"/>
    <col min="3857" max="3857" width="22.85546875" style="314" customWidth="1"/>
    <col min="3858" max="4096" width="9.140625" style="314"/>
    <col min="4097" max="4097" width="41" style="314" bestFit="1" customWidth="1"/>
    <col min="4098" max="4098" width="11.28515625" style="314" bestFit="1" customWidth="1"/>
    <col min="4099" max="4099" width="15.85546875" style="314" customWidth="1"/>
    <col min="4100" max="4101" width="14.85546875" style="314" customWidth="1"/>
    <col min="4102" max="4102" width="15" style="314" customWidth="1"/>
    <col min="4103" max="4103" width="16.85546875" style="314" customWidth="1"/>
    <col min="4104" max="4104" width="12.7109375" style="314" customWidth="1"/>
    <col min="4105" max="4105" width="18" style="314" customWidth="1"/>
    <col min="4106" max="4106" width="17.42578125" style="314" customWidth="1"/>
    <col min="4107" max="4107" width="22" style="314" bestFit="1" customWidth="1"/>
    <col min="4108" max="4108" width="21.7109375" style="314" bestFit="1" customWidth="1"/>
    <col min="4109" max="4109" width="17.42578125" style="314" customWidth="1"/>
    <col min="4110" max="4110" width="18.28515625" style="314" bestFit="1" customWidth="1"/>
    <col min="4111" max="4111" width="19.85546875" style="314" bestFit="1" customWidth="1"/>
    <col min="4112" max="4112" width="20.5703125" style="314" customWidth="1"/>
    <col min="4113" max="4113" width="22.85546875" style="314" customWidth="1"/>
    <col min="4114" max="4352" width="9.140625" style="314"/>
    <col min="4353" max="4353" width="41" style="314" bestFit="1" customWidth="1"/>
    <col min="4354" max="4354" width="11.28515625" style="314" bestFit="1" customWidth="1"/>
    <col min="4355" max="4355" width="15.85546875" style="314" customWidth="1"/>
    <col min="4356" max="4357" width="14.85546875" style="314" customWidth="1"/>
    <col min="4358" max="4358" width="15" style="314" customWidth="1"/>
    <col min="4359" max="4359" width="16.85546875" style="314" customWidth="1"/>
    <col min="4360" max="4360" width="12.7109375" style="314" customWidth="1"/>
    <col min="4361" max="4361" width="18" style="314" customWidth="1"/>
    <col min="4362" max="4362" width="17.42578125" style="314" customWidth="1"/>
    <col min="4363" max="4363" width="22" style="314" bestFit="1" customWidth="1"/>
    <col min="4364" max="4364" width="21.7109375" style="314" bestFit="1" customWidth="1"/>
    <col min="4365" max="4365" width="17.42578125" style="314" customWidth="1"/>
    <col min="4366" max="4366" width="18.28515625" style="314" bestFit="1" customWidth="1"/>
    <col min="4367" max="4367" width="19.85546875" style="314" bestFit="1" customWidth="1"/>
    <col min="4368" max="4368" width="20.5703125" style="314" customWidth="1"/>
    <col min="4369" max="4369" width="22.85546875" style="314" customWidth="1"/>
    <col min="4370" max="4608" width="9.140625" style="314"/>
    <col min="4609" max="4609" width="41" style="314" bestFit="1" customWidth="1"/>
    <col min="4610" max="4610" width="11.28515625" style="314" bestFit="1" customWidth="1"/>
    <col min="4611" max="4611" width="15.85546875" style="314" customWidth="1"/>
    <col min="4612" max="4613" width="14.85546875" style="314" customWidth="1"/>
    <col min="4614" max="4614" width="15" style="314" customWidth="1"/>
    <col min="4615" max="4615" width="16.85546875" style="314" customWidth="1"/>
    <col min="4616" max="4616" width="12.7109375" style="314" customWidth="1"/>
    <col min="4617" max="4617" width="18" style="314" customWidth="1"/>
    <col min="4618" max="4618" width="17.42578125" style="314" customWidth="1"/>
    <col min="4619" max="4619" width="22" style="314" bestFit="1" customWidth="1"/>
    <col min="4620" max="4620" width="21.7109375" style="314" bestFit="1" customWidth="1"/>
    <col min="4621" max="4621" width="17.42578125" style="314" customWidth="1"/>
    <col min="4622" max="4622" width="18.28515625" style="314" bestFit="1" customWidth="1"/>
    <col min="4623" max="4623" width="19.85546875" style="314" bestFit="1" customWidth="1"/>
    <col min="4624" max="4624" width="20.5703125" style="314" customWidth="1"/>
    <col min="4625" max="4625" width="22.85546875" style="314" customWidth="1"/>
    <col min="4626" max="4864" width="9.140625" style="314"/>
    <col min="4865" max="4865" width="41" style="314" bestFit="1" customWidth="1"/>
    <col min="4866" max="4866" width="11.28515625" style="314" bestFit="1" customWidth="1"/>
    <col min="4867" max="4867" width="15.85546875" style="314" customWidth="1"/>
    <col min="4868" max="4869" width="14.85546875" style="314" customWidth="1"/>
    <col min="4870" max="4870" width="15" style="314" customWidth="1"/>
    <col min="4871" max="4871" width="16.85546875" style="314" customWidth="1"/>
    <col min="4872" max="4872" width="12.7109375" style="314" customWidth="1"/>
    <col min="4873" max="4873" width="18" style="314" customWidth="1"/>
    <col min="4874" max="4874" width="17.42578125" style="314" customWidth="1"/>
    <col min="4875" max="4875" width="22" style="314" bestFit="1" customWidth="1"/>
    <col min="4876" max="4876" width="21.7109375" style="314" bestFit="1" customWidth="1"/>
    <col min="4877" max="4877" width="17.42578125" style="314" customWidth="1"/>
    <col min="4878" max="4878" width="18.28515625" style="314" bestFit="1" customWidth="1"/>
    <col min="4879" max="4879" width="19.85546875" style="314" bestFit="1" customWidth="1"/>
    <col min="4880" max="4880" width="20.5703125" style="314" customWidth="1"/>
    <col min="4881" max="4881" width="22.85546875" style="314" customWidth="1"/>
    <col min="4882" max="5120" width="9.140625" style="314"/>
    <col min="5121" max="5121" width="41" style="314" bestFit="1" customWidth="1"/>
    <col min="5122" max="5122" width="11.28515625" style="314" bestFit="1" customWidth="1"/>
    <col min="5123" max="5123" width="15.85546875" style="314" customWidth="1"/>
    <col min="5124" max="5125" width="14.85546875" style="314" customWidth="1"/>
    <col min="5126" max="5126" width="15" style="314" customWidth="1"/>
    <col min="5127" max="5127" width="16.85546875" style="314" customWidth="1"/>
    <col min="5128" max="5128" width="12.7109375" style="314" customWidth="1"/>
    <col min="5129" max="5129" width="18" style="314" customWidth="1"/>
    <col min="5130" max="5130" width="17.42578125" style="314" customWidth="1"/>
    <col min="5131" max="5131" width="22" style="314" bestFit="1" customWidth="1"/>
    <col min="5132" max="5132" width="21.7109375" style="314" bestFit="1" customWidth="1"/>
    <col min="5133" max="5133" width="17.42578125" style="314" customWidth="1"/>
    <col min="5134" max="5134" width="18.28515625" style="314" bestFit="1" customWidth="1"/>
    <col min="5135" max="5135" width="19.85546875" style="314" bestFit="1" customWidth="1"/>
    <col min="5136" max="5136" width="20.5703125" style="314" customWidth="1"/>
    <col min="5137" max="5137" width="22.85546875" style="314" customWidth="1"/>
    <col min="5138" max="5376" width="9.140625" style="314"/>
    <col min="5377" max="5377" width="41" style="314" bestFit="1" customWidth="1"/>
    <col min="5378" max="5378" width="11.28515625" style="314" bestFit="1" customWidth="1"/>
    <col min="5379" max="5379" width="15.85546875" style="314" customWidth="1"/>
    <col min="5380" max="5381" width="14.85546875" style="314" customWidth="1"/>
    <col min="5382" max="5382" width="15" style="314" customWidth="1"/>
    <col min="5383" max="5383" width="16.85546875" style="314" customWidth="1"/>
    <col min="5384" max="5384" width="12.7109375" style="314" customWidth="1"/>
    <col min="5385" max="5385" width="18" style="314" customWidth="1"/>
    <col min="5386" max="5386" width="17.42578125" style="314" customWidth="1"/>
    <col min="5387" max="5387" width="22" style="314" bestFit="1" customWidth="1"/>
    <col min="5388" max="5388" width="21.7109375" style="314" bestFit="1" customWidth="1"/>
    <col min="5389" max="5389" width="17.42578125" style="314" customWidth="1"/>
    <col min="5390" max="5390" width="18.28515625" style="314" bestFit="1" customWidth="1"/>
    <col min="5391" max="5391" width="19.85546875" style="314" bestFit="1" customWidth="1"/>
    <col min="5392" max="5392" width="20.5703125" style="314" customWidth="1"/>
    <col min="5393" max="5393" width="22.85546875" style="314" customWidth="1"/>
    <col min="5394" max="5632" width="9.140625" style="314"/>
    <col min="5633" max="5633" width="41" style="314" bestFit="1" customWidth="1"/>
    <col min="5634" max="5634" width="11.28515625" style="314" bestFit="1" customWidth="1"/>
    <col min="5635" max="5635" width="15.85546875" style="314" customWidth="1"/>
    <col min="5636" max="5637" width="14.85546875" style="314" customWidth="1"/>
    <col min="5638" max="5638" width="15" style="314" customWidth="1"/>
    <col min="5639" max="5639" width="16.85546875" style="314" customWidth="1"/>
    <col min="5640" max="5640" width="12.7109375" style="314" customWidth="1"/>
    <col min="5641" max="5641" width="18" style="314" customWidth="1"/>
    <col min="5642" max="5642" width="17.42578125" style="314" customWidth="1"/>
    <col min="5643" max="5643" width="22" style="314" bestFit="1" customWidth="1"/>
    <col min="5644" max="5644" width="21.7109375" style="314" bestFit="1" customWidth="1"/>
    <col min="5645" max="5645" width="17.42578125" style="314" customWidth="1"/>
    <col min="5646" max="5646" width="18.28515625" style="314" bestFit="1" customWidth="1"/>
    <col min="5647" max="5647" width="19.85546875" style="314" bestFit="1" customWidth="1"/>
    <col min="5648" max="5648" width="20.5703125" style="314" customWidth="1"/>
    <col min="5649" max="5649" width="22.85546875" style="314" customWidth="1"/>
    <col min="5650" max="5888" width="9.140625" style="314"/>
    <col min="5889" max="5889" width="41" style="314" bestFit="1" customWidth="1"/>
    <col min="5890" max="5890" width="11.28515625" style="314" bestFit="1" customWidth="1"/>
    <col min="5891" max="5891" width="15.85546875" style="314" customWidth="1"/>
    <col min="5892" max="5893" width="14.85546875" style="314" customWidth="1"/>
    <col min="5894" max="5894" width="15" style="314" customWidth="1"/>
    <col min="5895" max="5895" width="16.85546875" style="314" customWidth="1"/>
    <col min="5896" max="5896" width="12.7109375" style="314" customWidth="1"/>
    <col min="5897" max="5897" width="18" style="314" customWidth="1"/>
    <col min="5898" max="5898" width="17.42578125" style="314" customWidth="1"/>
    <col min="5899" max="5899" width="22" style="314" bestFit="1" customWidth="1"/>
    <col min="5900" max="5900" width="21.7109375" style="314" bestFit="1" customWidth="1"/>
    <col min="5901" max="5901" width="17.42578125" style="314" customWidth="1"/>
    <col min="5902" max="5902" width="18.28515625" style="314" bestFit="1" customWidth="1"/>
    <col min="5903" max="5903" width="19.85546875" style="314" bestFit="1" customWidth="1"/>
    <col min="5904" max="5904" width="20.5703125" style="314" customWidth="1"/>
    <col min="5905" max="5905" width="22.85546875" style="314" customWidth="1"/>
    <col min="5906" max="6144" width="9.140625" style="314"/>
    <col min="6145" max="6145" width="41" style="314" bestFit="1" customWidth="1"/>
    <col min="6146" max="6146" width="11.28515625" style="314" bestFit="1" customWidth="1"/>
    <col min="6147" max="6147" width="15.85546875" style="314" customWidth="1"/>
    <col min="6148" max="6149" width="14.85546875" style="314" customWidth="1"/>
    <col min="6150" max="6150" width="15" style="314" customWidth="1"/>
    <col min="6151" max="6151" width="16.85546875" style="314" customWidth="1"/>
    <col min="6152" max="6152" width="12.7109375" style="314" customWidth="1"/>
    <col min="6153" max="6153" width="18" style="314" customWidth="1"/>
    <col min="6154" max="6154" width="17.42578125" style="314" customWidth="1"/>
    <col min="6155" max="6155" width="22" style="314" bestFit="1" customWidth="1"/>
    <col min="6156" max="6156" width="21.7109375" style="314" bestFit="1" customWidth="1"/>
    <col min="6157" max="6157" width="17.42578125" style="314" customWidth="1"/>
    <col min="6158" max="6158" width="18.28515625" style="314" bestFit="1" customWidth="1"/>
    <col min="6159" max="6159" width="19.85546875" style="314" bestFit="1" customWidth="1"/>
    <col min="6160" max="6160" width="20.5703125" style="314" customWidth="1"/>
    <col min="6161" max="6161" width="22.85546875" style="314" customWidth="1"/>
    <col min="6162" max="6400" width="9.140625" style="314"/>
    <col min="6401" max="6401" width="41" style="314" bestFit="1" customWidth="1"/>
    <col min="6402" max="6402" width="11.28515625" style="314" bestFit="1" customWidth="1"/>
    <col min="6403" max="6403" width="15.85546875" style="314" customWidth="1"/>
    <col min="6404" max="6405" width="14.85546875" style="314" customWidth="1"/>
    <col min="6406" max="6406" width="15" style="314" customWidth="1"/>
    <col min="6407" max="6407" width="16.85546875" style="314" customWidth="1"/>
    <col min="6408" max="6408" width="12.7109375" style="314" customWidth="1"/>
    <col min="6409" max="6409" width="18" style="314" customWidth="1"/>
    <col min="6410" max="6410" width="17.42578125" style="314" customWidth="1"/>
    <col min="6411" max="6411" width="22" style="314" bestFit="1" customWidth="1"/>
    <col min="6412" max="6412" width="21.7109375" style="314" bestFit="1" customWidth="1"/>
    <col min="6413" max="6413" width="17.42578125" style="314" customWidth="1"/>
    <col min="6414" max="6414" width="18.28515625" style="314" bestFit="1" customWidth="1"/>
    <col min="6415" max="6415" width="19.85546875" style="314" bestFit="1" customWidth="1"/>
    <col min="6416" max="6416" width="20.5703125" style="314" customWidth="1"/>
    <col min="6417" max="6417" width="22.85546875" style="314" customWidth="1"/>
    <col min="6418" max="6656" width="9.140625" style="314"/>
    <col min="6657" max="6657" width="41" style="314" bestFit="1" customWidth="1"/>
    <col min="6658" max="6658" width="11.28515625" style="314" bestFit="1" customWidth="1"/>
    <col min="6659" max="6659" width="15.85546875" style="314" customWidth="1"/>
    <col min="6660" max="6661" width="14.85546875" style="314" customWidth="1"/>
    <col min="6662" max="6662" width="15" style="314" customWidth="1"/>
    <col min="6663" max="6663" width="16.85546875" style="314" customWidth="1"/>
    <col min="6664" max="6664" width="12.7109375" style="314" customWidth="1"/>
    <col min="6665" max="6665" width="18" style="314" customWidth="1"/>
    <col min="6666" max="6666" width="17.42578125" style="314" customWidth="1"/>
    <col min="6667" max="6667" width="22" style="314" bestFit="1" customWidth="1"/>
    <col min="6668" max="6668" width="21.7109375" style="314" bestFit="1" customWidth="1"/>
    <col min="6669" max="6669" width="17.42578125" style="314" customWidth="1"/>
    <col min="6670" max="6670" width="18.28515625" style="314" bestFit="1" customWidth="1"/>
    <col min="6671" max="6671" width="19.85546875" style="314" bestFit="1" customWidth="1"/>
    <col min="6672" max="6672" width="20.5703125" style="314" customWidth="1"/>
    <col min="6673" max="6673" width="22.85546875" style="314" customWidth="1"/>
    <col min="6674" max="6912" width="9.140625" style="314"/>
    <col min="6913" max="6913" width="41" style="314" bestFit="1" customWidth="1"/>
    <col min="6914" max="6914" width="11.28515625" style="314" bestFit="1" customWidth="1"/>
    <col min="6915" max="6915" width="15.85546875" style="314" customWidth="1"/>
    <col min="6916" max="6917" width="14.85546875" style="314" customWidth="1"/>
    <col min="6918" max="6918" width="15" style="314" customWidth="1"/>
    <col min="6919" max="6919" width="16.85546875" style="314" customWidth="1"/>
    <col min="6920" max="6920" width="12.7109375" style="314" customWidth="1"/>
    <col min="6921" max="6921" width="18" style="314" customWidth="1"/>
    <col min="6922" max="6922" width="17.42578125" style="314" customWidth="1"/>
    <col min="6923" max="6923" width="22" style="314" bestFit="1" customWidth="1"/>
    <col min="6924" max="6924" width="21.7109375" style="314" bestFit="1" customWidth="1"/>
    <col min="6925" max="6925" width="17.42578125" style="314" customWidth="1"/>
    <col min="6926" max="6926" width="18.28515625" style="314" bestFit="1" customWidth="1"/>
    <col min="6927" max="6927" width="19.85546875" style="314" bestFit="1" customWidth="1"/>
    <col min="6928" max="6928" width="20.5703125" style="314" customWidth="1"/>
    <col min="6929" max="6929" width="22.85546875" style="314" customWidth="1"/>
    <col min="6930" max="7168" width="9.140625" style="314"/>
    <col min="7169" max="7169" width="41" style="314" bestFit="1" customWidth="1"/>
    <col min="7170" max="7170" width="11.28515625" style="314" bestFit="1" customWidth="1"/>
    <col min="7171" max="7171" width="15.85546875" style="314" customWidth="1"/>
    <col min="7172" max="7173" width="14.85546875" style="314" customWidth="1"/>
    <col min="7174" max="7174" width="15" style="314" customWidth="1"/>
    <col min="7175" max="7175" width="16.85546875" style="314" customWidth="1"/>
    <col min="7176" max="7176" width="12.7109375" style="314" customWidth="1"/>
    <col min="7177" max="7177" width="18" style="314" customWidth="1"/>
    <col min="7178" max="7178" width="17.42578125" style="314" customWidth="1"/>
    <col min="7179" max="7179" width="22" style="314" bestFit="1" customWidth="1"/>
    <col min="7180" max="7180" width="21.7109375" style="314" bestFit="1" customWidth="1"/>
    <col min="7181" max="7181" width="17.42578125" style="314" customWidth="1"/>
    <col min="7182" max="7182" width="18.28515625" style="314" bestFit="1" customWidth="1"/>
    <col min="7183" max="7183" width="19.85546875" style="314" bestFit="1" customWidth="1"/>
    <col min="7184" max="7184" width="20.5703125" style="314" customWidth="1"/>
    <col min="7185" max="7185" width="22.85546875" style="314" customWidth="1"/>
    <col min="7186" max="7424" width="9.140625" style="314"/>
    <col min="7425" max="7425" width="41" style="314" bestFit="1" customWidth="1"/>
    <col min="7426" max="7426" width="11.28515625" style="314" bestFit="1" customWidth="1"/>
    <col min="7427" max="7427" width="15.85546875" style="314" customWidth="1"/>
    <col min="7428" max="7429" width="14.85546875" style="314" customWidth="1"/>
    <col min="7430" max="7430" width="15" style="314" customWidth="1"/>
    <col min="7431" max="7431" width="16.85546875" style="314" customWidth="1"/>
    <col min="7432" max="7432" width="12.7109375" style="314" customWidth="1"/>
    <col min="7433" max="7433" width="18" style="314" customWidth="1"/>
    <col min="7434" max="7434" width="17.42578125" style="314" customWidth="1"/>
    <col min="7435" max="7435" width="22" style="314" bestFit="1" customWidth="1"/>
    <col min="7436" max="7436" width="21.7109375" style="314" bestFit="1" customWidth="1"/>
    <col min="7437" max="7437" width="17.42578125" style="314" customWidth="1"/>
    <col min="7438" max="7438" width="18.28515625" style="314" bestFit="1" customWidth="1"/>
    <col min="7439" max="7439" width="19.85546875" style="314" bestFit="1" customWidth="1"/>
    <col min="7440" max="7440" width="20.5703125" style="314" customWidth="1"/>
    <col min="7441" max="7441" width="22.85546875" style="314" customWidth="1"/>
    <col min="7442" max="7680" width="9.140625" style="314"/>
    <col min="7681" max="7681" width="41" style="314" bestFit="1" customWidth="1"/>
    <col min="7682" max="7682" width="11.28515625" style="314" bestFit="1" customWidth="1"/>
    <col min="7683" max="7683" width="15.85546875" style="314" customWidth="1"/>
    <col min="7684" max="7685" width="14.85546875" style="314" customWidth="1"/>
    <col min="7686" max="7686" width="15" style="314" customWidth="1"/>
    <col min="7687" max="7687" width="16.85546875" style="314" customWidth="1"/>
    <col min="7688" max="7688" width="12.7109375" style="314" customWidth="1"/>
    <col min="7689" max="7689" width="18" style="314" customWidth="1"/>
    <col min="7690" max="7690" width="17.42578125" style="314" customWidth="1"/>
    <col min="7691" max="7691" width="22" style="314" bestFit="1" customWidth="1"/>
    <col min="7692" max="7692" width="21.7109375" style="314" bestFit="1" customWidth="1"/>
    <col min="7693" max="7693" width="17.42578125" style="314" customWidth="1"/>
    <col min="7694" max="7694" width="18.28515625" style="314" bestFit="1" customWidth="1"/>
    <col min="7695" max="7695" width="19.85546875" style="314" bestFit="1" customWidth="1"/>
    <col min="7696" max="7696" width="20.5703125" style="314" customWidth="1"/>
    <col min="7697" max="7697" width="22.85546875" style="314" customWidth="1"/>
    <col min="7698" max="7936" width="9.140625" style="314"/>
    <col min="7937" max="7937" width="41" style="314" bestFit="1" customWidth="1"/>
    <col min="7938" max="7938" width="11.28515625" style="314" bestFit="1" customWidth="1"/>
    <col min="7939" max="7939" width="15.85546875" style="314" customWidth="1"/>
    <col min="7940" max="7941" width="14.85546875" style="314" customWidth="1"/>
    <col min="7942" max="7942" width="15" style="314" customWidth="1"/>
    <col min="7943" max="7943" width="16.85546875" style="314" customWidth="1"/>
    <col min="7944" max="7944" width="12.7109375" style="314" customWidth="1"/>
    <col min="7945" max="7945" width="18" style="314" customWidth="1"/>
    <col min="7946" max="7946" width="17.42578125" style="314" customWidth="1"/>
    <col min="7947" max="7947" width="22" style="314" bestFit="1" customWidth="1"/>
    <col min="7948" max="7948" width="21.7109375" style="314" bestFit="1" customWidth="1"/>
    <col min="7949" max="7949" width="17.42578125" style="314" customWidth="1"/>
    <col min="7950" max="7950" width="18.28515625" style="314" bestFit="1" customWidth="1"/>
    <col min="7951" max="7951" width="19.85546875" style="314" bestFit="1" customWidth="1"/>
    <col min="7952" max="7952" width="20.5703125" style="314" customWidth="1"/>
    <col min="7953" max="7953" width="22.85546875" style="314" customWidth="1"/>
    <col min="7954" max="8192" width="9.140625" style="314"/>
    <col min="8193" max="8193" width="41" style="314" bestFit="1" customWidth="1"/>
    <col min="8194" max="8194" width="11.28515625" style="314" bestFit="1" customWidth="1"/>
    <col min="8195" max="8195" width="15.85546875" style="314" customWidth="1"/>
    <col min="8196" max="8197" width="14.85546875" style="314" customWidth="1"/>
    <col min="8198" max="8198" width="15" style="314" customWidth="1"/>
    <col min="8199" max="8199" width="16.85546875" style="314" customWidth="1"/>
    <col min="8200" max="8200" width="12.7109375" style="314" customWidth="1"/>
    <col min="8201" max="8201" width="18" style="314" customWidth="1"/>
    <col min="8202" max="8202" width="17.42578125" style="314" customWidth="1"/>
    <col min="8203" max="8203" width="22" style="314" bestFit="1" customWidth="1"/>
    <col min="8204" max="8204" width="21.7109375" style="314" bestFit="1" customWidth="1"/>
    <col min="8205" max="8205" width="17.42578125" style="314" customWidth="1"/>
    <col min="8206" max="8206" width="18.28515625" style="314" bestFit="1" customWidth="1"/>
    <col min="8207" max="8207" width="19.85546875" style="314" bestFit="1" customWidth="1"/>
    <col min="8208" max="8208" width="20.5703125" style="314" customWidth="1"/>
    <col min="8209" max="8209" width="22.85546875" style="314" customWidth="1"/>
    <col min="8210" max="8448" width="9.140625" style="314"/>
    <col min="8449" max="8449" width="41" style="314" bestFit="1" customWidth="1"/>
    <col min="8450" max="8450" width="11.28515625" style="314" bestFit="1" customWidth="1"/>
    <col min="8451" max="8451" width="15.85546875" style="314" customWidth="1"/>
    <col min="8452" max="8453" width="14.85546875" style="314" customWidth="1"/>
    <col min="8454" max="8454" width="15" style="314" customWidth="1"/>
    <col min="8455" max="8455" width="16.85546875" style="314" customWidth="1"/>
    <col min="8456" max="8456" width="12.7109375" style="314" customWidth="1"/>
    <col min="8457" max="8457" width="18" style="314" customWidth="1"/>
    <col min="8458" max="8458" width="17.42578125" style="314" customWidth="1"/>
    <col min="8459" max="8459" width="22" style="314" bestFit="1" customWidth="1"/>
    <col min="8460" max="8460" width="21.7109375" style="314" bestFit="1" customWidth="1"/>
    <col min="8461" max="8461" width="17.42578125" style="314" customWidth="1"/>
    <col min="8462" max="8462" width="18.28515625" style="314" bestFit="1" customWidth="1"/>
    <col min="8463" max="8463" width="19.85546875" style="314" bestFit="1" customWidth="1"/>
    <col min="8464" max="8464" width="20.5703125" style="314" customWidth="1"/>
    <col min="8465" max="8465" width="22.85546875" style="314" customWidth="1"/>
    <col min="8466" max="8704" width="9.140625" style="314"/>
    <col min="8705" max="8705" width="41" style="314" bestFit="1" customWidth="1"/>
    <col min="8706" max="8706" width="11.28515625" style="314" bestFit="1" customWidth="1"/>
    <col min="8707" max="8707" width="15.85546875" style="314" customWidth="1"/>
    <col min="8708" max="8709" width="14.85546875" style="314" customWidth="1"/>
    <col min="8710" max="8710" width="15" style="314" customWidth="1"/>
    <col min="8711" max="8711" width="16.85546875" style="314" customWidth="1"/>
    <col min="8712" max="8712" width="12.7109375" style="314" customWidth="1"/>
    <col min="8713" max="8713" width="18" style="314" customWidth="1"/>
    <col min="8714" max="8714" width="17.42578125" style="314" customWidth="1"/>
    <col min="8715" max="8715" width="22" style="314" bestFit="1" customWidth="1"/>
    <col min="8716" max="8716" width="21.7109375" style="314" bestFit="1" customWidth="1"/>
    <col min="8717" max="8717" width="17.42578125" style="314" customWidth="1"/>
    <col min="8718" max="8718" width="18.28515625" style="314" bestFit="1" customWidth="1"/>
    <col min="8719" max="8719" width="19.85546875" style="314" bestFit="1" customWidth="1"/>
    <col min="8720" max="8720" width="20.5703125" style="314" customWidth="1"/>
    <col min="8721" max="8721" width="22.85546875" style="314" customWidth="1"/>
    <col min="8722" max="8960" width="9.140625" style="314"/>
    <col min="8961" max="8961" width="41" style="314" bestFit="1" customWidth="1"/>
    <col min="8962" max="8962" width="11.28515625" style="314" bestFit="1" customWidth="1"/>
    <col min="8963" max="8963" width="15.85546875" style="314" customWidth="1"/>
    <col min="8964" max="8965" width="14.85546875" style="314" customWidth="1"/>
    <col min="8966" max="8966" width="15" style="314" customWidth="1"/>
    <col min="8967" max="8967" width="16.85546875" style="314" customWidth="1"/>
    <col min="8968" max="8968" width="12.7109375" style="314" customWidth="1"/>
    <col min="8969" max="8969" width="18" style="314" customWidth="1"/>
    <col min="8970" max="8970" width="17.42578125" style="314" customWidth="1"/>
    <col min="8971" max="8971" width="22" style="314" bestFit="1" customWidth="1"/>
    <col min="8972" max="8972" width="21.7109375" style="314" bestFit="1" customWidth="1"/>
    <col min="8973" max="8973" width="17.42578125" style="314" customWidth="1"/>
    <col min="8974" max="8974" width="18.28515625" style="314" bestFit="1" customWidth="1"/>
    <col min="8975" max="8975" width="19.85546875" style="314" bestFit="1" customWidth="1"/>
    <col min="8976" max="8976" width="20.5703125" style="314" customWidth="1"/>
    <col min="8977" max="8977" width="22.85546875" style="314" customWidth="1"/>
    <col min="8978" max="9216" width="9.140625" style="314"/>
    <col min="9217" max="9217" width="41" style="314" bestFit="1" customWidth="1"/>
    <col min="9218" max="9218" width="11.28515625" style="314" bestFit="1" customWidth="1"/>
    <col min="9219" max="9219" width="15.85546875" style="314" customWidth="1"/>
    <col min="9220" max="9221" width="14.85546875" style="314" customWidth="1"/>
    <col min="9222" max="9222" width="15" style="314" customWidth="1"/>
    <col min="9223" max="9223" width="16.85546875" style="314" customWidth="1"/>
    <col min="9224" max="9224" width="12.7109375" style="314" customWidth="1"/>
    <col min="9225" max="9225" width="18" style="314" customWidth="1"/>
    <col min="9226" max="9226" width="17.42578125" style="314" customWidth="1"/>
    <col min="9227" max="9227" width="22" style="314" bestFit="1" customWidth="1"/>
    <col min="9228" max="9228" width="21.7109375" style="314" bestFit="1" customWidth="1"/>
    <col min="9229" max="9229" width="17.42578125" style="314" customWidth="1"/>
    <col min="9230" max="9230" width="18.28515625" style="314" bestFit="1" customWidth="1"/>
    <col min="9231" max="9231" width="19.85546875" style="314" bestFit="1" customWidth="1"/>
    <col min="9232" max="9232" width="20.5703125" style="314" customWidth="1"/>
    <col min="9233" max="9233" width="22.85546875" style="314" customWidth="1"/>
    <col min="9234" max="9472" width="9.140625" style="314"/>
    <col min="9473" max="9473" width="41" style="314" bestFit="1" customWidth="1"/>
    <col min="9474" max="9474" width="11.28515625" style="314" bestFit="1" customWidth="1"/>
    <col min="9475" max="9475" width="15.85546875" style="314" customWidth="1"/>
    <col min="9476" max="9477" width="14.85546875" style="314" customWidth="1"/>
    <col min="9478" max="9478" width="15" style="314" customWidth="1"/>
    <col min="9479" max="9479" width="16.85546875" style="314" customWidth="1"/>
    <col min="9480" max="9480" width="12.7109375" style="314" customWidth="1"/>
    <col min="9481" max="9481" width="18" style="314" customWidth="1"/>
    <col min="9482" max="9482" width="17.42578125" style="314" customWidth="1"/>
    <col min="9483" max="9483" width="22" style="314" bestFit="1" customWidth="1"/>
    <col min="9484" max="9484" width="21.7109375" style="314" bestFit="1" customWidth="1"/>
    <col min="9485" max="9485" width="17.42578125" style="314" customWidth="1"/>
    <col min="9486" max="9486" width="18.28515625" style="314" bestFit="1" customWidth="1"/>
    <col min="9487" max="9487" width="19.85546875" style="314" bestFit="1" customWidth="1"/>
    <col min="9488" max="9488" width="20.5703125" style="314" customWidth="1"/>
    <col min="9489" max="9489" width="22.85546875" style="314" customWidth="1"/>
    <col min="9490" max="9728" width="9.140625" style="314"/>
    <col min="9729" max="9729" width="41" style="314" bestFit="1" customWidth="1"/>
    <col min="9730" max="9730" width="11.28515625" style="314" bestFit="1" customWidth="1"/>
    <col min="9731" max="9731" width="15.85546875" style="314" customWidth="1"/>
    <col min="9732" max="9733" width="14.85546875" style="314" customWidth="1"/>
    <col min="9734" max="9734" width="15" style="314" customWidth="1"/>
    <col min="9735" max="9735" width="16.85546875" style="314" customWidth="1"/>
    <col min="9736" max="9736" width="12.7109375" style="314" customWidth="1"/>
    <col min="9737" max="9737" width="18" style="314" customWidth="1"/>
    <col min="9738" max="9738" width="17.42578125" style="314" customWidth="1"/>
    <col min="9739" max="9739" width="22" style="314" bestFit="1" customWidth="1"/>
    <col min="9740" max="9740" width="21.7109375" style="314" bestFit="1" customWidth="1"/>
    <col min="9741" max="9741" width="17.42578125" style="314" customWidth="1"/>
    <col min="9742" max="9742" width="18.28515625" style="314" bestFit="1" customWidth="1"/>
    <col min="9743" max="9743" width="19.85546875" style="314" bestFit="1" customWidth="1"/>
    <col min="9744" max="9744" width="20.5703125" style="314" customWidth="1"/>
    <col min="9745" max="9745" width="22.85546875" style="314" customWidth="1"/>
    <col min="9746" max="9984" width="9.140625" style="314"/>
    <col min="9985" max="9985" width="41" style="314" bestFit="1" customWidth="1"/>
    <col min="9986" max="9986" width="11.28515625" style="314" bestFit="1" customWidth="1"/>
    <col min="9987" max="9987" width="15.85546875" style="314" customWidth="1"/>
    <col min="9988" max="9989" width="14.85546875" style="314" customWidth="1"/>
    <col min="9990" max="9990" width="15" style="314" customWidth="1"/>
    <col min="9991" max="9991" width="16.85546875" style="314" customWidth="1"/>
    <col min="9992" max="9992" width="12.7109375" style="314" customWidth="1"/>
    <col min="9993" max="9993" width="18" style="314" customWidth="1"/>
    <col min="9994" max="9994" width="17.42578125" style="314" customWidth="1"/>
    <col min="9995" max="9995" width="22" style="314" bestFit="1" customWidth="1"/>
    <col min="9996" max="9996" width="21.7109375" style="314" bestFit="1" customWidth="1"/>
    <col min="9997" max="9997" width="17.42578125" style="314" customWidth="1"/>
    <col min="9998" max="9998" width="18.28515625" style="314" bestFit="1" customWidth="1"/>
    <col min="9999" max="9999" width="19.85546875" style="314" bestFit="1" customWidth="1"/>
    <col min="10000" max="10000" width="20.5703125" style="314" customWidth="1"/>
    <col min="10001" max="10001" width="22.85546875" style="314" customWidth="1"/>
    <col min="10002" max="10240" width="9.140625" style="314"/>
    <col min="10241" max="10241" width="41" style="314" bestFit="1" customWidth="1"/>
    <col min="10242" max="10242" width="11.28515625" style="314" bestFit="1" customWidth="1"/>
    <col min="10243" max="10243" width="15.85546875" style="314" customWidth="1"/>
    <col min="10244" max="10245" width="14.85546875" style="314" customWidth="1"/>
    <col min="10246" max="10246" width="15" style="314" customWidth="1"/>
    <col min="10247" max="10247" width="16.85546875" style="314" customWidth="1"/>
    <col min="10248" max="10248" width="12.7109375" style="314" customWidth="1"/>
    <col min="10249" max="10249" width="18" style="314" customWidth="1"/>
    <col min="10250" max="10250" width="17.42578125" style="314" customWidth="1"/>
    <col min="10251" max="10251" width="22" style="314" bestFit="1" customWidth="1"/>
    <col min="10252" max="10252" width="21.7109375" style="314" bestFit="1" customWidth="1"/>
    <col min="10253" max="10253" width="17.42578125" style="314" customWidth="1"/>
    <col min="10254" max="10254" width="18.28515625" style="314" bestFit="1" customWidth="1"/>
    <col min="10255" max="10255" width="19.85546875" style="314" bestFit="1" customWidth="1"/>
    <col min="10256" max="10256" width="20.5703125" style="314" customWidth="1"/>
    <col min="10257" max="10257" width="22.85546875" style="314" customWidth="1"/>
    <col min="10258" max="10496" width="9.140625" style="314"/>
    <col min="10497" max="10497" width="41" style="314" bestFit="1" customWidth="1"/>
    <col min="10498" max="10498" width="11.28515625" style="314" bestFit="1" customWidth="1"/>
    <col min="10499" max="10499" width="15.85546875" style="314" customWidth="1"/>
    <col min="10500" max="10501" width="14.85546875" style="314" customWidth="1"/>
    <col min="10502" max="10502" width="15" style="314" customWidth="1"/>
    <col min="10503" max="10503" width="16.85546875" style="314" customWidth="1"/>
    <col min="10504" max="10504" width="12.7109375" style="314" customWidth="1"/>
    <col min="10505" max="10505" width="18" style="314" customWidth="1"/>
    <col min="10506" max="10506" width="17.42578125" style="314" customWidth="1"/>
    <col min="10507" max="10507" width="22" style="314" bestFit="1" customWidth="1"/>
    <col min="10508" max="10508" width="21.7109375" style="314" bestFit="1" customWidth="1"/>
    <col min="10509" max="10509" width="17.42578125" style="314" customWidth="1"/>
    <col min="10510" max="10510" width="18.28515625" style="314" bestFit="1" customWidth="1"/>
    <col min="10511" max="10511" width="19.85546875" style="314" bestFit="1" customWidth="1"/>
    <col min="10512" max="10512" width="20.5703125" style="314" customWidth="1"/>
    <col min="10513" max="10513" width="22.85546875" style="314" customWidth="1"/>
    <col min="10514" max="10752" width="9.140625" style="314"/>
    <col min="10753" max="10753" width="41" style="314" bestFit="1" customWidth="1"/>
    <col min="10754" max="10754" width="11.28515625" style="314" bestFit="1" customWidth="1"/>
    <col min="10755" max="10755" width="15.85546875" style="314" customWidth="1"/>
    <col min="10756" max="10757" width="14.85546875" style="314" customWidth="1"/>
    <col min="10758" max="10758" width="15" style="314" customWidth="1"/>
    <col min="10759" max="10759" width="16.85546875" style="314" customWidth="1"/>
    <col min="10760" max="10760" width="12.7109375" style="314" customWidth="1"/>
    <col min="10761" max="10761" width="18" style="314" customWidth="1"/>
    <col min="10762" max="10762" width="17.42578125" style="314" customWidth="1"/>
    <col min="10763" max="10763" width="22" style="314" bestFit="1" customWidth="1"/>
    <col min="10764" max="10764" width="21.7109375" style="314" bestFit="1" customWidth="1"/>
    <col min="10765" max="10765" width="17.42578125" style="314" customWidth="1"/>
    <col min="10766" max="10766" width="18.28515625" style="314" bestFit="1" customWidth="1"/>
    <col min="10767" max="10767" width="19.85546875" style="314" bestFit="1" customWidth="1"/>
    <col min="10768" max="10768" width="20.5703125" style="314" customWidth="1"/>
    <col min="10769" max="10769" width="22.85546875" style="314" customWidth="1"/>
    <col min="10770" max="11008" width="9.140625" style="314"/>
    <col min="11009" max="11009" width="41" style="314" bestFit="1" customWidth="1"/>
    <col min="11010" max="11010" width="11.28515625" style="314" bestFit="1" customWidth="1"/>
    <col min="11011" max="11011" width="15.85546875" style="314" customWidth="1"/>
    <col min="11012" max="11013" width="14.85546875" style="314" customWidth="1"/>
    <col min="11014" max="11014" width="15" style="314" customWidth="1"/>
    <col min="11015" max="11015" width="16.85546875" style="314" customWidth="1"/>
    <col min="11016" max="11016" width="12.7109375" style="314" customWidth="1"/>
    <col min="11017" max="11017" width="18" style="314" customWidth="1"/>
    <col min="11018" max="11018" width="17.42578125" style="314" customWidth="1"/>
    <col min="11019" max="11019" width="22" style="314" bestFit="1" customWidth="1"/>
    <col min="11020" max="11020" width="21.7109375" style="314" bestFit="1" customWidth="1"/>
    <col min="11021" max="11021" width="17.42578125" style="314" customWidth="1"/>
    <col min="11022" max="11022" width="18.28515625" style="314" bestFit="1" customWidth="1"/>
    <col min="11023" max="11023" width="19.85546875" style="314" bestFit="1" customWidth="1"/>
    <col min="11024" max="11024" width="20.5703125" style="314" customWidth="1"/>
    <col min="11025" max="11025" width="22.85546875" style="314" customWidth="1"/>
    <col min="11026" max="11264" width="9.140625" style="314"/>
    <col min="11265" max="11265" width="41" style="314" bestFit="1" customWidth="1"/>
    <col min="11266" max="11266" width="11.28515625" style="314" bestFit="1" customWidth="1"/>
    <col min="11267" max="11267" width="15.85546875" style="314" customWidth="1"/>
    <col min="11268" max="11269" width="14.85546875" style="314" customWidth="1"/>
    <col min="11270" max="11270" width="15" style="314" customWidth="1"/>
    <col min="11271" max="11271" width="16.85546875" style="314" customWidth="1"/>
    <col min="11272" max="11272" width="12.7109375" style="314" customWidth="1"/>
    <col min="11273" max="11273" width="18" style="314" customWidth="1"/>
    <col min="11274" max="11274" width="17.42578125" style="314" customWidth="1"/>
    <col min="11275" max="11275" width="22" style="314" bestFit="1" customWidth="1"/>
    <col min="11276" max="11276" width="21.7109375" style="314" bestFit="1" customWidth="1"/>
    <col min="11277" max="11277" width="17.42578125" style="314" customWidth="1"/>
    <col min="11278" max="11278" width="18.28515625" style="314" bestFit="1" customWidth="1"/>
    <col min="11279" max="11279" width="19.85546875" style="314" bestFit="1" customWidth="1"/>
    <col min="11280" max="11280" width="20.5703125" style="314" customWidth="1"/>
    <col min="11281" max="11281" width="22.85546875" style="314" customWidth="1"/>
    <col min="11282" max="11520" width="9.140625" style="314"/>
    <col min="11521" max="11521" width="41" style="314" bestFit="1" customWidth="1"/>
    <col min="11522" max="11522" width="11.28515625" style="314" bestFit="1" customWidth="1"/>
    <col min="11523" max="11523" width="15.85546875" style="314" customWidth="1"/>
    <col min="11524" max="11525" width="14.85546875" style="314" customWidth="1"/>
    <col min="11526" max="11526" width="15" style="314" customWidth="1"/>
    <col min="11527" max="11527" width="16.85546875" style="314" customWidth="1"/>
    <col min="11528" max="11528" width="12.7109375" style="314" customWidth="1"/>
    <col min="11529" max="11529" width="18" style="314" customWidth="1"/>
    <col min="11530" max="11530" width="17.42578125" style="314" customWidth="1"/>
    <col min="11531" max="11531" width="22" style="314" bestFit="1" customWidth="1"/>
    <col min="11532" max="11532" width="21.7109375" style="314" bestFit="1" customWidth="1"/>
    <col min="11533" max="11533" width="17.42578125" style="314" customWidth="1"/>
    <col min="11534" max="11534" width="18.28515625" style="314" bestFit="1" customWidth="1"/>
    <col min="11535" max="11535" width="19.85546875" style="314" bestFit="1" customWidth="1"/>
    <col min="11536" max="11536" width="20.5703125" style="314" customWidth="1"/>
    <col min="11537" max="11537" width="22.85546875" style="314" customWidth="1"/>
    <col min="11538" max="11776" width="9.140625" style="314"/>
    <col min="11777" max="11777" width="41" style="314" bestFit="1" customWidth="1"/>
    <col min="11778" max="11778" width="11.28515625" style="314" bestFit="1" customWidth="1"/>
    <col min="11779" max="11779" width="15.85546875" style="314" customWidth="1"/>
    <col min="11780" max="11781" width="14.85546875" style="314" customWidth="1"/>
    <col min="11782" max="11782" width="15" style="314" customWidth="1"/>
    <col min="11783" max="11783" width="16.85546875" style="314" customWidth="1"/>
    <col min="11784" max="11784" width="12.7109375" style="314" customWidth="1"/>
    <col min="11785" max="11785" width="18" style="314" customWidth="1"/>
    <col min="11786" max="11786" width="17.42578125" style="314" customWidth="1"/>
    <col min="11787" max="11787" width="22" style="314" bestFit="1" customWidth="1"/>
    <col min="11788" max="11788" width="21.7109375" style="314" bestFit="1" customWidth="1"/>
    <col min="11789" max="11789" width="17.42578125" style="314" customWidth="1"/>
    <col min="11790" max="11790" width="18.28515625" style="314" bestFit="1" customWidth="1"/>
    <col min="11791" max="11791" width="19.85546875" style="314" bestFit="1" customWidth="1"/>
    <col min="11792" max="11792" width="20.5703125" style="314" customWidth="1"/>
    <col min="11793" max="11793" width="22.85546875" style="314" customWidth="1"/>
    <col min="11794" max="12032" width="9.140625" style="314"/>
    <col min="12033" max="12033" width="41" style="314" bestFit="1" customWidth="1"/>
    <col min="12034" max="12034" width="11.28515625" style="314" bestFit="1" customWidth="1"/>
    <col min="12035" max="12035" width="15.85546875" style="314" customWidth="1"/>
    <col min="12036" max="12037" width="14.85546875" style="314" customWidth="1"/>
    <col min="12038" max="12038" width="15" style="314" customWidth="1"/>
    <col min="12039" max="12039" width="16.85546875" style="314" customWidth="1"/>
    <col min="12040" max="12040" width="12.7109375" style="314" customWidth="1"/>
    <col min="12041" max="12041" width="18" style="314" customWidth="1"/>
    <col min="12042" max="12042" width="17.42578125" style="314" customWidth="1"/>
    <col min="12043" max="12043" width="22" style="314" bestFit="1" customWidth="1"/>
    <col min="12044" max="12044" width="21.7109375" style="314" bestFit="1" customWidth="1"/>
    <col min="12045" max="12045" width="17.42578125" style="314" customWidth="1"/>
    <col min="12046" max="12046" width="18.28515625" style="314" bestFit="1" customWidth="1"/>
    <col min="12047" max="12047" width="19.85546875" style="314" bestFit="1" customWidth="1"/>
    <col min="12048" max="12048" width="20.5703125" style="314" customWidth="1"/>
    <col min="12049" max="12049" width="22.85546875" style="314" customWidth="1"/>
    <col min="12050" max="12288" width="9.140625" style="314"/>
    <col min="12289" max="12289" width="41" style="314" bestFit="1" customWidth="1"/>
    <col min="12290" max="12290" width="11.28515625" style="314" bestFit="1" customWidth="1"/>
    <col min="12291" max="12291" width="15.85546875" style="314" customWidth="1"/>
    <col min="12292" max="12293" width="14.85546875" style="314" customWidth="1"/>
    <col min="12294" max="12294" width="15" style="314" customWidth="1"/>
    <col min="12295" max="12295" width="16.85546875" style="314" customWidth="1"/>
    <col min="12296" max="12296" width="12.7109375" style="314" customWidth="1"/>
    <col min="12297" max="12297" width="18" style="314" customWidth="1"/>
    <col min="12298" max="12298" width="17.42578125" style="314" customWidth="1"/>
    <col min="12299" max="12299" width="22" style="314" bestFit="1" customWidth="1"/>
    <col min="12300" max="12300" width="21.7109375" style="314" bestFit="1" customWidth="1"/>
    <col min="12301" max="12301" width="17.42578125" style="314" customWidth="1"/>
    <col min="12302" max="12302" width="18.28515625" style="314" bestFit="1" customWidth="1"/>
    <col min="12303" max="12303" width="19.85546875" style="314" bestFit="1" customWidth="1"/>
    <col min="12304" max="12304" width="20.5703125" style="314" customWidth="1"/>
    <col min="12305" max="12305" width="22.85546875" style="314" customWidth="1"/>
    <col min="12306" max="12544" width="9.140625" style="314"/>
    <col min="12545" max="12545" width="41" style="314" bestFit="1" customWidth="1"/>
    <col min="12546" max="12546" width="11.28515625" style="314" bestFit="1" customWidth="1"/>
    <col min="12547" max="12547" width="15.85546875" style="314" customWidth="1"/>
    <col min="12548" max="12549" width="14.85546875" style="314" customWidth="1"/>
    <col min="12550" max="12550" width="15" style="314" customWidth="1"/>
    <col min="12551" max="12551" width="16.85546875" style="314" customWidth="1"/>
    <col min="12552" max="12552" width="12.7109375" style="314" customWidth="1"/>
    <col min="12553" max="12553" width="18" style="314" customWidth="1"/>
    <col min="12554" max="12554" width="17.42578125" style="314" customWidth="1"/>
    <col min="12555" max="12555" width="22" style="314" bestFit="1" customWidth="1"/>
    <col min="12556" max="12556" width="21.7109375" style="314" bestFit="1" customWidth="1"/>
    <col min="12557" max="12557" width="17.42578125" style="314" customWidth="1"/>
    <col min="12558" max="12558" width="18.28515625" style="314" bestFit="1" customWidth="1"/>
    <col min="12559" max="12559" width="19.85546875" style="314" bestFit="1" customWidth="1"/>
    <col min="12560" max="12560" width="20.5703125" style="314" customWidth="1"/>
    <col min="12561" max="12561" width="22.85546875" style="314" customWidth="1"/>
    <col min="12562" max="12800" width="9.140625" style="314"/>
    <col min="12801" max="12801" width="41" style="314" bestFit="1" customWidth="1"/>
    <col min="12802" max="12802" width="11.28515625" style="314" bestFit="1" customWidth="1"/>
    <col min="12803" max="12803" width="15.85546875" style="314" customWidth="1"/>
    <col min="12804" max="12805" width="14.85546875" style="314" customWidth="1"/>
    <col min="12806" max="12806" width="15" style="314" customWidth="1"/>
    <col min="12807" max="12807" width="16.85546875" style="314" customWidth="1"/>
    <col min="12808" max="12808" width="12.7109375" style="314" customWidth="1"/>
    <col min="12809" max="12809" width="18" style="314" customWidth="1"/>
    <col min="12810" max="12810" width="17.42578125" style="314" customWidth="1"/>
    <col min="12811" max="12811" width="22" style="314" bestFit="1" customWidth="1"/>
    <col min="12812" max="12812" width="21.7109375" style="314" bestFit="1" customWidth="1"/>
    <col min="12813" max="12813" width="17.42578125" style="314" customWidth="1"/>
    <col min="12814" max="12814" width="18.28515625" style="314" bestFit="1" customWidth="1"/>
    <col min="12815" max="12815" width="19.85546875" style="314" bestFit="1" customWidth="1"/>
    <col min="12816" max="12816" width="20.5703125" style="314" customWidth="1"/>
    <col min="12817" max="12817" width="22.85546875" style="314" customWidth="1"/>
    <col min="12818" max="13056" width="9.140625" style="314"/>
    <col min="13057" max="13057" width="41" style="314" bestFit="1" customWidth="1"/>
    <col min="13058" max="13058" width="11.28515625" style="314" bestFit="1" customWidth="1"/>
    <col min="13059" max="13059" width="15.85546875" style="314" customWidth="1"/>
    <col min="13060" max="13061" width="14.85546875" style="314" customWidth="1"/>
    <col min="13062" max="13062" width="15" style="314" customWidth="1"/>
    <col min="13063" max="13063" width="16.85546875" style="314" customWidth="1"/>
    <col min="13064" max="13064" width="12.7109375" style="314" customWidth="1"/>
    <col min="13065" max="13065" width="18" style="314" customWidth="1"/>
    <col min="13066" max="13066" width="17.42578125" style="314" customWidth="1"/>
    <col min="13067" max="13067" width="22" style="314" bestFit="1" customWidth="1"/>
    <col min="13068" max="13068" width="21.7109375" style="314" bestFit="1" customWidth="1"/>
    <col min="13069" max="13069" width="17.42578125" style="314" customWidth="1"/>
    <col min="13070" max="13070" width="18.28515625" style="314" bestFit="1" customWidth="1"/>
    <col min="13071" max="13071" width="19.85546875" style="314" bestFit="1" customWidth="1"/>
    <col min="13072" max="13072" width="20.5703125" style="314" customWidth="1"/>
    <col min="13073" max="13073" width="22.85546875" style="314" customWidth="1"/>
    <col min="13074" max="13312" width="9.140625" style="314"/>
    <col min="13313" max="13313" width="41" style="314" bestFit="1" customWidth="1"/>
    <col min="13314" max="13314" width="11.28515625" style="314" bestFit="1" customWidth="1"/>
    <col min="13315" max="13315" width="15.85546875" style="314" customWidth="1"/>
    <col min="13316" max="13317" width="14.85546875" style="314" customWidth="1"/>
    <col min="13318" max="13318" width="15" style="314" customWidth="1"/>
    <col min="13319" max="13319" width="16.85546875" style="314" customWidth="1"/>
    <col min="13320" max="13320" width="12.7109375" style="314" customWidth="1"/>
    <col min="13321" max="13321" width="18" style="314" customWidth="1"/>
    <col min="13322" max="13322" width="17.42578125" style="314" customWidth="1"/>
    <col min="13323" max="13323" width="22" style="314" bestFit="1" customWidth="1"/>
    <col min="13324" max="13324" width="21.7109375" style="314" bestFit="1" customWidth="1"/>
    <col min="13325" max="13325" width="17.42578125" style="314" customWidth="1"/>
    <col min="13326" max="13326" width="18.28515625" style="314" bestFit="1" customWidth="1"/>
    <col min="13327" max="13327" width="19.85546875" style="314" bestFit="1" customWidth="1"/>
    <col min="13328" max="13328" width="20.5703125" style="314" customWidth="1"/>
    <col min="13329" max="13329" width="22.85546875" style="314" customWidth="1"/>
    <col min="13330" max="13568" width="9.140625" style="314"/>
    <col min="13569" max="13569" width="41" style="314" bestFit="1" customWidth="1"/>
    <col min="13570" max="13570" width="11.28515625" style="314" bestFit="1" customWidth="1"/>
    <col min="13571" max="13571" width="15.85546875" style="314" customWidth="1"/>
    <col min="13572" max="13573" width="14.85546875" style="314" customWidth="1"/>
    <col min="13574" max="13574" width="15" style="314" customWidth="1"/>
    <col min="13575" max="13575" width="16.85546875" style="314" customWidth="1"/>
    <col min="13576" max="13576" width="12.7109375" style="314" customWidth="1"/>
    <col min="13577" max="13577" width="18" style="314" customWidth="1"/>
    <col min="13578" max="13578" width="17.42578125" style="314" customWidth="1"/>
    <col min="13579" max="13579" width="22" style="314" bestFit="1" customWidth="1"/>
    <col min="13580" max="13580" width="21.7109375" style="314" bestFit="1" customWidth="1"/>
    <col min="13581" max="13581" width="17.42578125" style="314" customWidth="1"/>
    <col min="13582" max="13582" width="18.28515625" style="314" bestFit="1" customWidth="1"/>
    <col min="13583" max="13583" width="19.85546875" style="314" bestFit="1" customWidth="1"/>
    <col min="13584" max="13584" width="20.5703125" style="314" customWidth="1"/>
    <col min="13585" max="13585" width="22.85546875" style="314" customWidth="1"/>
    <col min="13586" max="13824" width="9.140625" style="314"/>
    <col min="13825" max="13825" width="41" style="314" bestFit="1" customWidth="1"/>
    <col min="13826" max="13826" width="11.28515625" style="314" bestFit="1" customWidth="1"/>
    <col min="13827" max="13827" width="15.85546875" style="314" customWidth="1"/>
    <col min="13828" max="13829" width="14.85546875" style="314" customWidth="1"/>
    <col min="13830" max="13830" width="15" style="314" customWidth="1"/>
    <col min="13831" max="13831" width="16.85546875" style="314" customWidth="1"/>
    <col min="13832" max="13832" width="12.7109375" style="314" customWidth="1"/>
    <col min="13833" max="13833" width="18" style="314" customWidth="1"/>
    <col min="13834" max="13834" width="17.42578125" style="314" customWidth="1"/>
    <col min="13835" max="13835" width="22" style="314" bestFit="1" customWidth="1"/>
    <col min="13836" max="13836" width="21.7109375" style="314" bestFit="1" customWidth="1"/>
    <col min="13837" max="13837" width="17.42578125" style="314" customWidth="1"/>
    <col min="13838" max="13838" width="18.28515625" style="314" bestFit="1" customWidth="1"/>
    <col min="13839" max="13839" width="19.85546875" style="314" bestFit="1" customWidth="1"/>
    <col min="13840" max="13840" width="20.5703125" style="314" customWidth="1"/>
    <col min="13841" max="13841" width="22.85546875" style="314" customWidth="1"/>
    <col min="13842" max="14080" width="9.140625" style="314"/>
    <col min="14081" max="14081" width="41" style="314" bestFit="1" customWidth="1"/>
    <col min="14082" max="14082" width="11.28515625" style="314" bestFit="1" customWidth="1"/>
    <col min="14083" max="14083" width="15.85546875" style="314" customWidth="1"/>
    <col min="14084" max="14085" width="14.85546875" style="314" customWidth="1"/>
    <col min="14086" max="14086" width="15" style="314" customWidth="1"/>
    <col min="14087" max="14087" width="16.85546875" style="314" customWidth="1"/>
    <col min="14088" max="14088" width="12.7109375" style="314" customWidth="1"/>
    <col min="14089" max="14089" width="18" style="314" customWidth="1"/>
    <col min="14090" max="14090" width="17.42578125" style="314" customWidth="1"/>
    <col min="14091" max="14091" width="22" style="314" bestFit="1" customWidth="1"/>
    <col min="14092" max="14092" width="21.7109375" style="314" bestFit="1" customWidth="1"/>
    <col min="14093" max="14093" width="17.42578125" style="314" customWidth="1"/>
    <col min="14094" max="14094" width="18.28515625" style="314" bestFit="1" customWidth="1"/>
    <col min="14095" max="14095" width="19.85546875" style="314" bestFit="1" customWidth="1"/>
    <col min="14096" max="14096" width="20.5703125" style="314" customWidth="1"/>
    <col min="14097" max="14097" width="22.85546875" style="314" customWidth="1"/>
    <col min="14098" max="14336" width="9.140625" style="314"/>
    <col min="14337" max="14337" width="41" style="314" bestFit="1" customWidth="1"/>
    <col min="14338" max="14338" width="11.28515625" style="314" bestFit="1" customWidth="1"/>
    <col min="14339" max="14339" width="15.85546875" style="314" customWidth="1"/>
    <col min="14340" max="14341" width="14.85546875" style="314" customWidth="1"/>
    <col min="14342" max="14342" width="15" style="314" customWidth="1"/>
    <col min="14343" max="14343" width="16.85546875" style="314" customWidth="1"/>
    <col min="14344" max="14344" width="12.7109375" style="314" customWidth="1"/>
    <col min="14345" max="14345" width="18" style="314" customWidth="1"/>
    <col min="14346" max="14346" width="17.42578125" style="314" customWidth="1"/>
    <col min="14347" max="14347" width="22" style="314" bestFit="1" customWidth="1"/>
    <col min="14348" max="14348" width="21.7109375" style="314" bestFit="1" customWidth="1"/>
    <col min="14349" max="14349" width="17.42578125" style="314" customWidth="1"/>
    <col min="14350" max="14350" width="18.28515625" style="314" bestFit="1" customWidth="1"/>
    <col min="14351" max="14351" width="19.85546875" style="314" bestFit="1" customWidth="1"/>
    <col min="14352" max="14352" width="20.5703125" style="314" customWidth="1"/>
    <col min="14353" max="14353" width="22.85546875" style="314" customWidth="1"/>
    <col min="14354" max="14592" width="9.140625" style="314"/>
    <col min="14593" max="14593" width="41" style="314" bestFit="1" customWidth="1"/>
    <col min="14594" max="14594" width="11.28515625" style="314" bestFit="1" customWidth="1"/>
    <col min="14595" max="14595" width="15.85546875" style="314" customWidth="1"/>
    <col min="14596" max="14597" width="14.85546875" style="314" customWidth="1"/>
    <col min="14598" max="14598" width="15" style="314" customWidth="1"/>
    <col min="14599" max="14599" width="16.85546875" style="314" customWidth="1"/>
    <col min="14600" max="14600" width="12.7109375" style="314" customWidth="1"/>
    <col min="14601" max="14601" width="18" style="314" customWidth="1"/>
    <col min="14602" max="14602" width="17.42578125" style="314" customWidth="1"/>
    <col min="14603" max="14603" width="22" style="314" bestFit="1" customWidth="1"/>
    <col min="14604" max="14604" width="21.7109375" style="314" bestFit="1" customWidth="1"/>
    <col min="14605" max="14605" width="17.42578125" style="314" customWidth="1"/>
    <col min="14606" max="14606" width="18.28515625" style="314" bestFit="1" customWidth="1"/>
    <col min="14607" max="14607" width="19.85546875" style="314" bestFit="1" customWidth="1"/>
    <col min="14608" max="14608" width="20.5703125" style="314" customWidth="1"/>
    <col min="14609" max="14609" width="22.85546875" style="314" customWidth="1"/>
    <col min="14610" max="14848" width="9.140625" style="314"/>
    <col min="14849" max="14849" width="41" style="314" bestFit="1" customWidth="1"/>
    <col min="14850" max="14850" width="11.28515625" style="314" bestFit="1" customWidth="1"/>
    <col min="14851" max="14851" width="15.85546875" style="314" customWidth="1"/>
    <col min="14852" max="14853" width="14.85546875" style="314" customWidth="1"/>
    <col min="14854" max="14854" width="15" style="314" customWidth="1"/>
    <col min="14855" max="14855" width="16.85546875" style="314" customWidth="1"/>
    <col min="14856" max="14856" width="12.7109375" style="314" customWidth="1"/>
    <col min="14857" max="14857" width="18" style="314" customWidth="1"/>
    <col min="14858" max="14858" width="17.42578125" style="314" customWidth="1"/>
    <col min="14859" max="14859" width="22" style="314" bestFit="1" customWidth="1"/>
    <col min="14860" max="14860" width="21.7109375" style="314" bestFit="1" customWidth="1"/>
    <col min="14861" max="14861" width="17.42578125" style="314" customWidth="1"/>
    <col min="14862" max="14862" width="18.28515625" style="314" bestFit="1" customWidth="1"/>
    <col min="14863" max="14863" width="19.85546875" style="314" bestFit="1" customWidth="1"/>
    <col min="14864" max="14864" width="20.5703125" style="314" customWidth="1"/>
    <col min="14865" max="14865" width="22.85546875" style="314" customWidth="1"/>
    <col min="14866" max="15104" width="9.140625" style="314"/>
    <col min="15105" max="15105" width="41" style="314" bestFit="1" customWidth="1"/>
    <col min="15106" max="15106" width="11.28515625" style="314" bestFit="1" customWidth="1"/>
    <col min="15107" max="15107" width="15.85546875" style="314" customWidth="1"/>
    <col min="15108" max="15109" width="14.85546875" style="314" customWidth="1"/>
    <col min="15110" max="15110" width="15" style="314" customWidth="1"/>
    <col min="15111" max="15111" width="16.85546875" style="314" customWidth="1"/>
    <col min="15112" max="15112" width="12.7109375" style="314" customWidth="1"/>
    <col min="15113" max="15113" width="18" style="314" customWidth="1"/>
    <col min="15114" max="15114" width="17.42578125" style="314" customWidth="1"/>
    <col min="15115" max="15115" width="22" style="314" bestFit="1" customWidth="1"/>
    <col min="15116" max="15116" width="21.7109375" style="314" bestFit="1" customWidth="1"/>
    <col min="15117" max="15117" width="17.42578125" style="314" customWidth="1"/>
    <col min="15118" max="15118" width="18.28515625" style="314" bestFit="1" customWidth="1"/>
    <col min="15119" max="15119" width="19.85546875" style="314" bestFit="1" customWidth="1"/>
    <col min="15120" max="15120" width="20.5703125" style="314" customWidth="1"/>
    <col min="15121" max="15121" width="22.85546875" style="314" customWidth="1"/>
    <col min="15122" max="15360" width="9.140625" style="314"/>
    <col min="15361" max="15361" width="41" style="314" bestFit="1" customWidth="1"/>
    <col min="15362" max="15362" width="11.28515625" style="314" bestFit="1" customWidth="1"/>
    <col min="15363" max="15363" width="15.85546875" style="314" customWidth="1"/>
    <col min="15364" max="15365" width="14.85546875" style="314" customWidth="1"/>
    <col min="15366" max="15366" width="15" style="314" customWidth="1"/>
    <col min="15367" max="15367" width="16.85546875" style="314" customWidth="1"/>
    <col min="15368" max="15368" width="12.7109375" style="314" customWidth="1"/>
    <col min="15369" max="15369" width="18" style="314" customWidth="1"/>
    <col min="15370" max="15370" width="17.42578125" style="314" customWidth="1"/>
    <col min="15371" max="15371" width="22" style="314" bestFit="1" customWidth="1"/>
    <col min="15372" max="15372" width="21.7109375" style="314" bestFit="1" customWidth="1"/>
    <col min="15373" max="15373" width="17.42578125" style="314" customWidth="1"/>
    <col min="15374" max="15374" width="18.28515625" style="314" bestFit="1" customWidth="1"/>
    <col min="15375" max="15375" width="19.85546875" style="314" bestFit="1" customWidth="1"/>
    <col min="15376" max="15376" width="20.5703125" style="314" customWidth="1"/>
    <col min="15377" max="15377" width="22.85546875" style="314" customWidth="1"/>
    <col min="15378" max="15616" width="9.140625" style="314"/>
    <col min="15617" max="15617" width="41" style="314" bestFit="1" customWidth="1"/>
    <col min="15618" max="15618" width="11.28515625" style="314" bestFit="1" customWidth="1"/>
    <col min="15619" max="15619" width="15.85546875" style="314" customWidth="1"/>
    <col min="15620" max="15621" width="14.85546875" style="314" customWidth="1"/>
    <col min="15622" max="15622" width="15" style="314" customWidth="1"/>
    <col min="15623" max="15623" width="16.85546875" style="314" customWidth="1"/>
    <col min="15624" max="15624" width="12.7109375" style="314" customWidth="1"/>
    <col min="15625" max="15625" width="18" style="314" customWidth="1"/>
    <col min="15626" max="15626" width="17.42578125" style="314" customWidth="1"/>
    <col min="15627" max="15627" width="22" style="314" bestFit="1" customWidth="1"/>
    <col min="15628" max="15628" width="21.7109375" style="314" bestFit="1" customWidth="1"/>
    <col min="15629" max="15629" width="17.42578125" style="314" customWidth="1"/>
    <col min="15630" max="15630" width="18.28515625" style="314" bestFit="1" customWidth="1"/>
    <col min="15631" max="15631" width="19.85546875" style="314" bestFit="1" customWidth="1"/>
    <col min="15632" max="15632" width="20.5703125" style="314" customWidth="1"/>
    <col min="15633" max="15633" width="22.85546875" style="314" customWidth="1"/>
    <col min="15634" max="15872" width="9.140625" style="314"/>
    <col min="15873" max="15873" width="41" style="314" bestFit="1" customWidth="1"/>
    <col min="15874" max="15874" width="11.28515625" style="314" bestFit="1" customWidth="1"/>
    <col min="15875" max="15875" width="15.85546875" style="314" customWidth="1"/>
    <col min="15876" max="15877" width="14.85546875" style="314" customWidth="1"/>
    <col min="15878" max="15878" width="15" style="314" customWidth="1"/>
    <col min="15879" max="15879" width="16.85546875" style="314" customWidth="1"/>
    <col min="15880" max="15880" width="12.7109375" style="314" customWidth="1"/>
    <col min="15881" max="15881" width="18" style="314" customWidth="1"/>
    <col min="15882" max="15882" width="17.42578125" style="314" customWidth="1"/>
    <col min="15883" max="15883" width="22" style="314" bestFit="1" customWidth="1"/>
    <col min="15884" max="15884" width="21.7109375" style="314" bestFit="1" customWidth="1"/>
    <col min="15885" max="15885" width="17.42578125" style="314" customWidth="1"/>
    <col min="15886" max="15886" width="18.28515625" style="314" bestFit="1" customWidth="1"/>
    <col min="15887" max="15887" width="19.85546875" style="314" bestFit="1" customWidth="1"/>
    <col min="15888" max="15888" width="20.5703125" style="314" customWidth="1"/>
    <col min="15889" max="15889" width="22.85546875" style="314" customWidth="1"/>
    <col min="15890" max="16128" width="9.140625" style="314"/>
    <col min="16129" max="16129" width="41" style="314" bestFit="1" customWidth="1"/>
    <col min="16130" max="16130" width="11.28515625" style="314" bestFit="1" customWidth="1"/>
    <col min="16131" max="16131" width="15.85546875" style="314" customWidth="1"/>
    <col min="16132" max="16133" width="14.85546875" style="314" customWidth="1"/>
    <col min="16134" max="16134" width="15" style="314" customWidth="1"/>
    <col min="16135" max="16135" width="16.85546875" style="314" customWidth="1"/>
    <col min="16136" max="16136" width="12.7109375" style="314" customWidth="1"/>
    <col min="16137" max="16137" width="18" style="314" customWidth="1"/>
    <col min="16138" max="16138" width="17.42578125" style="314" customWidth="1"/>
    <col min="16139" max="16139" width="22" style="314" bestFit="1" customWidth="1"/>
    <col min="16140" max="16140" width="21.7109375" style="314" bestFit="1" customWidth="1"/>
    <col min="16141" max="16141" width="17.42578125" style="314" customWidth="1"/>
    <col min="16142" max="16142" width="18.28515625" style="314" bestFit="1" customWidth="1"/>
    <col min="16143" max="16143" width="19.85546875" style="314" bestFit="1" customWidth="1"/>
    <col min="16144" max="16144" width="20.5703125" style="314" customWidth="1"/>
    <col min="16145" max="16145" width="22.85546875" style="314" customWidth="1"/>
    <col min="16146" max="16384" width="9.140625" style="314"/>
  </cols>
  <sheetData>
    <row r="2" spans="1:16" ht="18" x14ac:dyDescent="0.25">
      <c r="B2" s="354" t="s">
        <v>1679</v>
      </c>
      <c r="C2" s="354"/>
      <c r="D2" s="354"/>
      <c r="E2" s="354"/>
    </row>
    <row r="3" spans="1:16" x14ac:dyDescent="0.25">
      <c r="D3" s="347" t="s">
        <v>1687</v>
      </c>
    </row>
    <row r="4" spans="1:16" s="347" customFormat="1" x14ac:dyDescent="0.25">
      <c r="A4" s="403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</row>
    <row r="5" spans="1:16" s="347" customFormat="1" ht="114.75" x14ac:dyDescent="0.25">
      <c r="A5" s="342" t="s">
        <v>604</v>
      </c>
      <c r="B5" s="342" t="s">
        <v>6</v>
      </c>
      <c r="C5" s="342" t="s">
        <v>1249</v>
      </c>
      <c r="D5" s="342" t="s">
        <v>1248</v>
      </c>
      <c r="E5" s="342" t="s">
        <v>1247</v>
      </c>
      <c r="F5" s="342" t="s">
        <v>1246</v>
      </c>
      <c r="G5" s="342" t="s">
        <v>1683</v>
      </c>
      <c r="H5" s="342" t="s">
        <v>1245</v>
      </c>
      <c r="I5" s="342" t="s">
        <v>1244</v>
      </c>
      <c r="J5" s="342" t="s">
        <v>1684</v>
      </c>
      <c r="K5" s="342" t="s">
        <v>1243</v>
      </c>
      <c r="L5" s="342" t="s">
        <v>1685</v>
      </c>
      <c r="M5" s="342" t="s">
        <v>1242</v>
      </c>
      <c r="N5" s="342" t="s">
        <v>1241</v>
      </c>
      <c r="O5" s="342" t="s">
        <v>1686</v>
      </c>
      <c r="P5" s="342" t="s">
        <v>1240</v>
      </c>
    </row>
    <row r="6" spans="1:16" s="347" customFormat="1" ht="25.5" x14ac:dyDescent="0.25">
      <c r="A6" s="343" t="s">
        <v>1239</v>
      </c>
      <c r="B6" s="344">
        <v>7569522</v>
      </c>
      <c r="C6" s="344">
        <v>127612</v>
      </c>
      <c r="D6" s="344">
        <v>0</v>
      </c>
      <c r="E6" s="344">
        <v>0</v>
      </c>
      <c r="F6" s="344">
        <v>0</v>
      </c>
      <c r="G6" s="344">
        <v>1386010</v>
      </c>
      <c r="H6" s="344">
        <v>0</v>
      </c>
      <c r="I6" s="344">
        <v>2325500</v>
      </c>
      <c r="J6" s="344">
        <v>0</v>
      </c>
      <c r="K6" s="344">
        <v>0</v>
      </c>
      <c r="L6" s="344">
        <v>0</v>
      </c>
      <c r="M6" s="344">
        <v>0</v>
      </c>
      <c r="N6" s="344">
        <v>0</v>
      </c>
      <c r="O6" s="344">
        <v>3730400</v>
      </c>
      <c r="P6" s="344">
        <v>0</v>
      </c>
    </row>
    <row r="7" spans="1:16" s="347" customFormat="1" ht="12.75" x14ac:dyDescent="0.25">
      <c r="A7" s="343" t="s">
        <v>1238</v>
      </c>
      <c r="B7" s="344">
        <v>0</v>
      </c>
      <c r="C7" s="344">
        <v>0</v>
      </c>
      <c r="D7" s="344">
        <v>0</v>
      </c>
      <c r="E7" s="344">
        <v>0</v>
      </c>
      <c r="F7" s="344">
        <v>0</v>
      </c>
      <c r="G7" s="344">
        <v>0</v>
      </c>
      <c r="H7" s="344">
        <v>0</v>
      </c>
      <c r="I7" s="344">
        <v>0</v>
      </c>
      <c r="J7" s="344">
        <v>0</v>
      </c>
      <c r="K7" s="344">
        <v>0</v>
      </c>
      <c r="L7" s="344">
        <v>0</v>
      </c>
      <c r="M7" s="344">
        <v>0</v>
      </c>
      <c r="N7" s="344">
        <v>0</v>
      </c>
      <c r="O7" s="344">
        <v>0</v>
      </c>
      <c r="P7" s="344">
        <v>0</v>
      </c>
    </row>
    <row r="8" spans="1:16" s="347" customFormat="1" ht="12.75" x14ac:dyDescent="0.25">
      <c r="A8" s="343" t="s">
        <v>1237</v>
      </c>
      <c r="B8" s="344">
        <v>81922</v>
      </c>
      <c r="C8" s="344">
        <v>0</v>
      </c>
      <c r="D8" s="344">
        <v>0</v>
      </c>
      <c r="E8" s="344">
        <v>0</v>
      </c>
      <c r="F8" s="344">
        <v>0</v>
      </c>
      <c r="G8" s="344">
        <v>0</v>
      </c>
      <c r="H8" s="344">
        <v>0</v>
      </c>
      <c r="I8" s="344">
        <v>36809</v>
      </c>
      <c r="J8" s="344">
        <v>0</v>
      </c>
      <c r="K8" s="344">
        <v>0</v>
      </c>
      <c r="L8" s="344">
        <v>0</v>
      </c>
      <c r="M8" s="344">
        <v>0</v>
      </c>
      <c r="N8" s="344">
        <v>0</v>
      </c>
      <c r="O8" s="344">
        <v>45113</v>
      </c>
      <c r="P8" s="344">
        <v>0</v>
      </c>
    </row>
    <row r="9" spans="1:16" s="347" customFormat="1" ht="25.5" x14ac:dyDescent="0.25">
      <c r="A9" s="343" t="s">
        <v>1236</v>
      </c>
      <c r="B9" s="344">
        <v>0</v>
      </c>
      <c r="C9" s="344">
        <v>0</v>
      </c>
      <c r="D9" s="344">
        <v>0</v>
      </c>
      <c r="E9" s="344">
        <v>0</v>
      </c>
      <c r="F9" s="344">
        <v>0</v>
      </c>
      <c r="G9" s="344">
        <v>0</v>
      </c>
      <c r="H9" s="344">
        <v>0</v>
      </c>
      <c r="I9" s="344">
        <v>0</v>
      </c>
      <c r="J9" s="344">
        <v>0</v>
      </c>
      <c r="K9" s="344">
        <v>0</v>
      </c>
      <c r="L9" s="344">
        <v>0</v>
      </c>
      <c r="M9" s="344">
        <v>0</v>
      </c>
      <c r="N9" s="344">
        <v>0</v>
      </c>
      <c r="O9" s="344">
        <v>0</v>
      </c>
      <c r="P9" s="344">
        <v>0</v>
      </c>
    </row>
    <row r="10" spans="1:16" s="347" customFormat="1" ht="12.75" x14ac:dyDescent="0.25">
      <c r="A10" s="343" t="s">
        <v>1235</v>
      </c>
      <c r="B10" s="344">
        <v>0</v>
      </c>
      <c r="C10" s="344">
        <v>0</v>
      </c>
      <c r="D10" s="344">
        <v>0</v>
      </c>
      <c r="E10" s="344">
        <v>0</v>
      </c>
      <c r="F10" s="344">
        <v>0</v>
      </c>
      <c r="G10" s="344">
        <v>0</v>
      </c>
      <c r="H10" s="344">
        <v>0</v>
      </c>
      <c r="I10" s="344">
        <v>0</v>
      </c>
      <c r="J10" s="344">
        <v>0</v>
      </c>
      <c r="K10" s="344">
        <v>0</v>
      </c>
      <c r="L10" s="344">
        <v>0</v>
      </c>
      <c r="M10" s="344">
        <v>0</v>
      </c>
      <c r="N10" s="344">
        <v>0</v>
      </c>
      <c r="O10" s="344">
        <v>0</v>
      </c>
      <c r="P10" s="344">
        <v>0</v>
      </c>
    </row>
    <row r="11" spans="1:16" s="347" customFormat="1" x14ac:dyDescent="0.25">
      <c r="A11" s="343" t="s">
        <v>1234</v>
      </c>
      <c r="B11" s="344">
        <v>0</v>
      </c>
      <c r="C11" s="344">
        <v>0</v>
      </c>
      <c r="D11" s="344">
        <v>0</v>
      </c>
      <c r="E11" s="344">
        <v>0</v>
      </c>
      <c r="F11" s="344">
        <v>0</v>
      </c>
      <c r="G11" s="344">
        <v>0</v>
      </c>
      <c r="H11" s="344">
        <v>0</v>
      </c>
      <c r="I11" s="344">
        <v>0</v>
      </c>
      <c r="J11" s="344">
        <v>0</v>
      </c>
      <c r="K11" s="344">
        <v>0</v>
      </c>
      <c r="L11" s="344">
        <v>0</v>
      </c>
      <c r="M11" s="344">
        <v>0</v>
      </c>
      <c r="N11" s="344">
        <v>0</v>
      </c>
      <c r="O11" s="344">
        <v>0</v>
      </c>
      <c r="P11" s="344">
        <v>0</v>
      </c>
    </row>
    <row r="12" spans="1:16" s="347" customFormat="1" ht="12.75" x14ac:dyDescent="0.25">
      <c r="A12" s="343" t="s">
        <v>1233</v>
      </c>
      <c r="B12" s="344">
        <v>0</v>
      </c>
      <c r="C12" s="344">
        <v>0</v>
      </c>
      <c r="D12" s="344">
        <v>0</v>
      </c>
      <c r="E12" s="344">
        <v>0</v>
      </c>
      <c r="F12" s="344">
        <v>0</v>
      </c>
      <c r="G12" s="344">
        <v>0</v>
      </c>
      <c r="H12" s="344">
        <v>0</v>
      </c>
      <c r="I12" s="344">
        <v>0</v>
      </c>
      <c r="J12" s="344">
        <v>0</v>
      </c>
      <c r="K12" s="344">
        <v>0</v>
      </c>
      <c r="L12" s="344">
        <v>0</v>
      </c>
      <c r="M12" s="344">
        <v>0</v>
      </c>
      <c r="N12" s="344">
        <v>0</v>
      </c>
      <c r="O12" s="344">
        <v>0</v>
      </c>
      <c r="P12" s="344">
        <v>0</v>
      </c>
    </row>
    <row r="13" spans="1:16" s="347" customFormat="1" ht="12.75" x14ac:dyDescent="0.25">
      <c r="A13" s="343" t="s">
        <v>1232</v>
      </c>
      <c r="B13" s="344">
        <v>0</v>
      </c>
      <c r="C13" s="344">
        <v>0</v>
      </c>
      <c r="D13" s="344">
        <v>0</v>
      </c>
      <c r="E13" s="344">
        <v>0</v>
      </c>
      <c r="F13" s="344">
        <v>0</v>
      </c>
      <c r="G13" s="344">
        <v>0</v>
      </c>
      <c r="H13" s="344">
        <v>0</v>
      </c>
      <c r="I13" s="344">
        <v>0</v>
      </c>
      <c r="J13" s="344">
        <v>0</v>
      </c>
      <c r="K13" s="344">
        <v>0</v>
      </c>
      <c r="L13" s="344">
        <v>0</v>
      </c>
      <c r="M13" s="344">
        <v>0</v>
      </c>
      <c r="N13" s="344">
        <v>0</v>
      </c>
      <c r="O13" s="344">
        <v>0</v>
      </c>
      <c r="P13" s="344">
        <v>0</v>
      </c>
    </row>
    <row r="14" spans="1:16" s="347" customFormat="1" ht="12.75" x14ac:dyDescent="0.25">
      <c r="A14" s="343" t="s">
        <v>1231</v>
      </c>
      <c r="B14" s="344">
        <v>0</v>
      </c>
      <c r="C14" s="344">
        <v>0</v>
      </c>
      <c r="D14" s="344">
        <v>0</v>
      </c>
      <c r="E14" s="344">
        <v>0</v>
      </c>
      <c r="F14" s="344">
        <v>0</v>
      </c>
      <c r="G14" s="344">
        <v>0</v>
      </c>
      <c r="H14" s="344">
        <v>0</v>
      </c>
      <c r="I14" s="344">
        <v>0</v>
      </c>
      <c r="J14" s="344">
        <v>0</v>
      </c>
      <c r="K14" s="344">
        <v>0</v>
      </c>
      <c r="L14" s="344">
        <v>0</v>
      </c>
      <c r="M14" s="344">
        <v>0</v>
      </c>
      <c r="N14" s="344">
        <v>0</v>
      </c>
      <c r="O14" s="344">
        <v>0</v>
      </c>
      <c r="P14" s="344">
        <v>0</v>
      </c>
    </row>
    <row r="15" spans="1:16" s="347" customFormat="1" ht="12.75" x14ac:dyDescent="0.25">
      <c r="A15" s="343" t="s">
        <v>1230</v>
      </c>
      <c r="B15" s="344">
        <v>0</v>
      </c>
      <c r="C15" s="344">
        <v>0</v>
      </c>
      <c r="D15" s="344">
        <v>0</v>
      </c>
      <c r="E15" s="344">
        <v>0</v>
      </c>
      <c r="F15" s="344">
        <v>0</v>
      </c>
      <c r="G15" s="344">
        <v>0</v>
      </c>
      <c r="H15" s="344">
        <v>0</v>
      </c>
      <c r="I15" s="344">
        <v>0</v>
      </c>
      <c r="J15" s="344">
        <v>0</v>
      </c>
      <c r="K15" s="344">
        <v>0</v>
      </c>
      <c r="L15" s="344">
        <v>0</v>
      </c>
      <c r="M15" s="344">
        <v>0</v>
      </c>
      <c r="N15" s="344">
        <v>0</v>
      </c>
      <c r="O15" s="344">
        <v>0</v>
      </c>
      <c r="P15" s="344">
        <v>0</v>
      </c>
    </row>
    <row r="16" spans="1:16" s="347" customFormat="1" ht="12.75" x14ac:dyDescent="0.25">
      <c r="A16" s="343" t="s">
        <v>1229</v>
      </c>
      <c r="B16" s="344">
        <v>0</v>
      </c>
      <c r="C16" s="344">
        <v>0</v>
      </c>
      <c r="D16" s="344">
        <v>0</v>
      </c>
      <c r="E16" s="344">
        <v>0</v>
      </c>
      <c r="F16" s="344">
        <v>0</v>
      </c>
      <c r="G16" s="344">
        <v>0</v>
      </c>
      <c r="H16" s="344">
        <v>0</v>
      </c>
      <c r="I16" s="344">
        <v>0</v>
      </c>
      <c r="J16" s="344">
        <v>0</v>
      </c>
      <c r="K16" s="344">
        <v>0</v>
      </c>
      <c r="L16" s="344">
        <v>0</v>
      </c>
      <c r="M16" s="344">
        <v>0</v>
      </c>
      <c r="N16" s="344">
        <v>0</v>
      </c>
      <c r="O16" s="344">
        <v>0</v>
      </c>
      <c r="P16" s="344">
        <v>0</v>
      </c>
    </row>
    <row r="17" spans="1:16" s="347" customFormat="1" ht="12.75" x14ac:dyDescent="0.25">
      <c r="A17" s="343" t="s">
        <v>1228</v>
      </c>
      <c r="B17" s="344">
        <v>0</v>
      </c>
      <c r="C17" s="344">
        <v>0</v>
      </c>
      <c r="D17" s="344">
        <v>0</v>
      </c>
      <c r="E17" s="344">
        <v>0</v>
      </c>
      <c r="F17" s="344">
        <v>0</v>
      </c>
      <c r="G17" s="344">
        <v>0</v>
      </c>
      <c r="H17" s="344">
        <v>0</v>
      </c>
      <c r="I17" s="344">
        <v>0</v>
      </c>
      <c r="J17" s="344">
        <v>0</v>
      </c>
      <c r="K17" s="344">
        <v>0</v>
      </c>
      <c r="L17" s="344">
        <v>0</v>
      </c>
      <c r="M17" s="344">
        <v>0</v>
      </c>
      <c r="N17" s="344">
        <v>0</v>
      </c>
      <c r="O17" s="344">
        <v>0</v>
      </c>
      <c r="P17" s="344">
        <v>0</v>
      </c>
    </row>
    <row r="18" spans="1:16" s="347" customFormat="1" ht="25.5" x14ac:dyDescent="0.25">
      <c r="A18" s="343" t="s">
        <v>1227</v>
      </c>
      <c r="B18" s="344">
        <v>67600</v>
      </c>
      <c r="C18" s="344">
        <v>0</v>
      </c>
      <c r="D18" s="344">
        <v>0</v>
      </c>
      <c r="E18" s="344">
        <v>0</v>
      </c>
      <c r="F18" s="344">
        <v>0</v>
      </c>
      <c r="G18" s="344">
        <v>0</v>
      </c>
      <c r="H18" s="344">
        <v>0</v>
      </c>
      <c r="I18" s="344">
        <v>67600</v>
      </c>
      <c r="J18" s="344">
        <v>0</v>
      </c>
      <c r="K18" s="344">
        <v>0</v>
      </c>
      <c r="L18" s="344">
        <v>0</v>
      </c>
      <c r="M18" s="344">
        <v>0</v>
      </c>
      <c r="N18" s="344">
        <v>0</v>
      </c>
      <c r="O18" s="344">
        <v>0</v>
      </c>
      <c r="P18" s="344">
        <v>0</v>
      </c>
    </row>
    <row r="19" spans="1:16" s="347" customFormat="1" ht="12.75" x14ac:dyDescent="0.25">
      <c r="A19" s="343" t="s">
        <v>1226</v>
      </c>
      <c r="B19" s="344">
        <v>0</v>
      </c>
      <c r="C19" s="344">
        <v>0</v>
      </c>
      <c r="D19" s="344">
        <v>0</v>
      </c>
      <c r="E19" s="344">
        <v>0</v>
      </c>
      <c r="F19" s="344">
        <v>0</v>
      </c>
      <c r="G19" s="344">
        <v>0</v>
      </c>
      <c r="H19" s="344">
        <v>0</v>
      </c>
      <c r="I19" s="344">
        <v>0</v>
      </c>
      <c r="J19" s="344">
        <v>0</v>
      </c>
      <c r="K19" s="344">
        <v>0</v>
      </c>
      <c r="L19" s="344">
        <v>0</v>
      </c>
      <c r="M19" s="344">
        <v>0</v>
      </c>
      <c r="N19" s="344">
        <v>0</v>
      </c>
      <c r="O19" s="344">
        <v>0</v>
      </c>
      <c r="P19" s="344">
        <v>0</v>
      </c>
    </row>
    <row r="20" spans="1:16" s="347" customFormat="1" ht="25.5" x14ac:dyDescent="0.25">
      <c r="A20" s="343" t="s">
        <v>1225</v>
      </c>
      <c r="B20" s="344">
        <v>7719044</v>
      </c>
      <c r="C20" s="344">
        <v>127612</v>
      </c>
      <c r="D20" s="344">
        <v>0</v>
      </c>
      <c r="E20" s="344">
        <v>0</v>
      </c>
      <c r="F20" s="344">
        <v>0</v>
      </c>
      <c r="G20" s="344">
        <v>1386010</v>
      </c>
      <c r="H20" s="344">
        <v>0</v>
      </c>
      <c r="I20" s="344">
        <v>2429909</v>
      </c>
      <c r="J20" s="344">
        <v>0</v>
      </c>
      <c r="K20" s="344">
        <v>0</v>
      </c>
      <c r="L20" s="344">
        <v>0</v>
      </c>
      <c r="M20" s="344">
        <v>0</v>
      </c>
      <c r="N20" s="344">
        <v>0</v>
      </c>
      <c r="O20" s="344">
        <v>3775513</v>
      </c>
      <c r="P20" s="344">
        <v>0</v>
      </c>
    </row>
    <row r="21" spans="1:16" s="347" customFormat="1" ht="12.75" x14ac:dyDescent="0.25">
      <c r="A21" s="343" t="s">
        <v>1224</v>
      </c>
      <c r="B21" s="344">
        <v>2068583</v>
      </c>
      <c r="C21" s="344">
        <v>2068583</v>
      </c>
      <c r="D21" s="344">
        <v>0</v>
      </c>
      <c r="E21" s="344">
        <v>0</v>
      </c>
      <c r="F21" s="344">
        <v>0</v>
      </c>
      <c r="G21" s="344">
        <v>0</v>
      </c>
      <c r="H21" s="344">
        <v>0</v>
      </c>
      <c r="I21" s="344">
        <v>0</v>
      </c>
      <c r="J21" s="344">
        <v>0</v>
      </c>
      <c r="K21" s="344">
        <v>0</v>
      </c>
      <c r="L21" s="344">
        <v>0</v>
      </c>
      <c r="M21" s="344">
        <v>0</v>
      </c>
      <c r="N21" s="344">
        <v>0</v>
      </c>
      <c r="O21" s="344">
        <v>0</v>
      </c>
      <c r="P21" s="344">
        <v>0</v>
      </c>
    </row>
    <row r="22" spans="1:16" s="347" customFormat="1" ht="38.25" x14ac:dyDescent="0.25">
      <c r="A22" s="343" t="s">
        <v>1223</v>
      </c>
      <c r="B22" s="344">
        <v>755000</v>
      </c>
      <c r="C22" s="344">
        <v>30000</v>
      </c>
      <c r="D22" s="344">
        <v>0</v>
      </c>
      <c r="E22" s="344">
        <v>0</v>
      </c>
      <c r="F22" s="344">
        <v>0</v>
      </c>
      <c r="G22" s="344">
        <v>0</v>
      </c>
      <c r="H22" s="344">
        <v>0</v>
      </c>
      <c r="I22" s="344">
        <v>0</v>
      </c>
      <c r="J22" s="344">
        <v>0</v>
      </c>
      <c r="K22" s="344">
        <v>325000</v>
      </c>
      <c r="L22" s="344">
        <v>400000</v>
      </c>
      <c r="M22" s="344">
        <v>0</v>
      </c>
      <c r="N22" s="344">
        <v>0</v>
      </c>
      <c r="O22" s="344">
        <v>0</v>
      </c>
      <c r="P22" s="344">
        <v>0</v>
      </c>
    </row>
    <row r="23" spans="1:16" s="347" customFormat="1" ht="12.75" x14ac:dyDescent="0.25">
      <c r="A23" s="343" t="s">
        <v>1222</v>
      </c>
      <c r="B23" s="344">
        <v>557810</v>
      </c>
      <c r="C23" s="344">
        <v>71738</v>
      </c>
      <c r="D23" s="344">
        <v>0</v>
      </c>
      <c r="E23" s="344">
        <v>0</v>
      </c>
      <c r="F23" s="344">
        <v>0</v>
      </c>
      <c r="G23" s="344">
        <v>0</v>
      </c>
      <c r="H23" s="344">
        <v>0</v>
      </c>
      <c r="I23" s="344">
        <v>0</v>
      </c>
      <c r="J23" s="344">
        <v>0</v>
      </c>
      <c r="K23" s="344">
        <v>486072</v>
      </c>
      <c r="L23" s="344">
        <v>0</v>
      </c>
      <c r="M23" s="344">
        <v>0</v>
      </c>
      <c r="N23" s="344">
        <v>0</v>
      </c>
      <c r="O23" s="344">
        <v>0</v>
      </c>
      <c r="P23" s="344">
        <v>0</v>
      </c>
    </row>
    <row r="24" spans="1:16" s="347" customFormat="1" ht="12.75" x14ac:dyDescent="0.25">
      <c r="A24" s="343" t="s">
        <v>1221</v>
      </c>
      <c r="B24" s="344">
        <v>3381393</v>
      </c>
      <c r="C24" s="344">
        <v>2170321</v>
      </c>
      <c r="D24" s="344">
        <v>0</v>
      </c>
      <c r="E24" s="344">
        <v>0</v>
      </c>
      <c r="F24" s="344">
        <v>0</v>
      </c>
      <c r="G24" s="344">
        <v>0</v>
      </c>
      <c r="H24" s="344">
        <v>0</v>
      </c>
      <c r="I24" s="344">
        <v>0</v>
      </c>
      <c r="J24" s="344">
        <v>0</v>
      </c>
      <c r="K24" s="344">
        <v>811072</v>
      </c>
      <c r="L24" s="344">
        <v>400000</v>
      </c>
      <c r="M24" s="344">
        <v>0</v>
      </c>
      <c r="N24" s="344">
        <v>0</v>
      </c>
      <c r="O24" s="344">
        <v>0</v>
      </c>
      <c r="P24" s="344">
        <v>0</v>
      </c>
    </row>
    <row r="25" spans="1:16" s="347" customFormat="1" ht="12.75" x14ac:dyDescent="0.25">
      <c r="A25" s="345" t="s">
        <v>1220</v>
      </c>
      <c r="B25" s="346">
        <v>11100437</v>
      </c>
      <c r="C25" s="346">
        <v>2297933</v>
      </c>
      <c r="D25" s="346">
        <v>0</v>
      </c>
      <c r="E25" s="346">
        <v>0</v>
      </c>
      <c r="F25" s="346">
        <v>0</v>
      </c>
      <c r="G25" s="346">
        <v>1386010</v>
      </c>
      <c r="H25" s="346">
        <v>0</v>
      </c>
      <c r="I25" s="346">
        <v>2429909</v>
      </c>
      <c r="J25" s="346">
        <v>0</v>
      </c>
      <c r="K25" s="346">
        <v>811072</v>
      </c>
      <c r="L25" s="346">
        <v>400000</v>
      </c>
      <c r="M25" s="346">
        <v>0</v>
      </c>
      <c r="N25" s="346">
        <v>0</v>
      </c>
      <c r="O25" s="346">
        <v>3775513</v>
      </c>
      <c r="P25" s="346">
        <v>0</v>
      </c>
    </row>
    <row r="26" spans="1:16" s="347" customFormat="1" ht="36" x14ac:dyDescent="0.25">
      <c r="A26" s="345" t="s">
        <v>1219</v>
      </c>
      <c r="B26" s="346">
        <v>2006540</v>
      </c>
      <c r="C26" s="346">
        <v>448571</v>
      </c>
      <c r="D26" s="346">
        <v>0</v>
      </c>
      <c r="E26" s="346">
        <v>0</v>
      </c>
      <c r="F26" s="346">
        <v>0</v>
      </c>
      <c r="G26" s="346">
        <v>117562</v>
      </c>
      <c r="H26" s="346">
        <v>0</v>
      </c>
      <c r="I26" s="346">
        <v>453072</v>
      </c>
      <c r="J26" s="346">
        <v>0</v>
      </c>
      <c r="K26" s="346">
        <v>226696</v>
      </c>
      <c r="L26" s="346">
        <v>63000</v>
      </c>
      <c r="M26" s="346">
        <v>0</v>
      </c>
      <c r="N26" s="346">
        <v>0</v>
      </c>
      <c r="O26" s="346">
        <v>697639</v>
      </c>
      <c r="P26" s="346">
        <v>0</v>
      </c>
    </row>
    <row r="27" spans="1:16" s="347" customFormat="1" ht="12.75" x14ac:dyDescent="0.25">
      <c r="A27" s="343" t="s">
        <v>1218</v>
      </c>
      <c r="B27" s="344">
        <v>1893629</v>
      </c>
      <c r="C27" s="344">
        <v>431245</v>
      </c>
      <c r="D27" s="344">
        <v>0</v>
      </c>
      <c r="E27" s="344">
        <v>0</v>
      </c>
      <c r="F27" s="344">
        <v>0</v>
      </c>
      <c r="G27" s="344">
        <v>117562</v>
      </c>
      <c r="H27" s="344">
        <v>0</v>
      </c>
      <c r="I27" s="344">
        <v>453072</v>
      </c>
      <c r="J27" s="344">
        <v>0</v>
      </c>
      <c r="K27" s="344">
        <v>131111</v>
      </c>
      <c r="L27" s="344">
        <v>63000</v>
      </c>
      <c r="M27" s="344">
        <v>0</v>
      </c>
      <c r="N27" s="344">
        <v>0</v>
      </c>
      <c r="O27" s="344">
        <v>697639</v>
      </c>
      <c r="P27" s="344">
        <v>0</v>
      </c>
    </row>
    <row r="28" spans="1:16" s="347" customFormat="1" ht="12.75" x14ac:dyDescent="0.25">
      <c r="A28" s="343" t="s">
        <v>1217</v>
      </c>
      <c r="B28" s="344">
        <v>0</v>
      </c>
      <c r="C28" s="344">
        <v>0</v>
      </c>
      <c r="D28" s="344">
        <v>0</v>
      </c>
      <c r="E28" s="344">
        <v>0</v>
      </c>
      <c r="F28" s="344">
        <v>0</v>
      </c>
      <c r="G28" s="344">
        <v>0</v>
      </c>
      <c r="H28" s="344">
        <v>0</v>
      </c>
      <c r="I28" s="344">
        <v>0</v>
      </c>
      <c r="J28" s="344">
        <v>0</v>
      </c>
      <c r="K28" s="344">
        <v>0</v>
      </c>
      <c r="L28" s="344">
        <v>0</v>
      </c>
      <c r="M28" s="344">
        <v>0</v>
      </c>
      <c r="N28" s="344">
        <v>0</v>
      </c>
      <c r="O28" s="344">
        <v>0</v>
      </c>
      <c r="P28" s="344">
        <v>0</v>
      </c>
    </row>
    <row r="29" spans="1:16" s="347" customFormat="1" ht="12.75" x14ac:dyDescent="0.25">
      <c r="A29" s="343" t="s">
        <v>1216</v>
      </c>
      <c r="B29" s="344">
        <v>19807</v>
      </c>
      <c r="C29" s="344">
        <v>0</v>
      </c>
      <c r="D29" s="344">
        <v>0</v>
      </c>
      <c r="E29" s="344">
        <v>0</v>
      </c>
      <c r="F29" s="344">
        <v>0</v>
      </c>
      <c r="G29" s="344">
        <v>0</v>
      </c>
      <c r="H29" s="344">
        <v>0</v>
      </c>
      <c r="I29" s="344">
        <v>0</v>
      </c>
      <c r="J29" s="344">
        <v>0</v>
      </c>
      <c r="K29" s="344">
        <v>19807</v>
      </c>
      <c r="L29" s="344">
        <v>0</v>
      </c>
      <c r="M29" s="344">
        <v>0</v>
      </c>
      <c r="N29" s="344">
        <v>0</v>
      </c>
      <c r="O29" s="344">
        <v>0</v>
      </c>
      <c r="P29" s="344">
        <v>0</v>
      </c>
    </row>
    <row r="30" spans="1:16" s="347" customFormat="1" ht="12.75" x14ac:dyDescent="0.25">
      <c r="A30" s="343" t="s">
        <v>1215</v>
      </c>
      <c r="B30" s="344">
        <v>0</v>
      </c>
      <c r="C30" s="344">
        <v>0</v>
      </c>
      <c r="D30" s="344">
        <v>0</v>
      </c>
      <c r="E30" s="344">
        <v>0</v>
      </c>
      <c r="F30" s="344">
        <v>0</v>
      </c>
      <c r="G30" s="344">
        <v>0</v>
      </c>
      <c r="H30" s="344">
        <v>0</v>
      </c>
      <c r="I30" s="344">
        <v>0</v>
      </c>
      <c r="J30" s="344">
        <v>0</v>
      </c>
      <c r="K30" s="344">
        <v>0</v>
      </c>
      <c r="L30" s="344">
        <v>0</v>
      </c>
      <c r="M30" s="344">
        <v>0</v>
      </c>
      <c r="N30" s="344">
        <v>0</v>
      </c>
      <c r="O30" s="344">
        <v>0</v>
      </c>
      <c r="P30" s="344">
        <v>0</v>
      </c>
    </row>
    <row r="31" spans="1:16" s="347" customFormat="1" ht="38.25" x14ac:dyDescent="0.25">
      <c r="A31" s="343" t="s">
        <v>1214</v>
      </c>
      <c r="B31" s="344">
        <v>0</v>
      </c>
      <c r="C31" s="344">
        <v>0</v>
      </c>
      <c r="D31" s="344">
        <v>0</v>
      </c>
      <c r="E31" s="344">
        <v>0</v>
      </c>
      <c r="F31" s="344">
        <v>0</v>
      </c>
      <c r="G31" s="344">
        <v>0</v>
      </c>
      <c r="H31" s="344">
        <v>0</v>
      </c>
      <c r="I31" s="344">
        <v>0</v>
      </c>
      <c r="J31" s="344">
        <v>0</v>
      </c>
      <c r="K31" s="344">
        <v>0</v>
      </c>
      <c r="L31" s="344">
        <v>0</v>
      </c>
      <c r="M31" s="344">
        <v>0</v>
      </c>
      <c r="N31" s="344">
        <v>0</v>
      </c>
      <c r="O31" s="344">
        <v>0</v>
      </c>
      <c r="P31" s="344">
        <v>0</v>
      </c>
    </row>
    <row r="32" spans="1:16" s="347" customFormat="1" ht="25.5" x14ac:dyDescent="0.25">
      <c r="A32" s="343" t="s">
        <v>1213</v>
      </c>
      <c r="B32" s="344">
        <v>93104</v>
      </c>
      <c r="C32" s="344">
        <v>17326</v>
      </c>
      <c r="D32" s="344">
        <v>0</v>
      </c>
      <c r="E32" s="344">
        <v>0</v>
      </c>
      <c r="F32" s="344">
        <v>0</v>
      </c>
      <c r="G32" s="344">
        <v>0</v>
      </c>
      <c r="H32" s="344">
        <v>0</v>
      </c>
      <c r="I32" s="344">
        <v>0</v>
      </c>
      <c r="J32" s="344">
        <v>0</v>
      </c>
      <c r="K32" s="344">
        <v>75778</v>
      </c>
      <c r="L32" s="344">
        <v>0</v>
      </c>
      <c r="M32" s="344">
        <v>0</v>
      </c>
      <c r="N32" s="344">
        <v>0</v>
      </c>
      <c r="O32" s="344">
        <v>0</v>
      </c>
      <c r="P32" s="344">
        <v>0</v>
      </c>
    </row>
    <row r="33" spans="1:16" s="347" customFormat="1" ht="12.75" x14ac:dyDescent="0.25">
      <c r="A33" s="343" t="s">
        <v>1212</v>
      </c>
      <c r="B33" s="344">
        <v>30686</v>
      </c>
      <c r="C33" s="344">
        <v>13086</v>
      </c>
      <c r="D33" s="344">
        <v>0</v>
      </c>
      <c r="E33" s="344">
        <v>0</v>
      </c>
      <c r="F33" s="344">
        <v>0</v>
      </c>
      <c r="G33" s="344">
        <v>0</v>
      </c>
      <c r="H33" s="344">
        <v>0</v>
      </c>
      <c r="I33" s="344">
        <v>0</v>
      </c>
      <c r="J33" s="344">
        <v>0</v>
      </c>
      <c r="K33" s="344">
        <v>17600</v>
      </c>
      <c r="L33" s="344">
        <v>0</v>
      </c>
      <c r="M33" s="344">
        <v>0</v>
      </c>
      <c r="N33" s="344">
        <v>0</v>
      </c>
      <c r="O33" s="344">
        <v>0</v>
      </c>
      <c r="P33" s="344">
        <v>0</v>
      </c>
    </row>
    <row r="34" spans="1:16" s="347" customFormat="1" ht="12.75" x14ac:dyDescent="0.25">
      <c r="A34" s="343" t="s">
        <v>1211</v>
      </c>
      <c r="B34" s="344">
        <v>4158029</v>
      </c>
      <c r="C34" s="344">
        <v>77870</v>
      </c>
      <c r="D34" s="344">
        <v>0</v>
      </c>
      <c r="E34" s="344">
        <v>0</v>
      </c>
      <c r="F34" s="344">
        <v>0</v>
      </c>
      <c r="G34" s="344">
        <v>0</v>
      </c>
      <c r="H34" s="344">
        <v>0</v>
      </c>
      <c r="I34" s="344">
        <v>2690046</v>
      </c>
      <c r="J34" s="344">
        <v>0</v>
      </c>
      <c r="K34" s="344">
        <v>85541</v>
      </c>
      <c r="L34" s="344">
        <v>0</v>
      </c>
      <c r="M34" s="344">
        <v>0</v>
      </c>
      <c r="N34" s="344">
        <v>0</v>
      </c>
      <c r="O34" s="344">
        <v>1016005</v>
      </c>
      <c r="P34" s="344">
        <v>288567</v>
      </c>
    </row>
    <row r="35" spans="1:16" s="347" customFormat="1" ht="12.75" x14ac:dyDescent="0.25">
      <c r="A35" s="343" t="s">
        <v>1210</v>
      </c>
      <c r="B35" s="344">
        <v>0</v>
      </c>
      <c r="C35" s="344">
        <v>0</v>
      </c>
      <c r="D35" s="344">
        <v>0</v>
      </c>
      <c r="E35" s="344">
        <v>0</v>
      </c>
      <c r="F35" s="344">
        <v>0</v>
      </c>
      <c r="G35" s="344">
        <v>0</v>
      </c>
      <c r="H35" s="344">
        <v>0</v>
      </c>
      <c r="I35" s="344">
        <v>0</v>
      </c>
      <c r="J35" s="344">
        <v>0</v>
      </c>
      <c r="K35" s="344">
        <v>0</v>
      </c>
      <c r="L35" s="344">
        <v>0</v>
      </c>
      <c r="M35" s="344">
        <v>0</v>
      </c>
      <c r="N35" s="344">
        <v>0</v>
      </c>
      <c r="O35" s="344">
        <v>0</v>
      </c>
      <c r="P35" s="344">
        <v>0</v>
      </c>
    </row>
    <row r="36" spans="1:16" s="347" customFormat="1" ht="12.75" x14ac:dyDescent="0.25">
      <c r="A36" s="343" t="s">
        <v>1209</v>
      </c>
      <c r="B36" s="344">
        <v>4188715</v>
      </c>
      <c r="C36" s="344">
        <v>90956</v>
      </c>
      <c r="D36" s="344">
        <v>0</v>
      </c>
      <c r="E36" s="344">
        <v>0</v>
      </c>
      <c r="F36" s="344">
        <v>0</v>
      </c>
      <c r="G36" s="344">
        <v>0</v>
      </c>
      <c r="H36" s="344">
        <v>0</v>
      </c>
      <c r="I36" s="344">
        <v>2690046</v>
      </c>
      <c r="J36" s="344">
        <v>0</v>
      </c>
      <c r="K36" s="344">
        <v>103141</v>
      </c>
      <c r="L36" s="344">
        <v>0</v>
      </c>
      <c r="M36" s="344">
        <v>0</v>
      </c>
      <c r="N36" s="344">
        <v>0</v>
      </c>
      <c r="O36" s="344">
        <v>1016005</v>
      </c>
      <c r="P36" s="344">
        <v>288567</v>
      </c>
    </row>
    <row r="37" spans="1:16" s="347" customFormat="1" ht="25.5" x14ac:dyDescent="0.25">
      <c r="A37" s="343" t="s">
        <v>1208</v>
      </c>
      <c r="B37" s="344">
        <v>58616</v>
      </c>
      <c r="C37" s="344">
        <v>58616</v>
      </c>
      <c r="D37" s="344">
        <v>0</v>
      </c>
      <c r="E37" s="344">
        <v>0</v>
      </c>
      <c r="F37" s="344">
        <v>0</v>
      </c>
      <c r="G37" s="344">
        <v>0</v>
      </c>
      <c r="H37" s="344">
        <v>0</v>
      </c>
      <c r="I37" s="344">
        <v>0</v>
      </c>
      <c r="J37" s="344">
        <v>0</v>
      </c>
      <c r="K37" s="344">
        <v>0</v>
      </c>
      <c r="L37" s="344">
        <v>0</v>
      </c>
      <c r="M37" s="344">
        <v>0</v>
      </c>
      <c r="N37" s="344">
        <v>0</v>
      </c>
      <c r="O37" s="344">
        <v>0</v>
      </c>
      <c r="P37" s="344">
        <v>0</v>
      </c>
    </row>
    <row r="38" spans="1:16" s="347" customFormat="1" ht="12.75" x14ac:dyDescent="0.25">
      <c r="A38" s="343" t="s">
        <v>1207</v>
      </c>
      <c r="B38" s="344">
        <v>179841</v>
      </c>
      <c r="C38" s="344">
        <v>143937</v>
      </c>
      <c r="D38" s="344">
        <v>0</v>
      </c>
      <c r="E38" s="344">
        <v>0</v>
      </c>
      <c r="F38" s="344">
        <v>0</v>
      </c>
      <c r="G38" s="344">
        <v>0</v>
      </c>
      <c r="H38" s="344">
        <v>0</v>
      </c>
      <c r="I38" s="344">
        <v>0</v>
      </c>
      <c r="J38" s="344">
        <v>0</v>
      </c>
      <c r="K38" s="344">
        <v>35904</v>
      </c>
      <c r="L38" s="344">
        <v>0</v>
      </c>
      <c r="M38" s="344">
        <v>0</v>
      </c>
      <c r="N38" s="344">
        <v>0</v>
      </c>
      <c r="O38" s="344">
        <v>0</v>
      </c>
      <c r="P38" s="344">
        <v>0</v>
      </c>
    </row>
    <row r="39" spans="1:16" s="347" customFormat="1" ht="25.5" x14ac:dyDescent="0.25">
      <c r="A39" s="343" t="s">
        <v>1206</v>
      </c>
      <c r="B39" s="344">
        <v>238457</v>
      </c>
      <c r="C39" s="344">
        <v>202553</v>
      </c>
      <c r="D39" s="344">
        <v>0</v>
      </c>
      <c r="E39" s="344">
        <v>0</v>
      </c>
      <c r="F39" s="344">
        <v>0</v>
      </c>
      <c r="G39" s="344">
        <v>0</v>
      </c>
      <c r="H39" s="344">
        <v>0</v>
      </c>
      <c r="I39" s="344">
        <v>0</v>
      </c>
      <c r="J39" s="344">
        <v>0</v>
      </c>
      <c r="K39" s="344">
        <v>35904</v>
      </c>
      <c r="L39" s="344">
        <v>0</v>
      </c>
      <c r="M39" s="344">
        <v>0</v>
      </c>
      <c r="N39" s="344">
        <v>0</v>
      </c>
      <c r="O39" s="344">
        <v>0</v>
      </c>
      <c r="P39" s="344">
        <v>0</v>
      </c>
    </row>
    <row r="40" spans="1:16" s="347" customFormat="1" ht="12.75" x14ac:dyDescent="0.25">
      <c r="A40" s="343" t="s">
        <v>1205</v>
      </c>
      <c r="B40" s="344">
        <v>1777391</v>
      </c>
      <c r="C40" s="344">
        <v>155641</v>
      </c>
      <c r="D40" s="344">
        <v>13796</v>
      </c>
      <c r="E40" s="344">
        <v>0</v>
      </c>
      <c r="F40" s="344">
        <v>0</v>
      </c>
      <c r="G40" s="344">
        <v>0</v>
      </c>
      <c r="H40" s="344">
        <v>784289</v>
      </c>
      <c r="I40" s="344">
        <v>158079</v>
      </c>
      <c r="J40" s="344">
        <v>453220</v>
      </c>
      <c r="K40" s="344">
        <v>212366</v>
      </c>
      <c r="L40" s="344">
        <v>0</v>
      </c>
      <c r="M40" s="344">
        <v>0</v>
      </c>
      <c r="N40" s="344">
        <v>0</v>
      </c>
      <c r="O40" s="344">
        <v>0</v>
      </c>
      <c r="P40" s="344">
        <v>0</v>
      </c>
    </row>
    <row r="41" spans="1:16" s="347" customFormat="1" ht="12.75" x14ac:dyDescent="0.25">
      <c r="A41" s="343" t="s">
        <v>1204</v>
      </c>
      <c r="B41" s="344">
        <v>0</v>
      </c>
      <c r="C41" s="344">
        <v>0</v>
      </c>
      <c r="D41" s="344">
        <v>0</v>
      </c>
      <c r="E41" s="344">
        <v>0</v>
      </c>
      <c r="F41" s="344">
        <v>0</v>
      </c>
      <c r="G41" s="344">
        <v>0</v>
      </c>
      <c r="H41" s="344">
        <v>0</v>
      </c>
      <c r="I41" s="344">
        <v>0</v>
      </c>
      <c r="J41" s="344">
        <v>0</v>
      </c>
      <c r="K41" s="344">
        <v>0</v>
      </c>
      <c r="L41" s="344">
        <v>0</v>
      </c>
      <c r="M41" s="344">
        <v>0</v>
      </c>
      <c r="N41" s="344">
        <v>0</v>
      </c>
      <c r="O41" s="344">
        <v>0</v>
      </c>
      <c r="P41" s="344">
        <v>0</v>
      </c>
    </row>
    <row r="42" spans="1:16" s="347" customFormat="1" ht="12.75" x14ac:dyDescent="0.25">
      <c r="A42" s="343" t="s">
        <v>1203</v>
      </c>
      <c r="B42" s="344">
        <v>0</v>
      </c>
      <c r="C42" s="344">
        <v>0</v>
      </c>
      <c r="D42" s="344">
        <v>0</v>
      </c>
      <c r="E42" s="344">
        <v>0</v>
      </c>
      <c r="F42" s="344">
        <v>0</v>
      </c>
      <c r="G42" s="344">
        <v>0</v>
      </c>
      <c r="H42" s="344">
        <v>0</v>
      </c>
      <c r="I42" s="344">
        <v>0</v>
      </c>
      <c r="J42" s="344">
        <v>0</v>
      </c>
      <c r="K42" s="344">
        <v>0</v>
      </c>
      <c r="L42" s="344">
        <v>0</v>
      </c>
      <c r="M42" s="344">
        <v>0</v>
      </c>
      <c r="N42" s="344">
        <v>0</v>
      </c>
      <c r="O42" s="344">
        <v>0</v>
      </c>
      <c r="P42" s="344">
        <v>0</v>
      </c>
    </row>
    <row r="43" spans="1:16" s="347" customFormat="1" ht="38.25" x14ac:dyDescent="0.25">
      <c r="A43" s="343" t="s">
        <v>1202</v>
      </c>
      <c r="B43" s="344">
        <v>0</v>
      </c>
      <c r="C43" s="344">
        <v>0</v>
      </c>
      <c r="D43" s="344">
        <v>0</v>
      </c>
      <c r="E43" s="344">
        <v>0</v>
      </c>
      <c r="F43" s="344">
        <v>0</v>
      </c>
      <c r="G43" s="344">
        <v>0</v>
      </c>
      <c r="H43" s="344">
        <v>0</v>
      </c>
      <c r="I43" s="344">
        <v>0</v>
      </c>
      <c r="J43" s="344">
        <v>0</v>
      </c>
      <c r="K43" s="344">
        <v>0</v>
      </c>
      <c r="L43" s="344">
        <v>0</v>
      </c>
      <c r="M43" s="344">
        <v>0</v>
      </c>
      <c r="N43" s="344">
        <v>0</v>
      </c>
      <c r="O43" s="344">
        <v>0</v>
      </c>
      <c r="P43" s="344">
        <v>0</v>
      </c>
    </row>
    <row r="44" spans="1:16" s="347" customFormat="1" ht="25.5" x14ac:dyDescent="0.25">
      <c r="A44" s="343" t="s">
        <v>1201</v>
      </c>
      <c r="B44" s="344">
        <v>151672</v>
      </c>
      <c r="C44" s="344">
        <v>0</v>
      </c>
      <c r="D44" s="344">
        <v>0</v>
      </c>
      <c r="E44" s="344">
        <v>0</v>
      </c>
      <c r="F44" s="344">
        <v>0</v>
      </c>
      <c r="G44" s="344">
        <v>0</v>
      </c>
      <c r="H44" s="344">
        <v>0</v>
      </c>
      <c r="I44" s="344">
        <v>100000</v>
      </c>
      <c r="J44" s="344">
        <v>0</v>
      </c>
      <c r="K44" s="344">
        <v>0</v>
      </c>
      <c r="L44" s="344">
        <v>0</v>
      </c>
      <c r="M44" s="344">
        <v>0</v>
      </c>
      <c r="N44" s="344">
        <v>0</v>
      </c>
      <c r="O44" s="344">
        <v>51672</v>
      </c>
      <c r="P44" s="344">
        <v>0</v>
      </c>
    </row>
    <row r="45" spans="1:16" s="347" customFormat="1" ht="12.75" x14ac:dyDescent="0.25">
      <c r="A45" s="343" t="s">
        <v>1200</v>
      </c>
      <c r="B45" s="344">
        <v>0</v>
      </c>
      <c r="C45" s="344">
        <v>0</v>
      </c>
      <c r="D45" s="344">
        <v>0</v>
      </c>
      <c r="E45" s="344">
        <v>0</v>
      </c>
      <c r="F45" s="344">
        <v>0</v>
      </c>
      <c r="G45" s="344">
        <v>0</v>
      </c>
      <c r="H45" s="344">
        <v>0</v>
      </c>
      <c r="I45" s="344">
        <v>0</v>
      </c>
      <c r="J45" s="344">
        <v>0</v>
      </c>
      <c r="K45" s="344">
        <v>0</v>
      </c>
      <c r="L45" s="344">
        <v>0</v>
      </c>
      <c r="M45" s="344">
        <v>0</v>
      </c>
      <c r="N45" s="344">
        <v>0</v>
      </c>
      <c r="O45" s="344">
        <v>0</v>
      </c>
      <c r="P45" s="344">
        <v>0</v>
      </c>
    </row>
    <row r="46" spans="1:16" s="347" customFormat="1" ht="12.75" x14ac:dyDescent="0.25">
      <c r="A46" s="343" t="s">
        <v>1199</v>
      </c>
      <c r="B46" s="344">
        <v>0</v>
      </c>
      <c r="C46" s="344">
        <v>0</v>
      </c>
      <c r="D46" s="344">
        <v>0</v>
      </c>
      <c r="E46" s="344">
        <v>0</v>
      </c>
      <c r="F46" s="344">
        <v>0</v>
      </c>
      <c r="G46" s="344">
        <v>0</v>
      </c>
      <c r="H46" s="344">
        <v>0</v>
      </c>
      <c r="I46" s="344">
        <v>0</v>
      </c>
      <c r="J46" s="344">
        <v>0</v>
      </c>
      <c r="K46" s="344">
        <v>0</v>
      </c>
      <c r="L46" s="344">
        <v>0</v>
      </c>
      <c r="M46" s="344">
        <v>0</v>
      </c>
      <c r="N46" s="344">
        <v>0</v>
      </c>
      <c r="O46" s="344">
        <v>0</v>
      </c>
      <c r="P46" s="344">
        <v>0</v>
      </c>
    </row>
    <row r="47" spans="1:16" s="347" customFormat="1" ht="25.5" x14ac:dyDescent="0.25">
      <c r="A47" s="343" t="s">
        <v>1198</v>
      </c>
      <c r="B47" s="344">
        <v>1589669</v>
      </c>
      <c r="C47" s="344">
        <v>1131197</v>
      </c>
      <c r="D47" s="344">
        <v>0</v>
      </c>
      <c r="E47" s="344">
        <v>0</v>
      </c>
      <c r="F47" s="344">
        <v>0</v>
      </c>
      <c r="G47" s="344">
        <v>0</v>
      </c>
      <c r="H47" s="344">
        <v>0</v>
      </c>
      <c r="I47" s="344">
        <v>458472</v>
      </c>
      <c r="J47" s="344">
        <v>0</v>
      </c>
      <c r="K47" s="344">
        <v>0</v>
      </c>
      <c r="L47" s="344">
        <v>0</v>
      </c>
      <c r="M47" s="344">
        <v>0</v>
      </c>
      <c r="N47" s="344">
        <v>0</v>
      </c>
      <c r="O47" s="344">
        <v>0</v>
      </c>
      <c r="P47" s="344">
        <v>0</v>
      </c>
    </row>
    <row r="48" spans="1:16" s="347" customFormat="1" ht="12.75" x14ac:dyDescent="0.25">
      <c r="A48" s="343" t="s">
        <v>1197</v>
      </c>
      <c r="B48" s="344">
        <v>2119031</v>
      </c>
      <c r="C48" s="344">
        <v>1049246</v>
      </c>
      <c r="D48" s="344">
        <v>0</v>
      </c>
      <c r="E48" s="344">
        <v>0</v>
      </c>
      <c r="F48" s="344">
        <v>0</v>
      </c>
      <c r="G48" s="344">
        <v>0</v>
      </c>
      <c r="H48" s="344">
        <v>12000</v>
      </c>
      <c r="I48" s="344">
        <v>527164</v>
      </c>
      <c r="J48" s="344">
        <v>0</v>
      </c>
      <c r="K48" s="344">
        <v>180168</v>
      </c>
      <c r="L48" s="344">
        <v>0</v>
      </c>
      <c r="M48" s="344">
        <v>0</v>
      </c>
      <c r="N48" s="344">
        <v>0</v>
      </c>
      <c r="O48" s="344">
        <v>350453</v>
      </c>
      <c r="P48" s="344">
        <v>0</v>
      </c>
    </row>
    <row r="49" spans="1:16" s="347" customFormat="1" ht="12.75" x14ac:dyDescent="0.25">
      <c r="A49" s="343" t="s">
        <v>1196</v>
      </c>
      <c r="B49" s="344">
        <v>534253</v>
      </c>
      <c r="C49" s="344">
        <v>188800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0</v>
      </c>
      <c r="O49" s="344">
        <v>345453</v>
      </c>
      <c r="P49" s="344">
        <v>0</v>
      </c>
    </row>
    <row r="50" spans="1:16" s="347" customFormat="1" ht="25.5" x14ac:dyDescent="0.25">
      <c r="A50" s="343" t="s">
        <v>1195</v>
      </c>
      <c r="B50" s="344">
        <v>5637763</v>
      </c>
      <c r="C50" s="344">
        <v>2336084</v>
      </c>
      <c r="D50" s="344">
        <v>13796</v>
      </c>
      <c r="E50" s="344">
        <v>0</v>
      </c>
      <c r="F50" s="344">
        <v>0</v>
      </c>
      <c r="G50" s="344">
        <v>0</v>
      </c>
      <c r="H50" s="344">
        <v>796289</v>
      </c>
      <c r="I50" s="344">
        <v>1243715</v>
      </c>
      <c r="J50" s="344">
        <v>453220</v>
      </c>
      <c r="K50" s="344">
        <v>392534</v>
      </c>
      <c r="L50" s="344">
        <v>0</v>
      </c>
      <c r="M50" s="344">
        <v>0</v>
      </c>
      <c r="N50" s="344">
        <v>0</v>
      </c>
      <c r="O50" s="344">
        <v>402125</v>
      </c>
      <c r="P50" s="344">
        <v>0</v>
      </c>
    </row>
    <row r="51" spans="1:16" s="347" customFormat="1" ht="12.75" x14ac:dyDescent="0.25">
      <c r="A51" s="343" t="s">
        <v>1194</v>
      </c>
      <c r="B51" s="344">
        <v>0</v>
      </c>
      <c r="C51" s="344">
        <v>0</v>
      </c>
      <c r="D51" s="344">
        <v>0</v>
      </c>
      <c r="E51" s="344">
        <v>0</v>
      </c>
      <c r="F51" s="344">
        <v>0</v>
      </c>
      <c r="G51" s="344">
        <v>0</v>
      </c>
      <c r="H51" s="344">
        <v>0</v>
      </c>
      <c r="I51" s="344">
        <v>0</v>
      </c>
      <c r="J51" s="344">
        <v>0</v>
      </c>
      <c r="K51" s="344">
        <v>0</v>
      </c>
      <c r="L51" s="344">
        <v>0</v>
      </c>
      <c r="M51" s="344">
        <v>0</v>
      </c>
      <c r="N51" s="344">
        <v>0</v>
      </c>
      <c r="O51" s="344">
        <v>0</v>
      </c>
      <c r="P51" s="344">
        <v>0</v>
      </c>
    </row>
    <row r="52" spans="1:16" s="347" customFormat="1" ht="12.75" x14ac:dyDescent="0.25">
      <c r="A52" s="343" t="s">
        <v>1193</v>
      </c>
      <c r="B52" s="344">
        <v>250000</v>
      </c>
      <c r="C52" s="344">
        <v>0</v>
      </c>
      <c r="D52" s="344">
        <v>0</v>
      </c>
      <c r="E52" s="344">
        <v>0</v>
      </c>
      <c r="F52" s="344">
        <v>0</v>
      </c>
      <c r="G52" s="344">
        <v>0</v>
      </c>
      <c r="H52" s="344">
        <v>0</v>
      </c>
      <c r="I52" s="344">
        <v>250000</v>
      </c>
      <c r="J52" s="344">
        <v>0</v>
      </c>
      <c r="K52" s="344">
        <v>0</v>
      </c>
      <c r="L52" s="344">
        <v>0</v>
      </c>
      <c r="M52" s="344">
        <v>0</v>
      </c>
      <c r="N52" s="344">
        <v>0</v>
      </c>
      <c r="O52" s="344">
        <v>0</v>
      </c>
      <c r="P52" s="344">
        <v>0</v>
      </c>
    </row>
    <row r="53" spans="1:16" s="347" customFormat="1" ht="25.5" x14ac:dyDescent="0.25">
      <c r="A53" s="343" t="s">
        <v>1192</v>
      </c>
      <c r="B53" s="344">
        <v>250000</v>
      </c>
      <c r="C53" s="344">
        <v>0</v>
      </c>
      <c r="D53" s="344">
        <v>0</v>
      </c>
      <c r="E53" s="344">
        <v>0</v>
      </c>
      <c r="F53" s="344">
        <v>0</v>
      </c>
      <c r="G53" s="344">
        <v>0</v>
      </c>
      <c r="H53" s="344">
        <v>0</v>
      </c>
      <c r="I53" s="344">
        <v>250000</v>
      </c>
      <c r="J53" s="344">
        <v>0</v>
      </c>
      <c r="K53" s="344">
        <v>0</v>
      </c>
      <c r="L53" s="344">
        <v>0</v>
      </c>
      <c r="M53" s="344">
        <v>0</v>
      </c>
      <c r="N53" s="344">
        <v>0</v>
      </c>
      <c r="O53" s="344">
        <v>0</v>
      </c>
      <c r="P53" s="344">
        <v>0</v>
      </c>
    </row>
    <row r="54" spans="1:16" s="347" customFormat="1" ht="25.5" x14ac:dyDescent="0.25">
      <c r="A54" s="343" t="s">
        <v>1191</v>
      </c>
      <c r="B54" s="344">
        <v>2165461</v>
      </c>
      <c r="C54" s="344">
        <v>438406</v>
      </c>
      <c r="D54" s="344">
        <v>3713</v>
      </c>
      <c r="E54" s="344">
        <v>0</v>
      </c>
      <c r="F54" s="344">
        <v>0</v>
      </c>
      <c r="G54" s="344">
        <v>0</v>
      </c>
      <c r="H54" s="344">
        <v>199223</v>
      </c>
      <c r="I54" s="344">
        <v>825745</v>
      </c>
      <c r="J54" s="344">
        <v>121353</v>
      </c>
      <c r="K54" s="344">
        <v>221635</v>
      </c>
      <c r="L54" s="344">
        <v>0</v>
      </c>
      <c r="M54" s="344">
        <v>0</v>
      </c>
      <c r="N54" s="344">
        <v>0</v>
      </c>
      <c r="O54" s="344">
        <v>283953</v>
      </c>
      <c r="P54" s="344">
        <v>71433</v>
      </c>
    </row>
    <row r="55" spans="1:16" s="347" customFormat="1" ht="12.75" x14ac:dyDescent="0.25">
      <c r="A55" s="343" t="s">
        <v>1190</v>
      </c>
      <c r="B55" s="344">
        <v>0</v>
      </c>
      <c r="C55" s="344">
        <v>0</v>
      </c>
      <c r="D55" s="344">
        <v>0</v>
      </c>
      <c r="E55" s="344">
        <v>0</v>
      </c>
      <c r="F55" s="344">
        <v>0</v>
      </c>
      <c r="G55" s="344">
        <v>0</v>
      </c>
      <c r="H55" s="344">
        <v>0</v>
      </c>
      <c r="I55" s="344">
        <v>0</v>
      </c>
      <c r="J55" s="344">
        <v>0</v>
      </c>
      <c r="K55" s="344">
        <v>0</v>
      </c>
      <c r="L55" s="344">
        <v>0</v>
      </c>
      <c r="M55" s="344">
        <v>0</v>
      </c>
      <c r="N55" s="344">
        <v>0</v>
      </c>
      <c r="O55" s="344">
        <v>0</v>
      </c>
      <c r="P55" s="344">
        <v>0</v>
      </c>
    </row>
    <row r="56" spans="1:16" s="347" customFormat="1" ht="12.75" x14ac:dyDescent="0.25">
      <c r="A56" s="343" t="s">
        <v>1189</v>
      </c>
      <c r="B56" s="344">
        <v>0</v>
      </c>
      <c r="C56" s="344">
        <v>0</v>
      </c>
      <c r="D56" s="344">
        <v>0</v>
      </c>
      <c r="E56" s="344">
        <v>0</v>
      </c>
      <c r="F56" s="344">
        <v>0</v>
      </c>
      <c r="G56" s="344">
        <v>0</v>
      </c>
      <c r="H56" s="344">
        <v>0</v>
      </c>
      <c r="I56" s="344">
        <v>0</v>
      </c>
      <c r="J56" s="344">
        <v>0</v>
      </c>
      <c r="K56" s="344">
        <v>0</v>
      </c>
      <c r="L56" s="344">
        <v>0</v>
      </c>
      <c r="M56" s="344">
        <v>0</v>
      </c>
      <c r="N56" s="344">
        <v>0</v>
      </c>
      <c r="O56" s="344">
        <v>0</v>
      </c>
      <c r="P56" s="344">
        <v>0</v>
      </c>
    </row>
    <row r="57" spans="1:16" s="347" customFormat="1" ht="12.75" x14ac:dyDescent="0.25">
      <c r="A57" s="343" t="s">
        <v>1188</v>
      </c>
      <c r="B57" s="344">
        <v>0</v>
      </c>
      <c r="C57" s="344">
        <v>0</v>
      </c>
      <c r="D57" s="344">
        <v>0</v>
      </c>
      <c r="E57" s="344">
        <v>0</v>
      </c>
      <c r="F57" s="344">
        <v>0</v>
      </c>
      <c r="G57" s="344">
        <v>0</v>
      </c>
      <c r="H57" s="344">
        <v>0</v>
      </c>
      <c r="I57" s="344">
        <v>0</v>
      </c>
      <c r="J57" s="344">
        <v>0</v>
      </c>
      <c r="K57" s="344">
        <v>0</v>
      </c>
      <c r="L57" s="344">
        <v>0</v>
      </c>
      <c r="M57" s="344">
        <v>0</v>
      </c>
      <c r="N57" s="344">
        <v>0</v>
      </c>
      <c r="O57" s="344">
        <v>0</v>
      </c>
      <c r="P57" s="344">
        <v>0</v>
      </c>
    </row>
    <row r="58" spans="1:16" s="347" customFormat="1" ht="25.5" x14ac:dyDescent="0.25">
      <c r="A58" s="343" t="s">
        <v>1187</v>
      </c>
      <c r="B58" s="344">
        <v>0</v>
      </c>
      <c r="C58" s="344">
        <v>0</v>
      </c>
      <c r="D58" s="344">
        <v>0</v>
      </c>
      <c r="E58" s="344">
        <v>0</v>
      </c>
      <c r="F58" s="344">
        <v>0</v>
      </c>
      <c r="G58" s="344">
        <v>0</v>
      </c>
      <c r="H58" s="344">
        <v>0</v>
      </c>
      <c r="I58" s="344">
        <v>0</v>
      </c>
      <c r="J58" s="344">
        <v>0</v>
      </c>
      <c r="K58" s="344">
        <v>0</v>
      </c>
      <c r="L58" s="344">
        <v>0</v>
      </c>
      <c r="M58" s="344">
        <v>0</v>
      </c>
      <c r="N58" s="344">
        <v>0</v>
      </c>
      <c r="O58" s="344">
        <v>0</v>
      </c>
      <c r="P58" s="344">
        <v>0</v>
      </c>
    </row>
    <row r="59" spans="1:16" s="347" customFormat="1" ht="25.5" x14ac:dyDescent="0.25">
      <c r="A59" s="343" t="s">
        <v>1186</v>
      </c>
      <c r="B59" s="344">
        <v>0</v>
      </c>
      <c r="C59" s="344">
        <v>0</v>
      </c>
      <c r="D59" s="344">
        <v>0</v>
      </c>
      <c r="E59" s="344">
        <v>0</v>
      </c>
      <c r="F59" s="344">
        <v>0</v>
      </c>
      <c r="G59" s="344">
        <v>0</v>
      </c>
      <c r="H59" s="344">
        <v>0</v>
      </c>
      <c r="I59" s="344">
        <v>0</v>
      </c>
      <c r="J59" s="344">
        <v>0</v>
      </c>
      <c r="K59" s="344">
        <v>0</v>
      </c>
      <c r="L59" s="344">
        <v>0</v>
      </c>
      <c r="M59" s="344">
        <v>0</v>
      </c>
      <c r="N59" s="344">
        <v>0</v>
      </c>
      <c r="O59" s="344">
        <v>0</v>
      </c>
      <c r="P59" s="344">
        <v>0</v>
      </c>
    </row>
    <row r="60" spans="1:16" s="347" customFormat="1" ht="25.5" x14ac:dyDescent="0.25">
      <c r="A60" s="343" t="s">
        <v>1185</v>
      </c>
      <c r="B60" s="344">
        <v>0</v>
      </c>
      <c r="C60" s="344">
        <v>0</v>
      </c>
      <c r="D60" s="344">
        <v>0</v>
      </c>
      <c r="E60" s="344">
        <v>0</v>
      </c>
      <c r="F60" s="344">
        <v>0</v>
      </c>
      <c r="G60" s="344">
        <v>0</v>
      </c>
      <c r="H60" s="344">
        <v>0</v>
      </c>
      <c r="I60" s="344">
        <v>0</v>
      </c>
      <c r="J60" s="344">
        <v>0</v>
      </c>
      <c r="K60" s="344">
        <v>0</v>
      </c>
      <c r="L60" s="344">
        <v>0</v>
      </c>
      <c r="M60" s="344">
        <v>0</v>
      </c>
      <c r="N60" s="344">
        <v>0</v>
      </c>
      <c r="O60" s="344">
        <v>0</v>
      </c>
      <c r="P60" s="344">
        <v>0</v>
      </c>
    </row>
    <row r="61" spans="1:16" s="347" customFormat="1" ht="25.5" x14ac:dyDescent="0.25">
      <c r="A61" s="343" t="s">
        <v>1184</v>
      </c>
      <c r="B61" s="344">
        <v>0</v>
      </c>
      <c r="C61" s="344">
        <v>0</v>
      </c>
      <c r="D61" s="344">
        <v>0</v>
      </c>
      <c r="E61" s="344">
        <v>0</v>
      </c>
      <c r="F61" s="344">
        <v>0</v>
      </c>
      <c r="G61" s="344">
        <v>0</v>
      </c>
      <c r="H61" s="344">
        <v>0</v>
      </c>
      <c r="I61" s="344">
        <v>0</v>
      </c>
      <c r="J61" s="344">
        <v>0</v>
      </c>
      <c r="K61" s="344">
        <v>0</v>
      </c>
      <c r="L61" s="344">
        <v>0</v>
      </c>
      <c r="M61" s="344">
        <v>0</v>
      </c>
      <c r="N61" s="344">
        <v>0</v>
      </c>
      <c r="O61" s="344">
        <v>0</v>
      </c>
      <c r="P61" s="344">
        <v>0</v>
      </c>
    </row>
    <row r="62" spans="1:16" s="347" customFormat="1" ht="25.5" x14ac:dyDescent="0.25">
      <c r="A62" s="343" t="s">
        <v>1183</v>
      </c>
      <c r="B62" s="344">
        <v>0</v>
      </c>
      <c r="C62" s="344">
        <v>0</v>
      </c>
      <c r="D62" s="344">
        <v>0</v>
      </c>
      <c r="E62" s="344">
        <v>0</v>
      </c>
      <c r="F62" s="344">
        <v>0</v>
      </c>
      <c r="G62" s="344">
        <v>0</v>
      </c>
      <c r="H62" s="344">
        <v>0</v>
      </c>
      <c r="I62" s="344">
        <v>0</v>
      </c>
      <c r="J62" s="344">
        <v>0</v>
      </c>
      <c r="K62" s="344">
        <v>0</v>
      </c>
      <c r="L62" s="344">
        <v>0</v>
      </c>
      <c r="M62" s="344">
        <v>0</v>
      </c>
      <c r="N62" s="344">
        <v>0</v>
      </c>
      <c r="O62" s="344">
        <v>0</v>
      </c>
      <c r="P62" s="344">
        <v>0</v>
      </c>
    </row>
    <row r="63" spans="1:16" s="347" customFormat="1" ht="12.75" x14ac:dyDescent="0.25">
      <c r="A63" s="343" t="s">
        <v>1182</v>
      </c>
      <c r="B63" s="344">
        <v>5015</v>
      </c>
      <c r="C63" s="344">
        <v>5014</v>
      </c>
      <c r="D63" s="344">
        <v>0</v>
      </c>
      <c r="E63" s="344">
        <v>0</v>
      </c>
      <c r="F63" s="344">
        <v>0</v>
      </c>
      <c r="G63" s="344">
        <v>0</v>
      </c>
      <c r="H63" s="344">
        <v>0</v>
      </c>
      <c r="I63" s="344">
        <v>1</v>
      </c>
      <c r="J63" s="344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</row>
    <row r="64" spans="1:16" s="347" customFormat="1" ht="25.5" x14ac:dyDescent="0.25">
      <c r="A64" s="343" t="s">
        <v>1181</v>
      </c>
      <c r="B64" s="344">
        <v>2170476</v>
      </c>
      <c r="C64" s="344">
        <v>443420</v>
      </c>
      <c r="D64" s="344">
        <v>3713</v>
      </c>
      <c r="E64" s="344">
        <v>0</v>
      </c>
      <c r="F64" s="344">
        <v>0</v>
      </c>
      <c r="G64" s="344">
        <v>0</v>
      </c>
      <c r="H64" s="344">
        <v>199223</v>
      </c>
      <c r="I64" s="344">
        <v>825746</v>
      </c>
      <c r="J64" s="344">
        <v>121353</v>
      </c>
      <c r="K64" s="344">
        <v>221635</v>
      </c>
      <c r="L64" s="344">
        <v>0</v>
      </c>
      <c r="M64" s="344">
        <v>0</v>
      </c>
      <c r="N64" s="344">
        <v>0</v>
      </c>
      <c r="O64" s="344">
        <v>283953</v>
      </c>
      <c r="P64" s="344">
        <v>71433</v>
      </c>
    </row>
    <row r="65" spans="1:16" s="347" customFormat="1" ht="12.75" x14ac:dyDescent="0.25">
      <c r="A65" s="345" t="s">
        <v>1180</v>
      </c>
      <c r="B65" s="346">
        <v>12485411</v>
      </c>
      <c r="C65" s="346">
        <v>3073013</v>
      </c>
      <c r="D65" s="346">
        <v>17509</v>
      </c>
      <c r="E65" s="346">
        <v>0</v>
      </c>
      <c r="F65" s="346">
        <v>0</v>
      </c>
      <c r="G65" s="346">
        <v>0</v>
      </c>
      <c r="H65" s="346">
        <v>995512</v>
      </c>
      <c r="I65" s="346">
        <v>5009507</v>
      </c>
      <c r="J65" s="346">
        <v>574573</v>
      </c>
      <c r="K65" s="346">
        <v>753214</v>
      </c>
      <c r="L65" s="346">
        <v>0</v>
      </c>
      <c r="M65" s="346">
        <v>0</v>
      </c>
      <c r="N65" s="346">
        <v>0</v>
      </c>
      <c r="O65" s="346">
        <v>1702083</v>
      </c>
      <c r="P65" s="346">
        <v>360000</v>
      </c>
    </row>
    <row r="66" spans="1:16" s="347" customFormat="1" ht="12.75" x14ac:dyDescent="0.25">
      <c r="A66" s="343" t="s">
        <v>1179</v>
      </c>
      <c r="B66" s="344">
        <v>0</v>
      </c>
      <c r="C66" s="344">
        <v>0</v>
      </c>
      <c r="D66" s="344">
        <v>0</v>
      </c>
      <c r="E66" s="344">
        <v>0</v>
      </c>
      <c r="F66" s="344">
        <v>0</v>
      </c>
      <c r="G66" s="344">
        <v>0</v>
      </c>
      <c r="H66" s="344">
        <v>0</v>
      </c>
      <c r="I66" s="344">
        <v>0</v>
      </c>
      <c r="J66" s="344">
        <v>0</v>
      </c>
      <c r="K66" s="344">
        <v>0</v>
      </c>
      <c r="L66" s="344">
        <v>0</v>
      </c>
      <c r="M66" s="344">
        <v>0</v>
      </c>
      <c r="N66" s="344">
        <v>0</v>
      </c>
      <c r="O66" s="344">
        <v>0</v>
      </c>
      <c r="P66" s="344">
        <v>0</v>
      </c>
    </row>
    <row r="67" spans="1:16" s="347" customFormat="1" ht="12.75" x14ac:dyDescent="0.25">
      <c r="A67" s="343" t="s">
        <v>1178</v>
      </c>
      <c r="B67" s="344">
        <v>0</v>
      </c>
      <c r="C67" s="344">
        <v>0</v>
      </c>
      <c r="D67" s="344">
        <v>0</v>
      </c>
      <c r="E67" s="344">
        <v>0</v>
      </c>
      <c r="F67" s="344">
        <v>0</v>
      </c>
      <c r="G67" s="344">
        <v>0</v>
      </c>
      <c r="H67" s="344">
        <v>0</v>
      </c>
      <c r="I67" s="344">
        <v>0</v>
      </c>
      <c r="J67" s="344">
        <v>0</v>
      </c>
      <c r="K67" s="344">
        <v>0</v>
      </c>
      <c r="L67" s="344">
        <v>0</v>
      </c>
      <c r="M67" s="344">
        <v>0</v>
      </c>
      <c r="N67" s="344">
        <v>0</v>
      </c>
      <c r="O67" s="344">
        <v>0</v>
      </c>
      <c r="P67" s="344">
        <v>0</v>
      </c>
    </row>
    <row r="68" spans="1:16" s="347" customFormat="1" ht="12.75" x14ac:dyDescent="0.25">
      <c r="A68" s="343" t="s">
        <v>1177</v>
      </c>
      <c r="B68" s="344">
        <v>0</v>
      </c>
      <c r="C68" s="344">
        <v>0</v>
      </c>
      <c r="D68" s="344">
        <v>0</v>
      </c>
      <c r="E68" s="344">
        <v>0</v>
      </c>
      <c r="F68" s="344">
        <v>0</v>
      </c>
      <c r="G68" s="344">
        <v>0</v>
      </c>
      <c r="H68" s="344">
        <v>0</v>
      </c>
      <c r="I68" s="344">
        <v>0</v>
      </c>
      <c r="J68" s="344">
        <v>0</v>
      </c>
      <c r="K68" s="344">
        <v>0</v>
      </c>
      <c r="L68" s="344">
        <v>0</v>
      </c>
      <c r="M68" s="344">
        <v>0</v>
      </c>
      <c r="N68" s="344">
        <v>0</v>
      </c>
      <c r="O68" s="344">
        <v>0</v>
      </c>
      <c r="P68" s="344">
        <v>0</v>
      </c>
    </row>
    <row r="69" spans="1:16" s="347" customFormat="1" ht="12.75" x14ac:dyDescent="0.25">
      <c r="A69" s="343" t="s">
        <v>1176</v>
      </c>
      <c r="B69" s="344">
        <v>0</v>
      </c>
      <c r="C69" s="344">
        <v>0</v>
      </c>
      <c r="D69" s="344">
        <v>0</v>
      </c>
      <c r="E69" s="344">
        <v>0</v>
      </c>
      <c r="F69" s="344">
        <v>0</v>
      </c>
      <c r="G69" s="344">
        <v>0</v>
      </c>
      <c r="H69" s="344">
        <v>0</v>
      </c>
      <c r="I69" s="344">
        <v>0</v>
      </c>
      <c r="J69" s="344">
        <v>0</v>
      </c>
      <c r="K69" s="344">
        <v>0</v>
      </c>
      <c r="L69" s="344">
        <v>0</v>
      </c>
      <c r="M69" s="344">
        <v>0</v>
      </c>
      <c r="N69" s="344">
        <v>0</v>
      </c>
      <c r="O69" s="344">
        <v>0</v>
      </c>
      <c r="P69" s="344">
        <v>0</v>
      </c>
    </row>
    <row r="70" spans="1:16" s="347" customFormat="1" ht="12.75" x14ac:dyDescent="0.25">
      <c r="A70" s="343" t="s">
        <v>1175</v>
      </c>
      <c r="B70" s="344">
        <v>0</v>
      </c>
      <c r="C70" s="344">
        <v>0</v>
      </c>
      <c r="D70" s="344">
        <v>0</v>
      </c>
      <c r="E70" s="344">
        <v>0</v>
      </c>
      <c r="F70" s="344">
        <v>0</v>
      </c>
      <c r="G70" s="344">
        <v>0</v>
      </c>
      <c r="H70" s="344">
        <v>0</v>
      </c>
      <c r="I70" s="344">
        <v>0</v>
      </c>
      <c r="J70" s="344">
        <v>0</v>
      </c>
      <c r="K70" s="344">
        <v>0</v>
      </c>
      <c r="L70" s="344">
        <v>0</v>
      </c>
      <c r="M70" s="344">
        <v>0</v>
      </c>
      <c r="N70" s="344">
        <v>0</v>
      </c>
      <c r="O70" s="344">
        <v>0</v>
      </c>
      <c r="P70" s="344">
        <v>0</v>
      </c>
    </row>
    <row r="71" spans="1:16" s="347" customFormat="1" ht="12.75" x14ac:dyDescent="0.25">
      <c r="A71" s="343" t="s">
        <v>1174</v>
      </c>
      <c r="B71" s="344">
        <v>0</v>
      </c>
      <c r="C71" s="344">
        <v>0</v>
      </c>
      <c r="D71" s="344">
        <v>0</v>
      </c>
      <c r="E71" s="344">
        <v>0</v>
      </c>
      <c r="F71" s="344">
        <v>0</v>
      </c>
      <c r="G71" s="344">
        <v>0</v>
      </c>
      <c r="H71" s="344">
        <v>0</v>
      </c>
      <c r="I71" s="344">
        <v>0</v>
      </c>
      <c r="J71" s="344">
        <v>0</v>
      </c>
      <c r="K71" s="344">
        <v>0</v>
      </c>
      <c r="L71" s="344">
        <v>0</v>
      </c>
      <c r="M71" s="344">
        <v>0</v>
      </c>
      <c r="N71" s="344">
        <v>0</v>
      </c>
      <c r="O71" s="344">
        <v>0</v>
      </c>
      <c r="P71" s="344">
        <v>0</v>
      </c>
    </row>
    <row r="72" spans="1:16" s="347" customFormat="1" ht="25.5" x14ac:dyDescent="0.25">
      <c r="A72" s="343" t="s">
        <v>1173</v>
      </c>
      <c r="B72" s="344">
        <v>0</v>
      </c>
      <c r="C72" s="344">
        <v>0</v>
      </c>
      <c r="D72" s="344">
        <v>0</v>
      </c>
      <c r="E72" s="344">
        <v>0</v>
      </c>
      <c r="F72" s="344">
        <v>0</v>
      </c>
      <c r="G72" s="344">
        <v>0</v>
      </c>
      <c r="H72" s="344">
        <v>0</v>
      </c>
      <c r="I72" s="344">
        <v>0</v>
      </c>
      <c r="J72" s="344">
        <v>0</v>
      </c>
      <c r="K72" s="344">
        <v>0</v>
      </c>
      <c r="L72" s="344">
        <v>0</v>
      </c>
      <c r="M72" s="344">
        <v>0</v>
      </c>
      <c r="N72" s="344">
        <v>0</v>
      </c>
      <c r="O72" s="344">
        <v>0</v>
      </c>
      <c r="P72" s="344">
        <v>0</v>
      </c>
    </row>
    <row r="73" spans="1:16" s="347" customFormat="1" ht="12.75" x14ac:dyDescent="0.25">
      <c r="A73" s="343" t="s">
        <v>1172</v>
      </c>
      <c r="B73" s="344">
        <v>0</v>
      </c>
      <c r="C73" s="344">
        <v>0</v>
      </c>
      <c r="D73" s="344">
        <v>0</v>
      </c>
      <c r="E73" s="344">
        <v>0</v>
      </c>
      <c r="F73" s="344">
        <v>0</v>
      </c>
      <c r="G73" s="344">
        <v>0</v>
      </c>
      <c r="H73" s="344">
        <v>0</v>
      </c>
      <c r="I73" s="344">
        <v>0</v>
      </c>
      <c r="J73" s="344">
        <v>0</v>
      </c>
      <c r="K73" s="344">
        <v>0</v>
      </c>
      <c r="L73" s="344">
        <v>0</v>
      </c>
      <c r="M73" s="344">
        <v>0</v>
      </c>
      <c r="N73" s="344">
        <v>0</v>
      </c>
      <c r="O73" s="344">
        <v>0</v>
      </c>
      <c r="P73" s="344">
        <v>0</v>
      </c>
    </row>
    <row r="74" spans="1:16" s="347" customFormat="1" ht="12.75" x14ac:dyDescent="0.25">
      <c r="A74" s="343" t="s">
        <v>1171</v>
      </c>
      <c r="B74" s="344">
        <v>0</v>
      </c>
      <c r="C74" s="344">
        <v>0</v>
      </c>
      <c r="D74" s="344">
        <v>0</v>
      </c>
      <c r="E74" s="344">
        <v>0</v>
      </c>
      <c r="F74" s="344">
        <v>0</v>
      </c>
      <c r="G74" s="344">
        <v>0</v>
      </c>
      <c r="H74" s="344">
        <v>0</v>
      </c>
      <c r="I74" s="344">
        <v>0</v>
      </c>
      <c r="J74" s="344">
        <v>0</v>
      </c>
      <c r="K74" s="344">
        <v>0</v>
      </c>
      <c r="L74" s="344">
        <v>0</v>
      </c>
      <c r="M74" s="344">
        <v>0</v>
      </c>
      <c r="N74" s="344">
        <v>0</v>
      </c>
      <c r="O74" s="344">
        <v>0</v>
      </c>
      <c r="P74" s="344">
        <v>0</v>
      </c>
    </row>
    <row r="75" spans="1:16" s="347" customFormat="1" ht="12.75" x14ac:dyDescent="0.25">
      <c r="A75" s="343" t="s">
        <v>1170</v>
      </c>
      <c r="B75" s="344">
        <v>0</v>
      </c>
      <c r="C75" s="344">
        <v>0</v>
      </c>
      <c r="D75" s="344">
        <v>0</v>
      </c>
      <c r="E75" s="344">
        <v>0</v>
      </c>
      <c r="F75" s="344">
        <v>0</v>
      </c>
      <c r="G75" s="344">
        <v>0</v>
      </c>
      <c r="H75" s="344">
        <v>0</v>
      </c>
      <c r="I75" s="344">
        <v>0</v>
      </c>
      <c r="J75" s="344">
        <v>0</v>
      </c>
      <c r="K75" s="344">
        <v>0</v>
      </c>
      <c r="L75" s="344">
        <v>0</v>
      </c>
      <c r="M75" s="344">
        <v>0</v>
      </c>
      <c r="N75" s="344">
        <v>0</v>
      </c>
      <c r="O75" s="344">
        <v>0</v>
      </c>
      <c r="P75" s="344">
        <v>0</v>
      </c>
    </row>
    <row r="76" spans="1:16" s="347" customFormat="1" ht="25.5" x14ac:dyDescent="0.25">
      <c r="A76" s="343" t="s">
        <v>1169</v>
      </c>
      <c r="B76" s="344">
        <v>0</v>
      </c>
      <c r="C76" s="344">
        <v>0</v>
      </c>
      <c r="D76" s="344">
        <v>0</v>
      </c>
      <c r="E76" s="344">
        <v>0</v>
      </c>
      <c r="F76" s="344">
        <v>0</v>
      </c>
      <c r="G76" s="344">
        <v>0</v>
      </c>
      <c r="H76" s="344">
        <v>0</v>
      </c>
      <c r="I76" s="344">
        <v>0</v>
      </c>
      <c r="J76" s="344">
        <v>0</v>
      </c>
      <c r="K76" s="344">
        <v>0</v>
      </c>
      <c r="L76" s="344">
        <v>0</v>
      </c>
      <c r="M76" s="344">
        <v>0</v>
      </c>
      <c r="N76" s="344">
        <v>0</v>
      </c>
      <c r="O76" s="344">
        <v>0</v>
      </c>
      <c r="P76" s="344">
        <v>0</v>
      </c>
    </row>
    <row r="77" spans="1:16" s="347" customFormat="1" ht="25.5" x14ac:dyDescent="0.25">
      <c r="A77" s="343" t="s">
        <v>1168</v>
      </c>
      <c r="B77" s="344">
        <v>0</v>
      </c>
      <c r="C77" s="344">
        <v>0</v>
      </c>
      <c r="D77" s="344">
        <v>0</v>
      </c>
      <c r="E77" s="344">
        <v>0</v>
      </c>
      <c r="F77" s="344">
        <v>0</v>
      </c>
      <c r="G77" s="344">
        <v>0</v>
      </c>
      <c r="H77" s="344">
        <v>0</v>
      </c>
      <c r="I77" s="344">
        <v>0</v>
      </c>
      <c r="J77" s="344">
        <v>0</v>
      </c>
      <c r="K77" s="344">
        <v>0</v>
      </c>
      <c r="L77" s="344">
        <v>0</v>
      </c>
      <c r="M77" s="344">
        <v>0</v>
      </c>
      <c r="N77" s="344">
        <v>0</v>
      </c>
      <c r="O77" s="344">
        <v>0</v>
      </c>
      <c r="P77" s="344">
        <v>0</v>
      </c>
    </row>
    <row r="78" spans="1:16" s="347" customFormat="1" ht="12.75" x14ac:dyDescent="0.25">
      <c r="A78" s="343" t="s">
        <v>1167</v>
      </c>
      <c r="B78" s="344">
        <v>0</v>
      </c>
      <c r="C78" s="344">
        <v>0</v>
      </c>
      <c r="D78" s="344">
        <v>0</v>
      </c>
      <c r="E78" s="344">
        <v>0</v>
      </c>
      <c r="F78" s="344">
        <v>0</v>
      </c>
      <c r="G78" s="344">
        <v>0</v>
      </c>
      <c r="H78" s="344">
        <v>0</v>
      </c>
      <c r="I78" s="344">
        <v>0</v>
      </c>
      <c r="J78" s="344">
        <v>0</v>
      </c>
      <c r="K78" s="344">
        <v>0</v>
      </c>
      <c r="L78" s="344">
        <v>0</v>
      </c>
      <c r="M78" s="344">
        <v>0</v>
      </c>
      <c r="N78" s="344">
        <v>0</v>
      </c>
      <c r="O78" s="344">
        <v>0</v>
      </c>
      <c r="P78" s="344">
        <v>0</v>
      </c>
    </row>
    <row r="79" spans="1:16" s="347" customFormat="1" ht="38.25" x14ac:dyDescent="0.25">
      <c r="A79" s="343" t="s">
        <v>1593</v>
      </c>
      <c r="B79" s="344">
        <v>0</v>
      </c>
      <c r="C79" s="344">
        <v>0</v>
      </c>
      <c r="D79" s="344">
        <v>0</v>
      </c>
      <c r="E79" s="344">
        <v>0</v>
      </c>
      <c r="F79" s="344">
        <v>0</v>
      </c>
      <c r="G79" s="344">
        <v>0</v>
      </c>
      <c r="H79" s="344">
        <v>0</v>
      </c>
      <c r="I79" s="344">
        <v>0</v>
      </c>
      <c r="J79" s="344">
        <v>0</v>
      </c>
      <c r="K79" s="344">
        <v>0</v>
      </c>
      <c r="L79" s="344">
        <v>0</v>
      </c>
      <c r="M79" s="344">
        <v>0</v>
      </c>
      <c r="N79" s="344">
        <v>0</v>
      </c>
      <c r="O79" s="344">
        <v>0</v>
      </c>
      <c r="P79" s="344">
        <v>0</v>
      </c>
    </row>
    <row r="80" spans="1:16" s="347" customFormat="1" ht="12.75" x14ac:dyDescent="0.25">
      <c r="A80" s="343" t="s">
        <v>1166</v>
      </c>
      <c r="B80" s="344">
        <v>0</v>
      </c>
      <c r="C80" s="344">
        <v>0</v>
      </c>
      <c r="D80" s="344">
        <v>0</v>
      </c>
      <c r="E80" s="344">
        <v>0</v>
      </c>
      <c r="F80" s="344">
        <v>0</v>
      </c>
      <c r="G80" s="344">
        <v>0</v>
      </c>
      <c r="H80" s="344">
        <v>0</v>
      </c>
      <c r="I80" s="344">
        <v>0</v>
      </c>
      <c r="J80" s="344">
        <v>0</v>
      </c>
      <c r="K80" s="344">
        <v>0</v>
      </c>
      <c r="L80" s="344">
        <v>0</v>
      </c>
      <c r="M80" s="344">
        <v>0</v>
      </c>
      <c r="N80" s="344">
        <v>0</v>
      </c>
      <c r="O80" s="344">
        <v>0</v>
      </c>
      <c r="P80" s="344">
        <v>0</v>
      </c>
    </row>
    <row r="81" spans="1:16" s="347" customFormat="1" ht="25.5" x14ac:dyDescent="0.25">
      <c r="A81" s="343" t="s">
        <v>1165</v>
      </c>
      <c r="B81" s="344">
        <v>0</v>
      </c>
      <c r="C81" s="344">
        <v>0</v>
      </c>
      <c r="D81" s="344">
        <v>0</v>
      </c>
      <c r="E81" s="344">
        <v>0</v>
      </c>
      <c r="F81" s="344">
        <v>0</v>
      </c>
      <c r="G81" s="344">
        <v>0</v>
      </c>
      <c r="H81" s="344">
        <v>0</v>
      </c>
      <c r="I81" s="344">
        <v>0</v>
      </c>
      <c r="J81" s="344">
        <v>0</v>
      </c>
      <c r="K81" s="344">
        <v>0</v>
      </c>
      <c r="L81" s="344">
        <v>0</v>
      </c>
      <c r="M81" s="344">
        <v>0</v>
      </c>
      <c r="N81" s="344">
        <v>0</v>
      </c>
      <c r="O81" s="344">
        <v>0</v>
      </c>
      <c r="P81" s="344">
        <v>0</v>
      </c>
    </row>
    <row r="82" spans="1:16" s="347" customFormat="1" ht="12.75" x14ac:dyDescent="0.25">
      <c r="A82" s="343" t="s">
        <v>1164</v>
      </c>
      <c r="B82" s="344">
        <v>0</v>
      </c>
      <c r="C82" s="344">
        <v>0</v>
      </c>
      <c r="D82" s="344">
        <v>0</v>
      </c>
      <c r="E82" s="344">
        <v>0</v>
      </c>
      <c r="F82" s="344">
        <v>0</v>
      </c>
      <c r="G82" s="344">
        <v>0</v>
      </c>
      <c r="H82" s="344">
        <v>0</v>
      </c>
      <c r="I82" s="344">
        <v>0</v>
      </c>
      <c r="J82" s="344">
        <v>0</v>
      </c>
      <c r="K82" s="344">
        <v>0</v>
      </c>
      <c r="L82" s="344">
        <v>0</v>
      </c>
      <c r="M82" s="344">
        <v>0</v>
      </c>
      <c r="N82" s="344">
        <v>0</v>
      </c>
      <c r="O82" s="344">
        <v>0</v>
      </c>
      <c r="P82" s="344">
        <v>0</v>
      </c>
    </row>
    <row r="83" spans="1:16" s="347" customFormat="1" ht="25.5" x14ac:dyDescent="0.25">
      <c r="A83" s="343" t="s">
        <v>1163</v>
      </c>
      <c r="B83" s="344">
        <v>0</v>
      </c>
      <c r="C83" s="344">
        <v>0</v>
      </c>
      <c r="D83" s="344">
        <v>0</v>
      </c>
      <c r="E83" s="344">
        <v>0</v>
      </c>
      <c r="F83" s="344">
        <v>0</v>
      </c>
      <c r="G83" s="344">
        <v>0</v>
      </c>
      <c r="H83" s="344">
        <v>0</v>
      </c>
      <c r="I83" s="344">
        <v>0</v>
      </c>
      <c r="J83" s="344">
        <v>0</v>
      </c>
      <c r="K83" s="344">
        <v>0</v>
      </c>
      <c r="L83" s="344">
        <v>0</v>
      </c>
      <c r="M83" s="344">
        <v>0</v>
      </c>
      <c r="N83" s="344">
        <v>0</v>
      </c>
      <c r="O83" s="344">
        <v>0</v>
      </c>
      <c r="P83" s="344">
        <v>0</v>
      </c>
    </row>
    <row r="84" spans="1:16" s="347" customFormat="1" ht="38.25" x14ac:dyDescent="0.25">
      <c r="A84" s="343" t="s">
        <v>1162</v>
      </c>
      <c r="B84" s="344">
        <v>0</v>
      </c>
      <c r="C84" s="344">
        <v>0</v>
      </c>
      <c r="D84" s="344">
        <v>0</v>
      </c>
      <c r="E84" s="344">
        <v>0</v>
      </c>
      <c r="F84" s="344">
        <v>0</v>
      </c>
      <c r="G84" s="344">
        <v>0</v>
      </c>
      <c r="H84" s="344">
        <v>0</v>
      </c>
      <c r="I84" s="344">
        <v>0</v>
      </c>
      <c r="J84" s="344">
        <v>0</v>
      </c>
      <c r="K84" s="344">
        <v>0</v>
      </c>
      <c r="L84" s="344">
        <v>0</v>
      </c>
      <c r="M84" s="344">
        <v>0</v>
      </c>
      <c r="N84" s="344">
        <v>0</v>
      </c>
      <c r="O84" s="344">
        <v>0</v>
      </c>
      <c r="P84" s="344">
        <v>0</v>
      </c>
    </row>
    <row r="85" spans="1:16" s="347" customFormat="1" ht="25.5" x14ac:dyDescent="0.25">
      <c r="A85" s="343" t="s">
        <v>1161</v>
      </c>
      <c r="B85" s="344">
        <v>0</v>
      </c>
      <c r="C85" s="344">
        <v>0</v>
      </c>
      <c r="D85" s="344">
        <v>0</v>
      </c>
      <c r="E85" s="344">
        <v>0</v>
      </c>
      <c r="F85" s="344">
        <v>0</v>
      </c>
      <c r="G85" s="344">
        <v>0</v>
      </c>
      <c r="H85" s="344">
        <v>0</v>
      </c>
      <c r="I85" s="344">
        <v>0</v>
      </c>
      <c r="J85" s="344">
        <v>0</v>
      </c>
      <c r="K85" s="344">
        <v>0</v>
      </c>
      <c r="L85" s="344">
        <v>0</v>
      </c>
      <c r="M85" s="344">
        <v>0</v>
      </c>
      <c r="N85" s="344">
        <v>0</v>
      </c>
      <c r="O85" s="344">
        <v>0</v>
      </c>
      <c r="P85" s="344">
        <v>0</v>
      </c>
    </row>
    <row r="86" spans="1:16" s="347" customFormat="1" ht="12.75" x14ac:dyDescent="0.25">
      <c r="A86" s="343" t="s">
        <v>1160</v>
      </c>
      <c r="B86" s="344">
        <v>0</v>
      </c>
      <c r="C86" s="344">
        <v>0</v>
      </c>
      <c r="D86" s="344">
        <v>0</v>
      </c>
      <c r="E86" s="344">
        <v>0</v>
      </c>
      <c r="F86" s="344">
        <v>0</v>
      </c>
      <c r="G86" s="344">
        <v>0</v>
      </c>
      <c r="H86" s="344">
        <v>0</v>
      </c>
      <c r="I86" s="344">
        <v>0</v>
      </c>
      <c r="J86" s="344">
        <v>0</v>
      </c>
      <c r="K86" s="344">
        <v>0</v>
      </c>
      <c r="L86" s="344">
        <v>0</v>
      </c>
      <c r="M86" s="344">
        <v>0</v>
      </c>
      <c r="N86" s="344">
        <v>0</v>
      </c>
      <c r="O86" s="344">
        <v>0</v>
      </c>
      <c r="P86" s="344">
        <v>0</v>
      </c>
    </row>
    <row r="87" spans="1:16" s="347" customFormat="1" ht="25.5" x14ac:dyDescent="0.25">
      <c r="A87" s="343" t="s">
        <v>1594</v>
      </c>
      <c r="B87" s="344">
        <v>0</v>
      </c>
      <c r="C87" s="344">
        <v>0</v>
      </c>
      <c r="D87" s="344">
        <v>0</v>
      </c>
      <c r="E87" s="344">
        <v>0</v>
      </c>
      <c r="F87" s="344">
        <v>0</v>
      </c>
      <c r="G87" s="344">
        <v>0</v>
      </c>
      <c r="H87" s="344">
        <v>0</v>
      </c>
      <c r="I87" s="344">
        <v>0</v>
      </c>
      <c r="J87" s="344">
        <v>0</v>
      </c>
      <c r="K87" s="344">
        <v>0</v>
      </c>
      <c r="L87" s="344">
        <v>0</v>
      </c>
      <c r="M87" s="344">
        <v>0</v>
      </c>
      <c r="N87" s="344">
        <v>0</v>
      </c>
      <c r="O87" s="344">
        <v>0</v>
      </c>
      <c r="P87" s="344">
        <v>0</v>
      </c>
    </row>
    <row r="88" spans="1:16" s="347" customFormat="1" ht="38.25" x14ac:dyDescent="0.25">
      <c r="A88" s="343" t="s">
        <v>1159</v>
      </c>
      <c r="B88" s="344">
        <v>0</v>
      </c>
      <c r="C88" s="344">
        <v>0</v>
      </c>
      <c r="D88" s="344">
        <v>0</v>
      </c>
      <c r="E88" s="344">
        <v>0</v>
      </c>
      <c r="F88" s="344">
        <v>0</v>
      </c>
      <c r="G88" s="344">
        <v>0</v>
      </c>
      <c r="H88" s="344">
        <v>0</v>
      </c>
      <c r="I88" s="344">
        <v>0</v>
      </c>
      <c r="J88" s="344">
        <v>0</v>
      </c>
      <c r="K88" s="344">
        <v>0</v>
      </c>
      <c r="L88" s="344">
        <v>0</v>
      </c>
      <c r="M88" s="344">
        <v>0</v>
      </c>
      <c r="N88" s="344">
        <v>0</v>
      </c>
      <c r="O88" s="344">
        <v>0</v>
      </c>
      <c r="P88" s="344">
        <v>0</v>
      </c>
    </row>
    <row r="89" spans="1:16" s="347" customFormat="1" ht="25.5" x14ac:dyDescent="0.25">
      <c r="A89" s="343" t="s">
        <v>1595</v>
      </c>
      <c r="B89" s="344">
        <v>0</v>
      </c>
      <c r="C89" s="344">
        <v>0</v>
      </c>
      <c r="D89" s="344">
        <v>0</v>
      </c>
      <c r="E89" s="344">
        <v>0</v>
      </c>
      <c r="F89" s="344">
        <v>0</v>
      </c>
      <c r="G89" s="344">
        <v>0</v>
      </c>
      <c r="H89" s="344">
        <v>0</v>
      </c>
      <c r="I89" s="344">
        <v>0</v>
      </c>
      <c r="J89" s="344">
        <v>0</v>
      </c>
      <c r="K89" s="344">
        <v>0</v>
      </c>
      <c r="L89" s="344">
        <v>0</v>
      </c>
      <c r="M89" s="344">
        <v>0</v>
      </c>
      <c r="N89" s="344">
        <v>0</v>
      </c>
      <c r="O89" s="344">
        <v>0</v>
      </c>
      <c r="P89" s="344">
        <v>0</v>
      </c>
    </row>
    <row r="90" spans="1:16" s="347" customFormat="1" ht="76.5" x14ac:dyDescent="0.25">
      <c r="A90" s="343" t="s">
        <v>1158</v>
      </c>
      <c r="B90" s="344">
        <v>0</v>
      </c>
      <c r="C90" s="344">
        <v>0</v>
      </c>
      <c r="D90" s="344">
        <v>0</v>
      </c>
      <c r="E90" s="344">
        <v>0</v>
      </c>
      <c r="F90" s="344">
        <v>0</v>
      </c>
      <c r="G90" s="344">
        <v>0</v>
      </c>
      <c r="H90" s="344">
        <v>0</v>
      </c>
      <c r="I90" s="344">
        <v>0</v>
      </c>
      <c r="J90" s="344">
        <v>0</v>
      </c>
      <c r="K90" s="344">
        <v>0</v>
      </c>
      <c r="L90" s="344">
        <v>0</v>
      </c>
      <c r="M90" s="344">
        <v>0</v>
      </c>
      <c r="N90" s="344">
        <v>0</v>
      </c>
      <c r="O90" s="344">
        <v>0</v>
      </c>
      <c r="P90" s="344">
        <v>0</v>
      </c>
    </row>
    <row r="91" spans="1:16" s="347" customFormat="1" ht="38.25" x14ac:dyDescent="0.25">
      <c r="A91" s="343" t="s">
        <v>1157</v>
      </c>
      <c r="B91" s="344">
        <v>0</v>
      </c>
      <c r="C91" s="344">
        <v>0</v>
      </c>
      <c r="D91" s="344">
        <v>0</v>
      </c>
      <c r="E91" s="344">
        <v>0</v>
      </c>
      <c r="F91" s="344">
        <v>0</v>
      </c>
      <c r="G91" s="344">
        <v>0</v>
      </c>
      <c r="H91" s="344">
        <v>0</v>
      </c>
      <c r="I91" s="344">
        <v>0</v>
      </c>
      <c r="J91" s="344">
        <v>0</v>
      </c>
      <c r="K91" s="344">
        <v>0</v>
      </c>
      <c r="L91" s="344">
        <v>0</v>
      </c>
      <c r="M91" s="344">
        <v>0</v>
      </c>
      <c r="N91" s="344">
        <v>0</v>
      </c>
      <c r="O91" s="344">
        <v>0</v>
      </c>
      <c r="P91" s="344">
        <v>0</v>
      </c>
    </row>
    <row r="92" spans="1:16" s="347" customFormat="1" ht="12.75" x14ac:dyDescent="0.25">
      <c r="A92" s="343" t="s">
        <v>1156</v>
      </c>
      <c r="B92" s="344">
        <v>0</v>
      </c>
      <c r="C92" s="344">
        <v>0</v>
      </c>
      <c r="D92" s="344">
        <v>0</v>
      </c>
      <c r="E92" s="344">
        <v>0</v>
      </c>
      <c r="F92" s="344">
        <v>0</v>
      </c>
      <c r="G92" s="344">
        <v>0</v>
      </c>
      <c r="H92" s="344">
        <v>0</v>
      </c>
      <c r="I92" s="344">
        <v>0</v>
      </c>
      <c r="J92" s="344">
        <v>0</v>
      </c>
      <c r="K92" s="344">
        <v>0</v>
      </c>
      <c r="L92" s="344">
        <v>0</v>
      </c>
      <c r="M92" s="344">
        <v>0</v>
      </c>
      <c r="N92" s="344">
        <v>0</v>
      </c>
      <c r="O92" s="344">
        <v>0</v>
      </c>
      <c r="P92" s="344">
        <v>0</v>
      </c>
    </row>
    <row r="93" spans="1:16" s="347" customFormat="1" ht="25.5" x14ac:dyDescent="0.25">
      <c r="A93" s="343" t="s">
        <v>1155</v>
      </c>
      <c r="B93" s="344">
        <v>0</v>
      </c>
      <c r="C93" s="344">
        <v>0</v>
      </c>
      <c r="D93" s="344">
        <v>0</v>
      </c>
      <c r="E93" s="344">
        <v>0</v>
      </c>
      <c r="F93" s="344">
        <v>0</v>
      </c>
      <c r="G93" s="344">
        <v>0</v>
      </c>
      <c r="H93" s="344">
        <v>0</v>
      </c>
      <c r="I93" s="344">
        <v>0</v>
      </c>
      <c r="J93" s="344">
        <v>0</v>
      </c>
      <c r="K93" s="344">
        <v>0</v>
      </c>
      <c r="L93" s="344">
        <v>0</v>
      </c>
      <c r="M93" s="344">
        <v>0</v>
      </c>
      <c r="N93" s="344">
        <v>0</v>
      </c>
      <c r="O93" s="344">
        <v>0</v>
      </c>
      <c r="P93" s="344">
        <v>0</v>
      </c>
    </row>
    <row r="94" spans="1:16" s="347" customFormat="1" ht="25.5" x14ac:dyDescent="0.25">
      <c r="A94" s="343" t="s">
        <v>1154</v>
      </c>
      <c r="B94" s="344">
        <v>0</v>
      </c>
      <c r="C94" s="344">
        <v>0</v>
      </c>
      <c r="D94" s="344">
        <v>0</v>
      </c>
      <c r="E94" s="344">
        <v>0</v>
      </c>
      <c r="F94" s="344">
        <v>0</v>
      </c>
      <c r="G94" s="344">
        <v>0</v>
      </c>
      <c r="H94" s="344">
        <v>0</v>
      </c>
      <c r="I94" s="344">
        <v>0</v>
      </c>
      <c r="J94" s="344">
        <v>0</v>
      </c>
      <c r="K94" s="344">
        <v>0</v>
      </c>
      <c r="L94" s="344">
        <v>0</v>
      </c>
      <c r="M94" s="344">
        <v>0</v>
      </c>
      <c r="N94" s="344">
        <v>0</v>
      </c>
      <c r="O94" s="344">
        <v>0</v>
      </c>
      <c r="P94" s="344">
        <v>0</v>
      </c>
    </row>
    <row r="95" spans="1:16" s="347" customFormat="1" ht="12.75" x14ac:dyDescent="0.25">
      <c r="A95" s="343" t="s">
        <v>1153</v>
      </c>
      <c r="B95" s="344">
        <v>0</v>
      </c>
      <c r="C95" s="344">
        <v>0</v>
      </c>
      <c r="D95" s="344">
        <v>0</v>
      </c>
      <c r="E95" s="344">
        <v>0</v>
      </c>
      <c r="F95" s="344">
        <v>0</v>
      </c>
      <c r="G95" s="344">
        <v>0</v>
      </c>
      <c r="H95" s="344">
        <v>0</v>
      </c>
      <c r="I95" s="344">
        <v>0</v>
      </c>
      <c r="J95" s="344">
        <v>0</v>
      </c>
      <c r="K95" s="344">
        <v>0</v>
      </c>
      <c r="L95" s="344">
        <v>0</v>
      </c>
      <c r="M95" s="344">
        <v>0</v>
      </c>
      <c r="N95" s="344">
        <v>0</v>
      </c>
      <c r="O95" s="344">
        <v>0</v>
      </c>
      <c r="P95" s="344">
        <v>0</v>
      </c>
    </row>
    <row r="96" spans="1:16" s="347" customFormat="1" ht="25.5" x14ac:dyDescent="0.25">
      <c r="A96" s="343" t="s">
        <v>1152</v>
      </c>
      <c r="B96" s="344">
        <v>0</v>
      </c>
      <c r="C96" s="344">
        <v>0</v>
      </c>
      <c r="D96" s="344">
        <v>0</v>
      </c>
      <c r="E96" s="344">
        <v>0</v>
      </c>
      <c r="F96" s="344">
        <v>0</v>
      </c>
      <c r="G96" s="344">
        <v>0</v>
      </c>
      <c r="H96" s="344">
        <v>0</v>
      </c>
      <c r="I96" s="344">
        <v>0</v>
      </c>
      <c r="J96" s="344">
        <v>0</v>
      </c>
      <c r="K96" s="344">
        <v>0</v>
      </c>
      <c r="L96" s="344">
        <v>0</v>
      </c>
      <c r="M96" s="344">
        <v>0</v>
      </c>
      <c r="N96" s="344">
        <v>0</v>
      </c>
      <c r="O96" s="344">
        <v>0</v>
      </c>
      <c r="P96" s="344">
        <v>0</v>
      </c>
    </row>
    <row r="97" spans="1:16" s="347" customFormat="1" ht="25.5" x14ac:dyDescent="0.25">
      <c r="A97" s="343" t="s">
        <v>1151</v>
      </c>
      <c r="B97" s="344">
        <v>0</v>
      </c>
      <c r="C97" s="344">
        <v>0</v>
      </c>
      <c r="D97" s="344">
        <v>0</v>
      </c>
      <c r="E97" s="344">
        <v>0</v>
      </c>
      <c r="F97" s="344">
        <v>0</v>
      </c>
      <c r="G97" s="344">
        <v>0</v>
      </c>
      <c r="H97" s="344">
        <v>0</v>
      </c>
      <c r="I97" s="344">
        <v>0</v>
      </c>
      <c r="J97" s="344">
        <v>0</v>
      </c>
      <c r="K97" s="344">
        <v>0</v>
      </c>
      <c r="L97" s="344">
        <v>0</v>
      </c>
      <c r="M97" s="344">
        <v>0</v>
      </c>
      <c r="N97" s="344">
        <v>0</v>
      </c>
      <c r="O97" s="344">
        <v>0</v>
      </c>
      <c r="P97" s="344">
        <v>0</v>
      </c>
    </row>
    <row r="98" spans="1:16" s="347" customFormat="1" ht="25.5" x14ac:dyDescent="0.25">
      <c r="A98" s="343" t="s">
        <v>1596</v>
      </c>
      <c r="B98" s="344">
        <v>0</v>
      </c>
      <c r="C98" s="344">
        <v>0</v>
      </c>
      <c r="D98" s="344">
        <v>0</v>
      </c>
      <c r="E98" s="344">
        <v>0</v>
      </c>
      <c r="F98" s="344">
        <v>0</v>
      </c>
      <c r="G98" s="344">
        <v>0</v>
      </c>
      <c r="H98" s="344">
        <v>0</v>
      </c>
      <c r="I98" s="344">
        <v>0</v>
      </c>
      <c r="J98" s="344">
        <v>0</v>
      </c>
      <c r="K98" s="344">
        <v>0</v>
      </c>
      <c r="L98" s="344">
        <v>0</v>
      </c>
      <c r="M98" s="344">
        <v>0</v>
      </c>
      <c r="N98" s="344">
        <v>0</v>
      </c>
      <c r="O98" s="344">
        <v>0</v>
      </c>
      <c r="P98" s="344">
        <v>0</v>
      </c>
    </row>
    <row r="99" spans="1:16" s="347" customFormat="1" ht="25.5" x14ac:dyDescent="0.25">
      <c r="A99" s="343" t="s">
        <v>1150</v>
      </c>
      <c r="B99" s="344">
        <v>0</v>
      </c>
      <c r="C99" s="344">
        <v>0</v>
      </c>
      <c r="D99" s="344">
        <v>0</v>
      </c>
      <c r="E99" s="344">
        <v>0</v>
      </c>
      <c r="F99" s="344">
        <v>0</v>
      </c>
      <c r="G99" s="344">
        <v>0</v>
      </c>
      <c r="H99" s="344">
        <v>0</v>
      </c>
      <c r="I99" s="344">
        <v>0</v>
      </c>
      <c r="J99" s="344">
        <v>0</v>
      </c>
      <c r="K99" s="344">
        <v>0</v>
      </c>
      <c r="L99" s="344">
        <v>0</v>
      </c>
      <c r="M99" s="344">
        <v>0</v>
      </c>
      <c r="N99" s="344">
        <v>0</v>
      </c>
      <c r="O99" s="344">
        <v>0</v>
      </c>
      <c r="P99" s="344">
        <v>0</v>
      </c>
    </row>
    <row r="100" spans="1:16" s="347" customFormat="1" ht="12.75" x14ac:dyDescent="0.25">
      <c r="A100" s="343" t="s">
        <v>1149</v>
      </c>
      <c r="B100" s="344">
        <v>0</v>
      </c>
      <c r="C100" s="344">
        <v>0</v>
      </c>
      <c r="D100" s="344">
        <v>0</v>
      </c>
      <c r="E100" s="344">
        <v>0</v>
      </c>
      <c r="F100" s="344">
        <v>0</v>
      </c>
      <c r="G100" s="344">
        <v>0</v>
      </c>
      <c r="H100" s="344">
        <v>0</v>
      </c>
      <c r="I100" s="344">
        <v>0</v>
      </c>
      <c r="J100" s="344">
        <v>0</v>
      </c>
      <c r="K100" s="344">
        <v>0</v>
      </c>
      <c r="L100" s="344">
        <v>0</v>
      </c>
      <c r="M100" s="344">
        <v>0</v>
      </c>
      <c r="N100" s="344">
        <v>0</v>
      </c>
      <c r="O100" s="344">
        <v>0</v>
      </c>
      <c r="P100" s="344">
        <v>0</v>
      </c>
    </row>
    <row r="101" spans="1:16" s="347" customFormat="1" ht="25.5" x14ac:dyDescent="0.25">
      <c r="A101" s="343" t="s">
        <v>1597</v>
      </c>
      <c r="B101" s="344">
        <v>0</v>
      </c>
      <c r="C101" s="344">
        <v>0</v>
      </c>
      <c r="D101" s="344">
        <v>0</v>
      </c>
      <c r="E101" s="344">
        <v>0</v>
      </c>
      <c r="F101" s="344">
        <v>0</v>
      </c>
      <c r="G101" s="344">
        <v>0</v>
      </c>
      <c r="H101" s="344">
        <v>0</v>
      </c>
      <c r="I101" s="344">
        <v>0</v>
      </c>
      <c r="J101" s="344">
        <v>0</v>
      </c>
      <c r="K101" s="344">
        <v>0</v>
      </c>
      <c r="L101" s="344">
        <v>0</v>
      </c>
      <c r="M101" s="344">
        <v>0</v>
      </c>
      <c r="N101" s="344">
        <v>0</v>
      </c>
      <c r="O101" s="344">
        <v>0</v>
      </c>
      <c r="P101" s="344">
        <v>0</v>
      </c>
    </row>
    <row r="102" spans="1:16" s="347" customFormat="1" ht="25.5" x14ac:dyDescent="0.25">
      <c r="A102" s="343" t="s">
        <v>1148</v>
      </c>
      <c r="B102" s="344">
        <v>0</v>
      </c>
      <c r="C102" s="344">
        <v>0</v>
      </c>
      <c r="D102" s="344">
        <v>0</v>
      </c>
      <c r="E102" s="344">
        <v>0</v>
      </c>
      <c r="F102" s="344">
        <v>0</v>
      </c>
      <c r="G102" s="344">
        <v>0</v>
      </c>
      <c r="H102" s="344">
        <v>0</v>
      </c>
      <c r="I102" s="344">
        <v>0</v>
      </c>
      <c r="J102" s="344">
        <v>0</v>
      </c>
      <c r="K102" s="344">
        <v>0</v>
      </c>
      <c r="L102" s="344">
        <v>0</v>
      </c>
      <c r="M102" s="344">
        <v>0</v>
      </c>
      <c r="N102" s="344">
        <v>0</v>
      </c>
      <c r="O102" s="344">
        <v>0</v>
      </c>
      <c r="P102" s="344">
        <v>0</v>
      </c>
    </row>
    <row r="103" spans="1:16" s="347" customFormat="1" ht="25.5" x14ac:dyDescent="0.25">
      <c r="A103" s="343" t="s">
        <v>1147</v>
      </c>
      <c r="B103" s="344">
        <v>0</v>
      </c>
      <c r="C103" s="344">
        <v>0</v>
      </c>
      <c r="D103" s="344">
        <v>0</v>
      </c>
      <c r="E103" s="344">
        <v>0</v>
      </c>
      <c r="F103" s="344">
        <v>0</v>
      </c>
      <c r="G103" s="344">
        <v>0</v>
      </c>
      <c r="H103" s="344">
        <v>0</v>
      </c>
      <c r="I103" s="344">
        <v>0</v>
      </c>
      <c r="J103" s="344">
        <v>0</v>
      </c>
      <c r="K103" s="344">
        <v>0</v>
      </c>
      <c r="L103" s="344">
        <v>0</v>
      </c>
      <c r="M103" s="344">
        <v>0</v>
      </c>
      <c r="N103" s="344">
        <v>0</v>
      </c>
      <c r="O103" s="344">
        <v>0</v>
      </c>
      <c r="P103" s="344">
        <v>0</v>
      </c>
    </row>
    <row r="104" spans="1:16" s="347" customFormat="1" ht="25.5" x14ac:dyDescent="0.25">
      <c r="A104" s="343" t="s">
        <v>1146</v>
      </c>
      <c r="B104" s="344">
        <v>1992000</v>
      </c>
      <c r="C104" s="344">
        <v>0</v>
      </c>
      <c r="D104" s="344">
        <v>0</v>
      </c>
      <c r="E104" s="344">
        <v>0</v>
      </c>
      <c r="F104" s="344">
        <v>0</v>
      </c>
      <c r="G104" s="344">
        <v>0</v>
      </c>
      <c r="H104" s="344">
        <v>0</v>
      </c>
      <c r="I104" s="344">
        <v>0</v>
      </c>
      <c r="J104" s="344">
        <v>0</v>
      </c>
      <c r="K104" s="344">
        <v>0</v>
      </c>
      <c r="L104" s="344">
        <v>0</v>
      </c>
      <c r="M104" s="344">
        <v>0</v>
      </c>
      <c r="N104" s="344">
        <v>0</v>
      </c>
      <c r="O104" s="344">
        <v>0</v>
      </c>
      <c r="P104" s="344">
        <v>1992000</v>
      </c>
    </row>
    <row r="105" spans="1:16" s="347" customFormat="1" ht="12.75" x14ac:dyDescent="0.25">
      <c r="A105" s="343" t="s">
        <v>820</v>
      </c>
      <c r="B105" s="344">
        <v>0</v>
      </c>
      <c r="C105" s="344">
        <v>0</v>
      </c>
      <c r="D105" s="344">
        <v>0</v>
      </c>
      <c r="E105" s="344">
        <v>0</v>
      </c>
      <c r="F105" s="344">
        <v>0</v>
      </c>
      <c r="G105" s="344">
        <v>0</v>
      </c>
      <c r="H105" s="344">
        <v>0</v>
      </c>
      <c r="I105" s="344">
        <v>0</v>
      </c>
      <c r="J105" s="344">
        <v>0</v>
      </c>
      <c r="K105" s="344">
        <v>0</v>
      </c>
      <c r="L105" s="344">
        <v>0</v>
      </c>
      <c r="M105" s="344">
        <v>0</v>
      </c>
      <c r="N105" s="344">
        <v>0</v>
      </c>
      <c r="O105" s="344">
        <v>0</v>
      </c>
      <c r="P105" s="344">
        <v>0</v>
      </c>
    </row>
    <row r="106" spans="1:16" s="347" customFormat="1" ht="25.5" x14ac:dyDescent="0.25">
      <c r="A106" s="343" t="s">
        <v>821</v>
      </c>
      <c r="B106" s="344">
        <v>0</v>
      </c>
      <c r="C106" s="344">
        <v>0</v>
      </c>
      <c r="D106" s="344">
        <v>0</v>
      </c>
      <c r="E106" s="344">
        <v>0</v>
      </c>
      <c r="F106" s="344">
        <v>0</v>
      </c>
      <c r="G106" s="344">
        <v>0</v>
      </c>
      <c r="H106" s="344">
        <v>0</v>
      </c>
      <c r="I106" s="344">
        <v>0</v>
      </c>
      <c r="J106" s="344">
        <v>0</v>
      </c>
      <c r="K106" s="344">
        <v>0</v>
      </c>
      <c r="L106" s="344">
        <v>0</v>
      </c>
      <c r="M106" s="344">
        <v>0</v>
      </c>
      <c r="N106" s="344">
        <v>0</v>
      </c>
      <c r="O106" s="344">
        <v>0</v>
      </c>
      <c r="P106" s="344">
        <v>0</v>
      </c>
    </row>
    <row r="107" spans="1:16" s="347" customFormat="1" ht="25.5" x14ac:dyDescent="0.25">
      <c r="A107" s="343" t="s">
        <v>822</v>
      </c>
      <c r="B107" s="344">
        <v>0</v>
      </c>
      <c r="C107" s="344">
        <v>0</v>
      </c>
      <c r="D107" s="344">
        <v>0</v>
      </c>
      <c r="E107" s="344">
        <v>0</v>
      </c>
      <c r="F107" s="344">
        <v>0</v>
      </c>
      <c r="G107" s="344">
        <v>0</v>
      </c>
      <c r="H107" s="344">
        <v>0</v>
      </c>
      <c r="I107" s="344">
        <v>0</v>
      </c>
      <c r="J107" s="344">
        <v>0</v>
      </c>
      <c r="K107" s="344">
        <v>0</v>
      </c>
      <c r="L107" s="344">
        <v>0</v>
      </c>
      <c r="M107" s="344">
        <v>0</v>
      </c>
      <c r="N107" s="344">
        <v>0</v>
      </c>
      <c r="O107" s="344">
        <v>0</v>
      </c>
      <c r="P107" s="344">
        <v>0</v>
      </c>
    </row>
    <row r="108" spans="1:16" s="347" customFormat="1" ht="12.75" x14ac:dyDescent="0.25">
      <c r="A108" s="343" t="s">
        <v>1145</v>
      </c>
      <c r="B108" s="344">
        <v>0</v>
      </c>
      <c r="C108" s="344">
        <v>0</v>
      </c>
      <c r="D108" s="344">
        <v>0</v>
      </c>
      <c r="E108" s="344">
        <v>0</v>
      </c>
      <c r="F108" s="344">
        <v>0</v>
      </c>
      <c r="G108" s="344">
        <v>0</v>
      </c>
      <c r="H108" s="344">
        <v>0</v>
      </c>
      <c r="I108" s="344">
        <v>0</v>
      </c>
      <c r="J108" s="344">
        <v>0</v>
      </c>
      <c r="K108" s="344">
        <v>0</v>
      </c>
      <c r="L108" s="344">
        <v>0</v>
      </c>
      <c r="M108" s="344">
        <v>0</v>
      </c>
      <c r="N108" s="344">
        <v>0</v>
      </c>
      <c r="O108" s="344">
        <v>0</v>
      </c>
      <c r="P108" s="344">
        <v>0</v>
      </c>
    </row>
    <row r="109" spans="1:16" s="347" customFormat="1" ht="12.75" x14ac:dyDescent="0.25">
      <c r="A109" s="343" t="s">
        <v>823</v>
      </c>
      <c r="B109" s="344">
        <v>0</v>
      </c>
      <c r="C109" s="344">
        <v>0</v>
      </c>
      <c r="D109" s="344">
        <v>0</v>
      </c>
      <c r="E109" s="344">
        <v>0</v>
      </c>
      <c r="F109" s="344">
        <v>0</v>
      </c>
      <c r="G109" s="344">
        <v>0</v>
      </c>
      <c r="H109" s="344">
        <v>0</v>
      </c>
      <c r="I109" s="344">
        <v>0</v>
      </c>
      <c r="J109" s="344">
        <v>0</v>
      </c>
      <c r="K109" s="344">
        <v>0</v>
      </c>
      <c r="L109" s="344">
        <v>0</v>
      </c>
      <c r="M109" s="344">
        <v>0</v>
      </c>
      <c r="N109" s="344">
        <v>0</v>
      </c>
      <c r="O109" s="344">
        <v>0</v>
      </c>
      <c r="P109" s="344">
        <v>0</v>
      </c>
    </row>
    <row r="110" spans="1:16" s="347" customFormat="1" ht="38.25" x14ac:dyDescent="0.25">
      <c r="A110" s="343" t="s">
        <v>824</v>
      </c>
      <c r="B110" s="344">
        <v>0</v>
      </c>
      <c r="C110" s="344">
        <v>0</v>
      </c>
      <c r="D110" s="344">
        <v>0</v>
      </c>
      <c r="E110" s="344">
        <v>0</v>
      </c>
      <c r="F110" s="344">
        <v>0</v>
      </c>
      <c r="G110" s="344">
        <v>0</v>
      </c>
      <c r="H110" s="344">
        <v>0</v>
      </c>
      <c r="I110" s="344">
        <v>0</v>
      </c>
      <c r="J110" s="344">
        <v>0</v>
      </c>
      <c r="K110" s="344">
        <v>0</v>
      </c>
      <c r="L110" s="344">
        <v>0</v>
      </c>
      <c r="M110" s="344">
        <v>0</v>
      </c>
      <c r="N110" s="344">
        <v>0</v>
      </c>
      <c r="O110" s="344">
        <v>0</v>
      </c>
      <c r="P110" s="344">
        <v>0</v>
      </c>
    </row>
    <row r="111" spans="1:16" s="347" customFormat="1" ht="38.25" x14ac:dyDescent="0.25">
      <c r="A111" s="343" t="s">
        <v>825</v>
      </c>
      <c r="B111" s="344">
        <v>0</v>
      </c>
      <c r="C111" s="344">
        <v>0</v>
      </c>
      <c r="D111" s="344">
        <v>0</v>
      </c>
      <c r="E111" s="344">
        <v>0</v>
      </c>
      <c r="F111" s="344">
        <v>0</v>
      </c>
      <c r="G111" s="344">
        <v>0</v>
      </c>
      <c r="H111" s="344">
        <v>0</v>
      </c>
      <c r="I111" s="344">
        <v>0</v>
      </c>
      <c r="J111" s="344">
        <v>0</v>
      </c>
      <c r="K111" s="344">
        <v>0</v>
      </c>
      <c r="L111" s="344">
        <v>0</v>
      </c>
      <c r="M111" s="344">
        <v>0</v>
      </c>
      <c r="N111" s="344">
        <v>0</v>
      </c>
      <c r="O111" s="344">
        <v>0</v>
      </c>
      <c r="P111" s="344">
        <v>0</v>
      </c>
    </row>
    <row r="112" spans="1:16" s="347" customFormat="1" ht="51" x14ac:dyDescent="0.25">
      <c r="A112" s="343" t="s">
        <v>826</v>
      </c>
      <c r="B112" s="344">
        <v>0</v>
      </c>
      <c r="C112" s="344">
        <v>0</v>
      </c>
      <c r="D112" s="344">
        <v>0</v>
      </c>
      <c r="E112" s="344">
        <v>0</v>
      </c>
      <c r="F112" s="344">
        <v>0</v>
      </c>
      <c r="G112" s="344">
        <v>0</v>
      </c>
      <c r="H112" s="344">
        <v>0</v>
      </c>
      <c r="I112" s="344">
        <v>0</v>
      </c>
      <c r="J112" s="344">
        <v>0</v>
      </c>
      <c r="K112" s="344">
        <v>0</v>
      </c>
      <c r="L112" s="344">
        <v>0</v>
      </c>
      <c r="M112" s="344">
        <v>0</v>
      </c>
      <c r="N112" s="344">
        <v>0</v>
      </c>
      <c r="O112" s="344">
        <v>0</v>
      </c>
      <c r="P112" s="344">
        <v>0</v>
      </c>
    </row>
    <row r="113" spans="1:16" s="347" customFormat="1" ht="38.25" x14ac:dyDescent="0.25">
      <c r="A113" s="343" t="s">
        <v>827</v>
      </c>
      <c r="B113" s="344">
        <v>0</v>
      </c>
      <c r="C113" s="344">
        <v>0</v>
      </c>
      <c r="D113" s="344">
        <v>0</v>
      </c>
      <c r="E113" s="344">
        <v>0</v>
      </c>
      <c r="F113" s="344">
        <v>0</v>
      </c>
      <c r="G113" s="344">
        <v>0</v>
      </c>
      <c r="H113" s="344">
        <v>0</v>
      </c>
      <c r="I113" s="344">
        <v>0</v>
      </c>
      <c r="J113" s="344">
        <v>0</v>
      </c>
      <c r="K113" s="344">
        <v>0</v>
      </c>
      <c r="L113" s="344">
        <v>0</v>
      </c>
      <c r="M113" s="344">
        <v>0</v>
      </c>
      <c r="N113" s="344">
        <v>0</v>
      </c>
      <c r="O113" s="344">
        <v>0</v>
      </c>
      <c r="P113" s="344">
        <v>0</v>
      </c>
    </row>
    <row r="114" spans="1:16" s="347" customFormat="1" ht="38.25" x14ac:dyDescent="0.25">
      <c r="A114" s="343" t="s">
        <v>828</v>
      </c>
      <c r="B114" s="344">
        <v>0</v>
      </c>
      <c r="C114" s="344">
        <v>0</v>
      </c>
      <c r="D114" s="344">
        <v>0</v>
      </c>
      <c r="E114" s="344">
        <v>0</v>
      </c>
      <c r="F114" s="344">
        <v>0</v>
      </c>
      <c r="G114" s="344">
        <v>0</v>
      </c>
      <c r="H114" s="344">
        <v>0</v>
      </c>
      <c r="I114" s="344">
        <v>0</v>
      </c>
      <c r="J114" s="344">
        <v>0</v>
      </c>
      <c r="K114" s="344">
        <v>0</v>
      </c>
      <c r="L114" s="344">
        <v>0</v>
      </c>
      <c r="M114" s="344">
        <v>0</v>
      </c>
      <c r="N114" s="344">
        <v>0</v>
      </c>
      <c r="O114" s="344">
        <v>0</v>
      </c>
      <c r="P114" s="344">
        <v>0</v>
      </c>
    </row>
    <row r="115" spans="1:16" s="347" customFormat="1" ht="12.75" x14ac:dyDescent="0.25">
      <c r="A115" s="343" t="s">
        <v>829</v>
      </c>
      <c r="B115" s="344">
        <v>0</v>
      </c>
      <c r="C115" s="344">
        <v>0</v>
      </c>
      <c r="D115" s="344">
        <v>0</v>
      </c>
      <c r="E115" s="344">
        <v>0</v>
      </c>
      <c r="F115" s="344">
        <v>0</v>
      </c>
      <c r="G115" s="344">
        <v>0</v>
      </c>
      <c r="H115" s="344">
        <v>0</v>
      </c>
      <c r="I115" s="344">
        <v>0</v>
      </c>
      <c r="J115" s="344">
        <v>0</v>
      </c>
      <c r="K115" s="344">
        <v>0</v>
      </c>
      <c r="L115" s="344">
        <v>0</v>
      </c>
      <c r="M115" s="344">
        <v>0</v>
      </c>
      <c r="N115" s="344">
        <v>0</v>
      </c>
      <c r="O115" s="344">
        <v>0</v>
      </c>
      <c r="P115" s="344">
        <v>0</v>
      </c>
    </row>
    <row r="116" spans="1:16" s="347" customFormat="1" ht="25.5" x14ac:dyDescent="0.25">
      <c r="A116" s="343" t="s">
        <v>830</v>
      </c>
      <c r="B116" s="344">
        <v>0</v>
      </c>
      <c r="C116" s="344">
        <v>0</v>
      </c>
      <c r="D116" s="344">
        <v>0</v>
      </c>
      <c r="E116" s="344">
        <v>0</v>
      </c>
      <c r="F116" s="344">
        <v>0</v>
      </c>
      <c r="G116" s="344">
        <v>0</v>
      </c>
      <c r="H116" s="344">
        <v>0</v>
      </c>
      <c r="I116" s="344">
        <v>0</v>
      </c>
      <c r="J116" s="344">
        <v>0</v>
      </c>
      <c r="K116" s="344">
        <v>0</v>
      </c>
      <c r="L116" s="344">
        <v>0</v>
      </c>
      <c r="M116" s="344">
        <v>0</v>
      </c>
      <c r="N116" s="344">
        <v>0</v>
      </c>
      <c r="O116" s="344">
        <v>0</v>
      </c>
      <c r="P116" s="344">
        <v>0</v>
      </c>
    </row>
    <row r="117" spans="1:16" s="347" customFormat="1" ht="12.75" x14ac:dyDescent="0.25">
      <c r="A117" s="343" t="s">
        <v>831</v>
      </c>
      <c r="B117" s="344">
        <v>0</v>
      </c>
      <c r="C117" s="344">
        <v>0</v>
      </c>
      <c r="D117" s="344">
        <v>0</v>
      </c>
      <c r="E117" s="344">
        <v>0</v>
      </c>
      <c r="F117" s="344">
        <v>0</v>
      </c>
      <c r="G117" s="344">
        <v>0</v>
      </c>
      <c r="H117" s="344">
        <v>0</v>
      </c>
      <c r="I117" s="344">
        <v>0</v>
      </c>
      <c r="J117" s="344">
        <v>0</v>
      </c>
      <c r="K117" s="344">
        <v>0</v>
      </c>
      <c r="L117" s="344">
        <v>0</v>
      </c>
      <c r="M117" s="344">
        <v>0</v>
      </c>
      <c r="N117" s="344">
        <v>0</v>
      </c>
      <c r="O117" s="344">
        <v>0</v>
      </c>
      <c r="P117" s="344">
        <v>0</v>
      </c>
    </row>
    <row r="118" spans="1:16" s="347" customFormat="1" ht="25.5" x14ac:dyDescent="0.25">
      <c r="A118" s="343" t="s">
        <v>832</v>
      </c>
      <c r="B118" s="344">
        <v>0</v>
      </c>
      <c r="C118" s="344">
        <v>0</v>
      </c>
      <c r="D118" s="344">
        <v>0</v>
      </c>
      <c r="E118" s="344">
        <v>0</v>
      </c>
      <c r="F118" s="344">
        <v>0</v>
      </c>
      <c r="G118" s="344">
        <v>0</v>
      </c>
      <c r="H118" s="344">
        <v>0</v>
      </c>
      <c r="I118" s="344">
        <v>0</v>
      </c>
      <c r="J118" s="344">
        <v>0</v>
      </c>
      <c r="K118" s="344">
        <v>0</v>
      </c>
      <c r="L118" s="344">
        <v>0</v>
      </c>
      <c r="M118" s="344">
        <v>0</v>
      </c>
      <c r="N118" s="344">
        <v>0</v>
      </c>
      <c r="O118" s="344">
        <v>0</v>
      </c>
      <c r="P118" s="344">
        <v>0</v>
      </c>
    </row>
    <row r="119" spans="1:16" s="347" customFormat="1" ht="25.5" x14ac:dyDescent="0.25">
      <c r="A119" s="343" t="s">
        <v>833</v>
      </c>
      <c r="B119" s="344">
        <v>400000</v>
      </c>
      <c r="C119" s="344">
        <v>0</v>
      </c>
      <c r="D119" s="344">
        <v>0</v>
      </c>
      <c r="E119" s="344">
        <v>0</v>
      </c>
      <c r="F119" s="344">
        <v>0</v>
      </c>
      <c r="G119" s="344">
        <v>0</v>
      </c>
      <c r="H119" s="344">
        <v>0</v>
      </c>
      <c r="I119" s="344">
        <v>0</v>
      </c>
      <c r="J119" s="344">
        <v>0</v>
      </c>
      <c r="K119" s="344">
        <v>0</v>
      </c>
      <c r="L119" s="344">
        <v>0</v>
      </c>
      <c r="M119" s="344">
        <v>0</v>
      </c>
      <c r="N119" s="344">
        <v>0</v>
      </c>
      <c r="O119" s="344">
        <v>0</v>
      </c>
      <c r="P119" s="344">
        <v>400000</v>
      </c>
    </row>
    <row r="120" spans="1:16" s="347" customFormat="1" ht="12.75" x14ac:dyDescent="0.25">
      <c r="A120" s="343" t="s">
        <v>834</v>
      </c>
      <c r="B120" s="344">
        <v>0</v>
      </c>
      <c r="C120" s="344">
        <v>0</v>
      </c>
      <c r="D120" s="344">
        <v>0</v>
      </c>
      <c r="E120" s="344">
        <v>0</v>
      </c>
      <c r="F120" s="344">
        <v>0</v>
      </c>
      <c r="G120" s="344">
        <v>0</v>
      </c>
      <c r="H120" s="344">
        <v>0</v>
      </c>
      <c r="I120" s="344">
        <v>0</v>
      </c>
      <c r="J120" s="344">
        <v>0</v>
      </c>
      <c r="K120" s="344">
        <v>0</v>
      </c>
      <c r="L120" s="344">
        <v>0</v>
      </c>
      <c r="M120" s="344">
        <v>0</v>
      </c>
      <c r="N120" s="344">
        <v>0</v>
      </c>
      <c r="O120" s="344">
        <v>0</v>
      </c>
      <c r="P120" s="344">
        <v>0</v>
      </c>
    </row>
    <row r="121" spans="1:16" s="347" customFormat="1" ht="25.5" x14ac:dyDescent="0.25">
      <c r="A121" s="343" t="s">
        <v>835</v>
      </c>
      <c r="B121" s="344">
        <v>1592000</v>
      </c>
      <c r="C121" s="344">
        <v>0</v>
      </c>
      <c r="D121" s="344">
        <v>0</v>
      </c>
      <c r="E121" s="344">
        <v>0</v>
      </c>
      <c r="F121" s="344">
        <v>0</v>
      </c>
      <c r="G121" s="344">
        <v>0</v>
      </c>
      <c r="H121" s="344">
        <v>0</v>
      </c>
      <c r="I121" s="344">
        <v>0</v>
      </c>
      <c r="J121" s="344">
        <v>0</v>
      </c>
      <c r="K121" s="344">
        <v>0</v>
      </c>
      <c r="L121" s="344">
        <v>0</v>
      </c>
      <c r="M121" s="344">
        <v>0</v>
      </c>
      <c r="N121" s="344">
        <v>0</v>
      </c>
      <c r="O121" s="344">
        <v>0</v>
      </c>
      <c r="P121" s="344">
        <v>1592000</v>
      </c>
    </row>
    <row r="122" spans="1:16" s="347" customFormat="1" ht="38.25" x14ac:dyDescent="0.25">
      <c r="A122" s="343" t="s">
        <v>836</v>
      </c>
      <c r="B122" s="344">
        <v>0</v>
      </c>
      <c r="C122" s="344">
        <v>0</v>
      </c>
      <c r="D122" s="344">
        <v>0</v>
      </c>
      <c r="E122" s="344">
        <v>0</v>
      </c>
      <c r="F122" s="344">
        <v>0</v>
      </c>
      <c r="G122" s="344">
        <v>0</v>
      </c>
      <c r="H122" s="344">
        <v>0</v>
      </c>
      <c r="I122" s="344">
        <v>0</v>
      </c>
      <c r="J122" s="344">
        <v>0</v>
      </c>
      <c r="K122" s="344">
        <v>0</v>
      </c>
      <c r="L122" s="344">
        <v>0</v>
      </c>
      <c r="M122" s="344">
        <v>0</v>
      </c>
      <c r="N122" s="344">
        <v>0</v>
      </c>
      <c r="O122" s="344">
        <v>0</v>
      </c>
      <c r="P122" s="344">
        <v>0</v>
      </c>
    </row>
    <row r="123" spans="1:16" s="347" customFormat="1" ht="38.25" x14ac:dyDescent="0.25">
      <c r="A123" s="343" t="s">
        <v>837</v>
      </c>
      <c r="B123" s="344">
        <v>0</v>
      </c>
      <c r="C123" s="344">
        <v>0</v>
      </c>
      <c r="D123" s="344">
        <v>0</v>
      </c>
      <c r="E123" s="344">
        <v>0</v>
      </c>
      <c r="F123" s="344">
        <v>0</v>
      </c>
      <c r="G123" s="344">
        <v>0</v>
      </c>
      <c r="H123" s="344">
        <v>0</v>
      </c>
      <c r="I123" s="344">
        <v>0</v>
      </c>
      <c r="J123" s="344">
        <v>0</v>
      </c>
      <c r="K123" s="344">
        <v>0</v>
      </c>
      <c r="L123" s="344">
        <v>0</v>
      </c>
      <c r="M123" s="344">
        <v>0</v>
      </c>
      <c r="N123" s="344">
        <v>0</v>
      </c>
      <c r="O123" s="344">
        <v>0</v>
      </c>
      <c r="P123" s="344">
        <v>0</v>
      </c>
    </row>
    <row r="124" spans="1:16" s="347" customFormat="1" ht="24" x14ac:dyDescent="0.25">
      <c r="A124" s="345" t="s">
        <v>1598</v>
      </c>
      <c r="B124" s="346">
        <v>1992000</v>
      </c>
      <c r="C124" s="346">
        <v>0</v>
      </c>
      <c r="D124" s="346">
        <v>0</v>
      </c>
      <c r="E124" s="346">
        <v>0</v>
      </c>
      <c r="F124" s="346">
        <v>0</v>
      </c>
      <c r="G124" s="346">
        <v>0</v>
      </c>
      <c r="H124" s="346">
        <v>0</v>
      </c>
      <c r="I124" s="346">
        <v>0</v>
      </c>
      <c r="J124" s="346">
        <v>0</v>
      </c>
      <c r="K124" s="346">
        <v>0</v>
      </c>
      <c r="L124" s="346">
        <v>0</v>
      </c>
      <c r="M124" s="346">
        <v>0</v>
      </c>
      <c r="N124" s="346">
        <v>0</v>
      </c>
      <c r="O124" s="346">
        <v>0</v>
      </c>
      <c r="P124" s="346">
        <v>1992000</v>
      </c>
    </row>
    <row r="125" spans="1:16" s="347" customFormat="1" ht="12.75" x14ac:dyDescent="0.25">
      <c r="A125" s="343" t="s">
        <v>1599</v>
      </c>
      <c r="B125" s="344">
        <v>0</v>
      </c>
      <c r="C125" s="344">
        <v>0</v>
      </c>
      <c r="D125" s="344">
        <v>0</v>
      </c>
      <c r="E125" s="344">
        <v>0</v>
      </c>
      <c r="F125" s="344">
        <v>0</v>
      </c>
      <c r="G125" s="344">
        <v>0</v>
      </c>
      <c r="H125" s="344">
        <v>0</v>
      </c>
      <c r="I125" s="344">
        <v>0</v>
      </c>
      <c r="J125" s="344">
        <v>0</v>
      </c>
      <c r="K125" s="344">
        <v>0</v>
      </c>
      <c r="L125" s="344">
        <v>0</v>
      </c>
      <c r="M125" s="344">
        <v>0</v>
      </c>
      <c r="N125" s="344">
        <v>0</v>
      </c>
      <c r="O125" s="344">
        <v>0</v>
      </c>
      <c r="P125" s="344">
        <v>0</v>
      </c>
    </row>
    <row r="126" spans="1:16" s="347" customFormat="1" ht="12.75" x14ac:dyDescent="0.25">
      <c r="A126" s="343" t="s">
        <v>1144</v>
      </c>
      <c r="B126" s="344">
        <v>0</v>
      </c>
      <c r="C126" s="344">
        <v>0</v>
      </c>
      <c r="D126" s="344">
        <v>0</v>
      </c>
      <c r="E126" s="344">
        <v>0</v>
      </c>
      <c r="F126" s="344">
        <v>0</v>
      </c>
      <c r="G126" s="344">
        <v>0</v>
      </c>
      <c r="H126" s="344">
        <v>0</v>
      </c>
      <c r="I126" s="344">
        <v>0</v>
      </c>
      <c r="J126" s="344">
        <v>0</v>
      </c>
      <c r="K126" s="344">
        <v>0</v>
      </c>
      <c r="L126" s="344">
        <v>0</v>
      </c>
      <c r="M126" s="344">
        <v>0</v>
      </c>
      <c r="N126" s="344">
        <v>0</v>
      </c>
      <c r="O126" s="344">
        <v>0</v>
      </c>
      <c r="P126" s="344">
        <v>0</v>
      </c>
    </row>
    <row r="127" spans="1:16" s="347" customFormat="1" ht="25.5" x14ac:dyDescent="0.25">
      <c r="A127" s="343" t="s">
        <v>1143</v>
      </c>
      <c r="B127" s="344">
        <v>0</v>
      </c>
      <c r="C127" s="344">
        <v>0</v>
      </c>
      <c r="D127" s="344">
        <v>0</v>
      </c>
      <c r="E127" s="344">
        <v>0</v>
      </c>
      <c r="F127" s="344">
        <v>0</v>
      </c>
      <c r="G127" s="344">
        <v>0</v>
      </c>
      <c r="H127" s="344">
        <v>0</v>
      </c>
      <c r="I127" s="344">
        <v>0</v>
      </c>
      <c r="J127" s="344">
        <v>0</v>
      </c>
      <c r="K127" s="344">
        <v>0</v>
      </c>
      <c r="L127" s="344">
        <v>0</v>
      </c>
      <c r="M127" s="344">
        <v>0</v>
      </c>
      <c r="N127" s="344">
        <v>0</v>
      </c>
      <c r="O127" s="344">
        <v>0</v>
      </c>
      <c r="P127" s="344">
        <v>0</v>
      </c>
    </row>
    <row r="128" spans="1:16" s="347" customFormat="1" ht="25.5" x14ac:dyDescent="0.25">
      <c r="A128" s="343" t="s">
        <v>1142</v>
      </c>
      <c r="B128" s="344">
        <v>0</v>
      </c>
      <c r="C128" s="344">
        <v>0</v>
      </c>
      <c r="D128" s="344">
        <v>0</v>
      </c>
      <c r="E128" s="344">
        <v>0</v>
      </c>
      <c r="F128" s="344">
        <v>0</v>
      </c>
      <c r="G128" s="344">
        <v>0</v>
      </c>
      <c r="H128" s="344">
        <v>0</v>
      </c>
      <c r="I128" s="344">
        <v>0</v>
      </c>
      <c r="J128" s="344">
        <v>0</v>
      </c>
      <c r="K128" s="344">
        <v>0</v>
      </c>
      <c r="L128" s="344">
        <v>0</v>
      </c>
      <c r="M128" s="344">
        <v>0</v>
      </c>
      <c r="N128" s="344">
        <v>0</v>
      </c>
      <c r="O128" s="344">
        <v>0</v>
      </c>
      <c r="P128" s="344">
        <v>0</v>
      </c>
    </row>
    <row r="129" spans="1:16" s="347" customFormat="1" ht="12.75" x14ac:dyDescent="0.25">
      <c r="A129" s="343" t="s">
        <v>1141</v>
      </c>
      <c r="B129" s="344">
        <v>0</v>
      </c>
      <c r="C129" s="344">
        <v>0</v>
      </c>
      <c r="D129" s="344">
        <v>0</v>
      </c>
      <c r="E129" s="344">
        <v>0</v>
      </c>
      <c r="F129" s="344">
        <v>0</v>
      </c>
      <c r="G129" s="344">
        <v>0</v>
      </c>
      <c r="H129" s="344">
        <v>0</v>
      </c>
      <c r="I129" s="344">
        <v>0</v>
      </c>
      <c r="J129" s="344">
        <v>0</v>
      </c>
      <c r="K129" s="344">
        <v>0</v>
      </c>
      <c r="L129" s="344">
        <v>0</v>
      </c>
      <c r="M129" s="344">
        <v>0</v>
      </c>
      <c r="N129" s="344">
        <v>0</v>
      </c>
      <c r="O129" s="344">
        <v>0</v>
      </c>
      <c r="P129" s="344">
        <v>0</v>
      </c>
    </row>
    <row r="130" spans="1:16" s="347" customFormat="1" ht="25.5" x14ac:dyDescent="0.25">
      <c r="A130" s="343" t="s">
        <v>1600</v>
      </c>
      <c r="B130" s="344">
        <v>0</v>
      </c>
      <c r="C130" s="344">
        <v>0</v>
      </c>
      <c r="D130" s="344">
        <v>0</v>
      </c>
      <c r="E130" s="344">
        <v>0</v>
      </c>
      <c r="F130" s="344">
        <v>0</v>
      </c>
      <c r="G130" s="344">
        <v>0</v>
      </c>
      <c r="H130" s="344">
        <v>0</v>
      </c>
      <c r="I130" s="344">
        <v>0</v>
      </c>
      <c r="J130" s="344">
        <v>0</v>
      </c>
      <c r="K130" s="344">
        <v>0</v>
      </c>
      <c r="L130" s="344">
        <v>0</v>
      </c>
      <c r="M130" s="344">
        <v>0</v>
      </c>
      <c r="N130" s="344">
        <v>0</v>
      </c>
      <c r="O130" s="344">
        <v>0</v>
      </c>
      <c r="P130" s="344">
        <v>0</v>
      </c>
    </row>
    <row r="131" spans="1:16" s="347" customFormat="1" ht="38.25" x14ac:dyDescent="0.25">
      <c r="A131" s="343" t="s">
        <v>1140</v>
      </c>
      <c r="B131" s="344">
        <v>0</v>
      </c>
      <c r="C131" s="344">
        <v>0</v>
      </c>
      <c r="D131" s="344">
        <v>0</v>
      </c>
      <c r="E131" s="344">
        <v>0</v>
      </c>
      <c r="F131" s="344">
        <v>0</v>
      </c>
      <c r="G131" s="344">
        <v>0</v>
      </c>
      <c r="H131" s="344">
        <v>0</v>
      </c>
      <c r="I131" s="344">
        <v>0</v>
      </c>
      <c r="J131" s="344">
        <v>0</v>
      </c>
      <c r="K131" s="344">
        <v>0</v>
      </c>
      <c r="L131" s="344">
        <v>0</v>
      </c>
      <c r="M131" s="344">
        <v>0</v>
      </c>
      <c r="N131" s="344">
        <v>0</v>
      </c>
      <c r="O131" s="344">
        <v>0</v>
      </c>
      <c r="P131" s="344">
        <v>0</v>
      </c>
    </row>
    <row r="132" spans="1:16" s="347" customFormat="1" ht="38.25" x14ac:dyDescent="0.25">
      <c r="A132" s="343" t="s">
        <v>1601</v>
      </c>
      <c r="B132" s="344">
        <v>0</v>
      </c>
      <c r="C132" s="344">
        <v>0</v>
      </c>
      <c r="D132" s="344">
        <v>0</v>
      </c>
      <c r="E132" s="344">
        <v>0</v>
      </c>
      <c r="F132" s="344">
        <v>0</v>
      </c>
      <c r="G132" s="344">
        <v>0</v>
      </c>
      <c r="H132" s="344">
        <v>0</v>
      </c>
      <c r="I132" s="344">
        <v>0</v>
      </c>
      <c r="J132" s="344">
        <v>0</v>
      </c>
      <c r="K132" s="344">
        <v>0</v>
      </c>
      <c r="L132" s="344">
        <v>0</v>
      </c>
      <c r="M132" s="344">
        <v>0</v>
      </c>
      <c r="N132" s="344">
        <v>0</v>
      </c>
      <c r="O132" s="344">
        <v>0</v>
      </c>
      <c r="P132" s="344">
        <v>0</v>
      </c>
    </row>
    <row r="133" spans="1:16" s="347" customFormat="1" ht="12.75" x14ac:dyDescent="0.25">
      <c r="A133" s="343" t="s">
        <v>1139</v>
      </c>
      <c r="B133" s="344">
        <v>0</v>
      </c>
      <c r="C133" s="344">
        <v>0</v>
      </c>
      <c r="D133" s="344">
        <v>0</v>
      </c>
      <c r="E133" s="344">
        <v>0</v>
      </c>
      <c r="F133" s="344">
        <v>0</v>
      </c>
      <c r="G133" s="344">
        <v>0</v>
      </c>
      <c r="H133" s="344">
        <v>0</v>
      </c>
      <c r="I133" s="344">
        <v>0</v>
      </c>
      <c r="J133" s="344">
        <v>0</v>
      </c>
      <c r="K133" s="344">
        <v>0</v>
      </c>
      <c r="L133" s="344">
        <v>0</v>
      </c>
      <c r="M133" s="344">
        <v>0</v>
      </c>
      <c r="N133" s="344">
        <v>0</v>
      </c>
      <c r="O133" s="344">
        <v>0</v>
      </c>
      <c r="P133" s="344">
        <v>0</v>
      </c>
    </row>
    <row r="134" spans="1:16" s="347" customFormat="1" ht="25.5" x14ac:dyDescent="0.25">
      <c r="A134" s="343" t="s">
        <v>1138</v>
      </c>
      <c r="B134" s="344">
        <v>0</v>
      </c>
      <c r="C134" s="344">
        <v>0</v>
      </c>
      <c r="D134" s="344">
        <v>0</v>
      </c>
      <c r="E134" s="344">
        <v>0</v>
      </c>
      <c r="F134" s="344">
        <v>0</v>
      </c>
      <c r="G134" s="344">
        <v>0</v>
      </c>
      <c r="H134" s="344">
        <v>0</v>
      </c>
      <c r="I134" s="344">
        <v>0</v>
      </c>
      <c r="J134" s="344">
        <v>0</v>
      </c>
      <c r="K134" s="344">
        <v>0</v>
      </c>
      <c r="L134" s="344">
        <v>0</v>
      </c>
      <c r="M134" s="344">
        <v>0</v>
      </c>
      <c r="N134" s="344">
        <v>0</v>
      </c>
      <c r="O134" s="344">
        <v>0</v>
      </c>
      <c r="P134" s="344">
        <v>0</v>
      </c>
    </row>
    <row r="135" spans="1:16" s="347" customFormat="1" ht="38.25" x14ac:dyDescent="0.25">
      <c r="A135" s="343" t="s">
        <v>1137</v>
      </c>
      <c r="B135" s="344">
        <v>0</v>
      </c>
      <c r="C135" s="344">
        <v>0</v>
      </c>
      <c r="D135" s="344">
        <v>0</v>
      </c>
      <c r="E135" s="344">
        <v>0</v>
      </c>
      <c r="F135" s="344">
        <v>0</v>
      </c>
      <c r="G135" s="344">
        <v>0</v>
      </c>
      <c r="H135" s="344">
        <v>0</v>
      </c>
      <c r="I135" s="344">
        <v>0</v>
      </c>
      <c r="J135" s="344">
        <v>0</v>
      </c>
      <c r="K135" s="344">
        <v>0</v>
      </c>
      <c r="L135" s="344">
        <v>0</v>
      </c>
      <c r="M135" s="344">
        <v>0</v>
      </c>
      <c r="N135" s="344">
        <v>0</v>
      </c>
      <c r="O135" s="344">
        <v>0</v>
      </c>
      <c r="P135" s="344">
        <v>0</v>
      </c>
    </row>
    <row r="136" spans="1:16" s="347" customFormat="1" ht="25.5" x14ac:dyDescent="0.25">
      <c r="A136" s="343" t="s">
        <v>1136</v>
      </c>
      <c r="B136" s="344">
        <v>0</v>
      </c>
      <c r="C136" s="344">
        <v>0</v>
      </c>
      <c r="D136" s="344">
        <v>0</v>
      </c>
      <c r="E136" s="344">
        <v>0</v>
      </c>
      <c r="F136" s="344">
        <v>0</v>
      </c>
      <c r="G136" s="344">
        <v>0</v>
      </c>
      <c r="H136" s="344">
        <v>0</v>
      </c>
      <c r="I136" s="344">
        <v>0</v>
      </c>
      <c r="J136" s="344">
        <v>0</v>
      </c>
      <c r="K136" s="344">
        <v>0</v>
      </c>
      <c r="L136" s="344">
        <v>0</v>
      </c>
      <c r="M136" s="344">
        <v>0</v>
      </c>
      <c r="N136" s="344">
        <v>0</v>
      </c>
      <c r="O136" s="344">
        <v>0</v>
      </c>
      <c r="P136" s="344">
        <v>0</v>
      </c>
    </row>
    <row r="137" spans="1:16" s="347" customFormat="1" ht="25.5" x14ac:dyDescent="0.25">
      <c r="A137" s="343" t="s">
        <v>1135</v>
      </c>
      <c r="B137" s="344">
        <v>0</v>
      </c>
      <c r="C137" s="344">
        <v>0</v>
      </c>
      <c r="D137" s="344">
        <v>0</v>
      </c>
      <c r="E137" s="344">
        <v>0</v>
      </c>
      <c r="F137" s="344">
        <v>0</v>
      </c>
      <c r="G137" s="344">
        <v>0</v>
      </c>
      <c r="H137" s="344">
        <v>0</v>
      </c>
      <c r="I137" s="344">
        <v>0</v>
      </c>
      <c r="J137" s="344">
        <v>0</v>
      </c>
      <c r="K137" s="344">
        <v>0</v>
      </c>
      <c r="L137" s="344">
        <v>0</v>
      </c>
      <c r="M137" s="344">
        <v>0</v>
      </c>
      <c r="N137" s="344">
        <v>0</v>
      </c>
      <c r="O137" s="344">
        <v>0</v>
      </c>
      <c r="P137" s="344">
        <v>0</v>
      </c>
    </row>
    <row r="138" spans="1:16" s="347" customFormat="1" ht="12.75" x14ac:dyDescent="0.25">
      <c r="A138" s="343" t="s">
        <v>1134</v>
      </c>
      <c r="B138" s="344">
        <v>0</v>
      </c>
      <c r="C138" s="344">
        <v>0</v>
      </c>
      <c r="D138" s="344">
        <v>0</v>
      </c>
      <c r="E138" s="344">
        <v>0</v>
      </c>
      <c r="F138" s="344">
        <v>0</v>
      </c>
      <c r="G138" s="344">
        <v>0</v>
      </c>
      <c r="H138" s="344">
        <v>0</v>
      </c>
      <c r="I138" s="344">
        <v>0</v>
      </c>
      <c r="J138" s="344">
        <v>0</v>
      </c>
      <c r="K138" s="344">
        <v>0</v>
      </c>
      <c r="L138" s="344">
        <v>0</v>
      </c>
      <c r="M138" s="344">
        <v>0</v>
      </c>
      <c r="N138" s="344">
        <v>0</v>
      </c>
      <c r="O138" s="344">
        <v>0</v>
      </c>
      <c r="P138" s="344">
        <v>0</v>
      </c>
    </row>
    <row r="139" spans="1:16" s="347" customFormat="1" ht="25.5" x14ac:dyDescent="0.25">
      <c r="A139" s="343" t="s">
        <v>1133</v>
      </c>
      <c r="B139" s="344">
        <v>0</v>
      </c>
      <c r="C139" s="344">
        <v>0</v>
      </c>
      <c r="D139" s="344">
        <v>0</v>
      </c>
      <c r="E139" s="344">
        <v>0</v>
      </c>
      <c r="F139" s="344">
        <v>0</v>
      </c>
      <c r="G139" s="344">
        <v>0</v>
      </c>
      <c r="H139" s="344">
        <v>0</v>
      </c>
      <c r="I139" s="344">
        <v>0</v>
      </c>
      <c r="J139" s="344">
        <v>0</v>
      </c>
      <c r="K139" s="344">
        <v>0</v>
      </c>
      <c r="L139" s="344">
        <v>0</v>
      </c>
      <c r="M139" s="344">
        <v>0</v>
      </c>
      <c r="N139" s="344">
        <v>0</v>
      </c>
      <c r="O139" s="344">
        <v>0</v>
      </c>
      <c r="P139" s="344">
        <v>0</v>
      </c>
    </row>
    <row r="140" spans="1:16" s="347" customFormat="1" ht="25.5" x14ac:dyDescent="0.25">
      <c r="A140" s="343" t="s">
        <v>1132</v>
      </c>
      <c r="B140" s="344">
        <v>0</v>
      </c>
      <c r="C140" s="344">
        <v>0</v>
      </c>
      <c r="D140" s="344">
        <v>0</v>
      </c>
      <c r="E140" s="344">
        <v>0</v>
      </c>
      <c r="F140" s="344">
        <v>0</v>
      </c>
      <c r="G140" s="344">
        <v>0</v>
      </c>
      <c r="H140" s="344">
        <v>0</v>
      </c>
      <c r="I140" s="344">
        <v>0</v>
      </c>
      <c r="J140" s="344">
        <v>0</v>
      </c>
      <c r="K140" s="344">
        <v>0</v>
      </c>
      <c r="L140" s="344">
        <v>0</v>
      </c>
      <c r="M140" s="344">
        <v>0</v>
      </c>
      <c r="N140" s="344">
        <v>0</v>
      </c>
      <c r="O140" s="344">
        <v>0</v>
      </c>
      <c r="P140" s="344">
        <v>0</v>
      </c>
    </row>
    <row r="141" spans="1:16" s="347" customFormat="1" ht="25.5" x14ac:dyDescent="0.25">
      <c r="A141" s="343" t="s">
        <v>1131</v>
      </c>
      <c r="B141" s="344">
        <v>0</v>
      </c>
      <c r="C141" s="344">
        <v>0</v>
      </c>
      <c r="D141" s="344">
        <v>0</v>
      </c>
      <c r="E141" s="344">
        <v>0</v>
      </c>
      <c r="F141" s="344">
        <v>0</v>
      </c>
      <c r="G141" s="344">
        <v>0</v>
      </c>
      <c r="H141" s="344">
        <v>0</v>
      </c>
      <c r="I141" s="344">
        <v>0</v>
      </c>
      <c r="J141" s="344">
        <v>0</v>
      </c>
      <c r="K141" s="344">
        <v>0</v>
      </c>
      <c r="L141" s="344">
        <v>0</v>
      </c>
      <c r="M141" s="344">
        <v>0</v>
      </c>
      <c r="N141" s="344">
        <v>0</v>
      </c>
      <c r="O141" s="344">
        <v>0</v>
      </c>
      <c r="P141" s="344">
        <v>0</v>
      </c>
    </row>
    <row r="142" spans="1:16" s="347" customFormat="1" ht="25.5" x14ac:dyDescent="0.25">
      <c r="A142" s="343" t="s">
        <v>1130</v>
      </c>
      <c r="B142" s="344">
        <v>0</v>
      </c>
      <c r="C142" s="344">
        <v>0</v>
      </c>
      <c r="D142" s="344">
        <v>0</v>
      </c>
      <c r="E142" s="344">
        <v>0</v>
      </c>
      <c r="F142" s="344">
        <v>0</v>
      </c>
      <c r="G142" s="344">
        <v>0</v>
      </c>
      <c r="H142" s="344">
        <v>0</v>
      </c>
      <c r="I142" s="344">
        <v>0</v>
      </c>
      <c r="J142" s="344">
        <v>0</v>
      </c>
      <c r="K142" s="344">
        <v>0</v>
      </c>
      <c r="L142" s="344">
        <v>0</v>
      </c>
      <c r="M142" s="344">
        <v>0</v>
      </c>
      <c r="N142" s="344">
        <v>0</v>
      </c>
      <c r="O142" s="344">
        <v>0</v>
      </c>
      <c r="P142" s="344">
        <v>0</v>
      </c>
    </row>
    <row r="143" spans="1:16" s="347" customFormat="1" ht="38.25" x14ac:dyDescent="0.25">
      <c r="A143" s="343" t="s">
        <v>1602</v>
      </c>
      <c r="B143" s="344">
        <v>0</v>
      </c>
      <c r="C143" s="344">
        <v>0</v>
      </c>
      <c r="D143" s="344">
        <v>0</v>
      </c>
      <c r="E143" s="344">
        <v>0</v>
      </c>
      <c r="F143" s="344">
        <v>0</v>
      </c>
      <c r="G143" s="344">
        <v>0</v>
      </c>
      <c r="H143" s="344">
        <v>0</v>
      </c>
      <c r="I143" s="344">
        <v>0</v>
      </c>
      <c r="J143" s="344">
        <v>0</v>
      </c>
      <c r="K143" s="344">
        <v>0</v>
      </c>
      <c r="L143" s="344">
        <v>0</v>
      </c>
      <c r="M143" s="344">
        <v>0</v>
      </c>
      <c r="N143" s="344">
        <v>0</v>
      </c>
      <c r="O143" s="344">
        <v>0</v>
      </c>
      <c r="P143" s="344">
        <v>0</v>
      </c>
    </row>
    <row r="144" spans="1:16" s="347" customFormat="1" ht="12.75" x14ac:dyDescent="0.25">
      <c r="A144" s="343" t="s">
        <v>1129</v>
      </c>
      <c r="B144" s="344">
        <v>0</v>
      </c>
      <c r="C144" s="344">
        <v>0</v>
      </c>
      <c r="D144" s="344">
        <v>0</v>
      </c>
      <c r="E144" s="344">
        <v>0</v>
      </c>
      <c r="F144" s="344">
        <v>0</v>
      </c>
      <c r="G144" s="344">
        <v>0</v>
      </c>
      <c r="H144" s="344">
        <v>0</v>
      </c>
      <c r="I144" s="344">
        <v>0</v>
      </c>
      <c r="J144" s="344">
        <v>0</v>
      </c>
      <c r="K144" s="344">
        <v>0</v>
      </c>
      <c r="L144" s="344">
        <v>0</v>
      </c>
      <c r="M144" s="344">
        <v>0</v>
      </c>
      <c r="N144" s="344">
        <v>0</v>
      </c>
      <c r="O144" s="344">
        <v>0</v>
      </c>
      <c r="P144" s="344">
        <v>0</v>
      </c>
    </row>
    <row r="145" spans="1:16" s="347" customFormat="1" ht="25.5" x14ac:dyDescent="0.25">
      <c r="A145" s="343" t="s">
        <v>1128</v>
      </c>
      <c r="B145" s="344">
        <v>0</v>
      </c>
      <c r="C145" s="344">
        <v>0</v>
      </c>
      <c r="D145" s="344">
        <v>0</v>
      </c>
      <c r="E145" s="344">
        <v>0</v>
      </c>
      <c r="F145" s="344">
        <v>0</v>
      </c>
      <c r="G145" s="344">
        <v>0</v>
      </c>
      <c r="H145" s="344">
        <v>0</v>
      </c>
      <c r="I145" s="344">
        <v>0</v>
      </c>
      <c r="J145" s="344">
        <v>0</v>
      </c>
      <c r="K145" s="344">
        <v>0</v>
      </c>
      <c r="L145" s="344">
        <v>0</v>
      </c>
      <c r="M145" s="344">
        <v>0</v>
      </c>
      <c r="N145" s="344">
        <v>0</v>
      </c>
      <c r="O145" s="344">
        <v>0</v>
      </c>
      <c r="P145" s="344">
        <v>0</v>
      </c>
    </row>
    <row r="146" spans="1:16" s="347" customFormat="1" ht="38.25" x14ac:dyDescent="0.25">
      <c r="A146" s="343" t="s">
        <v>1127</v>
      </c>
      <c r="B146" s="344">
        <v>0</v>
      </c>
      <c r="C146" s="344">
        <v>0</v>
      </c>
      <c r="D146" s="344">
        <v>0</v>
      </c>
      <c r="E146" s="344">
        <v>0</v>
      </c>
      <c r="F146" s="344">
        <v>0</v>
      </c>
      <c r="G146" s="344">
        <v>0</v>
      </c>
      <c r="H146" s="344">
        <v>0</v>
      </c>
      <c r="I146" s="344">
        <v>0</v>
      </c>
      <c r="J146" s="344">
        <v>0</v>
      </c>
      <c r="K146" s="344">
        <v>0</v>
      </c>
      <c r="L146" s="344">
        <v>0</v>
      </c>
      <c r="M146" s="344">
        <v>0</v>
      </c>
      <c r="N146" s="344">
        <v>0</v>
      </c>
      <c r="O146" s="344">
        <v>0</v>
      </c>
      <c r="P146" s="344">
        <v>0</v>
      </c>
    </row>
    <row r="147" spans="1:16" s="347" customFormat="1" ht="25.5" x14ac:dyDescent="0.25">
      <c r="A147" s="343" t="s">
        <v>1126</v>
      </c>
      <c r="B147" s="344">
        <v>0</v>
      </c>
      <c r="C147" s="344">
        <v>0</v>
      </c>
      <c r="D147" s="344">
        <v>0</v>
      </c>
      <c r="E147" s="344">
        <v>0</v>
      </c>
      <c r="F147" s="344">
        <v>0</v>
      </c>
      <c r="G147" s="344">
        <v>0</v>
      </c>
      <c r="H147" s="344">
        <v>0</v>
      </c>
      <c r="I147" s="344">
        <v>0</v>
      </c>
      <c r="J147" s="344">
        <v>0</v>
      </c>
      <c r="K147" s="344">
        <v>0</v>
      </c>
      <c r="L147" s="344">
        <v>0</v>
      </c>
      <c r="M147" s="344">
        <v>0</v>
      </c>
      <c r="N147" s="344">
        <v>0</v>
      </c>
      <c r="O147" s="344">
        <v>0</v>
      </c>
      <c r="P147" s="344">
        <v>0</v>
      </c>
    </row>
    <row r="148" spans="1:16" s="347" customFormat="1" ht="25.5" x14ac:dyDescent="0.25">
      <c r="A148" s="343" t="s">
        <v>1125</v>
      </c>
      <c r="B148" s="344">
        <v>0</v>
      </c>
      <c r="C148" s="344">
        <v>0</v>
      </c>
      <c r="D148" s="344">
        <v>0</v>
      </c>
      <c r="E148" s="344">
        <v>0</v>
      </c>
      <c r="F148" s="344">
        <v>0</v>
      </c>
      <c r="G148" s="344">
        <v>0</v>
      </c>
      <c r="H148" s="344">
        <v>0</v>
      </c>
      <c r="I148" s="344">
        <v>0</v>
      </c>
      <c r="J148" s="344">
        <v>0</v>
      </c>
      <c r="K148" s="344">
        <v>0</v>
      </c>
      <c r="L148" s="344">
        <v>0</v>
      </c>
      <c r="M148" s="344">
        <v>0</v>
      </c>
      <c r="N148" s="344">
        <v>0</v>
      </c>
      <c r="O148" s="344">
        <v>0</v>
      </c>
      <c r="P148" s="344">
        <v>0</v>
      </c>
    </row>
    <row r="149" spans="1:16" s="347" customFormat="1" ht="12.75" x14ac:dyDescent="0.25">
      <c r="A149" s="343" t="s">
        <v>1124</v>
      </c>
      <c r="B149" s="344">
        <v>0</v>
      </c>
      <c r="C149" s="344">
        <v>0</v>
      </c>
      <c r="D149" s="344">
        <v>0</v>
      </c>
      <c r="E149" s="344">
        <v>0</v>
      </c>
      <c r="F149" s="344">
        <v>0</v>
      </c>
      <c r="G149" s="344">
        <v>0</v>
      </c>
      <c r="H149" s="344">
        <v>0</v>
      </c>
      <c r="I149" s="344">
        <v>0</v>
      </c>
      <c r="J149" s="344">
        <v>0</v>
      </c>
      <c r="K149" s="344">
        <v>0</v>
      </c>
      <c r="L149" s="344">
        <v>0</v>
      </c>
      <c r="M149" s="344">
        <v>0</v>
      </c>
      <c r="N149" s="344">
        <v>0</v>
      </c>
      <c r="O149" s="344">
        <v>0</v>
      </c>
      <c r="P149" s="344">
        <v>0</v>
      </c>
    </row>
    <row r="150" spans="1:16" s="347" customFormat="1" ht="25.5" x14ac:dyDescent="0.25">
      <c r="A150" s="343" t="s">
        <v>1123</v>
      </c>
      <c r="B150" s="344">
        <v>0</v>
      </c>
      <c r="C150" s="344">
        <v>0</v>
      </c>
      <c r="D150" s="344">
        <v>0</v>
      </c>
      <c r="E150" s="344">
        <v>0</v>
      </c>
      <c r="F150" s="344">
        <v>0</v>
      </c>
      <c r="G150" s="344">
        <v>0</v>
      </c>
      <c r="H150" s="344">
        <v>0</v>
      </c>
      <c r="I150" s="344">
        <v>0</v>
      </c>
      <c r="J150" s="344">
        <v>0</v>
      </c>
      <c r="K150" s="344">
        <v>0</v>
      </c>
      <c r="L150" s="344">
        <v>0</v>
      </c>
      <c r="M150" s="344">
        <v>0</v>
      </c>
      <c r="N150" s="344">
        <v>0</v>
      </c>
      <c r="O150" s="344">
        <v>0</v>
      </c>
      <c r="P150" s="344">
        <v>0</v>
      </c>
    </row>
    <row r="151" spans="1:16" s="347" customFormat="1" ht="25.5" x14ac:dyDescent="0.25">
      <c r="A151" s="343" t="s">
        <v>1122</v>
      </c>
      <c r="B151" s="344">
        <v>0</v>
      </c>
      <c r="C151" s="344">
        <v>0</v>
      </c>
      <c r="D151" s="344">
        <v>0</v>
      </c>
      <c r="E151" s="344">
        <v>0</v>
      </c>
      <c r="F151" s="344">
        <v>0</v>
      </c>
      <c r="G151" s="344">
        <v>0</v>
      </c>
      <c r="H151" s="344">
        <v>0</v>
      </c>
      <c r="I151" s="344">
        <v>0</v>
      </c>
      <c r="J151" s="344">
        <v>0</v>
      </c>
      <c r="K151" s="344">
        <v>0</v>
      </c>
      <c r="L151" s="344">
        <v>0</v>
      </c>
      <c r="M151" s="344">
        <v>0</v>
      </c>
      <c r="N151" s="344">
        <v>0</v>
      </c>
      <c r="O151" s="344">
        <v>0</v>
      </c>
      <c r="P151" s="344">
        <v>0</v>
      </c>
    </row>
    <row r="152" spans="1:16" s="347" customFormat="1" ht="25.5" x14ac:dyDescent="0.25">
      <c r="A152" s="343" t="s">
        <v>1121</v>
      </c>
      <c r="B152" s="344">
        <v>0</v>
      </c>
      <c r="C152" s="344">
        <v>0</v>
      </c>
      <c r="D152" s="344">
        <v>0</v>
      </c>
      <c r="E152" s="344">
        <v>0</v>
      </c>
      <c r="F152" s="344">
        <v>0</v>
      </c>
      <c r="G152" s="344">
        <v>0</v>
      </c>
      <c r="H152" s="344">
        <v>0</v>
      </c>
      <c r="I152" s="344">
        <v>0</v>
      </c>
      <c r="J152" s="344">
        <v>0</v>
      </c>
      <c r="K152" s="344">
        <v>0</v>
      </c>
      <c r="L152" s="344">
        <v>0</v>
      </c>
      <c r="M152" s="344">
        <v>0</v>
      </c>
      <c r="N152" s="344">
        <v>0</v>
      </c>
      <c r="O152" s="344">
        <v>0</v>
      </c>
      <c r="P152" s="344">
        <v>0</v>
      </c>
    </row>
    <row r="153" spans="1:16" s="347" customFormat="1" ht="25.5" x14ac:dyDescent="0.25">
      <c r="A153" s="343" t="s">
        <v>1120</v>
      </c>
      <c r="B153" s="344">
        <v>0</v>
      </c>
      <c r="C153" s="344">
        <v>0</v>
      </c>
      <c r="D153" s="344">
        <v>0</v>
      </c>
      <c r="E153" s="344">
        <v>0</v>
      </c>
      <c r="F153" s="344">
        <v>0</v>
      </c>
      <c r="G153" s="344">
        <v>0</v>
      </c>
      <c r="H153" s="344">
        <v>0</v>
      </c>
      <c r="I153" s="344">
        <v>0</v>
      </c>
      <c r="J153" s="344">
        <v>0</v>
      </c>
      <c r="K153" s="344">
        <v>0</v>
      </c>
      <c r="L153" s="344">
        <v>0</v>
      </c>
      <c r="M153" s="344">
        <v>0</v>
      </c>
      <c r="N153" s="344">
        <v>0</v>
      </c>
      <c r="O153" s="344">
        <v>0</v>
      </c>
      <c r="P153" s="344">
        <v>0</v>
      </c>
    </row>
    <row r="154" spans="1:16" s="347" customFormat="1" ht="38.25" x14ac:dyDescent="0.25">
      <c r="A154" s="343" t="s">
        <v>1603</v>
      </c>
      <c r="B154" s="344">
        <v>2548845</v>
      </c>
      <c r="C154" s="344">
        <v>0</v>
      </c>
      <c r="D154" s="344">
        <v>0</v>
      </c>
      <c r="E154" s="344">
        <v>0</v>
      </c>
      <c r="F154" s="344">
        <v>2548845</v>
      </c>
      <c r="G154" s="344">
        <v>0</v>
      </c>
      <c r="H154" s="344">
        <v>0</v>
      </c>
      <c r="I154" s="344">
        <v>0</v>
      </c>
      <c r="J154" s="344">
        <v>0</v>
      </c>
      <c r="K154" s="344">
        <v>0</v>
      </c>
      <c r="L154" s="344">
        <v>0</v>
      </c>
      <c r="M154" s="344">
        <v>0</v>
      </c>
      <c r="N154" s="344">
        <v>0</v>
      </c>
      <c r="O154" s="344">
        <v>0</v>
      </c>
      <c r="P154" s="344">
        <v>0</v>
      </c>
    </row>
    <row r="155" spans="1:16" s="347" customFormat="1" ht="12.75" x14ac:dyDescent="0.25">
      <c r="A155" s="343" t="s">
        <v>1119</v>
      </c>
      <c r="B155" s="344">
        <v>0</v>
      </c>
      <c r="C155" s="344">
        <v>0</v>
      </c>
      <c r="D155" s="344">
        <v>0</v>
      </c>
      <c r="E155" s="344">
        <v>0</v>
      </c>
      <c r="F155" s="344">
        <v>0</v>
      </c>
      <c r="G155" s="344">
        <v>0</v>
      </c>
      <c r="H155" s="344">
        <v>0</v>
      </c>
      <c r="I155" s="344">
        <v>0</v>
      </c>
      <c r="J155" s="344">
        <v>0</v>
      </c>
      <c r="K155" s="344">
        <v>0</v>
      </c>
      <c r="L155" s="344">
        <v>0</v>
      </c>
      <c r="M155" s="344">
        <v>0</v>
      </c>
      <c r="N155" s="344">
        <v>0</v>
      </c>
      <c r="O155" s="344">
        <v>0</v>
      </c>
      <c r="P155" s="344">
        <v>0</v>
      </c>
    </row>
    <row r="156" spans="1:16" s="347" customFormat="1" ht="25.5" x14ac:dyDescent="0.25">
      <c r="A156" s="343" t="s">
        <v>1118</v>
      </c>
      <c r="B156" s="344">
        <v>0</v>
      </c>
      <c r="C156" s="344">
        <v>0</v>
      </c>
      <c r="D156" s="344">
        <v>0</v>
      </c>
      <c r="E156" s="344">
        <v>0</v>
      </c>
      <c r="F156" s="344">
        <v>0</v>
      </c>
      <c r="G156" s="344">
        <v>0</v>
      </c>
      <c r="H156" s="344">
        <v>0</v>
      </c>
      <c r="I156" s="344">
        <v>0</v>
      </c>
      <c r="J156" s="344">
        <v>0</v>
      </c>
      <c r="K156" s="344">
        <v>0</v>
      </c>
      <c r="L156" s="344">
        <v>0</v>
      </c>
      <c r="M156" s="344">
        <v>0</v>
      </c>
      <c r="N156" s="344">
        <v>0</v>
      </c>
      <c r="O156" s="344">
        <v>0</v>
      </c>
      <c r="P156" s="344">
        <v>0</v>
      </c>
    </row>
    <row r="157" spans="1:16" s="347" customFormat="1" ht="38.25" x14ac:dyDescent="0.25">
      <c r="A157" s="343" t="s">
        <v>1117</v>
      </c>
      <c r="B157" s="344">
        <v>0</v>
      </c>
      <c r="C157" s="344">
        <v>0</v>
      </c>
      <c r="D157" s="344">
        <v>0</v>
      </c>
      <c r="E157" s="344">
        <v>0</v>
      </c>
      <c r="F157" s="344">
        <v>0</v>
      </c>
      <c r="G157" s="344">
        <v>0</v>
      </c>
      <c r="H157" s="344">
        <v>0</v>
      </c>
      <c r="I157" s="344">
        <v>0</v>
      </c>
      <c r="J157" s="344">
        <v>0</v>
      </c>
      <c r="K157" s="344">
        <v>0</v>
      </c>
      <c r="L157" s="344">
        <v>0</v>
      </c>
      <c r="M157" s="344">
        <v>0</v>
      </c>
      <c r="N157" s="344">
        <v>0</v>
      </c>
      <c r="O157" s="344">
        <v>0</v>
      </c>
      <c r="P157" s="344">
        <v>0</v>
      </c>
    </row>
    <row r="158" spans="1:16" s="347" customFormat="1" ht="25.5" x14ac:dyDescent="0.25">
      <c r="A158" s="343" t="s">
        <v>1116</v>
      </c>
      <c r="B158" s="344">
        <v>0</v>
      </c>
      <c r="C158" s="344">
        <v>0</v>
      </c>
      <c r="D158" s="344">
        <v>0</v>
      </c>
      <c r="E158" s="344">
        <v>0</v>
      </c>
      <c r="F158" s="344">
        <v>0</v>
      </c>
      <c r="G158" s="344">
        <v>0</v>
      </c>
      <c r="H158" s="344">
        <v>0</v>
      </c>
      <c r="I158" s="344">
        <v>0</v>
      </c>
      <c r="J158" s="344">
        <v>0</v>
      </c>
      <c r="K158" s="344">
        <v>0</v>
      </c>
      <c r="L158" s="344">
        <v>0</v>
      </c>
      <c r="M158" s="344">
        <v>0</v>
      </c>
      <c r="N158" s="344">
        <v>0</v>
      </c>
      <c r="O158" s="344">
        <v>0</v>
      </c>
      <c r="P158" s="344">
        <v>0</v>
      </c>
    </row>
    <row r="159" spans="1:16" s="347" customFormat="1" ht="25.5" x14ac:dyDescent="0.25">
      <c r="A159" s="343" t="s">
        <v>1115</v>
      </c>
      <c r="B159" s="344">
        <v>0</v>
      </c>
      <c r="C159" s="344">
        <v>0</v>
      </c>
      <c r="D159" s="344">
        <v>0</v>
      </c>
      <c r="E159" s="344">
        <v>0</v>
      </c>
      <c r="F159" s="344">
        <v>0</v>
      </c>
      <c r="G159" s="344">
        <v>0</v>
      </c>
      <c r="H159" s="344">
        <v>0</v>
      </c>
      <c r="I159" s="344">
        <v>0</v>
      </c>
      <c r="J159" s="344">
        <v>0</v>
      </c>
      <c r="K159" s="344">
        <v>0</v>
      </c>
      <c r="L159" s="344">
        <v>0</v>
      </c>
      <c r="M159" s="344">
        <v>0</v>
      </c>
      <c r="N159" s="344">
        <v>0</v>
      </c>
      <c r="O159" s="344">
        <v>0</v>
      </c>
      <c r="P159" s="344">
        <v>0</v>
      </c>
    </row>
    <row r="160" spans="1:16" s="347" customFormat="1" ht="12.75" x14ac:dyDescent="0.25">
      <c r="A160" s="343" t="s">
        <v>1114</v>
      </c>
      <c r="B160" s="344">
        <v>178958</v>
      </c>
      <c r="C160" s="344">
        <v>0</v>
      </c>
      <c r="D160" s="344">
        <v>0</v>
      </c>
      <c r="E160" s="344">
        <v>0</v>
      </c>
      <c r="F160" s="344">
        <v>178958</v>
      </c>
      <c r="G160" s="344">
        <v>0</v>
      </c>
      <c r="H160" s="344">
        <v>0</v>
      </c>
      <c r="I160" s="344">
        <v>0</v>
      </c>
      <c r="J160" s="344">
        <v>0</v>
      </c>
      <c r="K160" s="344">
        <v>0</v>
      </c>
      <c r="L160" s="344">
        <v>0</v>
      </c>
      <c r="M160" s="344">
        <v>0</v>
      </c>
      <c r="N160" s="344">
        <v>0</v>
      </c>
      <c r="O160" s="344">
        <v>0</v>
      </c>
      <c r="P160" s="344">
        <v>0</v>
      </c>
    </row>
    <row r="161" spans="1:16" s="347" customFormat="1" ht="25.5" x14ac:dyDescent="0.25">
      <c r="A161" s="343" t="s">
        <v>1113</v>
      </c>
      <c r="B161" s="344">
        <v>1128370</v>
      </c>
      <c r="C161" s="344">
        <v>0</v>
      </c>
      <c r="D161" s="344">
        <v>0</v>
      </c>
      <c r="E161" s="344">
        <v>0</v>
      </c>
      <c r="F161" s="344">
        <v>1128370</v>
      </c>
      <c r="G161" s="344">
        <v>0</v>
      </c>
      <c r="H161" s="344">
        <v>0</v>
      </c>
      <c r="I161" s="344">
        <v>0</v>
      </c>
      <c r="J161" s="344">
        <v>0</v>
      </c>
      <c r="K161" s="344">
        <v>0</v>
      </c>
      <c r="L161" s="344">
        <v>0</v>
      </c>
      <c r="M161" s="344">
        <v>0</v>
      </c>
      <c r="N161" s="344">
        <v>0</v>
      </c>
      <c r="O161" s="344">
        <v>0</v>
      </c>
      <c r="P161" s="344">
        <v>0</v>
      </c>
    </row>
    <row r="162" spans="1:16" s="347" customFormat="1" ht="25.5" x14ac:dyDescent="0.25">
      <c r="A162" s="343" t="s">
        <v>1112</v>
      </c>
      <c r="B162" s="344">
        <v>1241517</v>
      </c>
      <c r="C162" s="344">
        <v>0</v>
      </c>
      <c r="D162" s="344">
        <v>0</v>
      </c>
      <c r="E162" s="344">
        <v>0</v>
      </c>
      <c r="F162" s="344">
        <v>1241517</v>
      </c>
      <c r="G162" s="344">
        <v>0</v>
      </c>
      <c r="H162" s="344">
        <v>0</v>
      </c>
      <c r="I162" s="344">
        <v>0</v>
      </c>
      <c r="J162" s="344">
        <v>0</v>
      </c>
      <c r="K162" s="344">
        <v>0</v>
      </c>
      <c r="L162" s="344">
        <v>0</v>
      </c>
      <c r="M162" s="344">
        <v>0</v>
      </c>
      <c r="N162" s="344">
        <v>0</v>
      </c>
      <c r="O162" s="344">
        <v>0</v>
      </c>
      <c r="P162" s="344">
        <v>0</v>
      </c>
    </row>
    <row r="163" spans="1:16" s="347" customFormat="1" ht="25.5" x14ac:dyDescent="0.25">
      <c r="A163" s="343" t="s">
        <v>1111</v>
      </c>
      <c r="B163" s="344">
        <v>0</v>
      </c>
      <c r="C163" s="344">
        <v>0</v>
      </c>
      <c r="D163" s="344">
        <v>0</v>
      </c>
      <c r="E163" s="344">
        <v>0</v>
      </c>
      <c r="F163" s="344">
        <v>0</v>
      </c>
      <c r="G163" s="344">
        <v>0</v>
      </c>
      <c r="H163" s="344">
        <v>0</v>
      </c>
      <c r="I163" s="344">
        <v>0</v>
      </c>
      <c r="J163" s="344">
        <v>0</v>
      </c>
      <c r="K163" s="344">
        <v>0</v>
      </c>
      <c r="L163" s="344">
        <v>0</v>
      </c>
      <c r="M163" s="344">
        <v>0</v>
      </c>
      <c r="N163" s="344">
        <v>0</v>
      </c>
      <c r="O163" s="344">
        <v>0</v>
      </c>
      <c r="P163" s="344">
        <v>0</v>
      </c>
    </row>
    <row r="164" spans="1:16" s="347" customFormat="1" ht="25.5" x14ac:dyDescent="0.25">
      <c r="A164" s="343" t="s">
        <v>1110</v>
      </c>
      <c r="B164" s="344">
        <v>0</v>
      </c>
      <c r="C164" s="344">
        <v>0</v>
      </c>
      <c r="D164" s="344">
        <v>0</v>
      </c>
      <c r="E164" s="344">
        <v>0</v>
      </c>
      <c r="F164" s="344">
        <v>0</v>
      </c>
      <c r="G164" s="344">
        <v>0</v>
      </c>
      <c r="H164" s="344">
        <v>0</v>
      </c>
      <c r="I164" s="344">
        <v>0</v>
      </c>
      <c r="J164" s="344">
        <v>0</v>
      </c>
      <c r="K164" s="344">
        <v>0</v>
      </c>
      <c r="L164" s="344">
        <v>0</v>
      </c>
      <c r="M164" s="344">
        <v>0</v>
      </c>
      <c r="N164" s="344">
        <v>0</v>
      </c>
      <c r="O164" s="344">
        <v>0</v>
      </c>
      <c r="P164" s="344">
        <v>0</v>
      </c>
    </row>
    <row r="165" spans="1:16" s="347" customFormat="1" ht="38.25" x14ac:dyDescent="0.25">
      <c r="A165" s="343" t="s">
        <v>1604</v>
      </c>
      <c r="B165" s="344">
        <v>0</v>
      </c>
      <c r="C165" s="344">
        <v>0</v>
      </c>
      <c r="D165" s="344">
        <v>0</v>
      </c>
      <c r="E165" s="344">
        <v>0</v>
      </c>
      <c r="F165" s="344">
        <v>0</v>
      </c>
      <c r="G165" s="344">
        <v>0</v>
      </c>
      <c r="H165" s="344">
        <v>0</v>
      </c>
      <c r="I165" s="344">
        <v>0</v>
      </c>
      <c r="J165" s="344">
        <v>0</v>
      </c>
      <c r="K165" s="344">
        <v>0</v>
      </c>
      <c r="L165" s="344">
        <v>0</v>
      </c>
      <c r="M165" s="344">
        <v>0</v>
      </c>
      <c r="N165" s="344">
        <v>0</v>
      </c>
      <c r="O165" s="344">
        <v>0</v>
      </c>
      <c r="P165" s="344">
        <v>0</v>
      </c>
    </row>
    <row r="166" spans="1:16" s="347" customFormat="1" ht="38.25" x14ac:dyDescent="0.25">
      <c r="A166" s="343" t="s">
        <v>1109</v>
      </c>
      <c r="B166" s="344">
        <v>0</v>
      </c>
      <c r="C166" s="344">
        <v>0</v>
      </c>
      <c r="D166" s="344">
        <v>0</v>
      </c>
      <c r="E166" s="344">
        <v>0</v>
      </c>
      <c r="F166" s="344">
        <v>0</v>
      </c>
      <c r="G166" s="344">
        <v>0</v>
      </c>
      <c r="H166" s="344">
        <v>0</v>
      </c>
      <c r="I166" s="344">
        <v>0</v>
      </c>
      <c r="J166" s="344">
        <v>0</v>
      </c>
      <c r="K166" s="344">
        <v>0</v>
      </c>
      <c r="L166" s="344">
        <v>0</v>
      </c>
      <c r="M166" s="344">
        <v>0</v>
      </c>
      <c r="N166" s="344">
        <v>0</v>
      </c>
      <c r="O166" s="344">
        <v>0</v>
      </c>
      <c r="P166" s="344">
        <v>0</v>
      </c>
    </row>
    <row r="167" spans="1:16" s="347" customFormat="1" ht="38.25" x14ac:dyDescent="0.25">
      <c r="A167" s="343" t="s">
        <v>1605</v>
      </c>
      <c r="B167" s="344">
        <v>0</v>
      </c>
      <c r="C167" s="344">
        <v>0</v>
      </c>
      <c r="D167" s="344">
        <v>0</v>
      </c>
      <c r="E167" s="344">
        <v>0</v>
      </c>
      <c r="F167" s="344">
        <v>0</v>
      </c>
      <c r="G167" s="344">
        <v>0</v>
      </c>
      <c r="H167" s="344">
        <v>0</v>
      </c>
      <c r="I167" s="344">
        <v>0</v>
      </c>
      <c r="J167" s="344">
        <v>0</v>
      </c>
      <c r="K167" s="344">
        <v>0</v>
      </c>
      <c r="L167" s="344">
        <v>0</v>
      </c>
      <c r="M167" s="344">
        <v>0</v>
      </c>
      <c r="N167" s="344">
        <v>0</v>
      </c>
      <c r="O167" s="344">
        <v>0</v>
      </c>
      <c r="P167" s="344">
        <v>0</v>
      </c>
    </row>
    <row r="168" spans="1:16" s="347" customFormat="1" ht="12.75" x14ac:dyDescent="0.25">
      <c r="A168" s="343" t="s">
        <v>1108</v>
      </c>
      <c r="B168" s="344">
        <v>0</v>
      </c>
      <c r="C168" s="344">
        <v>0</v>
      </c>
      <c r="D168" s="344">
        <v>0</v>
      </c>
      <c r="E168" s="344">
        <v>0</v>
      </c>
      <c r="F168" s="344">
        <v>0</v>
      </c>
      <c r="G168" s="344">
        <v>0</v>
      </c>
      <c r="H168" s="344">
        <v>0</v>
      </c>
      <c r="I168" s="344">
        <v>0</v>
      </c>
      <c r="J168" s="344">
        <v>0</v>
      </c>
      <c r="K168" s="344">
        <v>0</v>
      </c>
      <c r="L168" s="344">
        <v>0</v>
      </c>
      <c r="M168" s="344">
        <v>0</v>
      </c>
      <c r="N168" s="344">
        <v>0</v>
      </c>
      <c r="O168" s="344">
        <v>0</v>
      </c>
      <c r="P168" s="344">
        <v>0</v>
      </c>
    </row>
    <row r="169" spans="1:16" s="347" customFormat="1" ht="12.75" x14ac:dyDescent="0.25">
      <c r="A169" s="343" t="s">
        <v>1107</v>
      </c>
      <c r="B169" s="344">
        <v>0</v>
      </c>
      <c r="C169" s="344">
        <v>0</v>
      </c>
      <c r="D169" s="344">
        <v>0</v>
      </c>
      <c r="E169" s="344">
        <v>0</v>
      </c>
      <c r="F169" s="344">
        <v>0</v>
      </c>
      <c r="G169" s="344">
        <v>0</v>
      </c>
      <c r="H169" s="344">
        <v>0</v>
      </c>
      <c r="I169" s="344">
        <v>0</v>
      </c>
      <c r="J169" s="344">
        <v>0</v>
      </c>
      <c r="K169" s="344">
        <v>0</v>
      </c>
      <c r="L169" s="344">
        <v>0</v>
      </c>
      <c r="M169" s="344">
        <v>0</v>
      </c>
      <c r="N169" s="344">
        <v>0</v>
      </c>
      <c r="O169" s="344">
        <v>0</v>
      </c>
      <c r="P169" s="344">
        <v>0</v>
      </c>
    </row>
    <row r="170" spans="1:16" s="347" customFormat="1" ht="12.75" x14ac:dyDescent="0.25">
      <c r="A170" s="343" t="s">
        <v>1106</v>
      </c>
      <c r="B170" s="344">
        <v>0</v>
      </c>
      <c r="C170" s="344">
        <v>0</v>
      </c>
      <c r="D170" s="344">
        <v>0</v>
      </c>
      <c r="E170" s="344">
        <v>0</v>
      </c>
      <c r="F170" s="344">
        <v>0</v>
      </c>
      <c r="G170" s="344">
        <v>0</v>
      </c>
      <c r="H170" s="344">
        <v>0</v>
      </c>
      <c r="I170" s="344">
        <v>0</v>
      </c>
      <c r="J170" s="344">
        <v>0</v>
      </c>
      <c r="K170" s="344">
        <v>0</v>
      </c>
      <c r="L170" s="344">
        <v>0</v>
      </c>
      <c r="M170" s="344">
        <v>0</v>
      </c>
      <c r="N170" s="344">
        <v>0</v>
      </c>
      <c r="O170" s="344">
        <v>0</v>
      </c>
      <c r="P170" s="344">
        <v>0</v>
      </c>
    </row>
    <row r="171" spans="1:16" s="347" customFormat="1" ht="12.75" x14ac:dyDescent="0.25">
      <c r="A171" s="343" t="s">
        <v>1105</v>
      </c>
      <c r="B171" s="344">
        <v>0</v>
      </c>
      <c r="C171" s="344">
        <v>0</v>
      </c>
      <c r="D171" s="344">
        <v>0</v>
      </c>
      <c r="E171" s="344">
        <v>0</v>
      </c>
      <c r="F171" s="344">
        <v>0</v>
      </c>
      <c r="G171" s="344">
        <v>0</v>
      </c>
      <c r="H171" s="344">
        <v>0</v>
      </c>
      <c r="I171" s="344">
        <v>0</v>
      </c>
      <c r="J171" s="344">
        <v>0</v>
      </c>
      <c r="K171" s="344">
        <v>0</v>
      </c>
      <c r="L171" s="344">
        <v>0</v>
      </c>
      <c r="M171" s="344">
        <v>0</v>
      </c>
      <c r="N171" s="344">
        <v>0</v>
      </c>
      <c r="O171" s="344">
        <v>0</v>
      </c>
      <c r="P171" s="344">
        <v>0</v>
      </c>
    </row>
    <row r="172" spans="1:16" s="347" customFormat="1" ht="12.75" x14ac:dyDescent="0.25">
      <c r="A172" s="343" t="s">
        <v>1104</v>
      </c>
      <c r="B172" s="344">
        <v>0</v>
      </c>
      <c r="C172" s="344">
        <v>0</v>
      </c>
      <c r="D172" s="344">
        <v>0</v>
      </c>
      <c r="E172" s="344">
        <v>0</v>
      </c>
      <c r="F172" s="344">
        <v>0</v>
      </c>
      <c r="G172" s="344">
        <v>0</v>
      </c>
      <c r="H172" s="344">
        <v>0</v>
      </c>
      <c r="I172" s="344">
        <v>0</v>
      </c>
      <c r="J172" s="344">
        <v>0</v>
      </c>
      <c r="K172" s="344">
        <v>0</v>
      </c>
      <c r="L172" s="344">
        <v>0</v>
      </c>
      <c r="M172" s="344">
        <v>0</v>
      </c>
      <c r="N172" s="344">
        <v>0</v>
      </c>
      <c r="O172" s="344">
        <v>0</v>
      </c>
      <c r="P172" s="344">
        <v>0</v>
      </c>
    </row>
    <row r="173" spans="1:16" s="347" customFormat="1" ht="25.5" x14ac:dyDescent="0.25">
      <c r="A173" s="343" t="s">
        <v>1103</v>
      </c>
      <c r="B173" s="344">
        <v>0</v>
      </c>
      <c r="C173" s="344">
        <v>0</v>
      </c>
      <c r="D173" s="344">
        <v>0</v>
      </c>
      <c r="E173" s="344">
        <v>0</v>
      </c>
      <c r="F173" s="344">
        <v>0</v>
      </c>
      <c r="G173" s="344">
        <v>0</v>
      </c>
      <c r="H173" s="344">
        <v>0</v>
      </c>
      <c r="I173" s="344">
        <v>0</v>
      </c>
      <c r="J173" s="344">
        <v>0</v>
      </c>
      <c r="K173" s="344">
        <v>0</v>
      </c>
      <c r="L173" s="344">
        <v>0</v>
      </c>
      <c r="M173" s="344">
        <v>0</v>
      </c>
      <c r="N173" s="344">
        <v>0</v>
      </c>
      <c r="O173" s="344">
        <v>0</v>
      </c>
      <c r="P173" s="344">
        <v>0</v>
      </c>
    </row>
    <row r="174" spans="1:16" s="347" customFormat="1" ht="25.5" x14ac:dyDescent="0.25">
      <c r="A174" s="343" t="s">
        <v>1102</v>
      </c>
      <c r="B174" s="344">
        <v>0</v>
      </c>
      <c r="C174" s="344">
        <v>0</v>
      </c>
      <c r="D174" s="344">
        <v>0</v>
      </c>
      <c r="E174" s="344">
        <v>0</v>
      </c>
      <c r="F174" s="344">
        <v>0</v>
      </c>
      <c r="G174" s="344">
        <v>0</v>
      </c>
      <c r="H174" s="344">
        <v>0</v>
      </c>
      <c r="I174" s="344">
        <v>0</v>
      </c>
      <c r="J174" s="344">
        <v>0</v>
      </c>
      <c r="K174" s="344">
        <v>0</v>
      </c>
      <c r="L174" s="344">
        <v>0</v>
      </c>
      <c r="M174" s="344">
        <v>0</v>
      </c>
      <c r="N174" s="344">
        <v>0</v>
      </c>
      <c r="O174" s="344">
        <v>0</v>
      </c>
      <c r="P174" s="344">
        <v>0</v>
      </c>
    </row>
    <row r="175" spans="1:16" s="347" customFormat="1" ht="12.75" x14ac:dyDescent="0.25">
      <c r="A175" s="343" t="s">
        <v>1101</v>
      </c>
      <c r="B175" s="344">
        <v>0</v>
      </c>
      <c r="C175" s="344">
        <v>0</v>
      </c>
      <c r="D175" s="344">
        <v>0</v>
      </c>
      <c r="E175" s="344">
        <v>0</v>
      </c>
      <c r="F175" s="344">
        <v>0</v>
      </c>
      <c r="G175" s="344">
        <v>0</v>
      </c>
      <c r="H175" s="344">
        <v>0</v>
      </c>
      <c r="I175" s="344">
        <v>0</v>
      </c>
      <c r="J175" s="344">
        <v>0</v>
      </c>
      <c r="K175" s="344">
        <v>0</v>
      </c>
      <c r="L175" s="344">
        <v>0</v>
      </c>
      <c r="M175" s="344">
        <v>0</v>
      </c>
      <c r="N175" s="344">
        <v>0</v>
      </c>
      <c r="O175" s="344">
        <v>0</v>
      </c>
      <c r="P175" s="344">
        <v>0</v>
      </c>
    </row>
    <row r="176" spans="1:16" s="347" customFormat="1" ht="12.75" x14ac:dyDescent="0.25">
      <c r="A176" s="343" t="s">
        <v>1100</v>
      </c>
      <c r="B176" s="344">
        <v>0</v>
      </c>
      <c r="C176" s="344">
        <v>0</v>
      </c>
      <c r="D176" s="344">
        <v>0</v>
      </c>
      <c r="E176" s="344">
        <v>0</v>
      </c>
      <c r="F176" s="344">
        <v>0</v>
      </c>
      <c r="G176" s="344">
        <v>0</v>
      </c>
      <c r="H176" s="344">
        <v>0</v>
      </c>
      <c r="I176" s="344">
        <v>0</v>
      </c>
      <c r="J176" s="344">
        <v>0</v>
      </c>
      <c r="K176" s="344">
        <v>0</v>
      </c>
      <c r="L176" s="344">
        <v>0</v>
      </c>
      <c r="M176" s="344">
        <v>0</v>
      </c>
      <c r="N176" s="344">
        <v>0</v>
      </c>
      <c r="O176" s="344">
        <v>0</v>
      </c>
      <c r="P176" s="344">
        <v>0</v>
      </c>
    </row>
    <row r="177" spans="1:16" s="347" customFormat="1" ht="25.5" x14ac:dyDescent="0.25">
      <c r="A177" s="343" t="s">
        <v>1099</v>
      </c>
      <c r="B177" s="344">
        <v>0</v>
      </c>
      <c r="C177" s="344">
        <v>0</v>
      </c>
      <c r="D177" s="344">
        <v>0</v>
      </c>
      <c r="E177" s="344">
        <v>0</v>
      </c>
      <c r="F177" s="344">
        <v>0</v>
      </c>
      <c r="G177" s="344">
        <v>0</v>
      </c>
      <c r="H177" s="344">
        <v>0</v>
      </c>
      <c r="I177" s="344">
        <v>0</v>
      </c>
      <c r="J177" s="344">
        <v>0</v>
      </c>
      <c r="K177" s="344">
        <v>0</v>
      </c>
      <c r="L177" s="344">
        <v>0</v>
      </c>
      <c r="M177" s="344">
        <v>0</v>
      </c>
      <c r="N177" s="344">
        <v>0</v>
      </c>
      <c r="O177" s="344">
        <v>0</v>
      </c>
      <c r="P177" s="344">
        <v>0</v>
      </c>
    </row>
    <row r="178" spans="1:16" s="347" customFormat="1" ht="12.75" x14ac:dyDescent="0.25">
      <c r="A178" s="343" t="s">
        <v>1098</v>
      </c>
      <c r="B178" s="344">
        <v>0</v>
      </c>
      <c r="C178" s="344">
        <v>0</v>
      </c>
      <c r="D178" s="344">
        <v>0</v>
      </c>
      <c r="E178" s="344">
        <v>0</v>
      </c>
      <c r="F178" s="344">
        <v>0</v>
      </c>
      <c r="G178" s="344">
        <v>0</v>
      </c>
      <c r="H178" s="344">
        <v>0</v>
      </c>
      <c r="I178" s="344">
        <v>0</v>
      </c>
      <c r="J178" s="344">
        <v>0</v>
      </c>
      <c r="K178" s="344">
        <v>0</v>
      </c>
      <c r="L178" s="344">
        <v>0</v>
      </c>
      <c r="M178" s="344">
        <v>0</v>
      </c>
      <c r="N178" s="344">
        <v>0</v>
      </c>
      <c r="O178" s="344">
        <v>0</v>
      </c>
      <c r="P178" s="344">
        <v>0</v>
      </c>
    </row>
    <row r="179" spans="1:16" s="347" customFormat="1" ht="12.75" x14ac:dyDescent="0.25">
      <c r="A179" s="343" t="s">
        <v>1097</v>
      </c>
      <c r="B179" s="344">
        <v>0</v>
      </c>
      <c r="C179" s="344">
        <v>0</v>
      </c>
      <c r="D179" s="344">
        <v>0</v>
      </c>
      <c r="E179" s="344">
        <v>0</v>
      </c>
      <c r="F179" s="344">
        <v>0</v>
      </c>
      <c r="G179" s="344">
        <v>0</v>
      </c>
      <c r="H179" s="344">
        <v>0</v>
      </c>
      <c r="I179" s="344">
        <v>0</v>
      </c>
      <c r="J179" s="344">
        <v>0</v>
      </c>
      <c r="K179" s="344">
        <v>0</v>
      </c>
      <c r="L179" s="344">
        <v>0</v>
      </c>
      <c r="M179" s="344">
        <v>0</v>
      </c>
      <c r="N179" s="344">
        <v>0</v>
      </c>
      <c r="O179" s="344">
        <v>0</v>
      </c>
      <c r="P179" s="344">
        <v>0</v>
      </c>
    </row>
    <row r="180" spans="1:16" s="347" customFormat="1" ht="12.75" x14ac:dyDescent="0.25">
      <c r="A180" s="343" t="s">
        <v>1096</v>
      </c>
      <c r="B180" s="344">
        <v>0</v>
      </c>
      <c r="C180" s="344">
        <v>0</v>
      </c>
      <c r="D180" s="344">
        <v>0</v>
      </c>
      <c r="E180" s="344">
        <v>0</v>
      </c>
      <c r="F180" s="344">
        <v>0</v>
      </c>
      <c r="G180" s="344">
        <v>0</v>
      </c>
      <c r="H180" s="344">
        <v>0</v>
      </c>
      <c r="I180" s="344">
        <v>0</v>
      </c>
      <c r="J180" s="344">
        <v>0</v>
      </c>
      <c r="K180" s="344">
        <v>0</v>
      </c>
      <c r="L180" s="344">
        <v>0</v>
      </c>
      <c r="M180" s="344">
        <v>0</v>
      </c>
      <c r="N180" s="344">
        <v>0</v>
      </c>
      <c r="O180" s="344">
        <v>0</v>
      </c>
      <c r="P180" s="344">
        <v>0</v>
      </c>
    </row>
    <row r="181" spans="1:16" s="347" customFormat="1" ht="25.5" x14ac:dyDescent="0.25">
      <c r="A181" s="343" t="s">
        <v>1095</v>
      </c>
      <c r="B181" s="344">
        <v>0</v>
      </c>
      <c r="C181" s="344">
        <v>0</v>
      </c>
      <c r="D181" s="344">
        <v>0</v>
      </c>
      <c r="E181" s="344">
        <v>0</v>
      </c>
      <c r="F181" s="344">
        <v>0</v>
      </c>
      <c r="G181" s="344">
        <v>0</v>
      </c>
      <c r="H181" s="344">
        <v>0</v>
      </c>
      <c r="I181" s="344">
        <v>0</v>
      </c>
      <c r="J181" s="344">
        <v>0</v>
      </c>
      <c r="K181" s="344">
        <v>0</v>
      </c>
      <c r="L181" s="344">
        <v>0</v>
      </c>
      <c r="M181" s="344">
        <v>0</v>
      </c>
      <c r="N181" s="344">
        <v>0</v>
      </c>
      <c r="O181" s="344">
        <v>0</v>
      </c>
      <c r="P181" s="344">
        <v>0</v>
      </c>
    </row>
    <row r="182" spans="1:16" s="347" customFormat="1" ht="38.25" x14ac:dyDescent="0.25">
      <c r="A182" s="343" t="s">
        <v>1606</v>
      </c>
      <c r="B182" s="344">
        <v>1805000</v>
      </c>
      <c r="C182" s="344">
        <v>600000</v>
      </c>
      <c r="D182" s="344">
        <v>0</v>
      </c>
      <c r="E182" s="344">
        <v>0</v>
      </c>
      <c r="F182" s="344">
        <v>0</v>
      </c>
      <c r="G182" s="344">
        <v>0</v>
      </c>
      <c r="H182" s="344">
        <v>0</v>
      </c>
      <c r="I182" s="344">
        <v>0</v>
      </c>
      <c r="J182" s="344">
        <v>0</v>
      </c>
      <c r="K182" s="344">
        <v>0</v>
      </c>
      <c r="L182" s="344">
        <v>0</v>
      </c>
      <c r="M182" s="344">
        <v>1100000</v>
      </c>
      <c r="N182" s="344">
        <v>105000</v>
      </c>
      <c r="O182" s="344">
        <v>0</v>
      </c>
      <c r="P182" s="344">
        <v>0</v>
      </c>
    </row>
    <row r="183" spans="1:16" s="347" customFormat="1" ht="12.75" x14ac:dyDescent="0.25">
      <c r="A183" s="343" t="s">
        <v>1094</v>
      </c>
      <c r="B183" s="344">
        <v>0</v>
      </c>
      <c r="C183" s="344">
        <v>0</v>
      </c>
      <c r="D183" s="344">
        <v>0</v>
      </c>
      <c r="E183" s="344">
        <v>0</v>
      </c>
      <c r="F183" s="344">
        <v>0</v>
      </c>
      <c r="G183" s="344">
        <v>0</v>
      </c>
      <c r="H183" s="344">
        <v>0</v>
      </c>
      <c r="I183" s="344">
        <v>0</v>
      </c>
      <c r="J183" s="344">
        <v>0</v>
      </c>
      <c r="K183" s="344">
        <v>0</v>
      </c>
      <c r="L183" s="344">
        <v>0</v>
      </c>
      <c r="M183" s="344">
        <v>0</v>
      </c>
      <c r="N183" s="344">
        <v>0</v>
      </c>
      <c r="O183" s="344">
        <v>0</v>
      </c>
      <c r="P183" s="344">
        <v>0</v>
      </c>
    </row>
    <row r="184" spans="1:16" s="347" customFormat="1" ht="12.75" x14ac:dyDescent="0.25">
      <c r="A184" s="343" t="s">
        <v>1093</v>
      </c>
      <c r="B184" s="344">
        <v>0</v>
      </c>
      <c r="C184" s="344">
        <v>0</v>
      </c>
      <c r="D184" s="344">
        <v>0</v>
      </c>
      <c r="E184" s="344">
        <v>0</v>
      </c>
      <c r="F184" s="344">
        <v>0</v>
      </c>
      <c r="G184" s="344">
        <v>0</v>
      </c>
      <c r="H184" s="344">
        <v>0</v>
      </c>
      <c r="I184" s="344">
        <v>0</v>
      </c>
      <c r="J184" s="344">
        <v>0</v>
      </c>
      <c r="K184" s="344">
        <v>0</v>
      </c>
      <c r="L184" s="344">
        <v>0</v>
      </c>
      <c r="M184" s="344">
        <v>0</v>
      </c>
      <c r="N184" s="344">
        <v>0</v>
      </c>
      <c r="O184" s="344">
        <v>0</v>
      </c>
      <c r="P184" s="344">
        <v>0</v>
      </c>
    </row>
    <row r="185" spans="1:16" s="347" customFormat="1" ht="12.75" x14ac:dyDescent="0.25">
      <c r="A185" s="343" t="s">
        <v>1092</v>
      </c>
      <c r="B185" s="344">
        <v>1100000</v>
      </c>
      <c r="C185" s="344">
        <v>0</v>
      </c>
      <c r="D185" s="344">
        <v>0</v>
      </c>
      <c r="E185" s="344">
        <v>0</v>
      </c>
      <c r="F185" s="344">
        <v>0</v>
      </c>
      <c r="G185" s="344">
        <v>0</v>
      </c>
      <c r="H185" s="344">
        <v>0</v>
      </c>
      <c r="I185" s="344">
        <v>0</v>
      </c>
      <c r="J185" s="344">
        <v>0</v>
      </c>
      <c r="K185" s="344">
        <v>0</v>
      </c>
      <c r="L185" s="344">
        <v>0</v>
      </c>
      <c r="M185" s="344">
        <v>1100000</v>
      </c>
      <c r="N185" s="344">
        <v>0</v>
      </c>
      <c r="O185" s="344">
        <v>0</v>
      </c>
      <c r="P185" s="344">
        <v>0</v>
      </c>
    </row>
    <row r="186" spans="1:16" s="347" customFormat="1" ht="12.75" x14ac:dyDescent="0.25">
      <c r="A186" s="343" t="s">
        <v>1091</v>
      </c>
      <c r="B186" s="344">
        <v>705000</v>
      </c>
      <c r="C186" s="344">
        <v>600000</v>
      </c>
      <c r="D186" s="344">
        <v>0</v>
      </c>
      <c r="E186" s="344">
        <v>0</v>
      </c>
      <c r="F186" s="344">
        <v>0</v>
      </c>
      <c r="G186" s="344">
        <v>0</v>
      </c>
      <c r="H186" s="344">
        <v>0</v>
      </c>
      <c r="I186" s="344">
        <v>0</v>
      </c>
      <c r="J186" s="344">
        <v>0</v>
      </c>
      <c r="K186" s="344">
        <v>0</v>
      </c>
      <c r="L186" s="344">
        <v>0</v>
      </c>
      <c r="M186" s="344">
        <v>0</v>
      </c>
      <c r="N186" s="344">
        <v>105000</v>
      </c>
      <c r="O186" s="344">
        <v>0</v>
      </c>
      <c r="P186" s="344">
        <v>0</v>
      </c>
    </row>
    <row r="187" spans="1:16" s="347" customFormat="1" ht="12.75" x14ac:dyDescent="0.25">
      <c r="A187" s="343" t="s">
        <v>1090</v>
      </c>
      <c r="B187" s="344">
        <v>0</v>
      </c>
      <c r="C187" s="344">
        <v>0</v>
      </c>
      <c r="D187" s="344">
        <v>0</v>
      </c>
      <c r="E187" s="344">
        <v>0</v>
      </c>
      <c r="F187" s="344">
        <v>0</v>
      </c>
      <c r="G187" s="344">
        <v>0</v>
      </c>
      <c r="H187" s="344">
        <v>0</v>
      </c>
      <c r="I187" s="344">
        <v>0</v>
      </c>
      <c r="J187" s="344">
        <v>0</v>
      </c>
      <c r="K187" s="344">
        <v>0</v>
      </c>
      <c r="L187" s="344">
        <v>0</v>
      </c>
      <c r="M187" s="344">
        <v>0</v>
      </c>
      <c r="N187" s="344">
        <v>0</v>
      </c>
      <c r="O187" s="344">
        <v>0</v>
      </c>
      <c r="P187" s="344">
        <v>0</v>
      </c>
    </row>
    <row r="188" spans="1:16" s="347" customFormat="1" ht="25.5" x14ac:dyDescent="0.25">
      <c r="A188" s="343" t="s">
        <v>1089</v>
      </c>
      <c r="B188" s="344">
        <v>0</v>
      </c>
      <c r="C188" s="344">
        <v>0</v>
      </c>
      <c r="D188" s="344">
        <v>0</v>
      </c>
      <c r="E188" s="344">
        <v>0</v>
      </c>
      <c r="F188" s="344">
        <v>0</v>
      </c>
      <c r="G188" s="344">
        <v>0</v>
      </c>
      <c r="H188" s="344">
        <v>0</v>
      </c>
      <c r="I188" s="344">
        <v>0</v>
      </c>
      <c r="J188" s="344">
        <v>0</v>
      </c>
      <c r="K188" s="344">
        <v>0</v>
      </c>
      <c r="L188" s="344">
        <v>0</v>
      </c>
      <c r="M188" s="344">
        <v>0</v>
      </c>
      <c r="N188" s="344">
        <v>0</v>
      </c>
      <c r="O188" s="344">
        <v>0</v>
      </c>
      <c r="P188" s="344">
        <v>0</v>
      </c>
    </row>
    <row r="189" spans="1:16" s="347" customFormat="1" ht="25.5" x14ac:dyDescent="0.25">
      <c r="A189" s="343" t="s">
        <v>1088</v>
      </c>
      <c r="B189" s="344">
        <v>0</v>
      </c>
      <c r="C189" s="344">
        <v>0</v>
      </c>
      <c r="D189" s="344">
        <v>0</v>
      </c>
      <c r="E189" s="344">
        <v>0</v>
      </c>
      <c r="F189" s="344">
        <v>0</v>
      </c>
      <c r="G189" s="344">
        <v>0</v>
      </c>
      <c r="H189" s="344">
        <v>0</v>
      </c>
      <c r="I189" s="344">
        <v>0</v>
      </c>
      <c r="J189" s="344">
        <v>0</v>
      </c>
      <c r="K189" s="344">
        <v>0</v>
      </c>
      <c r="L189" s="344">
        <v>0</v>
      </c>
      <c r="M189" s="344">
        <v>0</v>
      </c>
      <c r="N189" s="344">
        <v>0</v>
      </c>
      <c r="O189" s="344">
        <v>0</v>
      </c>
      <c r="P189" s="344">
        <v>0</v>
      </c>
    </row>
    <row r="190" spans="1:16" s="347" customFormat="1" ht="12.75" x14ac:dyDescent="0.25">
      <c r="A190" s="343" t="s">
        <v>1087</v>
      </c>
      <c r="B190" s="344">
        <v>0</v>
      </c>
      <c r="C190" s="344">
        <v>0</v>
      </c>
      <c r="D190" s="344">
        <v>0</v>
      </c>
      <c r="E190" s="344">
        <v>0</v>
      </c>
      <c r="F190" s="344">
        <v>0</v>
      </c>
      <c r="G190" s="344">
        <v>0</v>
      </c>
      <c r="H190" s="344">
        <v>0</v>
      </c>
      <c r="I190" s="344">
        <v>0</v>
      </c>
      <c r="J190" s="344">
        <v>0</v>
      </c>
      <c r="K190" s="344">
        <v>0</v>
      </c>
      <c r="L190" s="344">
        <v>0</v>
      </c>
      <c r="M190" s="344">
        <v>0</v>
      </c>
      <c r="N190" s="344">
        <v>0</v>
      </c>
      <c r="O190" s="344">
        <v>0</v>
      </c>
      <c r="P190" s="344">
        <v>0</v>
      </c>
    </row>
    <row r="191" spans="1:16" s="347" customFormat="1" ht="25.5" x14ac:dyDescent="0.25">
      <c r="A191" s="343" t="s">
        <v>1086</v>
      </c>
      <c r="B191" s="344">
        <v>0</v>
      </c>
      <c r="C191" s="344">
        <v>0</v>
      </c>
      <c r="D191" s="344">
        <v>0</v>
      </c>
      <c r="E191" s="344">
        <v>0</v>
      </c>
      <c r="F191" s="344">
        <v>0</v>
      </c>
      <c r="G191" s="344">
        <v>0</v>
      </c>
      <c r="H191" s="344">
        <v>0</v>
      </c>
      <c r="I191" s="344">
        <v>0</v>
      </c>
      <c r="J191" s="344">
        <v>0</v>
      </c>
      <c r="K191" s="344">
        <v>0</v>
      </c>
      <c r="L191" s="344">
        <v>0</v>
      </c>
      <c r="M191" s="344">
        <v>0</v>
      </c>
      <c r="N191" s="344">
        <v>0</v>
      </c>
      <c r="O191" s="344">
        <v>0</v>
      </c>
      <c r="P191" s="344">
        <v>0</v>
      </c>
    </row>
    <row r="192" spans="1:16" s="347" customFormat="1" ht="12.75" x14ac:dyDescent="0.25">
      <c r="A192" s="343" t="s">
        <v>1085</v>
      </c>
      <c r="B192" s="344">
        <v>0</v>
      </c>
      <c r="C192" s="344">
        <v>0</v>
      </c>
      <c r="D192" s="344">
        <v>0</v>
      </c>
      <c r="E192" s="344">
        <v>0</v>
      </c>
      <c r="F192" s="344">
        <v>0</v>
      </c>
      <c r="G192" s="344">
        <v>0</v>
      </c>
      <c r="H192" s="344">
        <v>0</v>
      </c>
      <c r="I192" s="344">
        <v>0</v>
      </c>
      <c r="J192" s="344">
        <v>0</v>
      </c>
      <c r="K192" s="344">
        <v>0</v>
      </c>
      <c r="L192" s="344">
        <v>0</v>
      </c>
      <c r="M192" s="344">
        <v>0</v>
      </c>
      <c r="N192" s="344">
        <v>0</v>
      </c>
      <c r="O192" s="344">
        <v>0</v>
      </c>
      <c r="P192" s="344">
        <v>0</v>
      </c>
    </row>
    <row r="193" spans="1:16" s="347" customFormat="1" ht="12.75" x14ac:dyDescent="0.25">
      <c r="A193" s="343" t="s">
        <v>1084</v>
      </c>
      <c r="B193" s="344">
        <v>0</v>
      </c>
      <c r="C193" s="344">
        <v>0</v>
      </c>
      <c r="D193" s="344">
        <v>0</v>
      </c>
      <c r="E193" s="344">
        <v>0</v>
      </c>
      <c r="F193" s="344">
        <v>0</v>
      </c>
      <c r="G193" s="344">
        <v>0</v>
      </c>
      <c r="H193" s="344">
        <v>0</v>
      </c>
      <c r="I193" s="344">
        <v>0</v>
      </c>
      <c r="J193" s="344">
        <v>0</v>
      </c>
      <c r="K193" s="344">
        <v>0</v>
      </c>
      <c r="L193" s="344">
        <v>0</v>
      </c>
      <c r="M193" s="344">
        <v>0</v>
      </c>
      <c r="N193" s="344">
        <v>0</v>
      </c>
      <c r="O193" s="344">
        <v>0</v>
      </c>
      <c r="P193" s="344">
        <v>0</v>
      </c>
    </row>
    <row r="194" spans="1:16" s="347" customFormat="1" ht="36" x14ac:dyDescent="0.25">
      <c r="A194" s="345" t="s">
        <v>1607</v>
      </c>
      <c r="B194" s="346">
        <v>4353845</v>
      </c>
      <c r="C194" s="346">
        <v>600000</v>
      </c>
      <c r="D194" s="346">
        <v>0</v>
      </c>
      <c r="E194" s="346">
        <v>0</v>
      </c>
      <c r="F194" s="346">
        <v>2548845</v>
      </c>
      <c r="G194" s="346">
        <v>0</v>
      </c>
      <c r="H194" s="346">
        <v>0</v>
      </c>
      <c r="I194" s="346">
        <v>0</v>
      </c>
      <c r="J194" s="346">
        <v>0</v>
      </c>
      <c r="K194" s="346">
        <v>0</v>
      </c>
      <c r="L194" s="346">
        <v>0</v>
      </c>
      <c r="M194" s="346">
        <v>1100000</v>
      </c>
      <c r="N194" s="346">
        <v>105000</v>
      </c>
      <c r="O194" s="346">
        <v>0</v>
      </c>
      <c r="P194" s="346">
        <v>0</v>
      </c>
    </row>
    <row r="195" spans="1:16" s="347" customFormat="1" ht="25.5" x14ac:dyDescent="0.25">
      <c r="A195" s="343" t="s">
        <v>1083</v>
      </c>
      <c r="B195" s="344">
        <v>0</v>
      </c>
      <c r="C195" s="344">
        <v>0</v>
      </c>
      <c r="D195" s="344">
        <v>0</v>
      </c>
      <c r="E195" s="344">
        <v>0</v>
      </c>
      <c r="F195" s="344">
        <v>0</v>
      </c>
      <c r="G195" s="344">
        <v>0</v>
      </c>
      <c r="H195" s="344">
        <v>0</v>
      </c>
      <c r="I195" s="344">
        <v>0</v>
      </c>
      <c r="J195" s="344">
        <v>0</v>
      </c>
      <c r="K195" s="344">
        <v>0</v>
      </c>
      <c r="L195" s="344">
        <v>0</v>
      </c>
      <c r="M195" s="344">
        <v>0</v>
      </c>
      <c r="N195" s="344">
        <v>0</v>
      </c>
      <c r="O195" s="344">
        <v>0</v>
      </c>
      <c r="P195" s="344">
        <v>0</v>
      </c>
    </row>
    <row r="196" spans="1:16" s="347" customFormat="1" ht="25.5" x14ac:dyDescent="0.25">
      <c r="A196" s="343" t="s">
        <v>1608</v>
      </c>
      <c r="B196" s="344">
        <v>3479938</v>
      </c>
      <c r="C196" s="344">
        <v>0</v>
      </c>
      <c r="D196" s="344">
        <v>0</v>
      </c>
      <c r="E196" s="344">
        <v>0</v>
      </c>
      <c r="F196" s="344">
        <v>0</v>
      </c>
      <c r="G196" s="344">
        <v>0</v>
      </c>
      <c r="H196" s="344">
        <v>0</v>
      </c>
      <c r="I196" s="344">
        <v>3479938</v>
      </c>
      <c r="J196" s="344">
        <v>0</v>
      </c>
      <c r="K196" s="344">
        <v>0</v>
      </c>
      <c r="L196" s="344">
        <v>0</v>
      </c>
      <c r="M196" s="344">
        <v>0</v>
      </c>
      <c r="N196" s="344">
        <v>0</v>
      </c>
      <c r="O196" s="344">
        <v>0</v>
      </c>
      <c r="P196" s="344">
        <v>0</v>
      </c>
    </row>
    <row r="197" spans="1:16" s="347" customFormat="1" ht="12.75" x14ac:dyDescent="0.25">
      <c r="A197" s="343" t="s">
        <v>1082</v>
      </c>
      <c r="B197" s="344">
        <v>0</v>
      </c>
      <c r="C197" s="344">
        <v>0</v>
      </c>
      <c r="D197" s="344">
        <v>0</v>
      </c>
      <c r="E197" s="344">
        <v>0</v>
      </c>
      <c r="F197" s="344">
        <v>0</v>
      </c>
      <c r="G197" s="344">
        <v>0</v>
      </c>
      <c r="H197" s="344">
        <v>0</v>
      </c>
      <c r="I197" s="344">
        <v>0</v>
      </c>
      <c r="J197" s="344">
        <v>0</v>
      </c>
      <c r="K197" s="344">
        <v>0</v>
      </c>
      <c r="L197" s="344">
        <v>0</v>
      </c>
      <c r="M197" s="344">
        <v>0</v>
      </c>
      <c r="N197" s="344">
        <v>0</v>
      </c>
      <c r="O197" s="344">
        <v>0</v>
      </c>
      <c r="P197" s="344">
        <v>0</v>
      </c>
    </row>
    <row r="198" spans="1:16" s="347" customFormat="1" ht="25.5" x14ac:dyDescent="0.25">
      <c r="A198" s="343" t="s">
        <v>1081</v>
      </c>
      <c r="B198" s="344">
        <v>0</v>
      </c>
      <c r="C198" s="344">
        <v>0</v>
      </c>
      <c r="D198" s="344">
        <v>0</v>
      </c>
      <c r="E198" s="344">
        <v>0</v>
      </c>
      <c r="F198" s="344">
        <v>0</v>
      </c>
      <c r="G198" s="344">
        <v>0</v>
      </c>
      <c r="H198" s="344">
        <v>0</v>
      </c>
      <c r="I198" s="344">
        <v>0</v>
      </c>
      <c r="J198" s="344">
        <v>0</v>
      </c>
      <c r="K198" s="344">
        <v>0</v>
      </c>
      <c r="L198" s="344">
        <v>0</v>
      </c>
      <c r="M198" s="344">
        <v>0</v>
      </c>
      <c r="N198" s="344">
        <v>0</v>
      </c>
      <c r="O198" s="344">
        <v>0</v>
      </c>
      <c r="P198" s="344">
        <v>0</v>
      </c>
    </row>
    <row r="199" spans="1:16" s="347" customFormat="1" ht="25.5" x14ac:dyDescent="0.25">
      <c r="A199" s="343" t="s">
        <v>1080</v>
      </c>
      <c r="B199" s="344">
        <v>373226</v>
      </c>
      <c r="C199" s="344">
        <v>0</v>
      </c>
      <c r="D199" s="344">
        <v>0</v>
      </c>
      <c r="E199" s="344">
        <v>0</v>
      </c>
      <c r="F199" s="344">
        <v>0</v>
      </c>
      <c r="G199" s="344">
        <v>0</v>
      </c>
      <c r="H199" s="344">
        <v>0</v>
      </c>
      <c r="I199" s="344">
        <v>113070</v>
      </c>
      <c r="J199" s="344">
        <v>0</v>
      </c>
      <c r="K199" s="344">
        <v>260156</v>
      </c>
      <c r="L199" s="344">
        <v>0</v>
      </c>
      <c r="M199" s="344">
        <v>0</v>
      </c>
      <c r="N199" s="344">
        <v>0</v>
      </c>
      <c r="O199" s="344">
        <v>0</v>
      </c>
      <c r="P199" s="344">
        <v>0</v>
      </c>
    </row>
    <row r="200" spans="1:16" s="347" customFormat="1" ht="12.75" x14ac:dyDescent="0.25">
      <c r="A200" s="343" t="s">
        <v>1079</v>
      </c>
      <c r="B200" s="344">
        <v>0</v>
      </c>
      <c r="C200" s="344">
        <v>0</v>
      </c>
      <c r="D200" s="344">
        <v>0</v>
      </c>
      <c r="E200" s="344">
        <v>0</v>
      </c>
      <c r="F200" s="344">
        <v>0</v>
      </c>
      <c r="G200" s="344">
        <v>0</v>
      </c>
      <c r="H200" s="344">
        <v>0</v>
      </c>
      <c r="I200" s="344">
        <v>0</v>
      </c>
      <c r="J200" s="344">
        <v>0</v>
      </c>
      <c r="K200" s="344">
        <v>0</v>
      </c>
      <c r="L200" s="344">
        <v>0</v>
      </c>
      <c r="M200" s="344">
        <v>0</v>
      </c>
      <c r="N200" s="344">
        <v>0</v>
      </c>
      <c r="O200" s="344">
        <v>0</v>
      </c>
      <c r="P200" s="344">
        <v>0</v>
      </c>
    </row>
    <row r="201" spans="1:16" s="347" customFormat="1" ht="25.5" x14ac:dyDescent="0.25">
      <c r="A201" s="343" t="s">
        <v>1078</v>
      </c>
      <c r="B201" s="344">
        <v>0</v>
      </c>
      <c r="C201" s="344">
        <v>0</v>
      </c>
      <c r="D201" s="344">
        <v>0</v>
      </c>
      <c r="E201" s="344">
        <v>0</v>
      </c>
      <c r="F201" s="344">
        <v>0</v>
      </c>
      <c r="G201" s="344">
        <v>0</v>
      </c>
      <c r="H201" s="344">
        <v>0</v>
      </c>
      <c r="I201" s="344">
        <v>0</v>
      </c>
      <c r="J201" s="344">
        <v>0</v>
      </c>
      <c r="K201" s="344">
        <v>0</v>
      </c>
      <c r="L201" s="344">
        <v>0</v>
      </c>
      <c r="M201" s="344">
        <v>0</v>
      </c>
      <c r="N201" s="344">
        <v>0</v>
      </c>
      <c r="O201" s="344">
        <v>0</v>
      </c>
      <c r="P201" s="344">
        <v>0</v>
      </c>
    </row>
    <row r="202" spans="1:16" s="347" customFormat="1" ht="25.5" x14ac:dyDescent="0.25">
      <c r="A202" s="343" t="s">
        <v>1077</v>
      </c>
      <c r="B202" s="344">
        <v>1040355</v>
      </c>
      <c r="C202" s="344">
        <v>0</v>
      </c>
      <c r="D202" s="344">
        <v>0</v>
      </c>
      <c r="E202" s="344">
        <v>0</v>
      </c>
      <c r="F202" s="344">
        <v>0</v>
      </c>
      <c r="G202" s="344">
        <v>0</v>
      </c>
      <c r="H202" s="344">
        <v>0</v>
      </c>
      <c r="I202" s="344">
        <v>970113</v>
      </c>
      <c r="J202" s="344">
        <v>0</v>
      </c>
      <c r="K202" s="344">
        <v>70242</v>
      </c>
      <c r="L202" s="344">
        <v>0</v>
      </c>
      <c r="M202" s="344">
        <v>0</v>
      </c>
      <c r="N202" s="344">
        <v>0</v>
      </c>
      <c r="O202" s="344">
        <v>0</v>
      </c>
      <c r="P202" s="344">
        <v>0</v>
      </c>
    </row>
    <row r="203" spans="1:16" s="347" customFormat="1" ht="12.75" x14ac:dyDescent="0.25">
      <c r="A203" s="345" t="s">
        <v>1609</v>
      </c>
      <c r="B203" s="346">
        <v>4893519</v>
      </c>
      <c r="C203" s="346">
        <v>0</v>
      </c>
      <c r="D203" s="346">
        <v>0</v>
      </c>
      <c r="E203" s="346">
        <v>0</v>
      </c>
      <c r="F203" s="346">
        <v>0</v>
      </c>
      <c r="G203" s="346">
        <v>0</v>
      </c>
      <c r="H203" s="346">
        <v>0</v>
      </c>
      <c r="I203" s="346">
        <v>4563121</v>
      </c>
      <c r="J203" s="346">
        <v>0</v>
      </c>
      <c r="K203" s="346">
        <v>330398</v>
      </c>
      <c r="L203" s="346">
        <v>0</v>
      </c>
      <c r="M203" s="346">
        <v>0</v>
      </c>
      <c r="N203" s="346">
        <v>0</v>
      </c>
      <c r="O203" s="346">
        <v>0</v>
      </c>
      <c r="P203" s="346">
        <v>0</v>
      </c>
    </row>
    <row r="204" spans="1:16" s="347" customFormat="1" ht="12.75" x14ac:dyDescent="0.25">
      <c r="A204" s="343" t="s">
        <v>1076</v>
      </c>
      <c r="B204" s="344">
        <v>0</v>
      </c>
      <c r="C204" s="344">
        <v>0</v>
      </c>
      <c r="D204" s="344">
        <v>0</v>
      </c>
      <c r="E204" s="344">
        <v>0</v>
      </c>
      <c r="F204" s="344">
        <v>0</v>
      </c>
      <c r="G204" s="344">
        <v>0</v>
      </c>
      <c r="H204" s="344">
        <v>0</v>
      </c>
      <c r="I204" s="344">
        <v>0</v>
      </c>
      <c r="J204" s="344">
        <v>0</v>
      </c>
      <c r="K204" s="344">
        <v>0</v>
      </c>
      <c r="L204" s="344">
        <v>0</v>
      </c>
      <c r="M204" s="344">
        <v>0</v>
      </c>
      <c r="N204" s="344">
        <v>0</v>
      </c>
      <c r="O204" s="344">
        <v>0</v>
      </c>
      <c r="P204" s="344">
        <v>0</v>
      </c>
    </row>
    <row r="205" spans="1:16" s="347" customFormat="1" ht="12.75" x14ac:dyDescent="0.25">
      <c r="A205" s="343" t="s">
        <v>1075</v>
      </c>
      <c r="B205" s="344">
        <v>0</v>
      </c>
      <c r="C205" s="344">
        <v>0</v>
      </c>
      <c r="D205" s="344">
        <v>0</v>
      </c>
      <c r="E205" s="344">
        <v>0</v>
      </c>
      <c r="F205" s="344">
        <v>0</v>
      </c>
      <c r="G205" s="344">
        <v>0</v>
      </c>
      <c r="H205" s="344">
        <v>0</v>
      </c>
      <c r="I205" s="344">
        <v>0</v>
      </c>
      <c r="J205" s="344">
        <v>0</v>
      </c>
      <c r="K205" s="344">
        <v>0</v>
      </c>
      <c r="L205" s="344">
        <v>0</v>
      </c>
      <c r="M205" s="344">
        <v>0</v>
      </c>
      <c r="N205" s="344">
        <v>0</v>
      </c>
      <c r="O205" s="344">
        <v>0</v>
      </c>
      <c r="P205" s="344">
        <v>0</v>
      </c>
    </row>
    <row r="206" spans="1:16" s="347" customFormat="1" ht="12.75" x14ac:dyDescent="0.25">
      <c r="A206" s="343" t="s">
        <v>1074</v>
      </c>
      <c r="B206" s="344">
        <v>0</v>
      </c>
      <c r="C206" s="344">
        <v>0</v>
      </c>
      <c r="D206" s="344">
        <v>0</v>
      </c>
      <c r="E206" s="344">
        <v>0</v>
      </c>
      <c r="F206" s="344">
        <v>0</v>
      </c>
      <c r="G206" s="344">
        <v>0</v>
      </c>
      <c r="H206" s="344">
        <v>0</v>
      </c>
      <c r="I206" s="344">
        <v>0</v>
      </c>
      <c r="J206" s="344">
        <v>0</v>
      </c>
      <c r="K206" s="344">
        <v>0</v>
      </c>
      <c r="L206" s="344">
        <v>0</v>
      </c>
      <c r="M206" s="344">
        <v>0</v>
      </c>
      <c r="N206" s="344">
        <v>0</v>
      </c>
      <c r="O206" s="344">
        <v>0</v>
      </c>
      <c r="P206" s="344">
        <v>0</v>
      </c>
    </row>
    <row r="207" spans="1:16" s="347" customFormat="1" ht="25.5" x14ac:dyDescent="0.25">
      <c r="A207" s="343" t="s">
        <v>1073</v>
      </c>
      <c r="B207" s="344">
        <v>0</v>
      </c>
      <c r="C207" s="344">
        <v>0</v>
      </c>
      <c r="D207" s="344">
        <v>0</v>
      </c>
      <c r="E207" s="344">
        <v>0</v>
      </c>
      <c r="F207" s="344">
        <v>0</v>
      </c>
      <c r="G207" s="344">
        <v>0</v>
      </c>
      <c r="H207" s="344">
        <v>0</v>
      </c>
      <c r="I207" s="344">
        <v>0</v>
      </c>
      <c r="J207" s="344">
        <v>0</v>
      </c>
      <c r="K207" s="344">
        <v>0</v>
      </c>
      <c r="L207" s="344">
        <v>0</v>
      </c>
      <c r="M207" s="344">
        <v>0</v>
      </c>
      <c r="N207" s="344">
        <v>0</v>
      </c>
      <c r="O207" s="344">
        <v>0</v>
      </c>
      <c r="P207" s="344">
        <v>0</v>
      </c>
    </row>
    <row r="208" spans="1:16" s="347" customFormat="1" ht="12.75" x14ac:dyDescent="0.25">
      <c r="A208" s="345" t="s">
        <v>1610</v>
      </c>
      <c r="B208" s="346">
        <v>0</v>
      </c>
      <c r="C208" s="346">
        <v>0</v>
      </c>
      <c r="D208" s="346">
        <v>0</v>
      </c>
      <c r="E208" s="346">
        <v>0</v>
      </c>
      <c r="F208" s="346">
        <v>0</v>
      </c>
      <c r="G208" s="346">
        <v>0</v>
      </c>
      <c r="H208" s="346">
        <v>0</v>
      </c>
      <c r="I208" s="346">
        <v>0</v>
      </c>
      <c r="J208" s="346">
        <v>0</v>
      </c>
      <c r="K208" s="346">
        <v>0</v>
      </c>
      <c r="L208" s="346">
        <v>0</v>
      </c>
      <c r="M208" s="346">
        <v>0</v>
      </c>
      <c r="N208" s="346">
        <v>0</v>
      </c>
      <c r="O208" s="346">
        <v>0</v>
      </c>
      <c r="P208" s="346">
        <v>0</v>
      </c>
    </row>
    <row r="209" spans="1:16" s="347" customFormat="1" ht="38.25" x14ac:dyDescent="0.25">
      <c r="A209" s="343" t="s">
        <v>1072</v>
      </c>
      <c r="B209" s="344">
        <v>0</v>
      </c>
      <c r="C209" s="344">
        <v>0</v>
      </c>
      <c r="D209" s="344">
        <v>0</v>
      </c>
      <c r="E209" s="344">
        <v>0</v>
      </c>
      <c r="F209" s="344">
        <v>0</v>
      </c>
      <c r="G209" s="344">
        <v>0</v>
      </c>
      <c r="H209" s="344">
        <v>0</v>
      </c>
      <c r="I209" s="344">
        <v>0</v>
      </c>
      <c r="J209" s="344">
        <v>0</v>
      </c>
      <c r="K209" s="344">
        <v>0</v>
      </c>
      <c r="L209" s="344">
        <v>0</v>
      </c>
      <c r="M209" s="344">
        <v>0</v>
      </c>
      <c r="N209" s="344">
        <v>0</v>
      </c>
      <c r="O209" s="344">
        <v>0</v>
      </c>
      <c r="P209" s="344">
        <v>0</v>
      </c>
    </row>
    <row r="210" spans="1:16" s="347" customFormat="1" ht="38.25" x14ac:dyDescent="0.25">
      <c r="A210" s="343" t="s">
        <v>1611</v>
      </c>
      <c r="B210" s="344">
        <v>0</v>
      </c>
      <c r="C210" s="344">
        <v>0</v>
      </c>
      <c r="D210" s="344">
        <v>0</v>
      </c>
      <c r="E210" s="344">
        <v>0</v>
      </c>
      <c r="F210" s="344">
        <v>0</v>
      </c>
      <c r="G210" s="344">
        <v>0</v>
      </c>
      <c r="H210" s="344">
        <v>0</v>
      </c>
      <c r="I210" s="344">
        <v>0</v>
      </c>
      <c r="J210" s="344">
        <v>0</v>
      </c>
      <c r="K210" s="344">
        <v>0</v>
      </c>
      <c r="L210" s="344">
        <v>0</v>
      </c>
      <c r="M210" s="344">
        <v>0</v>
      </c>
      <c r="N210" s="344">
        <v>0</v>
      </c>
      <c r="O210" s="344">
        <v>0</v>
      </c>
      <c r="P210" s="344">
        <v>0</v>
      </c>
    </row>
    <row r="211" spans="1:16" s="347" customFormat="1" ht="12.75" x14ac:dyDescent="0.25">
      <c r="A211" s="343" t="s">
        <v>1071</v>
      </c>
      <c r="B211" s="344">
        <v>0</v>
      </c>
      <c r="C211" s="344">
        <v>0</v>
      </c>
      <c r="D211" s="344">
        <v>0</v>
      </c>
      <c r="E211" s="344">
        <v>0</v>
      </c>
      <c r="F211" s="344">
        <v>0</v>
      </c>
      <c r="G211" s="344">
        <v>0</v>
      </c>
      <c r="H211" s="344">
        <v>0</v>
      </c>
      <c r="I211" s="344">
        <v>0</v>
      </c>
      <c r="J211" s="344">
        <v>0</v>
      </c>
      <c r="K211" s="344">
        <v>0</v>
      </c>
      <c r="L211" s="344">
        <v>0</v>
      </c>
      <c r="M211" s="344">
        <v>0</v>
      </c>
      <c r="N211" s="344">
        <v>0</v>
      </c>
      <c r="O211" s="344">
        <v>0</v>
      </c>
      <c r="P211" s="344">
        <v>0</v>
      </c>
    </row>
    <row r="212" spans="1:16" s="347" customFormat="1" ht="12.75" x14ac:dyDescent="0.25">
      <c r="A212" s="343" t="s">
        <v>1070</v>
      </c>
      <c r="B212" s="344">
        <v>0</v>
      </c>
      <c r="C212" s="344">
        <v>0</v>
      </c>
      <c r="D212" s="344">
        <v>0</v>
      </c>
      <c r="E212" s="344">
        <v>0</v>
      </c>
      <c r="F212" s="344">
        <v>0</v>
      </c>
      <c r="G212" s="344">
        <v>0</v>
      </c>
      <c r="H212" s="344">
        <v>0</v>
      </c>
      <c r="I212" s="344">
        <v>0</v>
      </c>
      <c r="J212" s="344">
        <v>0</v>
      </c>
      <c r="K212" s="344">
        <v>0</v>
      </c>
      <c r="L212" s="344">
        <v>0</v>
      </c>
      <c r="M212" s="344">
        <v>0</v>
      </c>
      <c r="N212" s="344">
        <v>0</v>
      </c>
      <c r="O212" s="344">
        <v>0</v>
      </c>
      <c r="P212" s="344">
        <v>0</v>
      </c>
    </row>
    <row r="213" spans="1:16" s="347" customFormat="1" ht="38.25" x14ac:dyDescent="0.25">
      <c r="A213" s="343" t="s">
        <v>1069</v>
      </c>
      <c r="B213" s="344">
        <v>0</v>
      </c>
      <c r="C213" s="344">
        <v>0</v>
      </c>
      <c r="D213" s="344">
        <v>0</v>
      </c>
      <c r="E213" s="344">
        <v>0</v>
      </c>
      <c r="F213" s="344">
        <v>0</v>
      </c>
      <c r="G213" s="344">
        <v>0</v>
      </c>
      <c r="H213" s="344">
        <v>0</v>
      </c>
      <c r="I213" s="344">
        <v>0</v>
      </c>
      <c r="J213" s="344">
        <v>0</v>
      </c>
      <c r="K213" s="344">
        <v>0</v>
      </c>
      <c r="L213" s="344">
        <v>0</v>
      </c>
      <c r="M213" s="344">
        <v>0</v>
      </c>
      <c r="N213" s="344">
        <v>0</v>
      </c>
      <c r="O213" s="344">
        <v>0</v>
      </c>
      <c r="P213" s="344">
        <v>0</v>
      </c>
    </row>
    <row r="214" spans="1:16" s="347" customFormat="1" ht="25.5" x14ac:dyDescent="0.25">
      <c r="A214" s="343" t="s">
        <v>1068</v>
      </c>
      <c r="B214" s="344">
        <v>0</v>
      </c>
      <c r="C214" s="344">
        <v>0</v>
      </c>
      <c r="D214" s="344">
        <v>0</v>
      </c>
      <c r="E214" s="344">
        <v>0</v>
      </c>
      <c r="F214" s="344">
        <v>0</v>
      </c>
      <c r="G214" s="344">
        <v>0</v>
      </c>
      <c r="H214" s="344">
        <v>0</v>
      </c>
      <c r="I214" s="344">
        <v>0</v>
      </c>
      <c r="J214" s="344">
        <v>0</v>
      </c>
      <c r="K214" s="344">
        <v>0</v>
      </c>
      <c r="L214" s="344">
        <v>0</v>
      </c>
      <c r="M214" s="344">
        <v>0</v>
      </c>
      <c r="N214" s="344">
        <v>0</v>
      </c>
      <c r="O214" s="344">
        <v>0</v>
      </c>
      <c r="P214" s="344">
        <v>0</v>
      </c>
    </row>
    <row r="215" spans="1:16" s="347" customFormat="1" ht="25.5" x14ac:dyDescent="0.25">
      <c r="A215" s="343" t="s">
        <v>1067</v>
      </c>
      <c r="B215" s="344">
        <v>0</v>
      </c>
      <c r="C215" s="344">
        <v>0</v>
      </c>
      <c r="D215" s="344">
        <v>0</v>
      </c>
      <c r="E215" s="344">
        <v>0</v>
      </c>
      <c r="F215" s="344">
        <v>0</v>
      </c>
      <c r="G215" s="344">
        <v>0</v>
      </c>
      <c r="H215" s="344">
        <v>0</v>
      </c>
      <c r="I215" s="344">
        <v>0</v>
      </c>
      <c r="J215" s="344">
        <v>0</v>
      </c>
      <c r="K215" s="344">
        <v>0</v>
      </c>
      <c r="L215" s="344">
        <v>0</v>
      </c>
      <c r="M215" s="344">
        <v>0</v>
      </c>
      <c r="N215" s="344">
        <v>0</v>
      </c>
      <c r="O215" s="344">
        <v>0</v>
      </c>
      <c r="P215" s="344">
        <v>0</v>
      </c>
    </row>
    <row r="216" spans="1:16" s="347" customFormat="1" ht="12.75" x14ac:dyDescent="0.25">
      <c r="A216" s="343" t="s">
        <v>1066</v>
      </c>
      <c r="B216" s="344">
        <v>0</v>
      </c>
      <c r="C216" s="344">
        <v>0</v>
      </c>
      <c r="D216" s="344">
        <v>0</v>
      </c>
      <c r="E216" s="344">
        <v>0</v>
      </c>
      <c r="F216" s="344">
        <v>0</v>
      </c>
      <c r="G216" s="344">
        <v>0</v>
      </c>
      <c r="H216" s="344">
        <v>0</v>
      </c>
      <c r="I216" s="344">
        <v>0</v>
      </c>
      <c r="J216" s="344">
        <v>0</v>
      </c>
      <c r="K216" s="344">
        <v>0</v>
      </c>
      <c r="L216" s="344">
        <v>0</v>
      </c>
      <c r="M216" s="344">
        <v>0</v>
      </c>
      <c r="N216" s="344">
        <v>0</v>
      </c>
      <c r="O216" s="344">
        <v>0</v>
      </c>
      <c r="P216" s="344">
        <v>0</v>
      </c>
    </row>
    <row r="217" spans="1:16" s="347" customFormat="1" ht="25.5" x14ac:dyDescent="0.25">
      <c r="A217" s="343" t="s">
        <v>1065</v>
      </c>
      <c r="B217" s="344">
        <v>0</v>
      </c>
      <c r="C217" s="344">
        <v>0</v>
      </c>
      <c r="D217" s="344">
        <v>0</v>
      </c>
      <c r="E217" s="344">
        <v>0</v>
      </c>
      <c r="F217" s="344">
        <v>0</v>
      </c>
      <c r="G217" s="344">
        <v>0</v>
      </c>
      <c r="H217" s="344">
        <v>0</v>
      </c>
      <c r="I217" s="344">
        <v>0</v>
      </c>
      <c r="J217" s="344">
        <v>0</v>
      </c>
      <c r="K217" s="344">
        <v>0</v>
      </c>
      <c r="L217" s="344">
        <v>0</v>
      </c>
      <c r="M217" s="344">
        <v>0</v>
      </c>
      <c r="N217" s="344">
        <v>0</v>
      </c>
      <c r="O217" s="344">
        <v>0</v>
      </c>
      <c r="P217" s="344">
        <v>0</v>
      </c>
    </row>
    <row r="218" spans="1:16" s="347" customFormat="1" ht="25.5" x14ac:dyDescent="0.25">
      <c r="A218" s="343" t="s">
        <v>1064</v>
      </c>
      <c r="B218" s="344">
        <v>0</v>
      </c>
      <c r="C218" s="344">
        <v>0</v>
      </c>
      <c r="D218" s="344">
        <v>0</v>
      </c>
      <c r="E218" s="344">
        <v>0</v>
      </c>
      <c r="F218" s="344">
        <v>0</v>
      </c>
      <c r="G218" s="344">
        <v>0</v>
      </c>
      <c r="H218" s="344">
        <v>0</v>
      </c>
      <c r="I218" s="344">
        <v>0</v>
      </c>
      <c r="J218" s="344">
        <v>0</v>
      </c>
      <c r="K218" s="344">
        <v>0</v>
      </c>
      <c r="L218" s="344">
        <v>0</v>
      </c>
      <c r="M218" s="344">
        <v>0</v>
      </c>
      <c r="N218" s="344">
        <v>0</v>
      </c>
      <c r="O218" s="344">
        <v>0</v>
      </c>
      <c r="P218" s="344">
        <v>0</v>
      </c>
    </row>
    <row r="219" spans="1:16" s="347" customFormat="1" ht="25.5" x14ac:dyDescent="0.25">
      <c r="A219" s="343" t="s">
        <v>1063</v>
      </c>
      <c r="B219" s="344">
        <v>0</v>
      </c>
      <c r="C219" s="344">
        <v>0</v>
      </c>
      <c r="D219" s="344">
        <v>0</v>
      </c>
      <c r="E219" s="344">
        <v>0</v>
      </c>
      <c r="F219" s="344">
        <v>0</v>
      </c>
      <c r="G219" s="344">
        <v>0</v>
      </c>
      <c r="H219" s="344">
        <v>0</v>
      </c>
      <c r="I219" s="344">
        <v>0</v>
      </c>
      <c r="J219" s="344">
        <v>0</v>
      </c>
      <c r="K219" s="344">
        <v>0</v>
      </c>
      <c r="L219" s="344">
        <v>0</v>
      </c>
      <c r="M219" s="344">
        <v>0</v>
      </c>
      <c r="N219" s="344">
        <v>0</v>
      </c>
      <c r="O219" s="344">
        <v>0</v>
      </c>
      <c r="P219" s="344">
        <v>0</v>
      </c>
    </row>
    <row r="220" spans="1:16" s="347" customFormat="1" ht="25.5" x14ac:dyDescent="0.25">
      <c r="A220" s="343" t="s">
        <v>1062</v>
      </c>
      <c r="B220" s="344">
        <v>0</v>
      </c>
      <c r="C220" s="344">
        <v>0</v>
      </c>
      <c r="D220" s="344">
        <v>0</v>
      </c>
      <c r="E220" s="344">
        <v>0</v>
      </c>
      <c r="F220" s="344">
        <v>0</v>
      </c>
      <c r="G220" s="344">
        <v>0</v>
      </c>
      <c r="H220" s="344">
        <v>0</v>
      </c>
      <c r="I220" s="344">
        <v>0</v>
      </c>
      <c r="J220" s="344">
        <v>0</v>
      </c>
      <c r="K220" s="344">
        <v>0</v>
      </c>
      <c r="L220" s="344">
        <v>0</v>
      </c>
      <c r="M220" s="344">
        <v>0</v>
      </c>
      <c r="N220" s="344">
        <v>0</v>
      </c>
      <c r="O220" s="344">
        <v>0</v>
      </c>
      <c r="P220" s="344">
        <v>0</v>
      </c>
    </row>
    <row r="221" spans="1:16" s="347" customFormat="1" ht="38.25" x14ac:dyDescent="0.25">
      <c r="A221" s="343" t="s">
        <v>1612</v>
      </c>
      <c r="B221" s="344">
        <v>0</v>
      </c>
      <c r="C221" s="344">
        <v>0</v>
      </c>
      <c r="D221" s="344">
        <v>0</v>
      </c>
      <c r="E221" s="344">
        <v>0</v>
      </c>
      <c r="F221" s="344">
        <v>0</v>
      </c>
      <c r="G221" s="344">
        <v>0</v>
      </c>
      <c r="H221" s="344">
        <v>0</v>
      </c>
      <c r="I221" s="344">
        <v>0</v>
      </c>
      <c r="J221" s="344">
        <v>0</v>
      </c>
      <c r="K221" s="344">
        <v>0</v>
      </c>
      <c r="L221" s="344">
        <v>0</v>
      </c>
      <c r="M221" s="344">
        <v>0</v>
      </c>
      <c r="N221" s="344">
        <v>0</v>
      </c>
      <c r="O221" s="344">
        <v>0</v>
      </c>
      <c r="P221" s="344">
        <v>0</v>
      </c>
    </row>
    <row r="222" spans="1:16" s="347" customFormat="1" ht="12.75" x14ac:dyDescent="0.25">
      <c r="A222" s="343" t="s">
        <v>1061</v>
      </c>
      <c r="B222" s="344">
        <v>0</v>
      </c>
      <c r="C222" s="344">
        <v>0</v>
      </c>
      <c r="D222" s="344">
        <v>0</v>
      </c>
      <c r="E222" s="344">
        <v>0</v>
      </c>
      <c r="F222" s="344">
        <v>0</v>
      </c>
      <c r="G222" s="344">
        <v>0</v>
      </c>
      <c r="H222" s="344">
        <v>0</v>
      </c>
      <c r="I222" s="344">
        <v>0</v>
      </c>
      <c r="J222" s="344">
        <v>0</v>
      </c>
      <c r="K222" s="344">
        <v>0</v>
      </c>
      <c r="L222" s="344">
        <v>0</v>
      </c>
      <c r="M222" s="344">
        <v>0</v>
      </c>
      <c r="N222" s="344">
        <v>0</v>
      </c>
      <c r="O222" s="344">
        <v>0</v>
      </c>
      <c r="P222" s="344">
        <v>0</v>
      </c>
    </row>
    <row r="223" spans="1:16" s="347" customFormat="1" ht="12.75" x14ac:dyDescent="0.25">
      <c r="A223" s="343" t="s">
        <v>1060</v>
      </c>
      <c r="B223" s="344">
        <v>0</v>
      </c>
      <c r="C223" s="344">
        <v>0</v>
      </c>
      <c r="D223" s="344">
        <v>0</v>
      </c>
      <c r="E223" s="344">
        <v>0</v>
      </c>
      <c r="F223" s="344">
        <v>0</v>
      </c>
      <c r="G223" s="344">
        <v>0</v>
      </c>
      <c r="H223" s="344">
        <v>0</v>
      </c>
      <c r="I223" s="344">
        <v>0</v>
      </c>
      <c r="J223" s="344">
        <v>0</v>
      </c>
      <c r="K223" s="344">
        <v>0</v>
      </c>
      <c r="L223" s="344">
        <v>0</v>
      </c>
      <c r="M223" s="344">
        <v>0</v>
      </c>
      <c r="N223" s="344">
        <v>0</v>
      </c>
      <c r="O223" s="344">
        <v>0</v>
      </c>
      <c r="P223" s="344">
        <v>0</v>
      </c>
    </row>
    <row r="224" spans="1:16" s="347" customFormat="1" ht="38.25" x14ac:dyDescent="0.25">
      <c r="A224" s="343" t="s">
        <v>1059</v>
      </c>
      <c r="B224" s="344">
        <v>0</v>
      </c>
      <c r="C224" s="344">
        <v>0</v>
      </c>
      <c r="D224" s="344">
        <v>0</v>
      </c>
      <c r="E224" s="344">
        <v>0</v>
      </c>
      <c r="F224" s="344">
        <v>0</v>
      </c>
      <c r="G224" s="344">
        <v>0</v>
      </c>
      <c r="H224" s="344">
        <v>0</v>
      </c>
      <c r="I224" s="344">
        <v>0</v>
      </c>
      <c r="J224" s="344">
        <v>0</v>
      </c>
      <c r="K224" s="344">
        <v>0</v>
      </c>
      <c r="L224" s="344">
        <v>0</v>
      </c>
      <c r="M224" s="344">
        <v>0</v>
      </c>
      <c r="N224" s="344">
        <v>0</v>
      </c>
      <c r="O224" s="344">
        <v>0</v>
      </c>
      <c r="P224" s="344">
        <v>0</v>
      </c>
    </row>
    <row r="225" spans="1:16" s="347" customFormat="1" ht="25.5" x14ac:dyDescent="0.25">
      <c r="A225" s="343" t="s">
        <v>1058</v>
      </c>
      <c r="B225" s="344">
        <v>0</v>
      </c>
      <c r="C225" s="344">
        <v>0</v>
      </c>
      <c r="D225" s="344">
        <v>0</v>
      </c>
      <c r="E225" s="344">
        <v>0</v>
      </c>
      <c r="F225" s="344">
        <v>0</v>
      </c>
      <c r="G225" s="344">
        <v>0</v>
      </c>
      <c r="H225" s="344">
        <v>0</v>
      </c>
      <c r="I225" s="344">
        <v>0</v>
      </c>
      <c r="J225" s="344">
        <v>0</v>
      </c>
      <c r="K225" s="344">
        <v>0</v>
      </c>
      <c r="L225" s="344">
        <v>0</v>
      </c>
      <c r="M225" s="344">
        <v>0</v>
      </c>
      <c r="N225" s="344">
        <v>0</v>
      </c>
      <c r="O225" s="344">
        <v>0</v>
      </c>
      <c r="P225" s="344">
        <v>0</v>
      </c>
    </row>
    <row r="226" spans="1:16" s="347" customFormat="1" ht="25.5" x14ac:dyDescent="0.25">
      <c r="A226" s="343" t="s">
        <v>1057</v>
      </c>
      <c r="B226" s="344">
        <v>0</v>
      </c>
      <c r="C226" s="344">
        <v>0</v>
      </c>
      <c r="D226" s="344">
        <v>0</v>
      </c>
      <c r="E226" s="344">
        <v>0</v>
      </c>
      <c r="F226" s="344">
        <v>0</v>
      </c>
      <c r="G226" s="344">
        <v>0</v>
      </c>
      <c r="H226" s="344">
        <v>0</v>
      </c>
      <c r="I226" s="344">
        <v>0</v>
      </c>
      <c r="J226" s="344">
        <v>0</v>
      </c>
      <c r="K226" s="344">
        <v>0</v>
      </c>
      <c r="L226" s="344">
        <v>0</v>
      </c>
      <c r="M226" s="344">
        <v>0</v>
      </c>
      <c r="N226" s="344">
        <v>0</v>
      </c>
      <c r="O226" s="344">
        <v>0</v>
      </c>
      <c r="P226" s="344">
        <v>0</v>
      </c>
    </row>
    <row r="227" spans="1:16" s="347" customFormat="1" ht="12.75" x14ac:dyDescent="0.25">
      <c r="A227" s="343" t="s">
        <v>1056</v>
      </c>
      <c r="B227" s="344">
        <v>0</v>
      </c>
      <c r="C227" s="344">
        <v>0</v>
      </c>
      <c r="D227" s="344">
        <v>0</v>
      </c>
      <c r="E227" s="344">
        <v>0</v>
      </c>
      <c r="F227" s="344">
        <v>0</v>
      </c>
      <c r="G227" s="344">
        <v>0</v>
      </c>
      <c r="H227" s="344">
        <v>0</v>
      </c>
      <c r="I227" s="344">
        <v>0</v>
      </c>
      <c r="J227" s="344">
        <v>0</v>
      </c>
      <c r="K227" s="344">
        <v>0</v>
      </c>
      <c r="L227" s="344">
        <v>0</v>
      </c>
      <c r="M227" s="344">
        <v>0</v>
      </c>
      <c r="N227" s="344">
        <v>0</v>
      </c>
      <c r="O227" s="344">
        <v>0</v>
      </c>
      <c r="P227" s="344">
        <v>0</v>
      </c>
    </row>
    <row r="228" spans="1:16" s="347" customFormat="1" ht="25.5" x14ac:dyDescent="0.25">
      <c r="A228" s="343" t="s">
        <v>1055</v>
      </c>
      <c r="B228" s="344">
        <v>0</v>
      </c>
      <c r="C228" s="344">
        <v>0</v>
      </c>
      <c r="D228" s="344">
        <v>0</v>
      </c>
      <c r="E228" s="344">
        <v>0</v>
      </c>
      <c r="F228" s="344">
        <v>0</v>
      </c>
      <c r="G228" s="344">
        <v>0</v>
      </c>
      <c r="H228" s="344">
        <v>0</v>
      </c>
      <c r="I228" s="344">
        <v>0</v>
      </c>
      <c r="J228" s="344">
        <v>0</v>
      </c>
      <c r="K228" s="344">
        <v>0</v>
      </c>
      <c r="L228" s="344">
        <v>0</v>
      </c>
      <c r="M228" s="344">
        <v>0</v>
      </c>
      <c r="N228" s="344">
        <v>0</v>
      </c>
      <c r="O228" s="344">
        <v>0</v>
      </c>
      <c r="P228" s="344">
        <v>0</v>
      </c>
    </row>
    <row r="229" spans="1:16" s="347" customFormat="1" ht="25.5" x14ac:dyDescent="0.25">
      <c r="A229" s="343" t="s">
        <v>1054</v>
      </c>
      <c r="B229" s="344">
        <v>0</v>
      </c>
      <c r="C229" s="344">
        <v>0</v>
      </c>
      <c r="D229" s="344">
        <v>0</v>
      </c>
      <c r="E229" s="344">
        <v>0</v>
      </c>
      <c r="F229" s="344">
        <v>0</v>
      </c>
      <c r="G229" s="344">
        <v>0</v>
      </c>
      <c r="H229" s="344">
        <v>0</v>
      </c>
      <c r="I229" s="344">
        <v>0</v>
      </c>
      <c r="J229" s="344">
        <v>0</v>
      </c>
      <c r="K229" s="344">
        <v>0</v>
      </c>
      <c r="L229" s="344">
        <v>0</v>
      </c>
      <c r="M229" s="344">
        <v>0</v>
      </c>
      <c r="N229" s="344">
        <v>0</v>
      </c>
      <c r="O229" s="344">
        <v>0</v>
      </c>
      <c r="P229" s="344">
        <v>0</v>
      </c>
    </row>
    <row r="230" spans="1:16" s="347" customFormat="1" ht="25.5" x14ac:dyDescent="0.25">
      <c r="A230" s="343" t="s">
        <v>1053</v>
      </c>
      <c r="B230" s="344">
        <v>0</v>
      </c>
      <c r="C230" s="344">
        <v>0</v>
      </c>
      <c r="D230" s="344">
        <v>0</v>
      </c>
      <c r="E230" s="344">
        <v>0</v>
      </c>
      <c r="F230" s="344">
        <v>0</v>
      </c>
      <c r="G230" s="344">
        <v>0</v>
      </c>
      <c r="H230" s="344">
        <v>0</v>
      </c>
      <c r="I230" s="344">
        <v>0</v>
      </c>
      <c r="J230" s="344">
        <v>0</v>
      </c>
      <c r="K230" s="344">
        <v>0</v>
      </c>
      <c r="L230" s="344">
        <v>0</v>
      </c>
      <c r="M230" s="344">
        <v>0</v>
      </c>
      <c r="N230" s="344">
        <v>0</v>
      </c>
      <c r="O230" s="344">
        <v>0</v>
      </c>
      <c r="P230" s="344">
        <v>0</v>
      </c>
    </row>
    <row r="231" spans="1:16" s="347" customFormat="1" ht="25.5" x14ac:dyDescent="0.25">
      <c r="A231" s="343" t="s">
        <v>1052</v>
      </c>
      <c r="B231" s="344">
        <v>0</v>
      </c>
      <c r="C231" s="344">
        <v>0</v>
      </c>
      <c r="D231" s="344">
        <v>0</v>
      </c>
      <c r="E231" s="344">
        <v>0</v>
      </c>
      <c r="F231" s="344">
        <v>0</v>
      </c>
      <c r="G231" s="344">
        <v>0</v>
      </c>
      <c r="H231" s="344">
        <v>0</v>
      </c>
      <c r="I231" s="344">
        <v>0</v>
      </c>
      <c r="J231" s="344">
        <v>0</v>
      </c>
      <c r="K231" s="344">
        <v>0</v>
      </c>
      <c r="L231" s="344">
        <v>0</v>
      </c>
      <c r="M231" s="344">
        <v>0</v>
      </c>
      <c r="N231" s="344">
        <v>0</v>
      </c>
      <c r="O231" s="344">
        <v>0</v>
      </c>
      <c r="P231" s="344">
        <v>0</v>
      </c>
    </row>
    <row r="232" spans="1:16" s="347" customFormat="1" ht="25.5" x14ac:dyDescent="0.25">
      <c r="A232" s="343" t="s">
        <v>1613</v>
      </c>
      <c r="B232" s="344">
        <v>0</v>
      </c>
      <c r="C232" s="344">
        <v>0</v>
      </c>
      <c r="D232" s="344">
        <v>0</v>
      </c>
      <c r="E232" s="344">
        <v>0</v>
      </c>
      <c r="F232" s="344">
        <v>0</v>
      </c>
      <c r="G232" s="344">
        <v>0</v>
      </c>
      <c r="H232" s="344">
        <v>0</v>
      </c>
      <c r="I232" s="344">
        <v>0</v>
      </c>
      <c r="J232" s="344">
        <v>0</v>
      </c>
      <c r="K232" s="344">
        <v>0</v>
      </c>
      <c r="L232" s="344">
        <v>0</v>
      </c>
      <c r="M232" s="344">
        <v>0</v>
      </c>
      <c r="N232" s="344">
        <v>0</v>
      </c>
      <c r="O232" s="344">
        <v>0</v>
      </c>
      <c r="P232" s="344">
        <v>0</v>
      </c>
    </row>
    <row r="233" spans="1:16" s="347" customFormat="1" ht="12.75" x14ac:dyDescent="0.25">
      <c r="A233" s="343" t="s">
        <v>1051</v>
      </c>
      <c r="B233" s="344">
        <v>0</v>
      </c>
      <c r="C233" s="344">
        <v>0</v>
      </c>
      <c r="D233" s="344">
        <v>0</v>
      </c>
      <c r="E233" s="344">
        <v>0</v>
      </c>
      <c r="F233" s="344">
        <v>0</v>
      </c>
      <c r="G233" s="344">
        <v>0</v>
      </c>
      <c r="H233" s="344">
        <v>0</v>
      </c>
      <c r="I233" s="344">
        <v>0</v>
      </c>
      <c r="J233" s="344">
        <v>0</v>
      </c>
      <c r="K233" s="344">
        <v>0</v>
      </c>
      <c r="L233" s="344">
        <v>0</v>
      </c>
      <c r="M233" s="344">
        <v>0</v>
      </c>
      <c r="N233" s="344">
        <v>0</v>
      </c>
      <c r="O233" s="344">
        <v>0</v>
      </c>
      <c r="P233" s="344">
        <v>0</v>
      </c>
    </row>
    <row r="234" spans="1:16" s="347" customFormat="1" ht="12.75" x14ac:dyDescent="0.25">
      <c r="A234" s="343" t="s">
        <v>1050</v>
      </c>
      <c r="B234" s="344">
        <v>0</v>
      </c>
      <c r="C234" s="344">
        <v>0</v>
      </c>
      <c r="D234" s="344">
        <v>0</v>
      </c>
      <c r="E234" s="344">
        <v>0</v>
      </c>
      <c r="F234" s="344">
        <v>0</v>
      </c>
      <c r="G234" s="344">
        <v>0</v>
      </c>
      <c r="H234" s="344">
        <v>0</v>
      </c>
      <c r="I234" s="344">
        <v>0</v>
      </c>
      <c r="J234" s="344">
        <v>0</v>
      </c>
      <c r="K234" s="344">
        <v>0</v>
      </c>
      <c r="L234" s="344">
        <v>0</v>
      </c>
      <c r="M234" s="344">
        <v>0</v>
      </c>
      <c r="N234" s="344">
        <v>0</v>
      </c>
      <c r="O234" s="344">
        <v>0</v>
      </c>
      <c r="P234" s="344">
        <v>0</v>
      </c>
    </row>
    <row r="235" spans="1:16" s="347" customFormat="1" ht="38.25" x14ac:dyDescent="0.25">
      <c r="A235" s="343" t="s">
        <v>1049</v>
      </c>
      <c r="B235" s="344">
        <v>0</v>
      </c>
      <c r="C235" s="344">
        <v>0</v>
      </c>
      <c r="D235" s="344">
        <v>0</v>
      </c>
      <c r="E235" s="344">
        <v>0</v>
      </c>
      <c r="F235" s="344">
        <v>0</v>
      </c>
      <c r="G235" s="344">
        <v>0</v>
      </c>
      <c r="H235" s="344">
        <v>0</v>
      </c>
      <c r="I235" s="344">
        <v>0</v>
      </c>
      <c r="J235" s="344">
        <v>0</v>
      </c>
      <c r="K235" s="344">
        <v>0</v>
      </c>
      <c r="L235" s="344">
        <v>0</v>
      </c>
      <c r="M235" s="344">
        <v>0</v>
      </c>
      <c r="N235" s="344">
        <v>0</v>
      </c>
      <c r="O235" s="344">
        <v>0</v>
      </c>
      <c r="P235" s="344">
        <v>0</v>
      </c>
    </row>
    <row r="236" spans="1:16" s="347" customFormat="1" ht="25.5" x14ac:dyDescent="0.25">
      <c r="A236" s="343" t="s">
        <v>1048</v>
      </c>
      <c r="B236" s="344">
        <v>0</v>
      </c>
      <c r="C236" s="344">
        <v>0</v>
      </c>
      <c r="D236" s="344">
        <v>0</v>
      </c>
      <c r="E236" s="344">
        <v>0</v>
      </c>
      <c r="F236" s="344">
        <v>0</v>
      </c>
      <c r="G236" s="344">
        <v>0</v>
      </c>
      <c r="H236" s="344">
        <v>0</v>
      </c>
      <c r="I236" s="344">
        <v>0</v>
      </c>
      <c r="J236" s="344">
        <v>0</v>
      </c>
      <c r="K236" s="344">
        <v>0</v>
      </c>
      <c r="L236" s="344">
        <v>0</v>
      </c>
      <c r="M236" s="344">
        <v>0</v>
      </c>
      <c r="N236" s="344">
        <v>0</v>
      </c>
      <c r="O236" s="344">
        <v>0</v>
      </c>
      <c r="P236" s="344">
        <v>0</v>
      </c>
    </row>
    <row r="237" spans="1:16" s="347" customFormat="1" ht="25.5" x14ac:dyDescent="0.25">
      <c r="A237" s="343" t="s">
        <v>1047</v>
      </c>
      <c r="B237" s="344">
        <v>0</v>
      </c>
      <c r="C237" s="344">
        <v>0</v>
      </c>
      <c r="D237" s="344">
        <v>0</v>
      </c>
      <c r="E237" s="344">
        <v>0</v>
      </c>
      <c r="F237" s="344">
        <v>0</v>
      </c>
      <c r="G237" s="344">
        <v>0</v>
      </c>
      <c r="H237" s="344">
        <v>0</v>
      </c>
      <c r="I237" s="344">
        <v>0</v>
      </c>
      <c r="J237" s="344">
        <v>0</v>
      </c>
      <c r="K237" s="344">
        <v>0</v>
      </c>
      <c r="L237" s="344">
        <v>0</v>
      </c>
      <c r="M237" s="344">
        <v>0</v>
      </c>
      <c r="N237" s="344">
        <v>0</v>
      </c>
      <c r="O237" s="344">
        <v>0</v>
      </c>
      <c r="P237" s="344">
        <v>0</v>
      </c>
    </row>
    <row r="238" spans="1:16" s="347" customFormat="1" ht="12.75" x14ac:dyDescent="0.25">
      <c r="A238" s="343" t="s">
        <v>1046</v>
      </c>
      <c r="B238" s="344">
        <v>0</v>
      </c>
      <c r="C238" s="344">
        <v>0</v>
      </c>
      <c r="D238" s="344">
        <v>0</v>
      </c>
      <c r="E238" s="344">
        <v>0</v>
      </c>
      <c r="F238" s="344">
        <v>0</v>
      </c>
      <c r="G238" s="344">
        <v>0</v>
      </c>
      <c r="H238" s="344">
        <v>0</v>
      </c>
      <c r="I238" s="344">
        <v>0</v>
      </c>
      <c r="J238" s="344">
        <v>0</v>
      </c>
      <c r="K238" s="344">
        <v>0</v>
      </c>
      <c r="L238" s="344">
        <v>0</v>
      </c>
      <c r="M238" s="344">
        <v>0</v>
      </c>
      <c r="N238" s="344">
        <v>0</v>
      </c>
      <c r="O238" s="344">
        <v>0</v>
      </c>
      <c r="P238" s="344">
        <v>0</v>
      </c>
    </row>
    <row r="239" spans="1:16" s="347" customFormat="1" ht="25.5" x14ac:dyDescent="0.25">
      <c r="A239" s="343" t="s">
        <v>1045</v>
      </c>
      <c r="B239" s="344">
        <v>0</v>
      </c>
      <c r="C239" s="344">
        <v>0</v>
      </c>
      <c r="D239" s="344">
        <v>0</v>
      </c>
      <c r="E239" s="344">
        <v>0</v>
      </c>
      <c r="F239" s="344">
        <v>0</v>
      </c>
      <c r="G239" s="344">
        <v>0</v>
      </c>
      <c r="H239" s="344">
        <v>0</v>
      </c>
      <c r="I239" s="344">
        <v>0</v>
      </c>
      <c r="J239" s="344">
        <v>0</v>
      </c>
      <c r="K239" s="344">
        <v>0</v>
      </c>
      <c r="L239" s="344">
        <v>0</v>
      </c>
      <c r="M239" s="344">
        <v>0</v>
      </c>
      <c r="N239" s="344">
        <v>0</v>
      </c>
      <c r="O239" s="344">
        <v>0</v>
      </c>
      <c r="P239" s="344">
        <v>0</v>
      </c>
    </row>
    <row r="240" spans="1:16" s="347" customFormat="1" ht="25.5" x14ac:dyDescent="0.25">
      <c r="A240" s="343" t="s">
        <v>1044</v>
      </c>
      <c r="B240" s="344">
        <v>0</v>
      </c>
      <c r="C240" s="344">
        <v>0</v>
      </c>
      <c r="D240" s="344">
        <v>0</v>
      </c>
      <c r="E240" s="344">
        <v>0</v>
      </c>
      <c r="F240" s="344">
        <v>0</v>
      </c>
      <c r="G240" s="344">
        <v>0</v>
      </c>
      <c r="H240" s="344">
        <v>0</v>
      </c>
      <c r="I240" s="344">
        <v>0</v>
      </c>
      <c r="J240" s="344">
        <v>0</v>
      </c>
      <c r="K240" s="344">
        <v>0</v>
      </c>
      <c r="L240" s="344">
        <v>0</v>
      </c>
      <c r="M240" s="344">
        <v>0</v>
      </c>
      <c r="N240" s="344">
        <v>0</v>
      </c>
      <c r="O240" s="344">
        <v>0</v>
      </c>
      <c r="P240" s="344">
        <v>0</v>
      </c>
    </row>
    <row r="241" spans="1:16" s="347" customFormat="1" ht="25.5" x14ac:dyDescent="0.25">
      <c r="A241" s="343" t="s">
        <v>1043</v>
      </c>
      <c r="B241" s="344">
        <v>0</v>
      </c>
      <c r="C241" s="344">
        <v>0</v>
      </c>
      <c r="D241" s="344">
        <v>0</v>
      </c>
      <c r="E241" s="344">
        <v>0</v>
      </c>
      <c r="F241" s="344">
        <v>0</v>
      </c>
      <c r="G241" s="344">
        <v>0</v>
      </c>
      <c r="H241" s="344">
        <v>0</v>
      </c>
      <c r="I241" s="344">
        <v>0</v>
      </c>
      <c r="J241" s="344">
        <v>0</v>
      </c>
      <c r="K241" s="344">
        <v>0</v>
      </c>
      <c r="L241" s="344">
        <v>0</v>
      </c>
      <c r="M241" s="344">
        <v>0</v>
      </c>
      <c r="N241" s="344">
        <v>0</v>
      </c>
      <c r="O241" s="344">
        <v>0</v>
      </c>
      <c r="P241" s="344">
        <v>0</v>
      </c>
    </row>
    <row r="242" spans="1:16" s="347" customFormat="1" ht="25.5" x14ac:dyDescent="0.25">
      <c r="A242" s="343" t="s">
        <v>1042</v>
      </c>
      <c r="B242" s="344">
        <v>0</v>
      </c>
      <c r="C242" s="344">
        <v>0</v>
      </c>
      <c r="D242" s="344">
        <v>0</v>
      </c>
      <c r="E242" s="344">
        <v>0</v>
      </c>
      <c r="F242" s="344">
        <v>0</v>
      </c>
      <c r="G242" s="344">
        <v>0</v>
      </c>
      <c r="H242" s="344">
        <v>0</v>
      </c>
      <c r="I242" s="344">
        <v>0</v>
      </c>
      <c r="J242" s="344">
        <v>0</v>
      </c>
      <c r="K242" s="344">
        <v>0</v>
      </c>
      <c r="L242" s="344">
        <v>0</v>
      </c>
      <c r="M242" s="344">
        <v>0</v>
      </c>
      <c r="N242" s="344">
        <v>0</v>
      </c>
      <c r="O242" s="344">
        <v>0</v>
      </c>
      <c r="P242" s="344">
        <v>0</v>
      </c>
    </row>
    <row r="243" spans="1:16" s="347" customFormat="1" ht="38.25" x14ac:dyDescent="0.25">
      <c r="A243" s="343" t="s">
        <v>1614</v>
      </c>
      <c r="B243" s="344">
        <v>0</v>
      </c>
      <c r="C243" s="344">
        <v>0</v>
      </c>
      <c r="D243" s="344">
        <v>0</v>
      </c>
      <c r="E243" s="344">
        <v>0</v>
      </c>
      <c r="F243" s="344">
        <v>0</v>
      </c>
      <c r="G243" s="344">
        <v>0</v>
      </c>
      <c r="H243" s="344">
        <v>0</v>
      </c>
      <c r="I243" s="344">
        <v>0</v>
      </c>
      <c r="J243" s="344">
        <v>0</v>
      </c>
      <c r="K243" s="344">
        <v>0</v>
      </c>
      <c r="L243" s="344">
        <v>0</v>
      </c>
      <c r="M243" s="344">
        <v>0</v>
      </c>
      <c r="N243" s="344">
        <v>0</v>
      </c>
      <c r="O243" s="344">
        <v>0</v>
      </c>
      <c r="P243" s="344">
        <v>0</v>
      </c>
    </row>
    <row r="244" spans="1:16" s="347" customFormat="1" ht="38.25" x14ac:dyDescent="0.25">
      <c r="A244" s="343" t="s">
        <v>1041</v>
      </c>
      <c r="B244" s="344">
        <v>0</v>
      </c>
      <c r="C244" s="344">
        <v>0</v>
      </c>
      <c r="D244" s="344">
        <v>0</v>
      </c>
      <c r="E244" s="344">
        <v>0</v>
      </c>
      <c r="F244" s="344">
        <v>0</v>
      </c>
      <c r="G244" s="344">
        <v>0</v>
      </c>
      <c r="H244" s="344">
        <v>0</v>
      </c>
      <c r="I244" s="344">
        <v>0</v>
      </c>
      <c r="J244" s="344">
        <v>0</v>
      </c>
      <c r="K244" s="344">
        <v>0</v>
      </c>
      <c r="L244" s="344">
        <v>0</v>
      </c>
      <c r="M244" s="344">
        <v>0</v>
      </c>
      <c r="N244" s="344">
        <v>0</v>
      </c>
      <c r="O244" s="344">
        <v>0</v>
      </c>
      <c r="P244" s="344">
        <v>0</v>
      </c>
    </row>
    <row r="245" spans="1:16" s="347" customFormat="1" ht="38.25" x14ac:dyDescent="0.25">
      <c r="A245" s="343" t="s">
        <v>1615</v>
      </c>
      <c r="B245" s="344">
        <v>0</v>
      </c>
      <c r="C245" s="344">
        <v>0</v>
      </c>
      <c r="D245" s="344">
        <v>0</v>
      </c>
      <c r="E245" s="344">
        <v>0</v>
      </c>
      <c r="F245" s="344">
        <v>0</v>
      </c>
      <c r="G245" s="344">
        <v>0</v>
      </c>
      <c r="H245" s="344">
        <v>0</v>
      </c>
      <c r="I245" s="344">
        <v>0</v>
      </c>
      <c r="J245" s="344">
        <v>0</v>
      </c>
      <c r="K245" s="344">
        <v>0</v>
      </c>
      <c r="L245" s="344">
        <v>0</v>
      </c>
      <c r="M245" s="344">
        <v>0</v>
      </c>
      <c r="N245" s="344">
        <v>0</v>
      </c>
      <c r="O245" s="344">
        <v>0</v>
      </c>
      <c r="P245" s="344">
        <v>0</v>
      </c>
    </row>
    <row r="246" spans="1:16" s="347" customFormat="1" ht="12.75" x14ac:dyDescent="0.25">
      <c r="A246" s="343" t="s">
        <v>1040</v>
      </c>
      <c r="B246" s="344">
        <v>0</v>
      </c>
      <c r="C246" s="344">
        <v>0</v>
      </c>
      <c r="D246" s="344">
        <v>0</v>
      </c>
      <c r="E246" s="344">
        <v>0</v>
      </c>
      <c r="F246" s="344">
        <v>0</v>
      </c>
      <c r="G246" s="344">
        <v>0</v>
      </c>
      <c r="H246" s="344">
        <v>0</v>
      </c>
      <c r="I246" s="344">
        <v>0</v>
      </c>
      <c r="J246" s="344">
        <v>0</v>
      </c>
      <c r="K246" s="344">
        <v>0</v>
      </c>
      <c r="L246" s="344">
        <v>0</v>
      </c>
      <c r="M246" s="344">
        <v>0</v>
      </c>
      <c r="N246" s="344">
        <v>0</v>
      </c>
      <c r="O246" s="344">
        <v>0</v>
      </c>
      <c r="P246" s="344">
        <v>0</v>
      </c>
    </row>
    <row r="247" spans="1:16" s="347" customFormat="1" ht="12.75" x14ac:dyDescent="0.25">
      <c r="A247" s="343" t="s">
        <v>1039</v>
      </c>
      <c r="B247" s="344">
        <v>0</v>
      </c>
      <c r="C247" s="344">
        <v>0</v>
      </c>
      <c r="D247" s="344">
        <v>0</v>
      </c>
      <c r="E247" s="344">
        <v>0</v>
      </c>
      <c r="F247" s="344">
        <v>0</v>
      </c>
      <c r="G247" s="344">
        <v>0</v>
      </c>
      <c r="H247" s="344">
        <v>0</v>
      </c>
      <c r="I247" s="344">
        <v>0</v>
      </c>
      <c r="J247" s="344">
        <v>0</v>
      </c>
      <c r="K247" s="344">
        <v>0</v>
      </c>
      <c r="L247" s="344">
        <v>0</v>
      </c>
      <c r="M247" s="344">
        <v>0</v>
      </c>
      <c r="N247" s="344">
        <v>0</v>
      </c>
      <c r="O247" s="344">
        <v>0</v>
      </c>
      <c r="P247" s="344">
        <v>0</v>
      </c>
    </row>
    <row r="248" spans="1:16" s="347" customFormat="1" ht="12.75" x14ac:dyDescent="0.25">
      <c r="A248" s="343" t="s">
        <v>1038</v>
      </c>
      <c r="B248" s="344">
        <v>0</v>
      </c>
      <c r="C248" s="344">
        <v>0</v>
      </c>
      <c r="D248" s="344">
        <v>0</v>
      </c>
      <c r="E248" s="344">
        <v>0</v>
      </c>
      <c r="F248" s="344">
        <v>0</v>
      </c>
      <c r="G248" s="344">
        <v>0</v>
      </c>
      <c r="H248" s="344">
        <v>0</v>
      </c>
      <c r="I248" s="344">
        <v>0</v>
      </c>
      <c r="J248" s="344">
        <v>0</v>
      </c>
      <c r="K248" s="344">
        <v>0</v>
      </c>
      <c r="L248" s="344">
        <v>0</v>
      </c>
      <c r="M248" s="344">
        <v>0</v>
      </c>
      <c r="N248" s="344">
        <v>0</v>
      </c>
      <c r="O248" s="344">
        <v>0</v>
      </c>
      <c r="P248" s="344">
        <v>0</v>
      </c>
    </row>
    <row r="249" spans="1:16" s="347" customFormat="1" ht="12.75" x14ac:dyDescent="0.25">
      <c r="A249" s="343" t="s">
        <v>1037</v>
      </c>
      <c r="B249" s="344">
        <v>0</v>
      </c>
      <c r="C249" s="344">
        <v>0</v>
      </c>
      <c r="D249" s="344">
        <v>0</v>
      </c>
      <c r="E249" s="344">
        <v>0</v>
      </c>
      <c r="F249" s="344">
        <v>0</v>
      </c>
      <c r="G249" s="344">
        <v>0</v>
      </c>
      <c r="H249" s="344">
        <v>0</v>
      </c>
      <c r="I249" s="344">
        <v>0</v>
      </c>
      <c r="J249" s="344">
        <v>0</v>
      </c>
      <c r="K249" s="344">
        <v>0</v>
      </c>
      <c r="L249" s="344">
        <v>0</v>
      </c>
      <c r="M249" s="344">
        <v>0</v>
      </c>
      <c r="N249" s="344">
        <v>0</v>
      </c>
      <c r="O249" s="344">
        <v>0</v>
      </c>
      <c r="P249" s="344">
        <v>0</v>
      </c>
    </row>
    <row r="250" spans="1:16" s="347" customFormat="1" ht="12.75" x14ac:dyDescent="0.25">
      <c r="A250" s="343" t="s">
        <v>1036</v>
      </c>
      <c r="B250" s="344">
        <v>0</v>
      </c>
      <c r="C250" s="344">
        <v>0</v>
      </c>
      <c r="D250" s="344">
        <v>0</v>
      </c>
      <c r="E250" s="344">
        <v>0</v>
      </c>
      <c r="F250" s="344">
        <v>0</v>
      </c>
      <c r="G250" s="344">
        <v>0</v>
      </c>
      <c r="H250" s="344">
        <v>0</v>
      </c>
      <c r="I250" s="344">
        <v>0</v>
      </c>
      <c r="J250" s="344">
        <v>0</v>
      </c>
      <c r="K250" s="344">
        <v>0</v>
      </c>
      <c r="L250" s="344">
        <v>0</v>
      </c>
      <c r="M250" s="344">
        <v>0</v>
      </c>
      <c r="N250" s="344">
        <v>0</v>
      </c>
      <c r="O250" s="344">
        <v>0</v>
      </c>
      <c r="P250" s="344">
        <v>0</v>
      </c>
    </row>
    <row r="251" spans="1:16" s="347" customFormat="1" ht="25.5" x14ac:dyDescent="0.25">
      <c r="A251" s="343" t="s">
        <v>1035</v>
      </c>
      <c r="B251" s="344">
        <v>0</v>
      </c>
      <c r="C251" s="344">
        <v>0</v>
      </c>
      <c r="D251" s="344">
        <v>0</v>
      </c>
      <c r="E251" s="344">
        <v>0</v>
      </c>
      <c r="F251" s="344">
        <v>0</v>
      </c>
      <c r="G251" s="344">
        <v>0</v>
      </c>
      <c r="H251" s="344">
        <v>0</v>
      </c>
      <c r="I251" s="344">
        <v>0</v>
      </c>
      <c r="J251" s="344">
        <v>0</v>
      </c>
      <c r="K251" s="344">
        <v>0</v>
      </c>
      <c r="L251" s="344">
        <v>0</v>
      </c>
      <c r="M251" s="344">
        <v>0</v>
      </c>
      <c r="N251" s="344">
        <v>0</v>
      </c>
      <c r="O251" s="344">
        <v>0</v>
      </c>
      <c r="P251" s="344">
        <v>0</v>
      </c>
    </row>
    <row r="252" spans="1:16" s="347" customFormat="1" ht="25.5" x14ac:dyDescent="0.25">
      <c r="A252" s="343" t="s">
        <v>1034</v>
      </c>
      <c r="B252" s="344">
        <v>0</v>
      </c>
      <c r="C252" s="344">
        <v>0</v>
      </c>
      <c r="D252" s="344">
        <v>0</v>
      </c>
      <c r="E252" s="344">
        <v>0</v>
      </c>
      <c r="F252" s="344">
        <v>0</v>
      </c>
      <c r="G252" s="344">
        <v>0</v>
      </c>
      <c r="H252" s="344">
        <v>0</v>
      </c>
      <c r="I252" s="344">
        <v>0</v>
      </c>
      <c r="J252" s="344">
        <v>0</v>
      </c>
      <c r="K252" s="344">
        <v>0</v>
      </c>
      <c r="L252" s="344">
        <v>0</v>
      </c>
      <c r="M252" s="344">
        <v>0</v>
      </c>
      <c r="N252" s="344">
        <v>0</v>
      </c>
      <c r="O252" s="344">
        <v>0</v>
      </c>
      <c r="P252" s="344">
        <v>0</v>
      </c>
    </row>
    <row r="253" spans="1:16" s="347" customFormat="1" ht="12.75" x14ac:dyDescent="0.25">
      <c r="A253" s="343" t="s">
        <v>1033</v>
      </c>
      <c r="B253" s="344">
        <v>0</v>
      </c>
      <c r="C253" s="344">
        <v>0</v>
      </c>
      <c r="D253" s="344">
        <v>0</v>
      </c>
      <c r="E253" s="344">
        <v>0</v>
      </c>
      <c r="F253" s="344">
        <v>0</v>
      </c>
      <c r="G253" s="344">
        <v>0</v>
      </c>
      <c r="H253" s="344">
        <v>0</v>
      </c>
      <c r="I253" s="344">
        <v>0</v>
      </c>
      <c r="J253" s="344">
        <v>0</v>
      </c>
      <c r="K253" s="344">
        <v>0</v>
      </c>
      <c r="L253" s="344">
        <v>0</v>
      </c>
      <c r="M253" s="344">
        <v>0</v>
      </c>
      <c r="N253" s="344">
        <v>0</v>
      </c>
      <c r="O253" s="344">
        <v>0</v>
      </c>
      <c r="P253" s="344">
        <v>0</v>
      </c>
    </row>
    <row r="254" spans="1:16" s="347" customFormat="1" ht="12.75" x14ac:dyDescent="0.25">
      <c r="A254" s="343" t="s">
        <v>1032</v>
      </c>
      <c r="B254" s="344">
        <v>0</v>
      </c>
      <c r="C254" s="344">
        <v>0</v>
      </c>
      <c r="D254" s="344">
        <v>0</v>
      </c>
      <c r="E254" s="344">
        <v>0</v>
      </c>
      <c r="F254" s="344">
        <v>0</v>
      </c>
      <c r="G254" s="344">
        <v>0</v>
      </c>
      <c r="H254" s="344">
        <v>0</v>
      </c>
      <c r="I254" s="344">
        <v>0</v>
      </c>
      <c r="J254" s="344">
        <v>0</v>
      </c>
      <c r="K254" s="344">
        <v>0</v>
      </c>
      <c r="L254" s="344">
        <v>0</v>
      </c>
      <c r="M254" s="344">
        <v>0</v>
      </c>
      <c r="N254" s="344">
        <v>0</v>
      </c>
      <c r="O254" s="344">
        <v>0</v>
      </c>
      <c r="P254" s="344">
        <v>0</v>
      </c>
    </row>
    <row r="255" spans="1:16" s="347" customFormat="1" ht="25.5" x14ac:dyDescent="0.25">
      <c r="A255" s="343" t="s">
        <v>1031</v>
      </c>
      <c r="B255" s="344">
        <v>0</v>
      </c>
      <c r="C255" s="344">
        <v>0</v>
      </c>
      <c r="D255" s="344">
        <v>0</v>
      </c>
      <c r="E255" s="344">
        <v>0</v>
      </c>
      <c r="F255" s="344">
        <v>0</v>
      </c>
      <c r="G255" s="344">
        <v>0</v>
      </c>
      <c r="H255" s="344">
        <v>0</v>
      </c>
      <c r="I255" s="344">
        <v>0</v>
      </c>
      <c r="J255" s="344">
        <v>0</v>
      </c>
      <c r="K255" s="344">
        <v>0</v>
      </c>
      <c r="L255" s="344">
        <v>0</v>
      </c>
      <c r="M255" s="344">
        <v>0</v>
      </c>
      <c r="N255" s="344">
        <v>0</v>
      </c>
      <c r="O255" s="344">
        <v>0</v>
      </c>
      <c r="P255" s="344">
        <v>0</v>
      </c>
    </row>
    <row r="256" spans="1:16" s="347" customFormat="1" ht="12.75" x14ac:dyDescent="0.25">
      <c r="A256" s="343" t="s">
        <v>1030</v>
      </c>
      <c r="B256" s="344">
        <v>0</v>
      </c>
      <c r="C256" s="344">
        <v>0</v>
      </c>
      <c r="D256" s="344">
        <v>0</v>
      </c>
      <c r="E256" s="344">
        <v>0</v>
      </c>
      <c r="F256" s="344">
        <v>0</v>
      </c>
      <c r="G256" s="344">
        <v>0</v>
      </c>
      <c r="H256" s="344">
        <v>0</v>
      </c>
      <c r="I256" s="344">
        <v>0</v>
      </c>
      <c r="J256" s="344">
        <v>0</v>
      </c>
      <c r="K256" s="344">
        <v>0</v>
      </c>
      <c r="L256" s="344">
        <v>0</v>
      </c>
      <c r="M256" s="344">
        <v>0</v>
      </c>
      <c r="N256" s="344">
        <v>0</v>
      </c>
      <c r="O256" s="344">
        <v>0</v>
      </c>
      <c r="P256" s="344">
        <v>0</v>
      </c>
    </row>
    <row r="257" spans="1:16" s="347" customFormat="1" ht="12.75" x14ac:dyDescent="0.25">
      <c r="A257" s="343" t="s">
        <v>1029</v>
      </c>
      <c r="B257" s="344">
        <v>0</v>
      </c>
      <c r="C257" s="344">
        <v>0</v>
      </c>
      <c r="D257" s="344">
        <v>0</v>
      </c>
      <c r="E257" s="344">
        <v>0</v>
      </c>
      <c r="F257" s="344">
        <v>0</v>
      </c>
      <c r="G257" s="344">
        <v>0</v>
      </c>
      <c r="H257" s="344">
        <v>0</v>
      </c>
      <c r="I257" s="344">
        <v>0</v>
      </c>
      <c r="J257" s="344">
        <v>0</v>
      </c>
      <c r="K257" s="344">
        <v>0</v>
      </c>
      <c r="L257" s="344">
        <v>0</v>
      </c>
      <c r="M257" s="344">
        <v>0</v>
      </c>
      <c r="N257" s="344">
        <v>0</v>
      </c>
      <c r="O257" s="344">
        <v>0</v>
      </c>
      <c r="P257" s="344">
        <v>0</v>
      </c>
    </row>
    <row r="258" spans="1:16" s="347" customFormat="1" ht="25.5" x14ac:dyDescent="0.25">
      <c r="A258" s="343" t="s">
        <v>1028</v>
      </c>
      <c r="B258" s="344">
        <v>0</v>
      </c>
      <c r="C258" s="344">
        <v>0</v>
      </c>
      <c r="D258" s="344">
        <v>0</v>
      </c>
      <c r="E258" s="344">
        <v>0</v>
      </c>
      <c r="F258" s="344">
        <v>0</v>
      </c>
      <c r="G258" s="344">
        <v>0</v>
      </c>
      <c r="H258" s="344">
        <v>0</v>
      </c>
      <c r="I258" s="344">
        <v>0</v>
      </c>
      <c r="J258" s="344">
        <v>0</v>
      </c>
      <c r="K258" s="344">
        <v>0</v>
      </c>
      <c r="L258" s="344">
        <v>0</v>
      </c>
      <c r="M258" s="344">
        <v>0</v>
      </c>
      <c r="N258" s="344">
        <v>0</v>
      </c>
      <c r="O258" s="344">
        <v>0</v>
      </c>
      <c r="P258" s="344">
        <v>0</v>
      </c>
    </row>
    <row r="259" spans="1:16" s="347" customFormat="1" ht="25.5" x14ac:dyDescent="0.25">
      <c r="A259" s="343" t="s">
        <v>1616</v>
      </c>
      <c r="B259" s="344">
        <v>0</v>
      </c>
      <c r="C259" s="344">
        <v>0</v>
      </c>
      <c r="D259" s="344">
        <v>0</v>
      </c>
      <c r="E259" s="344">
        <v>0</v>
      </c>
      <c r="F259" s="344">
        <v>0</v>
      </c>
      <c r="G259" s="344">
        <v>0</v>
      </c>
      <c r="H259" s="344">
        <v>0</v>
      </c>
      <c r="I259" s="344">
        <v>0</v>
      </c>
      <c r="J259" s="344">
        <v>0</v>
      </c>
      <c r="K259" s="344">
        <v>0</v>
      </c>
      <c r="L259" s="344">
        <v>0</v>
      </c>
      <c r="M259" s="344">
        <v>0</v>
      </c>
      <c r="N259" s="344">
        <v>0</v>
      </c>
      <c r="O259" s="344">
        <v>0</v>
      </c>
      <c r="P259" s="344">
        <v>0</v>
      </c>
    </row>
    <row r="260" spans="1:16" s="347" customFormat="1" ht="12.75" x14ac:dyDescent="0.25">
      <c r="A260" s="343" t="s">
        <v>1027</v>
      </c>
      <c r="B260" s="344">
        <v>0</v>
      </c>
      <c r="C260" s="344">
        <v>0</v>
      </c>
      <c r="D260" s="344">
        <v>0</v>
      </c>
      <c r="E260" s="344">
        <v>0</v>
      </c>
      <c r="F260" s="344">
        <v>0</v>
      </c>
      <c r="G260" s="344">
        <v>0</v>
      </c>
      <c r="H260" s="344">
        <v>0</v>
      </c>
      <c r="I260" s="344">
        <v>0</v>
      </c>
      <c r="J260" s="344">
        <v>0</v>
      </c>
      <c r="K260" s="344">
        <v>0</v>
      </c>
      <c r="L260" s="344">
        <v>0</v>
      </c>
      <c r="M260" s="344">
        <v>0</v>
      </c>
      <c r="N260" s="344">
        <v>0</v>
      </c>
      <c r="O260" s="344">
        <v>0</v>
      </c>
      <c r="P260" s="344">
        <v>0</v>
      </c>
    </row>
    <row r="261" spans="1:16" s="347" customFormat="1" ht="12.75" x14ac:dyDescent="0.25">
      <c r="A261" s="343" t="s">
        <v>1026</v>
      </c>
      <c r="B261" s="344">
        <v>0</v>
      </c>
      <c r="C261" s="344">
        <v>0</v>
      </c>
      <c r="D261" s="344">
        <v>0</v>
      </c>
      <c r="E261" s="344">
        <v>0</v>
      </c>
      <c r="F261" s="344">
        <v>0</v>
      </c>
      <c r="G261" s="344">
        <v>0</v>
      </c>
      <c r="H261" s="344">
        <v>0</v>
      </c>
      <c r="I261" s="344">
        <v>0</v>
      </c>
      <c r="J261" s="344">
        <v>0</v>
      </c>
      <c r="K261" s="344">
        <v>0</v>
      </c>
      <c r="L261" s="344">
        <v>0</v>
      </c>
      <c r="M261" s="344">
        <v>0</v>
      </c>
      <c r="N261" s="344">
        <v>0</v>
      </c>
      <c r="O261" s="344">
        <v>0</v>
      </c>
      <c r="P261" s="344">
        <v>0</v>
      </c>
    </row>
    <row r="262" spans="1:16" s="347" customFormat="1" ht="12.75" x14ac:dyDescent="0.25">
      <c r="A262" s="343" t="s">
        <v>1025</v>
      </c>
      <c r="B262" s="344">
        <v>0</v>
      </c>
      <c r="C262" s="344">
        <v>0</v>
      </c>
      <c r="D262" s="344">
        <v>0</v>
      </c>
      <c r="E262" s="344">
        <v>0</v>
      </c>
      <c r="F262" s="344">
        <v>0</v>
      </c>
      <c r="G262" s="344">
        <v>0</v>
      </c>
      <c r="H262" s="344">
        <v>0</v>
      </c>
      <c r="I262" s="344">
        <v>0</v>
      </c>
      <c r="J262" s="344">
        <v>0</v>
      </c>
      <c r="K262" s="344">
        <v>0</v>
      </c>
      <c r="L262" s="344">
        <v>0</v>
      </c>
      <c r="M262" s="344">
        <v>0</v>
      </c>
      <c r="N262" s="344">
        <v>0</v>
      </c>
      <c r="O262" s="344">
        <v>0</v>
      </c>
      <c r="P262" s="344">
        <v>0</v>
      </c>
    </row>
    <row r="263" spans="1:16" s="347" customFormat="1" ht="12.75" x14ac:dyDescent="0.25">
      <c r="A263" s="343" t="s">
        <v>1024</v>
      </c>
      <c r="B263" s="344">
        <v>0</v>
      </c>
      <c r="C263" s="344">
        <v>0</v>
      </c>
      <c r="D263" s="344">
        <v>0</v>
      </c>
      <c r="E263" s="344">
        <v>0</v>
      </c>
      <c r="F263" s="344">
        <v>0</v>
      </c>
      <c r="G263" s="344">
        <v>0</v>
      </c>
      <c r="H263" s="344">
        <v>0</v>
      </c>
      <c r="I263" s="344">
        <v>0</v>
      </c>
      <c r="J263" s="344">
        <v>0</v>
      </c>
      <c r="K263" s="344">
        <v>0</v>
      </c>
      <c r="L263" s="344">
        <v>0</v>
      </c>
      <c r="M263" s="344">
        <v>0</v>
      </c>
      <c r="N263" s="344">
        <v>0</v>
      </c>
      <c r="O263" s="344">
        <v>0</v>
      </c>
      <c r="P263" s="344">
        <v>0</v>
      </c>
    </row>
    <row r="264" spans="1:16" s="347" customFormat="1" ht="12.75" x14ac:dyDescent="0.25">
      <c r="A264" s="343" t="s">
        <v>1023</v>
      </c>
      <c r="B264" s="344">
        <v>0</v>
      </c>
      <c r="C264" s="344">
        <v>0</v>
      </c>
      <c r="D264" s="344">
        <v>0</v>
      </c>
      <c r="E264" s="344">
        <v>0</v>
      </c>
      <c r="F264" s="344">
        <v>0</v>
      </c>
      <c r="G264" s="344">
        <v>0</v>
      </c>
      <c r="H264" s="344">
        <v>0</v>
      </c>
      <c r="I264" s="344">
        <v>0</v>
      </c>
      <c r="J264" s="344">
        <v>0</v>
      </c>
      <c r="K264" s="344">
        <v>0</v>
      </c>
      <c r="L264" s="344">
        <v>0</v>
      </c>
      <c r="M264" s="344">
        <v>0</v>
      </c>
      <c r="N264" s="344">
        <v>0</v>
      </c>
      <c r="O264" s="344">
        <v>0</v>
      </c>
      <c r="P264" s="344">
        <v>0</v>
      </c>
    </row>
    <row r="265" spans="1:16" s="347" customFormat="1" ht="25.5" x14ac:dyDescent="0.25">
      <c r="A265" s="343" t="s">
        <v>1022</v>
      </c>
      <c r="B265" s="344">
        <v>0</v>
      </c>
      <c r="C265" s="344">
        <v>0</v>
      </c>
      <c r="D265" s="344">
        <v>0</v>
      </c>
      <c r="E265" s="344">
        <v>0</v>
      </c>
      <c r="F265" s="344">
        <v>0</v>
      </c>
      <c r="G265" s="344">
        <v>0</v>
      </c>
      <c r="H265" s="344">
        <v>0</v>
      </c>
      <c r="I265" s="344">
        <v>0</v>
      </c>
      <c r="J265" s="344">
        <v>0</v>
      </c>
      <c r="K265" s="344">
        <v>0</v>
      </c>
      <c r="L265" s="344">
        <v>0</v>
      </c>
      <c r="M265" s="344">
        <v>0</v>
      </c>
      <c r="N265" s="344">
        <v>0</v>
      </c>
      <c r="O265" s="344">
        <v>0</v>
      </c>
      <c r="P265" s="344">
        <v>0</v>
      </c>
    </row>
    <row r="266" spans="1:16" s="347" customFormat="1" ht="25.5" x14ac:dyDescent="0.25">
      <c r="A266" s="343" t="s">
        <v>1021</v>
      </c>
      <c r="B266" s="344">
        <v>0</v>
      </c>
      <c r="C266" s="344">
        <v>0</v>
      </c>
      <c r="D266" s="344">
        <v>0</v>
      </c>
      <c r="E266" s="344">
        <v>0</v>
      </c>
      <c r="F266" s="344">
        <v>0</v>
      </c>
      <c r="G266" s="344">
        <v>0</v>
      </c>
      <c r="H266" s="344">
        <v>0</v>
      </c>
      <c r="I266" s="344">
        <v>0</v>
      </c>
      <c r="J266" s="344">
        <v>0</v>
      </c>
      <c r="K266" s="344">
        <v>0</v>
      </c>
      <c r="L266" s="344">
        <v>0</v>
      </c>
      <c r="M266" s="344">
        <v>0</v>
      </c>
      <c r="N266" s="344">
        <v>0</v>
      </c>
      <c r="O266" s="344">
        <v>0</v>
      </c>
      <c r="P266" s="344">
        <v>0</v>
      </c>
    </row>
    <row r="267" spans="1:16" s="347" customFormat="1" ht="12.75" x14ac:dyDescent="0.25">
      <c r="A267" s="343" t="s">
        <v>1020</v>
      </c>
      <c r="B267" s="344">
        <v>0</v>
      </c>
      <c r="C267" s="344">
        <v>0</v>
      </c>
      <c r="D267" s="344">
        <v>0</v>
      </c>
      <c r="E267" s="344">
        <v>0</v>
      </c>
      <c r="F267" s="344">
        <v>0</v>
      </c>
      <c r="G267" s="344">
        <v>0</v>
      </c>
      <c r="H267" s="344">
        <v>0</v>
      </c>
      <c r="I267" s="344">
        <v>0</v>
      </c>
      <c r="J267" s="344">
        <v>0</v>
      </c>
      <c r="K267" s="344">
        <v>0</v>
      </c>
      <c r="L267" s="344">
        <v>0</v>
      </c>
      <c r="M267" s="344">
        <v>0</v>
      </c>
      <c r="N267" s="344">
        <v>0</v>
      </c>
      <c r="O267" s="344">
        <v>0</v>
      </c>
      <c r="P267" s="344">
        <v>0</v>
      </c>
    </row>
    <row r="268" spans="1:16" s="347" customFormat="1" ht="25.5" x14ac:dyDescent="0.25">
      <c r="A268" s="343" t="s">
        <v>1019</v>
      </c>
      <c r="B268" s="344">
        <v>0</v>
      </c>
      <c r="C268" s="344">
        <v>0</v>
      </c>
      <c r="D268" s="344">
        <v>0</v>
      </c>
      <c r="E268" s="344">
        <v>0</v>
      </c>
      <c r="F268" s="344">
        <v>0</v>
      </c>
      <c r="G268" s="344">
        <v>0</v>
      </c>
      <c r="H268" s="344">
        <v>0</v>
      </c>
      <c r="I268" s="344">
        <v>0</v>
      </c>
      <c r="J268" s="344">
        <v>0</v>
      </c>
      <c r="K268" s="344">
        <v>0</v>
      </c>
      <c r="L268" s="344">
        <v>0</v>
      </c>
      <c r="M268" s="344">
        <v>0</v>
      </c>
      <c r="N268" s="344">
        <v>0</v>
      </c>
      <c r="O268" s="344">
        <v>0</v>
      </c>
      <c r="P268" s="344">
        <v>0</v>
      </c>
    </row>
    <row r="269" spans="1:16" s="347" customFormat="1" ht="12.75" x14ac:dyDescent="0.25">
      <c r="A269" s="343" t="s">
        <v>1018</v>
      </c>
      <c r="B269" s="344">
        <v>0</v>
      </c>
      <c r="C269" s="344">
        <v>0</v>
      </c>
      <c r="D269" s="344">
        <v>0</v>
      </c>
      <c r="E269" s="344">
        <v>0</v>
      </c>
      <c r="F269" s="344">
        <v>0</v>
      </c>
      <c r="G269" s="344">
        <v>0</v>
      </c>
      <c r="H269" s="344">
        <v>0</v>
      </c>
      <c r="I269" s="344">
        <v>0</v>
      </c>
      <c r="J269" s="344">
        <v>0</v>
      </c>
      <c r="K269" s="344">
        <v>0</v>
      </c>
      <c r="L269" s="344">
        <v>0</v>
      </c>
      <c r="M269" s="344">
        <v>0</v>
      </c>
      <c r="N269" s="344">
        <v>0</v>
      </c>
      <c r="O269" s="344">
        <v>0</v>
      </c>
      <c r="P269" s="344">
        <v>0</v>
      </c>
    </row>
    <row r="270" spans="1:16" s="347" customFormat="1" ht="36" x14ac:dyDescent="0.25">
      <c r="A270" s="345" t="s">
        <v>1617</v>
      </c>
      <c r="B270" s="346">
        <v>0</v>
      </c>
      <c r="C270" s="346">
        <v>0</v>
      </c>
      <c r="D270" s="346">
        <v>0</v>
      </c>
      <c r="E270" s="346">
        <v>0</v>
      </c>
      <c r="F270" s="346">
        <v>0</v>
      </c>
      <c r="G270" s="346">
        <v>0</v>
      </c>
      <c r="H270" s="346">
        <v>0</v>
      </c>
      <c r="I270" s="346">
        <v>0</v>
      </c>
      <c r="J270" s="346">
        <v>0</v>
      </c>
      <c r="K270" s="346">
        <v>0</v>
      </c>
      <c r="L270" s="346">
        <v>0</v>
      </c>
      <c r="M270" s="346">
        <v>0</v>
      </c>
      <c r="N270" s="346">
        <v>0</v>
      </c>
      <c r="O270" s="346">
        <v>0</v>
      </c>
      <c r="P270" s="346">
        <v>0</v>
      </c>
    </row>
    <row r="271" spans="1:16" s="347" customFormat="1" ht="36" x14ac:dyDescent="0.25">
      <c r="A271" s="345" t="s">
        <v>1618</v>
      </c>
      <c r="B271" s="346">
        <v>36831752</v>
      </c>
      <c r="C271" s="346">
        <v>6419517</v>
      </c>
      <c r="D271" s="346">
        <v>17509</v>
      </c>
      <c r="E271" s="346">
        <v>0</v>
      </c>
      <c r="F271" s="346">
        <v>2548845</v>
      </c>
      <c r="G271" s="346">
        <v>1503572</v>
      </c>
      <c r="H271" s="346">
        <v>995512</v>
      </c>
      <c r="I271" s="346">
        <v>12455609</v>
      </c>
      <c r="J271" s="346">
        <v>574573</v>
      </c>
      <c r="K271" s="346">
        <v>2121380</v>
      </c>
      <c r="L271" s="346">
        <v>463000</v>
      </c>
      <c r="M271" s="346">
        <v>1100000</v>
      </c>
      <c r="N271" s="346">
        <v>105000</v>
      </c>
      <c r="O271" s="346">
        <v>6175235</v>
      </c>
      <c r="P271" s="346">
        <v>2352000</v>
      </c>
    </row>
    <row r="272" spans="1:16" s="347" customFormat="1" ht="38.25" x14ac:dyDescent="0.25">
      <c r="A272" s="343" t="s">
        <v>1619</v>
      </c>
      <c r="B272" s="344">
        <v>0</v>
      </c>
      <c r="C272" s="344">
        <v>0</v>
      </c>
      <c r="D272" s="344">
        <v>0</v>
      </c>
      <c r="E272" s="344">
        <v>0</v>
      </c>
      <c r="F272" s="344">
        <v>0</v>
      </c>
      <c r="G272" s="344">
        <v>0</v>
      </c>
      <c r="H272" s="344">
        <v>0</v>
      </c>
      <c r="I272" s="344">
        <v>0</v>
      </c>
      <c r="J272" s="344">
        <v>0</v>
      </c>
      <c r="K272" s="344">
        <v>0</v>
      </c>
      <c r="L272" s="344">
        <v>0</v>
      </c>
      <c r="M272" s="344">
        <v>0</v>
      </c>
      <c r="N272" s="344">
        <v>0</v>
      </c>
      <c r="O272" s="344">
        <v>0</v>
      </c>
      <c r="P272" s="344">
        <v>0</v>
      </c>
    </row>
    <row r="273" spans="1:16" s="347" customFormat="1" ht="25.5" x14ac:dyDescent="0.25">
      <c r="A273" s="343" t="s">
        <v>1017</v>
      </c>
      <c r="B273" s="344">
        <v>0</v>
      </c>
      <c r="C273" s="344">
        <v>0</v>
      </c>
      <c r="D273" s="344">
        <v>0</v>
      </c>
      <c r="E273" s="344">
        <v>0</v>
      </c>
      <c r="F273" s="344">
        <v>0</v>
      </c>
      <c r="G273" s="344">
        <v>0</v>
      </c>
      <c r="H273" s="344">
        <v>0</v>
      </c>
      <c r="I273" s="344">
        <v>0</v>
      </c>
      <c r="J273" s="344">
        <v>0</v>
      </c>
      <c r="K273" s="344">
        <v>0</v>
      </c>
      <c r="L273" s="344">
        <v>0</v>
      </c>
      <c r="M273" s="344">
        <v>0</v>
      </c>
      <c r="N273" s="344">
        <v>0</v>
      </c>
      <c r="O273" s="344">
        <v>0</v>
      </c>
      <c r="P273" s="344">
        <v>0</v>
      </c>
    </row>
    <row r="274" spans="1:16" s="347" customFormat="1" ht="25.5" x14ac:dyDescent="0.25">
      <c r="A274" s="343" t="s">
        <v>1016</v>
      </c>
      <c r="B274" s="344">
        <v>0</v>
      </c>
      <c r="C274" s="344">
        <v>0</v>
      </c>
      <c r="D274" s="344">
        <v>0</v>
      </c>
      <c r="E274" s="344">
        <v>0</v>
      </c>
      <c r="F274" s="344">
        <v>0</v>
      </c>
      <c r="G274" s="344">
        <v>0</v>
      </c>
      <c r="H274" s="344">
        <v>0</v>
      </c>
      <c r="I274" s="344">
        <v>0</v>
      </c>
      <c r="J274" s="344">
        <v>0</v>
      </c>
      <c r="K274" s="344">
        <v>0</v>
      </c>
      <c r="L274" s="344">
        <v>0</v>
      </c>
      <c r="M274" s="344">
        <v>0</v>
      </c>
      <c r="N274" s="344">
        <v>0</v>
      </c>
      <c r="O274" s="344">
        <v>0</v>
      </c>
      <c r="P274" s="344">
        <v>0</v>
      </c>
    </row>
    <row r="275" spans="1:16" s="347" customFormat="1" ht="25.5" x14ac:dyDescent="0.25">
      <c r="A275" s="343" t="s">
        <v>1620</v>
      </c>
      <c r="B275" s="344">
        <v>0</v>
      </c>
      <c r="C275" s="344">
        <v>0</v>
      </c>
      <c r="D275" s="344">
        <v>0</v>
      </c>
      <c r="E275" s="344">
        <v>0</v>
      </c>
      <c r="F275" s="344">
        <v>0</v>
      </c>
      <c r="G275" s="344">
        <v>0</v>
      </c>
      <c r="H275" s="344">
        <v>0</v>
      </c>
      <c r="I275" s="344">
        <v>0</v>
      </c>
      <c r="J275" s="344">
        <v>0</v>
      </c>
      <c r="K275" s="344">
        <v>0</v>
      </c>
      <c r="L275" s="344">
        <v>0</v>
      </c>
      <c r="M275" s="344">
        <v>0</v>
      </c>
      <c r="N275" s="344">
        <v>0</v>
      </c>
      <c r="O275" s="344">
        <v>0</v>
      </c>
      <c r="P275" s="344">
        <v>0</v>
      </c>
    </row>
    <row r="276" spans="1:16" s="347" customFormat="1" ht="25.5" x14ac:dyDescent="0.25">
      <c r="A276" s="343" t="s">
        <v>1015</v>
      </c>
      <c r="B276" s="344">
        <v>0</v>
      </c>
      <c r="C276" s="344">
        <v>0</v>
      </c>
      <c r="D276" s="344">
        <v>0</v>
      </c>
      <c r="E276" s="344">
        <v>0</v>
      </c>
      <c r="F276" s="344">
        <v>0</v>
      </c>
      <c r="G276" s="344">
        <v>0</v>
      </c>
      <c r="H276" s="344">
        <v>0</v>
      </c>
      <c r="I276" s="344">
        <v>0</v>
      </c>
      <c r="J276" s="344">
        <v>0</v>
      </c>
      <c r="K276" s="344">
        <v>0</v>
      </c>
      <c r="L276" s="344">
        <v>0</v>
      </c>
      <c r="M276" s="344">
        <v>0</v>
      </c>
      <c r="N276" s="344">
        <v>0</v>
      </c>
      <c r="O276" s="344">
        <v>0</v>
      </c>
      <c r="P276" s="344">
        <v>0</v>
      </c>
    </row>
    <row r="277" spans="1:16" s="347" customFormat="1" ht="25.5" x14ac:dyDescent="0.25">
      <c r="A277" s="343" t="s">
        <v>1621</v>
      </c>
      <c r="B277" s="344">
        <v>0</v>
      </c>
      <c r="C277" s="344">
        <v>0</v>
      </c>
      <c r="D277" s="344">
        <v>0</v>
      </c>
      <c r="E277" s="344">
        <v>0</v>
      </c>
      <c r="F277" s="344">
        <v>0</v>
      </c>
      <c r="G277" s="344">
        <v>0</v>
      </c>
      <c r="H277" s="344">
        <v>0</v>
      </c>
      <c r="I277" s="344">
        <v>0</v>
      </c>
      <c r="J277" s="344">
        <v>0</v>
      </c>
      <c r="K277" s="344">
        <v>0</v>
      </c>
      <c r="L277" s="344">
        <v>0</v>
      </c>
      <c r="M277" s="344">
        <v>0</v>
      </c>
      <c r="N277" s="344">
        <v>0</v>
      </c>
      <c r="O277" s="344">
        <v>0</v>
      </c>
      <c r="P277" s="344">
        <v>0</v>
      </c>
    </row>
    <row r="278" spans="1:16" s="347" customFormat="1" ht="25.5" x14ac:dyDescent="0.25">
      <c r="A278" s="343" t="s">
        <v>1622</v>
      </c>
      <c r="B278" s="344">
        <v>0</v>
      </c>
      <c r="C278" s="344">
        <v>0</v>
      </c>
      <c r="D278" s="344">
        <v>0</v>
      </c>
      <c r="E278" s="344">
        <v>0</v>
      </c>
      <c r="F278" s="344">
        <v>0</v>
      </c>
      <c r="G278" s="344">
        <v>0</v>
      </c>
      <c r="H278" s="344">
        <v>0</v>
      </c>
      <c r="I278" s="344">
        <v>0</v>
      </c>
      <c r="J278" s="344">
        <v>0</v>
      </c>
      <c r="K278" s="344">
        <v>0</v>
      </c>
      <c r="L278" s="344">
        <v>0</v>
      </c>
      <c r="M278" s="344">
        <v>0</v>
      </c>
      <c r="N278" s="344">
        <v>0</v>
      </c>
      <c r="O278" s="344">
        <v>0</v>
      </c>
      <c r="P278" s="344">
        <v>0</v>
      </c>
    </row>
    <row r="279" spans="1:16" s="347" customFormat="1" ht="12.75" x14ac:dyDescent="0.25">
      <c r="A279" s="343" t="s">
        <v>1014</v>
      </c>
      <c r="B279" s="344">
        <v>0</v>
      </c>
      <c r="C279" s="344">
        <v>0</v>
      </c>
      <c r="D279" s="344">
        <v>0</v>
      </c>
      <c r="E279" s="344">
        <v>0</v>
      </c>
      <c r="F279" s="344">
        <v>0</v>
      </c>
      <c r="G279" s="344">
        <v>0</v>
      </c>
      <c r="H279" s="344">
        <v>0</v>
      </c>
      <c r="I279" s="344">
        <v>0</v>
      </c>
      <c r="J279" s="344">
        <v>0</v>
      </c>
      <c r="K279" s="344">
        <v>0</v>
      </c>
      <c r="L279" s="344">
        <v>0</v>
      </c>
      <c r="M279" s="344">
        <v>0</v>
      </c>
      <c r="N279" s="344">
        <v>0</v>
      </c>
      <c r="O279" s="344">
        <v>0</v>
      </c>
      <c r="P279" s="344">
        <v>0</v>
      </c>
    </row>
    <row r="280" spans="1:16" s="347" customFormat="1" ht="12.75" x14ac:dyDescent="0.25">
      <c r="A280" s="343" t="s">
        <v>1013</v>
      </c>
      <c r="B280" s="344">
        <v>0</v>
      </c>
      <c r="C280" s="344">
        <v>0</v>
      </c>
      <c r="D280" s="344">
        <v>0</v>
      </c>
      <c r="E280" s="344">
        <v>0</v>
      </c>
      <c r="F280" s="344">
        <v>0</v>
      </c>
      <c r="G280" s="344">
        <v>0</v>
      </c>
      <c r="H280" s="344">
        <v>0</v>
      </c>
      <c r="I280" s="344">
        <v>0</v>
      </c>
      <c r="J280" s="344">
        <v>0</v>
      </c>
      <c r="K280" s="344">
        <v>0</v>
      </c>
      <c r="L280" s="344">
        <v>0</v>
      </c>
      <c r="M280" s="344">
        <v>0</v>
      </c>
      <c r="N280" s="344">
        <v>0</v>
      </c>
      <c r="O280" s="344">
        <v>0</v>
      </c>
      <c r="P280" s="344">
        <v>0</v>
      </c>
    </row>
    <row r="281" spans="1:16" s="347" customFormat="1" ht="25.5" x14ac:dyDescent="0.25">
      <c r="A281" s="343" t="s">
        <v>1012</v>
      </c>
      <c r="B281" s="344">
        <v>0</v>
      </c>
      <c r="C281" s="344">
        <v>0</v>
      </c>
      <c r="D281" s="344">
        <v>0</v>
      </c>
      <c r="E281" s="344">
        <v>0</v>
      </c>
      <c r="F281" s="344">
        <v>0</v>
      </c>
      <c r="G281" s="344">
        <v>0</v>
      </c>
      <c r="H281" s="344">
        <v>0</v>
      </c>
      <c r="I281" s="344">
        <v>0</v>
      </c>
      <c r="J281" s="344">
        <v>0</v>
      </c>
      <c r="K281" s="344">
        <v>0</v>
      </c>
      <c r="L281" s="344">
        <v>0</v>
      </c>
      <c r="M281" s="344">
        <v>0</v>
      </c>
      <c r="N281" s="344">
        <v>0</v>
      </c>
      <c r="O281" s="344">
        <v>0</v>
      </c>
      <c r="P281" s="344">
        <v>0</v>
      </c>
    </row>
    <row r="282" spans="1:16" s="347" customFormat="1" ht="12.75" x14ac:dyDescent="0.25">
      <c r="A282" s="343" t="s">
        <v>1011</v>
      </c>
      <c r="B282" s="344">
        <v>0</v>
      </c>
      <c r="C282" s="344">
        <v>0</v>
      </c>
      <c r="D282" s="344">
        <v>0</v>
      </c>
      <c r="E282" s="344">
        <v>0</v>
      </c>
      <c r="F282" s="344">
        <v>0</v>
      </c>
      <c r="G282" s="344">
        <v>0</v>
      </c>
      <c r="H282" s="344">
        <v>0</v>
      </c>
      <c r="I282" s="344">
        <v>0</v>
      </c>
      <c r="J282" s="344">
        <v>0</v>
      </c>
      <c r="K282" s="344">
        <v>0</v>
      </c>
      <c r="L282" s="344">
        <v>0</v>
      </c>
      <c r="M282" s="344">
        <v>0</v>
      </c>
      <c r="N282" s="344">
        <v>0</v>
      </c>
      <c r="O282" s="344">
        <v>0</v>
      </c>
      <c r="P282" s="344">
        <v>0</v>
      </c>
    </row>
    <row r="283" spans="1:16" s="347" customFormat="1" ht="25.5" x14ac:dyDescent="0.25">
      <c r="A283" s="343" t="s">
        <v>1623</v>
      </c>
      <c r="B283" s="344">
        <v>0</v>
      </c>
      <c r="C283" s="344">
        <v>0</v>
      </c>
      <c r="D283" s="344">
        <v>0</v>
      </c>
      <c r="E283" s="344">
        <v>0</v>
      </c>
      <c r="F283" s="344">
        <v>0</v>
      </c>
      <c r="G283" s="344">
        <v>0</v>
      </c>
      <c r="H283" s="344">
        <v>0</v>
      </c>
      <c r="I283" s="344">
        <v>0</v>
      </c>
      <c r="J283" s="344">
        <v>0</v>
      </c>
      <c r="K283" s="344">
        <v>0</v>
      </c>
      <c r="L283" s="344">
        <v>0</v>
      </c>
      <c r="M283" s="344">
        <v>0</v>
      </c>
      <c r="N283" s="344">
        <v>0</v>
      </c>
      <c r="O283" s="344">
        <v>0</v>
      </c>
      <c r="P283" s="344">
        <v>0</v>
      </c>
    </row>
    <row r="284" spans="1:16" s="347" customFormat="1" ht="25.5" x14ac:dyDescent="0.25">
      <c r="A284" s="343" t="s">
        <v>1010</v>
      </c>
      <c r="B284" s="344">
        <v>0</v>
      </c>
      <c r="C284" s="344">
        <v>0</v>
      </c>
      <c r="D284" s="344">
        <v>0</v>
      </c>
      <c r="E284" s="344">
        <v>0</v>
      </c>
      <c r="F284" s="344">
        <v>0</v>
      </c>
      <c r="G284" s="344">
        <v>0</v>
      </c>
      <c r="H284" s="344">
        <v>0</v>
      </c>
      <c r="I284" s="344">
        <v>0</v>
      </c>
      <c r="J284" s="344">
        <v>0</v>
      </c>
      <c r="K284" s="344">
        <v>0</v>
      </c>
      <c r="L284" s="344">
        <v>0</v>
      </c>
      <c r="M284" s="344">
        <v>0</v>
      </c>
      <c r="N284" s="344">
        <v>0</v>
      </c>
      <c r="O284" s="344">
        <v>0</v>
      </c>
      <c r="P284" s="344">
        <v>0</v>
      </c>
    </row>
    <row r="285" spans="1:16" s="347" customFormat="1" ht="12.75" x14ac:dyDescent="0.25">
      <c r="A285" s="343" t="s">
        <v>1009</v>
      </c>
      <c r="B285" s="344">
        <v>0</v>
      </c>
      <c r="C285" s="344">
        <v>0</v>
      </c>
      <c r="D285" s="344">
        <v>0</v>
      </c>
      <c r="E285" s="344">
        <v>0</v>
      </c>
      <c r="F285" s="344">
        <v>0</v>
      </c>
      <c r="G285" s="344">
        <v>0</v>
      </c>
      <c r="H285" s="344">
        <v>0</v>
      </c>
      <c r="I285" s="344">
        <v>0</v>
      </c>
      <c r="J285" s="344">
        <v>0</v>
      </c>
      <c r="K285" s="344">
        <v>0</v>
      </c>
      <c r="L285" s="344">
        <v>0</v>
      </c>
      <c r="M285" s="344">
        <v>0</v>
      </c>
      <c r="N285" s="344">
        <v>0</v>
      </c>
      <c r="O285" s="344">
        <v>0</v>
      </c>
      <c r="P285" s="344">
        <v>0</v>
      </c>
    </row>
    <row r="286" spans="1:16" s="347" customFormat="1" ht="12.75" x14ac:dyDescent="0.25">
      <c r="A286" s="343" t="s">
        <v>1008</v>
      </c>
      <c r="B286" s="344">
        <v>0</v>
      </c>
      <c r="C286" s="344">
        <v>0</v>
      </c>
      <c r="D286" s="344">
        <v>0</v>
      </c>
      <c r="E286" s="344">
        <v>0</v>
      </c>
      <c r="F286" s="344">
        <v>0</v>
      </c>
      <c r="G286" s="344">
        <v>0</v>
      </c>
      <c r="H286" s="344">
        <v>0</v>
      </c>
      <c r="I286" s="344">
        <v>0</v>
      </c>
      <c r="J286" s="344">
        <v>0</v>
      </c>
      <c r="K286" s="344">
        <v>0</v>
      </c>
      <c r="L286" s="344">
        <v>0</v>
      </c>
      <c r="M286" s="344">
        <v>0</v>
      </c>
      <c r="N286" s="344">
        <v>0</v>
      </c>
      <c r="O286" s="344">
        <v>0</v>
      </c>
      <c r="P286" s="344">
        <v>0</v>
      </c>
    </row>
    <row r="287" spans="1:16" s="347" customFormat="1" ht="12.75" x14ac:dyDescent="0.25">
      <c r="A287" s="343" t="s">
        <v>1007</v>
      </c>
      <c r="B287" s="344">
        <v>0</v>
      </c>
      <c r="C287" s="344">
        <v>0</v>
      </c>
      <c r="D287" s="344">
        <v>0</v>
      </c>
      <c r="E287" s="344">
        <v>0</v>
      </c>
      <c r="F287" s="344">
        <v>0</v>
      </c>
      <c r="G287" s="344">
        <v>0</v>
      </c>
      <c r="H287" s="344">
        <v>0</v>
      </c>
      <c r="I287" s="344">
        <v>0</v>
      </c>
      <c r="J287" s="344">
        <v>0</v>
      </c>
      <c r="K287" s="344">
        <v>0</v>
      </c>
      <c r="L287" s="344">
        <v>0</v>
      </c>
      <c r="M287" s="344">
        <v>0</v>
      </c>
      <c r="N287" s="344">
        <v>0</v>
      </c>
      <c r="O287" s="344">
        <v>0</v>
      </c>
      <c r="P287" s="344">
        <v>0</v>
      </c>
    </row>
    <row r="288" spans="1:16" s="347" customFormat="1" ht="25.5" x14ac:dyDescent="0.25">
      <c r="A288" s="343" t="s">
        <v>1624</v>
      </c>
      <c r="B288" s="344">
        <v>0</v>
      </c>
      <c r="C288" s="344">
        <v>0</v>
      </c>
      <c r="D288" s="344">
        <v>0</v>
      </c>
      <c r="E288" s="344">
        <v>0</v>
      </c>
      <c r="F288" s="344">
        <v>0</v>
      </c>
      <c r="G288" s="344">
        <v>0</v>
      </c>
      <c r="H288" s="344">
        <v>0</v>
      </c>
      <c r="I288" s="344">
        <v>0</v>
      </c>
      <c r="J288" s="344">
        <v>0</v>
      </c>
      <c r="K288" s="344">
        <v>0</v>
      </c>
      <c r="L288" s="344">
        <v>0</v>
      </c>
      <c r="M288" s="344">
        <v>0</v>
      </c>
      <c r="N288" s="344">
        <v>0</v>
      </c>
      <c r="O288" s="344">
        <v>0</v>
      </c>
      <c r="P288" s="344">
        <v>0</v>
      </c>
    </row>
    <row r="289" spans="1:16" s="347" customFormat="1" ht="25.5" x14ac:dyDescent="0.25">
      <c r="A289" s="343" t="s">
        <v>1006</v>
      </c>
      <c r="B289" s="344">
        <v>0</v>
      </c>
      <c r="C289" s="344">
        <v>0</v>
      </c>
      <c r="D289" s="344">
        <v>0</v>
      </c>
      <c r="E289" s="344">
        <v>0</v>
      </c>
      <c r="F289" s="344">
        <v>0</v>
      </c>
      <c r="G289" s="344">
        <v>0</v>
      </c>
      <c r="H289" s="344">
        <v>0</v>
      </c>
      <c r="I289" s="344">
        <v>0</v>
      </c>
      <c r="J289" s="344">
        <v>0</v>
      </c>
      <c r="K289" s="344">
        <v>0</v>
      </c>
      <c r="L289" s="344">
        <v>0</v>
      </c>
      <c r="M289" s="344">
        <v>0</v>
      </c>
      <c r="N289" s="344">
        <v>0</v>
      </c>
      <c r="O289" s="344">
        <v>0</v>
      </c>
      <c r="P289" s="344">
        <v>0</v>
      </c>
    </row>
    <row r="290" spans="1:16" s="347" customFormat="1" ht="25.5" x14ac:dyDescent="0.25">
      <c r="A290" s="343" t="s">
        <v>1625</v>
      </c>
      <c r="B290" s="344">
        <v>0</v>
      </c>
      <c r="C290" s="344">
        <v>0</v>
      </c>
      <c r="D290" s="344">
        <v>0</v>
      </c>
      <c r="E290" s="344">
        <v>0</v>
      </c>
      <c r="F290" s="344">
        <v>0</v>
      </c>
      <c r="G290" s="344">
        <v>0</v>
      </c>
      <c r="H290" s="344">
        <v>0</v>
      </c>
      <c r="I290" s="344">
        <v>0</v>
      </c>
      <c r="J290" s="344">
        <v>0</v>
      </c>
      <c r="K290" s="344">
        <v>0</v>
      </c>
      <c r="L290" s="344">
        <v>0</v>
      </c>
      <c r="M290" s="344">
        <v>0</v>
      </c>
      <c r="N290" s="344">
        <v>0</v>
      </c>
      <c r="O290" s="344">
        <v>0</v>
      </c>
      <c r="P290" s="344">
        <v>0</v>
      </c>
    </row>
    <row r="291" spans="1:16" s="347" customFormat="1" ht="25.5" x14ac:dyDescent="0.25">
      <c r="A291" s="343" t="s">
        <v>1005</v>
      </c>
      <c r="B291" s="344">
        <v>0</v>
      </c>
      <c r="C291" s="344">
        <v>0</v>
      </c>
      <c r="D291" s="344">
        <v>0</v>
      </c>
      <c r="E291" s="344">
        <v>0</v>
      </c>
      <c r="F291" s="344">
        <v>0</v>
      </c>
      <c r="G291" s="344">
        <v>0</v>
      </c>
      <c r="H291" s="344">
        <v>0</v>
      </c>
      <c r="I291" s="344">
        <v>0</v>
      </c>
      <c r="J291" s="344">
        <v>0</v>
      </c>
      <c r="K291" s="344">
        <v>0</v>
      </c>
      <c r="L291" s="344">
        <v>0</v>
      </c>
      <c r="M291" s="344">
        <v>0</v>
      </c>
      <c r="N291" s="344">
        <v>0</v>
      </c>
      <c r="O291" s="344">
        <v>0</v>
      </c>
      <c r="P291" s="344">
        <v>0</v>
      </c>
    </row>
    <row r="292" spans="1:16" s="347" customFormat="1" ht="25.5" x14ac:dyDescent="0.25">
      <c r="A292" s="343" t="s">
        <v>1004</v>
      </c>
      <c r="B292" s="344">
        <v>786793</v>
      </c>
      <c r="C292" s="344">
        <v>0</v>
      </c>
      <c r="D292" s="344">
        <v>0</v>
      </c>
      <c r="E292" s="344">
        <v>786793</v>
      </c>
      <c r="F292" s="344">
        <v>0</v>
      </c>
      <c r="G292" s="344">
        <v>0</v>
      </c>
      <c r="H292" s="344">
        <v>0</v>
      </c>
      <c r="I292" s="344">
        <v>0</v>
      </c>
      <c r="J292" s="344">
        <v>0</v>
      </c>
      <c r="K292" s="344">
        <v>0</v>
      </c>
      <c r="L292" s="344">
        <v>0</v>
      </c>
      <c r="M292" s="344">
        <v>0</v>
      </c>
      <c r="N292" s="344">
        <v>0</v>
      </c>
      <c r="O292" s="344">
        <v>0</v>
      </c>
      <c r="P292" s="344">
        <v>0</v>
      </c>
    </row>
    <row r="293" spans="1:16" s="347" customFormat="1" ht="25.5" x14ac:dyDescent="0.25">
      <c r="A293" s="343" t="s">
        <v>1003</v>
      </c>
      <c r="B293" s="344">
        <v>0</v>
      </c>
      <c r="C293" s="344">
        <v>0</v>
      </c>
      <c r="D293" s="344">
        <v>0</v>
      </c>
      <c r="E293" s="344">
        <v>0</v>
      </c>
      <c r="F293" s="344">
        <v>0</v>
      </c>
      <c r="G293" s="344">
        <v>0</v>
      </c>
      <c r="H293" s="344">
        <v>0</v>
      </c>
      <c r="I293" s="344">
        <v>0</v>
      </c>
      <c r="J293" s="344">
        <v>0</v>
      </c>
      <c r="K293" s="344">
        <v>0</v>
      </c>
      <c r="L293" s="344">
        <v>0</v>
      </c>
      <c r="M293" s="344">
        <v>0</v>
      </c>
      <c r="N293" s="344">
        <v>0</v>
      </c>
      <c r="O293" s="344">
        <v>0</v>
      </c>
      <c r="P293" s="344">
        <v>0</v>
      </c>
    </row>
    <row r="294" spans="1:16" s="347" customFormat="1" ht="25.5" x14ac:dyDescent="0.25">
      <c r="A294" s="343" t="s">
        <v>1002</v>
      </c>
      <c r="B294" s="344">
        <v>0</v>
      </c>
      <c r="C294" s="344">
        <v>0</v>
      </c>
      <c r="D294" s="344">
        <v>0</v>
      </c>
      <c r="E294" s="344">
        <v>0</v>
      </c>
      <c r="F294" s="344">
        <v>0</v>
      </c>
      <c r="G294" s="344">
        <v>0</v>
      </c>
      <c r="H294" s="344">
        <v>0</v>
      </c>
      <c r="I294" s="344">
        <v>0</v>
      </c>
      <c r="J294" s="344">
        <v>0</v>
      </c>
      <c r="K294" s="344">
        <v>0</v>
      </c>
      <c r="L294" s="344">
        <v>0</v>
      </c>
      <c r="M294" s="344">
        <v>0</v>
      </c>
      <c r="N294" s="344">
        <v>0</v>
      </c>
      <c r="O294" s="344">
        <v>0</v>
      </c>
      <c r="P294" s="344">
        <v>0</v>
      </c>
    </row>
    <row r="295" spans="1:16" s="347" customFormat="1" ht="12.75" x14ac:dyDescent="0.25">
      <c r="A295" s="343" t="s">
        <v>1001</v>
      </c>
      <c r="B295" s="344">
        <v>0</v>
      </c>
      <c r="C295" s="344">
        <v>0</v>
      </c>
      <c r="D295" s="344">
        <v>0</v>
      </c>
      <c r="E295" s="344">
        <v>0</v>
      </c>
      <c r="F295" s="344">
        <v>0</v>
      </c>
      <c r="G295" s="344">
        <v>0</v>
      </c>
      <c r="H295" s="344">
        <v>0</v>
      </c>
      <c r="I295" s="344">
        <v>0</v>
      </c>
      <c r="J295" s="344">
        <v>0</v>
      </c>
      <c r="K295" s="344">
        <v>0</v>
      </c>
      <c r="L295" s="344">
        <v>0</v>
      </c>
      <c r="M295" s="344">
        <v>0</v>
      </c>
      <c r="N295" s="344">
        <v>0</v>
      </c>
      <c r="O295" s="344">
        <v>0</v>
      </c>
      <c r="P295" s="344">
        <v>0</v>
      </c>
    </row>
    <row r="296" spans="1:16" s="347" customFormat="1" ht="25.5" x14ac:dyDescent="0.25">
      <c r="A296" s="343" t="s">
        <v>1000</v>
      </c>
      <c r="B296" s="344">
        <v>0</v>
      </c>
      <c r="C296" s="344">
        <v>0</v>
      </c>
      <c r="D296" s="344">
        <v>0</v>
      </c>
      <c r="E296" s="344">
        <v>0</v>
      </c>
      <c r="F296" s="344">
        <v>0</v>
      </c>
      <c r="G296" s="344">
        <v>0</v>
      </c>
      <c r="H296" s="344">
        <v>0</v>
      </c>
      <c r="I296" s="344">
        <v>0</v>
      </c>
      <c r="J296" s="344">
        <v>0</v>
      </c>
      <c r="K296" s="344">
        <v>0</v>
      </c>
      <c r="L296" s="344">
        <v>0</v>
      </c>
      <c r="M296" s="344">
        <v>0</v>
      </c>
      <c r="N296" s="344">
        <v>0</v>
      </c>
      <c r="O296" s="344">
        <v>0</v>
      </c>
      <c r="P296" s="344">
        <v>0</v>
      </c>
    </row>
    <row r="297" spans="1:16" s="347" customFormat="1" ht="25.5" x14ac:dyDescent="0.25">
      <c r="A297" s="343" t="s">
        <v>999</v>
      </c>
      <c r="B297" s="344">
        <v>0</v>
      </c>
      <c r="C297" s="344">
        <v>0</v>
      </c>
      <c r="D297" s="344">
        <v>0</v>
      </c>
      <c r="E297" s="344">
        <v>0</v>
      </c>
      <c r="F297" s="344">
        <v>0</v>
      </c>
      <c r="G297" s="344">
        <v>0</v>
      </c>
      <c r="H297" s="344">
        <v>0</v>
      </c>
      <c r="I297" s="344">
        <v>0</v>
      </c>
      <c r="J297" s="344">
        <v>0</v>
      </c>
      <c r="K297" s="344">
        <v>0</v>
      </c>
      <c r="L297" s="344">
        <v>0</v>
      </c>
      <c r="M297" s="344">
        <v>0</v>
      </c>
      <c r="N297" s="344">
        <v>0</v>
      </c>
      <c r="O297" s="344">
        <v>0</v>
      </c>
      <c r="P297" s="344">
        <v>0</v>
      </c>
    </row>
    <row r="298" spans="1:16" s="347" customFormat="1" ht="25.5" x14ac:dyDescent="0.25">
      <c r="A298" s="343" t="s">
        <v>998</v>
      </c>
      <c r="B298" s="344">
        <v>0</v>
      </c>
      <c r="C298" s="344">
        <v>0</v>
      </c>
      <c r="D298" s="344">
        <v>0</v>
      </c>
      <c r="E298" s="344">
        <v>0</v>
      </c>
      <c r="F298" s="344">
        <v>0</v>
      </c>
      <c r="G298" s="344">
        <v>0</v>
      </c>
      <c r="H298" s="344">
        <v>0</v>
      </c>
      <c r="I298" s="344">
        <v>0</v>
      </c>
      <c r="J298" s="344">
        <v>0</v>
      </c>
      <c r="K298" s="344">
        <v>0</v>
      </c>
      <c r="L298" s="344">
        <v>0</v>
      </c>
      <c r="M298" s="344">
        <v>0</v>
      </c>
      <c r="N298" s="344">
        <v>0</v>
      </c>
      <c r="O298" s="344">
        <v>0</v>
      </c>
      <c r="P298" s="344">
        <v>0</v>
      </c>
    </row>
    <row r="299" spans="1:16" s="347" customFormat="1" ht="25.5" x14ac:dyDescent="0.25">
      <c r="A299" s="343" t="s">
        <v>1626</v>
      </c>
      <c r="B299" s="344">
        <v>0</v>
      </c>
      <c r="C299" s="344">
        <v>0</v>
      </c>
      <c r="D299" s="344">
        <v>0</v>
      </c>
      <c r="E299" s="344">
        <v>0</v>
      </c>
      <c r="F299" s="344">
        <v>0</v>
      </c>
      <c r="G299" s="344">
        <v>0</v>
      </c>
      <c r="H299" s="344">
        <v>0</v>
      </c>
      <c r="I299" s="344">
        <v>0</v>
      </c>
      <c r="J299" s="344">
        <v>0</v>
      </c>
      <c r="K299" s="344">
        <v>0</v>
      </c>
      <c r="L299" s="344">
        <v>0</v>
      </c>
      <c r="M299" s="344">
        <v>0</v>
      </c>
      <c r="N299" s="344">
        <v>0</v>
      </c>
      <c r="O299" s="344">
        <v>0</v>
      </c>
      <c r="P299" s="344">
        <v>0</v>
      </c>
    </row>
    <row r="300" spans="1:16" s="347" customFormat="1" ht="25.5" x14ac:dyDescent="0.25">
      <c r="A300" s="343" t="s">
        <v>1627</v>
      </c>
      <c r="B300" s="344">
        <v>786793</v>
      </c>
      <c r="C300" s="344">
        <v>0</v>
      </c>
      <c r="D300" s="344">
        <v>0</v>
      </c>
      <c r="E300" s="344">
        <v>786793</v>
      </c>
      <c r="F300" s="344">
        <v>0</v>
      </c>
      <c r="G300" s="344">
        <v>0</v>
      </c>
      <c r="H300" s="344">
        <v>0</v>
      </c>
      <c r="I300" s="344">
        <v>0</v>
      </c>
      <c r="J300" s="344">
        <v>0</v>
      </c>
      <c r="K300" s="344">
        <v>0</v>
      </c>
      <c r="L300" s="344">
        <v>0</v>
      </c>
      <c r="M300" s="344">
        <v>0</v>
      </c>
      <c r="N300" s="344">
        <v>0</v>
      </c>
      <c r="O300" s="344">
        <v>0</v>
      </c>
      <c r="P300" s="344">
        <v>0</v>
      </c>
    </row>
    <row r="301" spans="1:16" s="347" customFormat="1" ht="25.5" x14ac:dyDescent="0.25">
      <c r="A301" s="343" t="s">
        <v>997</v>
      </c>
      <c r="B301" s="344">
        <v>0</v>
      </c>
      <c r="C301" s="344">
        <v>0</v>
      </c>
      <c r="D301" s="344">
        <v>0</v>
      </c>
      <c r="E301" s="344">
        <v>0</v>
      </c>
      <c r="F301" s="344">
        <v>0</v>
      </c>
      <c r="G301" s="344">
        <v>0</v>
      </c>
      <c r="H301" s="344">
        <v>0</v>
      </c>
      <c r="I301" s="344">
        <v>0</v>
      </c>
      <c r="J301" s="344">
        <v>0</v>
      </c>
      <c r="K301" s="344">
        <v>0</v>
      </c>
      <c r="L301" s="344">
        <v>0</v>
      </c>
      <c r="M301" s="344">
        <v>0</v>
      </c>
      <c r="N301" s="344">
        <v>0</v>
      </c>
      <c r="O301" s="344">
        <v>0</v>
      </c>
      <c r="P301" s="344">
        <v>0</v>
      </c>
    </row>
    <row r="302" spans="1:16" s="347" customFormat="1" ht="25.5" x14ac:dyDescent="0.25">
      <c r="A302" s="343" t="s">
        <v>996</v>
      </c>
      <c r="B302" s="344">
        <v>0</v>
      </c>
      <c r="C302" s="344">
        <v>0</v>
      </c>
      <c r="D302" s="344">
        <v>0</v>
      </c>
      <c r="E302" s="344">
        <v>0</v>
      </c>
      <c r="F302" s="344">
        <v>0</v>
      </c>
      <c r="G302" s="344">
        <v>0</v>
      </c>
      <c r="H302" s="344">
        <v>0</v>
      </c>
      <c r="I302" s="344">
        <v>0</v>
      </c>
      <c r="J302" s="344">
        <v>0</v>
      </c>
      <c r="K302" s="344">
        <v>0</v>
      </c>
      <c r="L302" s="344">
        <v>0</v>
      </c>
      <c r="M302" s="344">
        <v>0</v>
      </c>
      <c r="N302" s="344">
        <v>0</v>
      </c>
      <c r="O302" s="344">
        <v>0</v>
      </c>
      <c r="P302" s="344">
        <v>0</v>
      </c>
    </row>
    <row r="303" spans="1:16" s="347" customFormat="1" ht="25.5" x14ac:dyDescent="0.25">
      <c r="A303" s="343" t="s">
        <v>1628</v>
      </c>
      <c r="B303" s="344">
        <v>0</v>
      </c>
      <c r="C303" s="344">
        <v>0</v>
      </c>
      <c r="D303" s="344">
        <v>0</v>
      </c>
      <c r="E303" s="344">
        <v>0</v>
      </c>
      <c r="F303" s="344">
        <v>0</v>
      </c>
      <c r="G303" s="344">
        <v>0</v>
      </c>
      <c r="H303" s="344">
        <v>0</v>
      </c>
      <c r="I303" s="344">
        <v>0</v>
      </c>
      <c r="J303" s="344">
        <v>0</v>
      </c>
      <c r="K303" s="344">
        <v>0</v>
      </c>
      <c r="L303" s="344">
        <v>0</v>
      </c>
      <c r="M303" s="344">
        <v>0</v>
      </c>
      <c r="N303" s="344">
        <v>0</v>
      </c>
      <c r="O303" s="344">
        <v>0</v>
      </c>
      <c r="P303" s="344">
        <v>0</v>
      </c>
    </row>
    <row r="304" spans="1:16" s="347" customFormat="1" ht="12.75" x14ac:dyDescent="0.25">
      <c r="A304" s="343" t="s">
        <v>995</v>
      </c>
      <c r="B304" s="344">
        <v>0</v>
      </c>
      <c r="C304" s="344">
        <v>0</v>
      </c>
      <c r="D304" s="344">
        <v>0</v>
      </c>
      <c r="E304" s="344">
        <v>0</v>
      </c>
      <c r="F304" s="344">
        <v>0</v>
      </c>
      <c r="G304" s="344">
        <v>0</v>
      </c>
      <c r="H304" s="344">
        <v>0</v>
      </c>
      <c r="I304" s="344">
        <v>0</v>
      </c>
      <c r="J304" s="344">
        <v>0</v>
      </c>
      <c r="K304" s="344">
        <v>0</v>
      </c>
      <c r="L304" s="344">
        <v>0</v>
      </c>
      <c r="M304" s="344">
        <v>0</v>
      </c>
      <c r="N304" s="344">
        <v>0</v>
      </c>
      <c r="O304" s="344">
        <v>0</v>
      </c>
      <c r="P304" s="344">
        <v>0</v>
      </c>
    </row>
    <row r="305" spans="1:16" s="347" customFormat="1" ht="38.25" x14ac:dyDescent="0.25">
      <c r="A305" s="343" t="s">
        <v>994</v>
      </c>
      <c r="B305" s="344">
        <v>0</v>
      </c>
      <c r="C305" s="344">
        <v>0</v>
      </c>
      <c r="D305" s="344">
        <v>0</v>
      </c>
      <c r="E305" s="344">
        <v>0</v>
      </c>
      <c r="F305" s="344">
        <v>0</v>
      </c>
      <c r="G305" s="344">
        <v>0</v>
      </c>
      <c r="H305" s="344">
        <v>0</v>
      </c>
      <c r="I305" s="344">
        <v>0</v>
      </c>
      <c r="J305" s="344">
        <v>0</v>
      </c>
      <c r="K305" s="344">
        <v>0</v>
      </c>
      <c r="L305" s="344">
        <v>0</v>
      </c>
      <c r="M305" s="344">
        <v>0</v>
      </c>
      <c r="N305" s="344">
        <v>0</v>
      </c>
      <c r="O305" s="344">
        <v>0</v>
      </c>
      <c r="P305" s="344">
        <v>0</v>
      </c>
    </row>
    <row r="306" spans="1:16" s="347" customFormat="1" ht="25.5" x14ac:dyDescent="0.25">
      <c r="A306" s="343" t="s">
        <v>1629</v>
      </c>
      <c r="B306" s="344">
        <v>0</v>
      </c>
      <c r="C306" s="344">
        <v>0</v>
      </c>
      <c r="D306" s="344">
        <v>0</v>
      </c>
      <c r="E306" s="344">
        <v>0</v>
      </c>
      <c r="F306" s="344">
        <v>0</v>
      </c>
      <c r="G306" s="344">
        <v>0</v>
      </c>
      <c r="H306" s="344">
        <v>0</v>
      </c>
      <c r="I306" s="344">
        <v>0</v>
      </c>
      <c r="J306" s="344">
        <v>0</v>
      </c>
      <c r="K306" s="344">
        <v>0</v>
      </c>
      <c r="L306" s="344">
        <v>0</v>
      </c>
      <c r="M306" s="344">
        <v>0</v>
      </c>
      <c r="N306" s="344">
        <v>0</v>
      </c>
      <c r="O306" s="344">
        <v>0</v>
      </c>
      <c r="P306" s="344">
        <v>0</v>
      </c>
    </row>
    <row r="307" spans="1:16" s="347" customFormat="1" ht="12.75" x14ac:dyDescent="0.25">
      <c r="A307" s="343" t="s">
        <v>993</v>
      </c>
      <c r="B307" s="344">
        <v>0</v>
      </c>
      <c r="C307" s="344">
        <v>0</v>
      </c>
      <c r="D307" s="344">
        <v>0</v>
      </c>
      <c r="E307" s="344">
        <v>0</v>
      </c>
      <c r="F307" s="344">
        <v>0</v>
      </c>
      <c r="G307" s="344">
        <v>0</v>
      </c>
      <c r="H307" s="344">
        <v>0</v>
      </c>
      <c r="I307" s="344">
        <v>0</v>
      </c>
      <c r="J307" s="344">
        <v>0</v>
      </c>
      <c r="K307" s="344">
        <v>0</v>
      </c>
      <c r="L307" s="344">
        <v>0</v>
      </c>
      <c r="M307" s="344">
        <v>0</v>
      </c>
      <c r="N307" s="344">
        <v>0</v>
      </c>
      <c r="O307" s="344">
        <v>0</v>
      </c>
      <c r="P307" s="344">
        <v>0</v>
      </c>
    </row>
    <row r="308" spans="1:16" s="347" customFormat="1" ht="25.5" x14ac:dyDescent="0.25">
      <c r="A308" s="343" t="s">
        <v>1630</v>
      </c>
      <c r="B308" s="344">
        <v>0</v>
      </c>
      <c r="C308" s="344">
        <v>0</v>
      </c>
      <c r="D308" s="344">
        <v>0</v>
      </c>
      <c r="E308" s="344">
        <v>0</v>
      </c>
      <c r="F308" s="344">
        <v>0</v>
      </c>
      <c r="G308" s="344">
        <v>0</v>
      </c>
      <c r="H308" s="344">
        <v>0</v>
      </c>
      <c r="I308" s="344">
        <v>0</v>
      </c>
      <c r="J308" s="344">
        <v>0</v>
      </c>
      <c r="K308" s="344">
        <v>0</v>
      </c>
      <c r="L308" s="344">
        <v>0</v>
      </c>
      <c r="M308" s="344">
        <v>0</v>
      </c>
      <c r="N308" s="344">
        <v>0</v>
      </c>
      <c r="O308" s="344">
        <v>0</v>
      </c>
      <c r="P308" s="344">
        <v>0</v>
      </c>
    </row>
    <row r="309" spans="1:16" s="347" customFormat="1" ht="25.5" x14ac:dyDescent="0.25">
      <c r="A309" s="343" t="s">
        <v>992</v>
      </c>
      <c r="B309" s="344">
        <v>0</v>
      </c>
      <c r="C309" s="344">
        <v>0</v>
      </c>
      <c r="D309" s="344">
        <v>0</v>
      </c>
      <c r="E309" s="344">
        <v>0</v>
      </c>
      <c r="F309" s="344">
        <v>0</v>
      </c>
      <c r="G309" s="344">
        <v>0</v>
      </c>
      <c r="H309" s="344">
        <v>0</v>
      </c>
      <c r="I309" s="344">
        <v>0</v>
      </c>
      <c r="J309" s="344">
        <v>0</v>
      </c>
      <c r="K309" s="344">
        <v>0</v>
      </c>
      <c r="L309" s="344">
        <v>0</v>
      </c>
      <c r="M309" s="344">
        <v>0</v>
      </c>
      <c r="N309" s="344">
        <v>0</v>
      </c>
      <c r="O309" s="344">
        <v>0</v>
      </c>
      <c r="P309" s="344">
        <v>0</v>
      </c>
    </row>
    <row r="310" spans="1:16" s="347" customFormat="1" ht="12.75" x14ac:dyDescent="0.25">
      <c r="A310" s="343" t="s">
        <v>991</v>
      </c>
      <c r="B310" s="344">
        <v>0</v>
      </c>
      <c r="C310" s="344">
        <v>0</v>
      </c>
      <c r="D310" s="344">
        <v>0</v>
      </c>
      <c r="E310" s="344">
        <v>0</v>
      </c>
      <c r="F310" s="344">
        <v>0</v>
      </c>
      <c r="G310" s="344">
        <v>0</v>
      </c>
      <c r="H310" s="344">
        <v>0</v>
      </c>
      <c r="I310" s="344">
        <v>0</v>
      </c>
      <c r="J310" s="344">
        <v>0</v>
      </c>
      <c r="K310" s="344">
        <v>0</v>
      </c>
      <c r="L310" s="344">
        <v>0</v>
      </c>
      <c r="M310" s="344">
        <v>0</v>
      </c>
      <c r="N310" s="344">
        <v>0</v>
      </c>
      <c r="O310" s="344">
        <v>0</v>
      </c>
      <c r="P310" s="344">
        <v>0</v>
      </c>
    </row>
    <row r="311" spans="1:16" s="347" customFormat="1" ht="24" x14ac:dyDescent="0.25">
      <c r="A311" s="345" t="s">
        <v>1631</v>
      </c>
      <c r="B311" s="346">
        <v>786793</v>
      </c>
      <c r="C311" s="346">
        <v>0</v>
      </c>
      <c r="D311" s="346">
        <v>0</v>
      </c>
      <c r="E311" s="346">
        <v>786793</v>
      </c>
      <c r="F311" s="346">
        <v>0</v>
      </c>
      <c r="G311" s="346">
        <v>0</v>
      </c>
      <c r="H311" s="346">
        <v>0</v>
      </c>
      <c r="I311" s="346">
        <v>0</v>
      </c>
      <c r="J311" s="346">
        <v>0</v>
      </c>
      <c r="K311" s="346">
        <v>0</v>
      </c>
      <c r="L311" s="346">
        <v>0</v>
      </c>
      <c r="M311" s="346">
        <v>0</v>
      </c>
      <c r="N311" s="346">
        <v>0</v>
      </c>
      <c r="O311" s="346">
        <v>0</v>
      </c>
      <c r="P311" s="346">
        <v>0</v>
      </c>
    </row>
    <row r="312" spans="1:16" s="347" customFormat="1" ht="12.75" x14ac:dyDescent="0.25">
      <c r="A312" s="345" t="s">
        <v>1632</v>
      </c>
      <c r="B312" s="346">
        <v>37618545</v>
      </c>
      <c r="C312" s="346">
        <v>6419517</v>
      </c>
      <c r="D312" s="346">
        <v>17509</v>
      </c>
      <c r="E312" s="346">
        <v>786793</v>
      </c>
      <c r="F312" s="346">
        <v>2548845</v>
      </c>
      <c r="G312" s="346">
        <v>1503572</v>
      </c>
      <c r="H312" s="346">
        <v>995512</v>
      </c>
      <c r="I312" s="346">
        <v>12455609</v>
      </c>
      <c r="J312" s="346">
        <v>574573</v>
      </c>
      <c r="K312" s="346">
        <v>2121380</v>
      </c>
      <c r="L312" s="346">
        <v>463000</v>
      </c>
      <c r="M312" s="346">
        <v>1100000</v>
      </c>
      <c r="N312" s="346">
        <v>105000</v>
      </c>
      <c r="O312" s="346">
        <v>6175235</v>
      </c>
      <c r="P312" s="346">
        <v>2352000</v>
      </c>
    </row>
    <row r="313" spans="1:16" s="347" customFormat="1" ht="12.75" x14ac:dyDescent="0.25">
      <c r="A313" s="352" t="s">
        <v>990</v>
      </c>
      <c r="B313" s="353">
        <v>5</v>
      </c>
      <c r="C313" s="353">
        <v>1</v>
      </c>
      <c r="D313" s="353">
        <v>0</v>
      </c>
      <c r="E313" s="353">
        <v>0</v>
      </c>
      <c r="F313" s="353">
        <v>0</v>
      </c>
      <c r="G313" s="353">
        <v>2</v>
      </c>
      <c r="H313" s="353">
        <v>0</v>
      </c>
      <c r="I313" s="353">
        <v>1</v>
      </c>
      <c r="J313" s="353">
        <v>0</v>
      </c>
      <c r="K313" s="353">
        <v>0</v>
      </c>
      <c r="L313" s="353">
        <v>0</v>
      </c>
      <c r="M313" s="353">
        <v>0</v>
      </c>
      <c r="N313" s="353">
        <v>0</v>
      </c>
      <c r="O313" s="353">
        <v>1</v>
      </c>
      <c r="P313" s="353">
        <v>0</v>
      </c>
    </row>
  </sheetData>
  <mergeCells count="1">
    <mergeCell ref="A4:P4"/>
  </mergeCells>
  <pageMargins left="0.75" right="0.75" top="1" bottom="1" header="0.5" footer="0.5"/>
  <pageSetup scale="40" fitToHeight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C602-EE1C-4339-9A08-8C96BA77B78F}">
  <sheetPr>
    <tabColor rgb="FF00B0F0"/>
  </sheetPr>
  <dimension ref="A2:F320"/>
  <sheetViews>
    <sheetView workbookViewId="0">
      <pane ySplit="5" topLeftCell="A6" activePane="bottomLeft" state="frozen"/>
      <selection activeCell="D9" sqref="D9"/>
      <selection pane="bottomLeft" activeCell="D9" sqref="D9"/>
    </sheetView>
  </sheetViews>
  <sheetFormatPr defaultRowHeight="13.5" x14ac:dyDescent="0.25"/>
  <cols>
    <col min="1" max="1" width="49.42578125" style="347" customWidth="1"/>
    <col min="2" max="2" width="11.28515625" style="347" bestFit="1" customWidth="1"/>
    <col min="3" max="3" width="23.140625" style="347" customWidth="1"/>
    <col min="4" max="4" width="22.42578125" style="347" bestFit="1" customWidth="1"/>
    <col min="5" max="5" width="22.85546875" style="347" bestFit="1" customWidth="1"/>
    <col min="6" max="6" width="31.28515625" style="347" bestFit="1" customWidth="1"/>
    <col min="7" max="256" width="9.140625" style="314"/>
    <col min="257" max="257" width="49.42578125" style="314" customWidth="1"/>
    <col min="258" max="258" width="11.28515625" style="314" bestFit="1" customWidth="1"/>
    <col min="259" max="259" width="23.140625" style="314" customWidth="1"/>
    <col min="260" max="260" width="22.42578125" style="314" bestFit="1" customWidth="1"/>
    <col min="261" max="261" width="22.85546875" style="314" bestFit="1" customWidth="1"/>
    <col min="262" max="262" width="31.28515625" style="314" bestFit="1" customWidth="1"/>
    <col min="263" max="512" width="9.140625" style="314"/>
    <col min="513" max="513" width="49.42578125" style="314" customWidth="1"/>
    <col min="514" max="514" width="11.28515625" style="314" bestFit="1" customWidth="1"/>
    <col min="515" max="515" width="23.140625" style="314" customWidth="1"/>
    <col min="516" max="516" width="22.42578125" style="314" bestFit="1" customWidth="1"/>
    <col min="517" max="517" width="22.85546875" style="314" bestFit="1" customWidth="1"/>
    <col min="518" max="518" width="31.28515625" style="314" bestFit="1" customWidth="1"/>
    <col min="519" max="768" width="9.140625" style="314"/>
    <col min="769" max="769" width="49.42578125" style="314" customWidth="1"/>
    <col min="770" max="770" width="11.28515625" style="314" bestFit="1" customWidth="1"/>
    <col min="771" max="771" width="23.140625" style="314" customWidth="1"/>
    <col min="772" max="772" width="22.42578125" style="314" bestFit="1" customWidth="1"/>
    <col min="773" max="773" width="22.85546875" style="314" bestFit="1" customWidth="1"/>
    <col min="774" max="774" width="31.28515625" style="314" bestFit="1" customWidth="1"/>
    <col min="775" max="1024" width="9.140625" style="314"/>
    <col min="1025" max="1025" width="49.42578125" style="314" customWidth="1"/>
    <col min="1026" max="1026" width="11.28515625" style="314" bestFit="1" customWidth="1"/>
    <col min="1027" max="1027" width="23.140625" style="314" customWidth="1"/>
    <col min="1028" max="1028" width="22.42578125" style="314" bestFit="1" customWidth="1"/>
    <col min="1029" max="1029" width="22.85546875" style="314" bestFit="1" customWidth="1"/>
    <col min="1030" max="1030" width="31.28515625" style="314" bestFit="1" customWidth="1"/>
    <col min="1031" max="1280" width="9.140625" style="314"/>
    <col min="1281" max="1281" width="49.42578125" style="314" customWidth="1"/>
    <col min="1282" max="1282" width="11.28515625" style="314" bestFit="1" customWidth="1"/>
    <col min="1283" max="1283" width="23.140625" style="314" customWidth="1"/>
    <col min="1284" max="1284" width="22.42578125" style="314" bestFit="1" customWidth="1"/>
    <col min="1285" max="1285" width="22.85546875" style="314" bestFit="1" customWidth="1"/>
    <col min="1286" max="1286" width="31.28515625" style="314" bestFit="1" customWidth="1"/>
    <col min="1287" max="1536" width="9.140625" style="314"/>
    <col min="1537" max="1537" width="49.42578125" style="314" customWidth="1"/>
    <col min="1538" max="1538" width="11.28515625" style="314" bestFit="1" customWidth="1"/>
    <col min="1539" max="1539" width="23.140625" style="314" customWidth="1"/>
    <col min="1540" max="1540" width="22.42578125" style="314" bestFit="1" customWidth="1"/>
    <col min="1541" max="1541" width="22.85546875" style="314" bestFit="1" customWidth="1"/>
    <col min="1542" max="1542" width="31.28515625" style="314" bestFit="1" customWidth="1"/>
    <col min="1543" max="1792" width="9.140625" style="314"/>
    <col min="1793" max="1793" width="49.42578125" style="314" customWidth="1"/>
    <col min="1794" max="1794" width="11.28515625" style="314" bestFit="1" customWidth="1"/>
    <col min="1795" max="1795" width="23.140625" style="314" customWidth="1"/>
    <col min="1796" max="1796" width="22.42578125" style="314" bestFit="1" customWidth="1"/>
    <col min="1797" max="1797" width="22.85546875" style="314" bestFit="1" customWidth="1"/>
    <col min="1798" max="1798" width="31.28515625" style="314" bestFit="1" customWidth="1"/>
    <col min="1799" max="2048" width="9.140625" style="314"/>
    <col min="2049" max="2049" width="49.42578125" style="314" customWidth="1"/>
    <col min="2050" max="2050" width="11.28515625" style="314" bestFit="1" customWidth="1"/>
    <col min="2051" max="2051" width="23.140625" style="314" customWidth="1"/>
    <col min="2052" max="2052" width="22.42578125" style="314" bestFit="1" customWidth="1"/>
    <col min="2053" max="2053" width="22.85546875" style="314" bestFit="1" customWidth="1"/>
    <col min="2054" max="2054" width="31.28515625" style="314" bestFit="1" customWidth="1"/>
    <col min="2055" max="2304" width="9.140625" style="314"/>
    <col min="2305" max="2305" width="49.42578125" style="314" customWidth="1"/>
    <col min="2306" max="2306" width="11.28515625" style="314" bestFit="1" customWidth="1"/>
    <col min="2307" max="2307" width="23.140625" style="314" customWidth="1"/>
    <col min="2308" max="2308" width="22.42578125" style="314" bestFit="1" customWidth="1"/>
    <col min="2309" max="2309" width="22.85546875" style="314" bestFit="1" customWidth="1"/>
    <col min="2310" max="2310" width="31.28515625" style="314" bestFit="1" customWidth="1"/>
    <col min="2311" max="2560" width="9.140625" style="314"/>
    <col min="2561" max="2561" width="49.42578125" style="314" customWidth="1"/>
    <col min="2562" max="2562" width="11.28515625" style="314" bestFit="1" customWidth="1"/>
    <col min="2563" max="2563" width="23.140625" style="314" customWidth="1"/>
    <col min="2564" max="2564" width="22.42578125" style="314" bestFit="1" customWidth="1"/>
    <col min="2565" max="2565" width="22.85546875" style="314" bestFit="1" customWidth="1"/>
    <col min="2566" max="2566" width="31.28515625" style="314" bestFit="1" customWidth="1"/>
    <col min="2567" max="2816" width="9.140625" style="314"/>
    <col min="2817" max="2817" width="49.42578125" style="314" customWidth="1"/>
    <col min="2818" max="2818" width="11.28515625" style="314" bestFit="1" customWidth="1"/>
    <col min="2819" max="2819" width="23.140625" style="314" customWidth="1"/>
    <col min="2820" max="2820" width="22.42578125" style="314" bestFit="1" customWidth="1"/>
    <col min="2821" max="2821" width="22.85546875" style="314" bestFit="1" customWidth="1"/>
    <col min="2822" max="2822" width="31.28515625" style="314" bestFit="1" customWidth="1"/>
    <col min="2823" max="3072" width="9.140625" style="314"/>
    <col min="3073" max="3073" width="49.42578125" style="314" customWidth="1"/>
    <col min="3074" max="3074" width="11.28515625" style="314" bestFit="1" customWidth="1"/>
    <col min="3075" max="3075" width="23.140625" style="314" customWidth="1"/>
    <col min="3076" max="3076" width="22.42578125" style="314" bestFit="1" customWidth="1"/>
    <col min="3077" max="3077" width="22.85546875" style="314" bestFit="1" customWidth="1"/>
    <col min="3078" max="3078" width="31.28515625" style="314" bestFit="1" customWidth="1"/>
    <col min="3079" max="3328" width="9.140625" style="314"/>
    <col min="3329" max="3329" width="49.42578125" style="314" customWidth="1"/>
    <col min="3330" max="3330" width="11.28515625" style="314" bestFit="1" customWidth="1"/>
    <col min="3331" max="3331" width="23.140625" style="314" customWidth="1"/>
    <col min="3332" max="3332" width="22.42578125" style="314" bestFit="1" customWidth="1"/>
    <col min="3333" max="3333" width="22.85546875" style="314" bestFit="1" customWidth="1"/>
    <col min="3334" max="3334" width="31.28515625" style="314" bestFit="1" customWidth="1"/>
    <col min="3335" max="3584" width="9.140625" style="314"/>
    <col min="3585" max="3585" width="49.42578125" style="314" customWidth="1"/>
    <col min="3586" max="3586" width="11.28515625" style="314" bestFit="1" customWidth="1"/>
    <col min="3587" max="3587" width="23.140625" style="314" customWidth="1"/>
    <col min="3588" max="3588" width="22.42578125" style="314" bestFit="1" customWidth="1"/>
    <col min="3589" max="3589" width="22.85546875" style="314" bestFit="1" customWidth="1"/>
    <col min="3590" max="3590" width="31.28515625" style="314" bestFit="1" customWidth="1"/>
    <col min="3591" max="3840" width="9.140625" style="314"/>
    <col min="3841" max="3841" width="49.42578125" style="314" customWidth="1"/>
    <col min="3842" max="3842" width="11.28515625" style="314" bestFit="1" customWidth="1"/>
    <col min="3843" max="3843" width="23.140625" style="314" customWidth="1"/>
    <col min="3844" max="3844" width="22.42578125" style="314" bestFit="1" customWidth="1"/>
    <col min="3845" max="3845" width="22.85546875" style="314" bestFit="1" customWidth="1"/>
    <col min="3846" max="3846" width="31.28515625" style="314" bestFit="1" customWidth="1"/>
    <col min="3847" max="4096" width="9.140625" style="314"/>
    <col min="4097" max="4097" width="49.42578125" style="314" customWidth="1"/>
    <col min="4098" max="4098" width="11.28515625" style="314" bestFit="1" customWidth="1"/>
    <col min="4099" max="4099" width="23.140625" style="314" customWidth="1"/>
    <col min="4100" max="4100" width="22.42578125" style="314" bestFit="1" customWidth="1"/>
    <col min="4101" max="4101" width="22.85546875" style="314" bestFit="1" customWidth="1"/>
    <col min="4102" max="4102" width="31.28515625" style="314" bestFit="1" customWidth="1"/>
    <col min="4103" max="4352" width="9.140625" style="314"/>
    <col min="4353" max="4353" width="49.42578125" style="314" customWidth="1"/>
    <col min="4354" max="4354" width="11.28515625" style="314" bestFit="1" customWidth="1"/>
    <col min="4355" max="4355" width="23.140625" style="314" customWidth="1"/>
    <col min="4356" max="4356" width="22.42578125" style="314" bestFit="1" customWidth="1"/>
    <col min="4357" max="4357" width="22.85546875" style="314" bestFit="1" customWidth="1"/>
    <col min="4358" max="4358" width="31.28515625" style="314" bestFit="1" customWidth="1"/>
    <col min="4359" max="4608" width="9.140625" style="314"/>
    <col min="4609" max="4609" width="49.42578125" style="314" customWidth="1"/>
    <col min="4610" max="4610" width="11.28515625" style="314" bestFit="1" customWidth="1"/>
    <col min="4611" max="4611" width="23.140625" style="314" customWidth="1"/>
    <col min="4612" max="4612" width="22.42578125" style="314" bestFit="1" customWidth="1"/>
    <col min="4613" max="4613" width="22.85546875" style="314" bestFit="1" customWidth="1"/>
    <col min="4614" max="4614" width="31.28515625" style="314" bestFit="1" customWidth="1"/>
    <col min="4615" max="4864" width="9.140625" style="314"/>
    <col min="4865" max="4865" width="49.42578125" style="314" customWidth="1"/>
    <col min="4866" max="4866" width="11.28515625" style="314" bestFit="1" customWidth="1"/>
    <col min="4867" max="4867" width="23.140625" style="314" customWidth="1"/>
    <col min="4868" max="4868" width="22.42578125" style="314" bestFit="1" customWidth="1"/>
    <col min="4869" max="4869" width="22.85546875" style="314" bestFit="1" customWidth="1"/>
    <col min="4870" max="4870" width="31.28515625" style="314" bestFit="1" customWidth="1"/>
    <col min="4871" max="5120" width="9.140625" style="314"/>
    <col min="5121" max="5121" width="49.42578125" style="314" customWidth="1"/>
    <col min="5122" max="5122" width="11.28515625" style="314" bestFit="1" customWidth="1"/>
    <col min="5123" max="5123" width="23.140625" style="314" customWidth="1"/>
    <col min="5124" max="5124" width="22.42578125" style="314" bestFit="1" customWidth="1"/>
    <col min="5125" max="5125" width="22.85546875" style="314" bestFit="1" customWidth="1"/>
    <col min="5126" max="5126" width="31.28515625" style="314" bestFit="1" customWidth="1"/>
    <col min="5127" max="5376" width="9.140625" style="314"/>
    <col min="5377" max="5377" width="49.42578125" style="314" customWidth="1"/>
    <col min="5378" max="5378" width="11.28515625" style="314" bestFit="1" customWidth="1"/>
    <col min="5379" max="5379" width="23.140625" style="314" customWidth="1"/>
    <col min="5380" max="5380" width="22.42578125" style="314" bestFit="1" customWidth="1"/>
    <col min="5381" max="5381" width="22.85546875" style="314" bestFit="1" customWidth="1"/>
    <col min="5382" max="5382" width="31.28515625" style="314" bestFit="1" customWidth="1"/>
    <col min="5383" max="5632" width="9.140625" style="314"/>
    <col min="5633" max="5633" width="49.42578125" style="314" customWidth="1"/>
    <col min="5634" max="5634" width="11.28515625" style="314" bestFit="1" customWidth="1"/>
    <col min="5635" max="5635" width="23.140625" style="314" customWidth="1"/>
    <col min="5636" max="5636" width="22.42578125" style="314" bestFit="1" customWidth="1"/>
    <col min="5637" max="5637" width="22.85546875" style="314" bestFit="1" customWidth="1"/>
    <col min="5638" max="5638" width="31.28515625" style="314" bestFit="1" customWidth="1"/>
    <col min="5639" max="5888" width="9.140625" style="314"/>
    <col min="5889" max="5889" width="49.42578125" style="314" customWidth="1"/>
    <col min="5890" max="5890" width="11.28515625" style="314" bestFit="1" customWidth="1"/>
    <col min="5891" max="5891" width="23.140625" style="314" customWidth="1"/>
    <col min="5892" max="5892" width="22.42578125" style="314" bestFit="1" customWidth="1"/>
    <col min="5893" max="5893" width="22.85546875" style="314" bestFit="1" customWidth="1"/>
    <col min="5894" max="5894" width="31.28515625" style="314" bestFit="1" customWidth="1"/>
    <col min="5895" max="6144" width="9.140625" style="314"/>
    <col min="6145" max="6145" width="49.42578125" style="314" customWidth="1"/>
    <col min="6146" max="6146" width="11.28515625" style="314" bestFit="1" customWidth="1"/>
    <col min="6147" max="6147" width="23.140625" style="314" customWidth="1"/>
    <col min="6148" max="6148" width="22.42578125" style="314" bestFit="1" customWidth="1"/>
    <col min="6149" max="6149" width="22.85546875" style="314" bestFit="1" customWidth="1"/>
    <col min="6150" max="6150" width="31.28515625" style="314" bestFit="1" customWidth="1"/>
    <col min="6151" max="6400" width="9.140625" style="314"/>
    <col min="6401" max="6401" width="49.42578125" style="314" customWidth="1"/>
    <col min="6402" max="6402" width="11.28515625" style="314" bestFit="1" customWidth="1"/>
    <col min="6403" max="6403" width="23.140625" style="314" customWidth="1"/>
    <col min="6404" max="6404" width="22.42578125" style="314" bestFit="1" customWidth="1"/>
    <col min="6405" max="6405" width="22.85546875" style="314" bestFit="1" customWidth="1"/>
    <col min="6406" max="6406" width="31.28515625" style="314" bestFit="1" customWidth="1"/>
    <col min="6407" max="6656" width="9.140625" style="314"/>
    <col min="6657" max="6657" width="49.42578125" style="314" customWidth="1"/>
    <col min="6658" max="6658" width="11.28515625" style="314" bestFit="1" customWidth="1"/>
    <col min="6659" max="6659" width="23.140625" style="314" customWidth="1"/>
    <col min="6660" max="6660" width="22.42578125" style="314" bestFit="1" customWidth="1"/>
    <col min="6661" max="6661" width="22.85546875" style="314" bestFit="1" customWidth="1"/>
    <col min="6662" max="6662" width="31.28515625" style="314" bestFit="1" customWidth="1"/>
    <col min="6663" max="6912" width="9.140625" style="314"/>
    <col min="6913" max="6913" width="49.42578125" style="314" customWidth="1"/>
    <col min="6914" max="6914" width="11.28515625" style="314" bestFit="1" customWidth="1"/>
    <col min="6915" max="6915" width="23.140625" style="314" customWidth="1"/>
    <col min="6916" max="6916" width="22.42578125" style="314" bestFit="1" customWidth="1"/>
    <col min="6917" max="6917" width="22.85546875" style="314" bestFit="1" customWidth="1"/>
    <col min="6918" max="6918" width="31.28515625" style="314" bestFit="1" customWidth="1"/>
    <col min="6919" max="7168" width="9.140625" style="314"/>
    <col min="7169" max="7169" width="49.42578125" style="314" customWidth="1"/>
    <col min="7170" max="7170" width="11.28515625" style="314" bestFit="1" customWidth="1"/>
    <col min="7171" max="7171" width="23.140625" style="314" customWidth="1"/>
    <col min="7172" max="7172" width="22.42578125" style="314" bestFit="1" customWidth="1"/>
    <col min="7173" max="7173" width="22.85546875" style="314" bestFit="1" customWidth="1"/>
    <col min="7174" max="7174" width="31.28515625" style="314" bestFit="1" customWidth="1"/>
    <col min="7175" max="7424" width="9.140625" style="314"/>
    <col min="7425" max="7425" width="49.42578125" style="314" customWidth="1"/>
    <col min="7426" max="7426" width="11.28515625" style="314" bestFit="1" customWidth="1"/>
    <col min="7427" max="7427" width="23.140625" style="314" customWidth="1"/>
    <col min="7428" max="7428" width="22.42578125" style="314" bestFit="1" customWidth="1"/>
    <col min="7429" max="7429" width="22.85546875" style="314" bestFit="1" customWidth="1"/>
    <col min="7430" max="7430" width="31.28515625" style="314" bestFit="1" customWidth="1"/>
    <col min="7431" max="7680" width="9.140625" style="314"/>
    <col min="7681" max="7681" width="49.42578125" style="314" customWidth="1"/>
    <col min="7682" max="7682" width="11.28515625" style="314" bestFit="1" customWidth="1"/>
    <col min="7683" max="7683" width="23.140625" style="314" customWidth="1"/>
    <col min="7684" max="7684" width="22.42578125" style="314" bestFit="1" customWidth="1"/>
    <col min="7685" max="7685" width="22.85546875" style="314" bestFit="1" customWidth="1"/>
    <col min="7686" max="7686" width="31.28515625" style="314" bestFit="1" customWidth="1"/>
    <col min="7687" max="7936" width="9.140625" style="314"/>
    <col min="7937" max="7937" width="49.42578125" style="314" customWidth="1"/>
    <col min="7938" max="7938" width="11.28515625" style="314" bestFit="1" customWidth="1"/>
    <col min="7939" max="7939" width="23.140625" style="314" customWidth="1"/>
    <col min="7940" max="7940" width="22.42578125" style="314" bestFit="1" customWidth="1"/>
    <col min="7941" max="7941" width="22.85546875" style="314" bestFit="1" customWidth="1"/>
    <col min="7942" max="7942" width="31.28515625" style="314" bestFit="1" customWidth="1"/>
    <col min="7943" max="8192" width="9.140625" style="314"/>
    <col min="8193" max="8193" width="49.42578125" style="314" customWidth="1"/>
    <col min="8194" max="8194" width="11.28515625" style="314" bestFit="1" customWidth="1"/>
    <col min="8195" max="8195" width="23.140625" style="314" customWidth="1"/>
    <col min="8196" max="8196" width="22.42578125" style="314" bestFit="1" customWidth="1"/>
    <col min="8197" max="8197" width="22.85546875" style="314" bestFit="1" customWidth="1"/>
    <col min="8198" max="8198" width="31.28515625" style="314" bestFit="1" customWidth="1"/>
    <col min="8199" max="8448" width="9.140625" style="314"/>
    <col min="8449" max="8449" width="49.42578125" style="314" customWidth="1"/>
    <col min="8450" max="8450" width="11.28515625" style="314" bestFit="1" customWidth="1"/>
    <col min="8451" max="8451" width="23.140625" style="314" customWidth="1"/>
    <col min="8452" max="8452" width="22.42578125" style="314" bestFit="1" customWidth="1"/>
    <col min="8453" max="8453" width="22.85546875" style="314" bestFit="1" customWidth="1"/>
    <col min="8454" max="8454" width="31.28515625" style="314" bestFit="1" customWidth="1"/>
    <col min="8455" max="8704" width="9.140625" style="314"/>
    <col min="8705" max="8705" width="49.42578125" style="314" customWidth="1"/>
    <col min="8706" max="8706" width="11.28515625" style="314" bestFit="1" customWidth="1"/>
    <col min="8707" max="8707" width="23.140625" style="314" customWidth="1"/>
    <col min="8708" max="8708" width="22.42578125" style="314" bestFit="1" customWidth="1"/>
    <col min="8709" max="8709" width="22.85546875" style="314" bestFit="1" customWidth="1"/>
    <col min="8710" max="8710" width="31.28515625" style="314" bestFit="1" customWidth="1"/>
    <col min="8711" max="8960" width="9.140625" style="314"/>
    <col min="8961" max="8961" width="49.42578125" style="314" customWidth="1"/>
    <col min="8962" max="8962" width="11.28515625" style="314" bestFit="1" customWidth="1"/>
    <col min="8963" max="8963" width="23.140625" style="314" customWidth="1"/>
    <col min="8964" max="8964" width="22.42578125" style="314" bestFit="1" customWidth="1"/>
    <col min="8965" max="8965" width="22.85546875" style="314" bestFit="1" customWidth="1"/>
    <col min="8966" max="8966" width="31.28515625" style="314" bestFit="1" customWidth="1"/>
    <col min="8967" max="9216" width="9.140625" style="314"/>
    <col min="9217" max="9217" width="49.42578125" style="314" customWidth="1"/>
    <col min="9218" max="9218" width="11.28515625" style="314" bestFit="1" customWidth="1"/>
    <col min="9219" max="9219" width="23.140625" style="314" customWidth="1"/>
    <col min="9220" max="9220" width="22.42578125" style="314" bestFit="1" customWidth="1"/>
    <col min="9221" max="9221" width="22.85546875" style="314" bestFit="1" customWidth="1"/>
    <col min="9222" max="9222" width="31.28515625" style="314" bestFit="1" customWidth="1"/>
    <col min="9223" max="9472" width="9.140625" style="314"/>
    <col min="9473" max="9473" width="49.42578125" style="314" customWidth="1"/>
    <col min="9474" max="9474" width="11.28515625" style="314" bestFit="1" customWidth="1"/>
    <col min="9475" max="9475" width="23.140625" style="314" customWidth="1"/>
    <col min="9476" max="9476" width="22.42578125" style="314" bestFit="1" customWidth="1"/>
    <col min="9477" max="9477" width="22.85546875" style="314" bestFit="1" customWidth="1"/>
    <col min="9478" max="9478" width="31.28515625" style="314" bestFit="1" customWidth="1"/>
    <col min="9479" max="9728" width="9.140625" style="314"/>
    <col min="9729" max="9729" width="49.42578125" style="314" customWidth="1"/>
    <col min="9730" max="9730" width="11.28515625" style="314" bestFit="1" customWidth="1"/>
    <col min="9731" max="9731" width="23.140625" style="314" customWidth="1"/>
    <col min="9732" max="9732" width="22.42578125" style="314" bestFit="1" customWidth="1"/>
    <col min="9733" max="9733" width="22.85546875" style="314" bestFit="1" customWidth="1"/>
    <col min="9734" max="9734" width="31.28515625" style="314" bestFit="1" customWidth="1"/>
    <col min="9735" max="9984" width="9.140625" style="314"/>
    <col min="9985" max="9985" width="49.42578125" style="314" customWidth="1"/>
    <col min="9986" max="9986" width="11.28515625" style="314" bestFit="1" customWidth="1"/>
    <col min="9987" max="9987" width="23.140625" style="314" customWidth="1"/>
    <col min="9988" max="9988" width="22.42578125" style="314" bestFit="1" customWidth="1"/>
    <col min="9989" max="9989" width="22.85546875" style="314" bestFit="1" customWidth="1"/>
    <col min="9990" max="9990" width="31.28515625" style="314" bestFit="1" customWidth="1"/>
    <col min="9991" max="10240" width="9.140625" style="314"/>
    <col min="10241" max="10241" width="49.42578125" style="314" customWidth="1"/>
    <col min="10242" max="10242" width="11.28515625" style="314" bestFit="1" customWidth="1"/>
    <col min="10243" max="10243" width="23.140625" style="314" customWidth="1"/>
    <col min="10244" max="10244" width="22.42578125" style="314" bestFit="1" customWidth="1"/>
    <col min="10245" max="10245" width="22.85546875" style="314" bestFit="1" customWidth="1"/>
    <col min="10246" max="10246" width="31.28515625" style="314" bestFit="1" customWidth="1"/>
    <col min="10247" max="10496" width="9.140625" style="314"/>
    <col min="10497" max="10497" width="49.42578125" style="314" customWidth="1"/>
    <col min="10498" max="10498" width="11.28515625" style="314" bestFit="1" customWidth="1"/>
    <col min="10499" max="10499" width="23.140625" style="314" customWidth="1"/>
    <col min="10500" max="10500" width="22.42578125" style="314" bestFit="1" customWidth="1"/>
    <col min="10501" max="10501" width="22.85546875" style="314" bestFit="1" customWidth="1"/>
    <col min="10502" max="10502" width="31.28515625" style="314" bestFit="1" customWidth="1"/>
    <col min="10503" max="10752" width="9.140625" style="314"/>
    <col min="10753" max="10753" width="49.42578125" style="314" customWidth="1"/>
    <col min="10754" max="10754" width="11.28515625" style="314" bestFit="1" customWidth="1"/>
    <col min="10755" max="10755" width="23.140625" style="314" customWidth="1"/>
    <col min="10756" max="10756" width="22.42578125" style="314" bestFit="1" customWidth="1"/>
    <col min="10757" max="10757" width="22.85546875" style="314" bestFit="1" customWidth="1"/>
    <col min="10758" max="10758" width="31.28515625" style="314" bestFit="1" customWidth="1"/>
    <col min="10759" max="11008" width="9.140625" style="314"/>
    <col min="11009" max="11009" width="49.42578125" style="314" customWidth="1"/>
    <col min="11010" max="11010" width="11.28515625" style="314" bestFit="1" customWidth="1"/>
    <col min="11011" max="11011" width="23.140625" style="314" customWidth="1"/>
    <col min="11012" max="11012" width="22.42578125" style="314" bestFit="1" customWidth="1"/>
    <col min="11013" max="11013" width="22.85546875" style="314" bestFit="1" customWidth="1"/>
    <col min="11014" max="11014" width="31.28515625" style="314" bestFit="1" customWidth="1"/>
    <col min="11015" max="11264" width="9.140625" style="314"/>
    <col min="11265" max="11265" width="49.42578125" style="314" customWidth="1"/>
    <col min="11266" max="11266" width="11.28515625" style="314" bestFit="1" customWidth="1"/>
    <col min="11267" max="11267" width="23.140625" style="314" customWidth="1"/>
    <col min="11268" max="11268" width="22.42578125" style="314" bestFit="1" customWidth="1"/>
    <col min="11269" max="11269" width="22.85546875" style="314" bestFit="1" customWidth="1"/>
    <col min="11270" max="11270" width="31.28515625" style="314" bestFit="1" customWidth="1"/>
    <col min="11271" max="11520" width="9.140625" style="314"/>
    <col min="11521" max="11521" width="49.42578125" style="314" customWidth="1"/>
    <col min="11522" max="11522" width="11.28515625" style="314" bestFit="1" customWidth="1"/>
    <col min="11523" max="11523" width="23.140625" style="314" customWidth="1"/>
    <col min="11524" max="11524" width="22.42578125" style="314" bestFit="1" customWidth="1"/>
    <col min="11525" max="11525" width="22.85546875" style="314" bestFit="1" customWidth="1"/>
    <col min="11526" max="11526" width="31.28515625" style="314" bestFit="1" customWidth="1"/>
    <col min="11527" max="11776" width="9.140625" style="314"/>
    <col min="11777" max="11777" width="49.42578125" style="314" customWidth="1"/>
    <col min="11778" max="11778" width="11.28515625" style="314" bestFit="1" customWidth="1"/>
    <col min="11779" max="11779" width="23.140625" style="314" customWidth="1"/>
    <col min="11780" max="11780" width="22.42578125" style="314" bestFit="1" customWidth="1"/>
    <col min="11781" max="11781" width="22.85546875" style="314" bestFit="1" customWidth="1"/>
    <col min="11782" max="11782" width="31.28515625" style="314" bestFit="1" customWidth="1"/>
    <col min="11783" max="12032" width="9.140625" style="314"/>
    <col min="12033" max="12033" width="49.42578125" style="314" customWidth="1"/>
    <col min="12034" max="12034" width="11.28515625" style="314" bestFit="1" customWidth="1"/>
    <col min="12035" max="12035" width="23.140625" style="314" customWidth="1"/>
    <col min="12036" max="12036" width="22.42578125" style="314" bestFit="1" customWidth="1"/>
    <col min="12037" max="12037" width="22.85546875" style="314" bestFit="1" customWidth="1"/>
    <col min="12038" max="12038" width="31.28515625" style="314" bestFit="1" customWidth="1"/>
    <col min="12039" max="12288" width="9.140625" style="314"/>
    <col min="12289" max="12289" width="49.42578125" style="314" customWidth="1"/>
    <col min="12290" max="12290" width="11.28515625" style="314" bestFit="1" customWidth="1"/>
    <col min="12291" max="12291" width="23.140625" style="314" customWidth="1"/>
    <col min="12292" max="12292" width="22.42578125" style="314" bestFit="1" customWidth="1"/>
    <col min="12293" max="12293" width="22.85546875" style="314" bestFit="1" customWidth="1"/>
    <col min="12294" max="12294" width="31.28515625" style="314" bestFit="1" customWidth="1"/>
    <col min="12295" max="12544" width="9.140625" style="314"/>
    <col min="12545" max="12545" width="49.42578125" style="314" customWidth="1"/>
    <col min="12546" max="12546" width="11.28515625" style="314" bestFit="1" customWidth="1"/>
    <col min="12547" max="12547" width="23.140625" style="314" customWidth="1"/>
    <col min="12548" max="12548" width="22.42578125" style="314" bestFit="1" customWidth="1"/>
    <col min="12549" max="12549" width="22.85546875" style="314" bestFit="1" customWidth="1"/>
    <col min="12550" max="12550" width="31.28515625" style="314" bestFit="1" customWidth="1"/>
    <col min="12551" max="12800" width="9.140625" style="314"/>
    <col min="12801" max="12801" width="49.42578125" style="314" customWidth="1"/>
    <col min="12802" max="12802" width="11.28515625" style="314" bestFit="1" customWidth="1"/>
    <col min="12803" max="12803" width="23.140625" style="314" customWidth="1"/>
    <col min="12804" max="12804" width="22.42578125" style="314" bestFit="1" customWidth="1"/>
    <col min="12805" max="12805" width="22.85546875" style="314" bestFit="1" customWidth="1"/>
    <col min="12806" max="12806" width="31.28515625" style="314" bestFit="1" customWidth="1"/>
    <col min="12807" max="13056" width="9.140625" style="314"/>
    <col min="13057" max="13057" width="49.42578125" style="314" customWidth="1"/>
    <col min="13058" max="13058" width="11.28515625" style="314" bestFit="1" customWidth="1"/>
    <col min="13059" max="13059" width="23.140625" style="314" customWidth="1"/>
    <col min="13060" max="13060" width="22.42578125" style="314" bestFit="1" customWidth="1"/>
    <col min="13061" max="13061" width="22.85546875" style="314" bestFit="1" customWidth="1"/>
    <col min="13062" max="13062" width="31.28515625" style="314" bestFit="1" customWidth="1"/>
    <col min="13063" max="13312" width="9.140625" style="314"/>
    <col min="13313" max="13313" width="49.42578125" style="314" customWidth="1"/>
    <col min="13314" max="13314" width="11.28515625" style="314" bestFit="1" customWidth="1"/>
    <col min="13315" max="13315" width="23.140625" style="314" customWidth="1"/>
    <col min="13316" max="13316" width="22.42578125" style="314" bestFit="1" customWidth="1"/>
    <col min="13317" max="13317" width="22.85546875" style="314" bestFit="1" customWidth="1"/>
    <col min="13318" max="13318" width="31.28515625" style="314" bestFit="1" customWidth="1"/>
    <col min="13319" max="13568" width="9.140625" style="314"/>
    <col min="13569" max="13569" width="49.42578125" style="314" customWidth="1"/>
    <col min="13570" max="13570" width="11.28515625" style="314" bestFit="1" customWidth="1"/>
    <col min="13571" max="13571" width="23.140625" style="314" customWidth="1"/>
    <col min="13572" max="13572" width="22.42578125" style="314" bestFit="1" customWidth="1"/>
    <col min="13573" max="13573" width="22.85546875" style="314" bestFit="1" customWidth="1"/>
    <col min="13574" max="13574" width="31.28515625" style="314" bestFit="1" customWidth="1"/>
    <col min="13575" max="13824" width="9.140625" style="314"/>
    <col min="13825" max="13825" width="49.42578125" style="314" customWidth="1"/>
    <col min="13826" max="13826" width="11.28515625" style="314" bestFit="1" customWidth="1"/>
    <col min="13827" max="13827" width="23.140625" style="314" customWidth="1"/>
    <col min="13828" max="13828" width="22.42578125" style="314" bestFit="1" customWidth="1"/>
    <col min="13829" max="13829" width="22.85546875" style="314" bestFit="1" customWidth="1"/>
    <col min="13830" max="13830" width="31.28515625" style="314" bestFit="1" customWidth="1"/>
    <col min="13831" max="14080" width="9.140625" style="314"/>
    <col min="14081" max="14081" width="49.42578125" style="314" customWidth="1"/>
    <col min="14082" max="14082" width="11.28515625" style="314" bestFit="1" customWidth="1"/>
    <col min="14083" max="14083" width="23.140625" style="314" customWidth="1"/>
    <col min="14084" max="14084" width="22.42578125" style="314" bestFit="1" customWidth="1"/>
    <col min="14085" max="14085" width="22.85546875" style="314" bestFit="1" customWidth="1"/>
    <col min="14086" max="14086" width="31.28515625" style="314" bestFit="1" customWidth="1"/>
    <col min="14087" max="14336" width="9.140625" style="314"/>
    <col min="14337" max="14337" width="49.42578125" style="314" customWidth="1"/>
    <col min="14338" max="14338" width="11.28515625" style="314" bestFit="1" customWidth="1"/>
    <col min="14339" max="14339" width="23.140625" style="314" customWidth="1"/>
    <col min="14340" max="14340" width="22.42578125" style="314" bestFit="1" customWidth="1"/>
    <col min="14341" max="14341" width="22.85546875" style="314" bestFit="1" customWidth="1"/>
    <col min="14342" max="14342" width="31.28515625" style="314" bestFit="1" customWidth="1"/>
    <col min="14343" max="14592" width="9.140625" style="314"/>
    <col min="14593" max="14593" width="49.42578125" style="314" customWidth="1"/>
    <col min="14594" max="14594" width="11.28515625" style="314" bestFit="1" customWidth="1"/>
    <col min="14595" max="14595" width="23.140625" style="314" customWidth="1"/>
    <col min="14596" max="14596" width="22.42578125" style="314" bestFit="1" customWidth="1"/>
    <col min="14597" max="14597" width="22.85546875" style="314" bestFit="1" customWidth="1"/>
    <col min="14598" max="14598" width="31.28515625" style="314" bestFit="1" customWidth="1"/>
    <col min="14599" max="14848" width="9.140625" style="314"/>
    <col min="14849" max="14849" width="49.42578125" style="314" customWidth="1"/>
    <col min="14850" max="14850" width="11.28515625" style="314" bestFit="1" customWidth="1"/>
    <col min="14851" max="14851" width="23.140625" style="314" customWidth="1"/>
    <col min="14852" max="14852" width="22.42578125" style="314" bestFit="1" customWidth="1"/>
    <col min="14853" max="14853" width="22.85546875" style="314" bestFit="1" customWidth="1"/>
    <col min="14854" max="14854" width="31.28515625" style="314" bestFit="1" customWidth="1"/>
    <col min="14855" max="15104" width="9.140625" style="314"/>
    <col min="15105" max="15105" width="49.42578125" style="314" customWidth="1"/>
    <col min="15106" max="15106" width="11.28515625" style="314" bestFit="1" customWidth="1"/>
    <col min="15107" max="15107" width="23.140625" style="314" customWidth="1"/>
    <col min="15108" max="15108" width="22.42578125" style="314" bestFit="1" customWidth="1"/>
    <col min="15109" max="15109" width="22.85546875" style="314" bestFit="1" customWidth="1"/>
    <col min="15110" max="15110" width="31.28515625" style="314" bestFit="1" customWidth="1"/>
    <col min="15111" max="15360" width="9.140625" style="314"/>
    <col min="15361" max="15361" width="49.42578125" style="314" customWidth="1"/>
    <col min="15362" max="15362" width="11.28515625" style="314" bestFit="1" customWidth="1"/>
    <col min="15363" max="15363" width="23.140625" style="314" customWidth="1"/>
    <col min="15364" max="15364" width="22.42578125" style="314" bestFit="1" customWidth="1"/>
    <col min="15365" max="15365" width="22.85546875" style="314" bestFit="1" customWidth="1"/>
    <col min="15366" max="15366" width="31.28515625" style="314" bestFit="1" customWidth="1"/>
    <col min="15367" max="15616" width="9.140625" style="314"/>
    <col min="15617" max="15617" width="49.42578125" style="314" customWidth="1"/>
    <col min="15618" max="15618" width="11.28515625" style="314" bestFit="1" customWidth="1"/>
    <col min="15619" max="15619" width="23.140625" style="314" customWidth="1"/>
    <col min="15620" max="15620" width="22.42578125" style="314" bestFit="1" customWidth="1"/>
    <col min="15621" max="15621" width="22.85546875" style="314" bestFit="1" customWidth="1"/>
    <col min="15622" max="15622" width="31.28515625" style="314" bestFit="1" customWidth="1"/>
    <col min="15623" max="15872" width="9.140625" style="314"/>
    <col min="15873" max="15873" width="49.42578125" style="314" customWidth="1"/>
    <col min="15874" max="15874" width="11.28515625" style="314" bestFit="1" customWidth="1"/>
    <col min="15875" max="15875" width="23.140625" style="314" customWidth="1"/>
    <col min="15876" max="15876" width="22.42578125" style="314" bestFit="1" customWidth="1"/>
    <col min="15877" max="15877" width="22.85546875" style="314" bestFit="1" customWidth="1"/>
    <col min="15878" max="15878" width="31.28515625" style="314" bestFit="1" customWidth="1"/>
    <col min="15879" max="16128" width="9.140625" style="314"/>
    <col min="16129" max="16129" width="49.42578125" style="314" customWidth="1"/>
    <col min="16130" max="16130" width="11.28515625" style="314" bestFit="1" customWidth="1"/>
    <col min="16131" max="16131" width="23.140625" style="314" customWidth="1"/>
    <col min="16132" max="16132" width="22.42578125" style="314" bestFit="1" customWidth="1"/>
    <col min="16133" max="16133" width="22.85546875" style="314" bestFit="1" customWidth="1"/>
    <col min="16134" max="16134" width="31.28515625" style="314" bestFit="1" customWidth="1"/>
    <col min="16135" max="16384" width="9.140625" style="314"/>
  </cols>
  <sheetData>
    <row r="2" spans="1:6" ht="18" x14ac:dyDescent="0.25">
      <c r="B2" s="354" t="s">
        <v>1679</v>
      </c>
    </row>
    <row r="3" spans="1:6" ht="18" x14ac:dyDescent="0.25">
      <c r="B3" s="354"/>
      <c r="C3" s="347" t="s">
        <v>1688</v>
      </c>
    </row>
    <row r="4" spans="1:6" x14ac:dyDescent="0.25">
      <c r="A4" s="404"/>
      <c r="B4" s="404"/>
      <c r="C4" s="404"/>
      <c r="D4" s="404"/>
      <c r="E4" s="404"/>
      <c r="F4" s="404"/>
    </row>
    <row r="5" spans="1:6" ht="63.75" x14ac:dyDescent="0.2">
      <c r="A5" s="342" t="s">
        <v>604</v>
      </c>
      <c r="B5" s="342" t="s">
        <v>6</v>
      </c>
      <c r="C5" s="342" t="s">
        <v>1249</v>
      </c>
      <c r="D5" s="342" t="s">
        <v>1247</v>
      </c>
      <c r="E5" s="342" t="s">
        <v>1246</v>
      </c>
      <c r="F5" s="342" t="s">
        <v>1520</v>
      </c>
    </row>
    <row r="6" spans="1:6" ht="25.5" x14ac:dyDescent="0.2">
      <c r="A6" s="343" t="s">
        <v>1519</v>
      </c>
      <c r="B6" s="344">
        <v>12252076</v>
      </c>
      <c r="C6" s="344">
        <v>0</v>
      </c>
      <c r="D6" s="344">
        <v>12252076</v>
      </c>
      <c r="E6" s="344">
        <v>0</v>
      </c>
      <c r="F6" s="344">
        <v>0</v>
      </c>
    </row>
    <row r="7" spans="1:6" ht="25.5" x14ac:dyDescent="0.2">
      <c r="A7" s="343" t="s">
        <v>1518</v>
      </c>
      <c r="B7" s="344">
        <v>0</v>
      </c>
      <c r="C7" s="344">
        <v>0</v>
      </c>
      <c r="D7" s="344">
        <v>0</v>
      </c>
      <c r="E7" s="344">
        <v>0</v>
      </c>
      <c r="F7" s="344">
        <v>0</v>
      </c>
    </row>
    <row r="8" spans="1:6" ht="25.5" x14ac:dyDescent="0.2">
      <c r="A8" s="343" t="s">
        <v>1517</v>
      </c>
      <c r="B8" s="344">
        <v>6965714</v>
      </c>
      <c r="C8" s="344">
        <v>0</v>
      </c>
      <c r="D8" s="344">
        <v>6965714</v>
      </c>
      <c r="E8" s="344">
        <v>0</v>
      </c>
      <c r="F8" s="344">
        <v>0</v>
      </c>
    </row>
    <row r="9" spans="1:6" ht="25.5" x14ac:dyDescent="0.2">
      <c r="A9" s="343" t="s">
        <v>1516</v>
      </c>
      <c r="B9" s="344">
        <v>1800000</v>
      </c>
      <c r="C9" s="344">
        <v>0</v>
      </c>
      <c r="D9" s="344">
        <v>1800000</v>
      </c>
      <c r="E9" s="344">
        <v>0</v>
      </c>
      <c r="F9" s="344">
        <v>0</v>
      </c>
    </row>
    <row r="10" spans="1:6" ht="25.5" x14ac:dyDescent="0.2">
      <c r="A10" s="343" t="s">
        <v>1515</v>
      </c>
      <c r="B10" s="344">
        <v>0</v>
      </c>
      <c r="C10" s="344">
        <v>0</v>
      </c>
      <c r="D10" s="344">
        <v>0</v>
      </c>
      <c r="E10" s="344">
        <v>0</v>
      </c>
      <c r="F10" s="344">
        <v>0</v>
      </c>
    </row>
    <row r="11" spans="1:6" ht="12.75" x14ac:dyDescent="0.2">
      <c r="A11" s="343" t="s">
        <v>1514</v>
      </c>
      <c r="B11" s="344">
        <v>0</v>
      </c>
      <c r="C11" s="344">
        <v>0</v>
      </c>
      <c r="D11" s="344">
        <v>0</v>
      </c>
      <c r="E11" s="344">
        <v>0</v>
      </c>
      <c r="F11" s="344">
        <v>0</v>
      </c>
    </row>
    <row r="12" spans="1:6" ht="25.5" x14ac:dyDescent="0.2">
      <c r="A12" s="343" t="s">
        <v>1513</v>
      </c>
      <c r="B12" s="344">
        <v>21017790</v>
      </c>
      <c r="C12" s="344">
        <v>0</v>
      </c>
      <c r="D12" s="344">
        <v>21017790</v>
      </c>
      <c r="E12" s="344">
        <v>0</v>
      </c>
      <c r="F12" s="344">
        <v>0</v>
      </c>
    </row>
    <row r="13" spans="1:6" ht="12.75" x14ac:dyDescent="0.2">
      <c r="A13" s="343" t="s">
        <v>1512</v>
      </c>
      <c r="B13" s="344">
        <v>0</v>
      </c>
      <c r="C13" s="344">
        <v>0</v>
      </c>
      <c r="D13" s="344">
        <v>0</v>
      </c>
      <c r="E13" s="344">
        <v>0</v>
      </c>
      <c r="F13" s="344">
        <v>0</v>
      </c>
    </row>
    <row r="14" spans="1:6" ht="38.25" x14ac:dyDescent="0.2">
      <c r="A14" s="343" t="s">
        <v>1511</v>
      </c>
      <c r="B14" s="344">
        <v>0</v>
      </c>
      <c r="C14" s="344">
        <v>0</v>
      </c>
      <c r="D14" s="344">
        <v>0</v>
      </c>
      <c r="E14" s="344">
        <v>0</v>
      </c>
      <c r="F14" s="344">
        <v>0</v>
      </c>
    </row>
    <row r="15" spans="1:6" ht="38.25" x14ac:dyDescent="0.2">
      <c r="A15" s="343" t="s">
        <v>1510</v>
      </c>
      <c r="B15" s="344">
        <v>0</v>
      </c>
      <c r="C15" s="344">
        <v>0</v>
      </c>
      <c r="D15" s="344">
        <v>0</v>
      </c>
      <c r="E15" s="344">
        <v>0</v>
      </c>
      <c r="F15" s="344">
        <v>0</v>
      </c>
    </row>
    <row r="16" spans="1:6" ht="12.75" x14ac:dyDescent="0.2">
      <c r="A16" s="343" t="s">
        <v>1509</v>
      </c>
      <c r="B16" s="344">
        <v>0</v>
      </c>
      <c r="C16" s="344">
        <v>0</v>
      </c>
      <c r="D16" s="344">
        <v>0</v>
      </c>
      <c r="E16" s="344">
        <v>0</v>
      </c>
      <c r="F16" s="344">
        <v>0</v>
      </c>
    </row>
    <row r="17" spans="1:6" ht="12.75" x14ac:dyDescent="0.2">
      <c r="A17" s="343" t="s">
        <v>1508</v>
      </c>
      <c r="B17" s="344">
        <v>0</v>
      </c>
      <c r="C17" s="344">
        <v>0</v>
      </c>
      <c r="D17" s="344">
        <v>0</v>
      </c>
      <c r="E17" s="344">
        <v>0</v>
      </c>
      <c r="F17" s="344">
        <v>0</v>
      </c>
    </row>
    <row r="18" spans="1:6" ht="25.5" x14ac:dyDescent="0.2">
      <c r="A18" s="343" t="s">
        <v>1507</v>
      </c>
      <c r="B18" s="344">
        <v>0</v>
      </c>
      <c r="C18" s="344">
        <v>0</v>
      </c>
      <c r="D18" s="344">
        <v>0</v>
      </c>
      <c r="E18" s="344">
        <v>0</v>
      </c>
      <c r="F18" s="344">
        <v>0</v>
      </c>
    </row>
    <row r="19" spans="1:6" ht="12.75" x14ac:dyDescent="0.2">
      <c r="A19" s="343" t="s">
        <v>1506</v>
      </c>
      <c r="B19" s="344">
        <v>0</v>
      </c>
      <c r="C19" s="344">
        <v>0</v>
      </c>
      <c r="D19" s="344">
        <v>0</v>
      </c>
      <c r="E19" s="344">
        <v>0</v>
      </c>
      <c r="F19" s="344">
        <v>0</v>
      </c>
    </row>
    <row r="20" spans="1:6" ht="12.75" x14ac:dyDescent="0.2">
      <c r="A20" s="343" t="s">
        <v>1505</v>
      </c>
      <c r="B20" s="344">
        <v>0</v>
      </c>
      <c r="C20" s="344">
        <v>0</v>
      </c>
      <c r="D20" s="344">
        <v>0</v>
      </c>
      <c r="E20" s="344">
        <v>0</v>
      </c>
      <c r="F20" s="344">
        <v>0</v>
      </c>
    </row>
    <row r="21" spans="1:6" ht="12.75" x14ac:dyDescent="0.2">
      <c r="A21" s="343" t="s">
        <v>1504</v>
      </c>
      <c r="B21" s="344">
        <v>0</v>
      </c>
      <c r="C21" s="344">
        <v>0</v>
      </c>
      <c r="D21" s="344">
        <v>0</v>
      </c>
      <c r="E21" s="344">
        <v>0</v>
      </c>
      <c r="F21" s="344">
        <v>0</v>
      </c>
    </row>
    <row r="22" spans="1:6" ht="25.5" x14ac:dyDescent="0.2">
      <c r="A22" s="343" t="s">
        <v>1503</v>
      </c>
      <c r="B22" s="344">
        <v>0</v>
      </c>
      <c r="C22" s="344">
        <v>0</v>
      </c>
      <c r="D22" s="344">
        <v>0</v>
      </c>
      <c r="E22" s="344">
        <v>0</v>
      </c>
      <c r="F22" s="344">
        <v>0</v>
      </c>
    </row>
    <row r="23" spans="1:6" ht="12.75" x14ac:dyDescent="0.2">
      <c r="A23" s="343" t="s">
        <v>1502</v>
      </c>
      <c r="B23" s="344">
        <v>0</v>
      </c>
      <c r="C23" s="344">
        <v>0</v>
      </c>
      <c r="D23" s="344">
        <v>0</v>
      </c>
      <c r="E23" s="344">
        <v>0</v>
      </c>
      <c r="F23" s="344">
        <v>0</v>
      </c>
    </row>
    <row r="24" spans="1:6" ht="25.5" x14ac:dyDescent="0.2">
      <c r="A24" s="343" t="s">
        <v>1501</v>
      </c>
      <c r="B24" s="344">
        <v>0</v>
      </c>
      <c r="C24" s="344">
        <v>0</v>
      </c>
      <c r="D24" s="344">
        <v>0</v>
      </c>
      <c r="E24" s="344">
        <v>0</v>
      </c>
      <c r="F24" s="344">
        <v>0</v>
      </c>
    </row>
    <row r="25" spans="1:6" ht="25.5" x14ac:dyDescent="0.2">
      <c r="A25" s="343" t="s">
        <v>1500</v>
      </c>
      <c r="B25" s="344">
        <v>0</v>
      </c>
      <c r="C25" s="344">
        <v>0</v>
      </c>
      <c r="D25" s="344">
        <v>0</v>
      </c>
      <c r="E25" s="344">
        <v>0</v>
      </c>
      <c r="F25" s="344">
        <v>0</v>
      </c>
    </row>
    <row r="26" spans="1:6" ht="38.25" x14ac:dyDescent="0.2">
      <c r="A26" s="343" t="s">
        <v>1499</v>
      </c>
      <c r="B26" s="344">
        <v>0</v>
      </c>
      <c r="C26" s="344">
        <v>0</v>
      </c>
      <c r="D26" s="344">
        <v>0</v>
      </c>
      <c r="E26" s="344">
        <v>0</v>
      </c>
      <c r="F26" s="344">
        <v>0</v>
      </c>
    </row>
    <row r="27" spans="1:6" ht="12.75" x14ac:dyDescent="0.2">
      <c r="A27" s="343" t="s">
        <v>1498</v>
      </c>
      <c r="B27" s="344">
        <v>0</v>
      </c>
      <c r="C27" s="344">
        <v>0</v>
      </c>
      <c r="D27" s="344">
        <v>0</v>
      </c>
      <c r="E27" s="344">
        <v>0</v>
      </c>
      <c r="F27" s="344">
        <v>0</v>
      </c>
    </row>
    <row r="28" spans="1:6" ht="12.75" x14ac:dyDescent="0.2">
      <c r="A28" s="343" t="s">
        <v>1497</v>
      </c>
      <c r="B28" s="344">
        <v>0</v>
      </c>
      <c r="C28" s="344">
        <v>0</v>
      </c>
      <c r="D28" s="344">
        <v>0</v>
      </c>
      <c r="E28" s="344">
        <v>0</v>
      </c>
      <c r="F28" s="344">
        <v>0</v>
      </c>
    </row>
    <row r="29" spans="1:6" ht="25.5" x14ac:dyDescent="0.2">
      <c r="A29" s="343" t="s">
        <v>1496</v>
      </c>
      <c r="B29" s="344">
        <v>0</v>
      </c>
      <c r="C29" s="344">
        <v>0</v>
      </c>
      <c r="D29" s="344">
        <v>0</v>
      </c>
      <c r="E29" s="344">
        <v>0</v>
      </c>
      <c r="F29" s="344">
        <v>0</v>
      </c>
    </row>
    <row r="30" spans="1:6" ht="12.75" x14ac:dyDescent="0.2">
      <c r="A30" s="343" t="s">
        <v>1495</v>
      </c>
      <c r="B30" s="344">
        <v>0</v>
      </c>
      <c r="C30" s="344">
        <v>0</v>
      </c>
      <c r="D30" s="344">
        <v>0</v>
      </c>
      <c r="E30" s="344">
        <v>0</v>
      </c>
      <c r="F30" s="344">
        <v>0</v>
      </c>
    </row>
    <row r="31" spans="1:6" ht="12.75" x14ac:dyDescent="0.2">
      <c r="A31" s="343" t="s">
        <v>1494</v>
      </c>
      <c r="B31" s="344">
        <v>0</v>
      </c>
      <c r="C31" s="344">
        <v>0</v>
      </c>
      <c r="D31" s="344">
        <v>0</v>
      </c>
      <c r="E31" s="344">
        <v>0</v>
      </c>
      <c r="F31" s="344">
        <v>0</v>
      </c>
    </row>
    <row r="32" spans="1:6" ht="12.75" x14ac:dyDescent="0.2">
      <c r="A32" s="343" t="s">
        <v>1493</v>
      </c>
      <c r="B32" s="344">
        <v>0</v>
      </c>
      <c r="C32" s="344">
        <v>0</v>
      </c>
      <c r="D32" s="344">
        <v>0</v>
      </c>
      <c r="E32" s="344">
        <v>0</v>
      </c>
      <c r="F32" s="344">
        <v>0</v>
      </c>
    </row>
    <row r="33" spans="1:6" ht="25.5" x14ac:dyDescent="0.2">
      <c r="A33" s="343" t="s">
        <v>1492</v>
      </c>
      <c r="B33" s="344">
        <v>0</v>
      </c>
      <c r="C33" s="344">
        <v>0</v>
      </c>
      <c r="D33" s="344">
        <v>0</v>
      </c>
      <c r="E33" s="344">
        <v>0</v>
      </c>
      <c r="F33" s="344">
        <v>0</v>
      </c>
    </row>
    <row r="34" spans="1:6" ht="12.75" x14ac:dyDescent="0.2">
      <c r="A34" s="343" t="s">
        <v>1491</v>
      </c>
      <c r="B34" s="344">
        <v>0</v>
      </c>
      <c r="C34" s="344">
        <v>0</v>
      </c>
      <c r="D34" s="344">
        <v>0</v>
      </c>
      <c r="E34" s="344">
        <v>0</v>
      </c>
      <c r="F34" s="344">
        <v>0</v>
      </c>
    </row>
    <row r="35" spans="1:6" ht="25.5" x14ac:dyDescent="0.2">
      <c r="A35" s="343" t="s">
        <v>1490</v>
      </c>
      <c r="B35" s="344">
        <v>0</v>
      </c>
      <c r="C35" s="344">
        <v>0</v>
      </c>
      <c r="D35" s="344">
        <v>0</v>
      </c>
      <c r="E35" s="344">
        <v>0</v>
      </c>
      <c r="F35" s="344">
        <v>0</v>
      </c>
    </row>
    <row r="36" spans="1:6" ht="25.5" x14ac:dyDescent="0.2">
      <c r="A36" s="343" t="s">
        <v>1489</v>
      </c>
      <c r="B36" s="344">
        <v>0</v>
      </c>
      <c r="C36" s="344">
        <v>0</v>
      </c>
      <c r="D36" s="344">
        <v>0</v>
      </c>
      <c r="E36" s="344">
        <v>0</v>
      </c>
      <c r="F36" s="344">
        <v>0</v>
      </c>
    </row>
    <row r="37" spans="1:6" ht="25.5" x14ac:dyDescent="0.2">
      <c r="A37" s="343" t="s">
        <v>1488</v>
      </c>
      <c r="B37" s="344">
        <v>1691624</v>
      </c>
      <c r="C37" s="344">
        <v>0</v>
      </c>
      <c r="D37" s="344">
        <v>1478761</v>
      </c>
      <c r="E37" s="344">
        <v>212863</v>
      </c>
      <c r="F37" s="344">
        <v>0</v>
      </c>
    </row>
    <row r="38" spans="1:6" ht="12.75" x14ac:dyDescent="0.2">
      <c r="A38" s="343" t="s">
        <v>1487</v>
      </c>
      <c r="B38" s="344">
        <v>0</v>
      </c>
      <c r="C38" s="344">
        <v>0</v>
      </c>
      <c r="D38" s="344">
        <v>0</v>
      </c>
      <c r="E38" s="344">
        <v>0</v>
      </c>
      <c r="F38" s="344">
        <v>0</v>
      </c>
    </row>
    <row r="39" spans="1:6" ht="12.75" x14ac:dyDescent="0.2">
      <c r="A39" s="343" t="s">
        <v>1486</v>
      </c>
      <c r="B39" s="344">
        <v>0</v>
      </c>
      <c r="C39" s="344">
        <v>0</v>
      </c>
      <c r="D39" s="344">
        <v>0</v>
      </c>
      <c r="E39" s="344">
        <v>0</v>
      </c>
      <c r="F39" s="344">
        <v>0</v>
      </c>
    </row>
    <row r="40" spans="1:6" ht="25.5" x14ac:dyDescent="0.2">
      <c r="A40" s="343" t="s">
        <v>1485</v>
      </c>
      <c r="B40" s="344">
        <v>0</v>
      </c>
      <c r="C40" s="344">
        <v>0</v>
      </c>
      <c r="D40" s="344">
        <v>0</v>
      </c>
      <c r="E40" s="344">
        <v>0</v>
      </c>
      <c r="F40" s="344">
        <v>0</v>
      </c>
    </row>
    <row r="41" spans="1:6" ht="12.75" x14ac:dyDescent="0.2">
      <c r="A41" s="343" t="s">
        <v>1484</v>
      </c>
      <c r="B41" s="344">
        <v>0</v>
      </c>
      <c r="C41" s="344">
        <v>0</v>
      </c>
      <c r="D41" s="344">
        <v>0</v>
      </c>
      <c r="E41" s="344">
        <v>0</v>
      </c>
      <c r="F41" s="344">
        <v>0</v>
      </c>
    </row>
    <row r="42" spans="1:6" ht="12.75" x14ac:dyDescent="0.2">
      <c r="A42" s="343" t="s">
        <v>1483</v>
      </c>
      <c r="B42" s="344">
        <v>0</v>
      </c>
      <c r="C42" s="344">
        <v>0</v>
      </c>
      <c r="D42" s="344">
        <v>0</v>
      </c>
      <c r="E42" s="344">
        <v>0</v>
      </c>
      <c r="F42" s="344">
        <v>0</v>
      </c>
    </row>
    <row r="43" spans="1:6" ht="12.75" x14ac:dyDescent="0.2">
      <c r="A43" s="343" t="s">
        <v>1482</v>
      </c>
      <c r="B43" s="344">
        <v>1563624</v>
      </c>
      <c r="C43" s="344">
        <v>0</v>
      </c>
      <c r="D43" s="344">
        <v>1478761</v>
      </c>
      <c r="E43" s="344">
        <v>84863</v>
      </c>
      <c r="F43" s="344">
        <v>0</v>
      </c>
    </row>
    <row r="44" spans="1:6" ht="25.5" x14ac:dyDescent="0.2">
      <c r="A44" s="343" t="s">
        <v>1481</v>
      </c>
      <c r="B44" s="344">
        <v>128000</v>
      </c>
      <c r="C44" s="344">
        <v>0</v>
      </c>
      <c r="D44" s="344">
        <v>0</v>
      </c>
      <c r="E44" s="344">
        <v>128000</v>
      </c>
      <c r="F44" s="344">
        <v>0</v>
      </c>
    </row>
    <row r="45" spans="1:6" ht="12.75" x14ac:dyDescent="0.2">
      <c r="A45" s="343" t="s">
        <v>1480</v>
      </c>
      <c r="B45" s="344">
        <v>0</v>
      </c>
      <c r="C45" s="344">
        <v>0</v>
      </c>
      <c r="D45" s="344">
        <v>0</v>
      </c>
      <c r="E45" s="344">
        <v>0</v>
      </c>
      <c r="F45" s="344">
        <v>0</v>
      </c>
    </row>
    <row r="46" spans="1:6" ht="25.5" x14ac:dyDescent="0.2">
      <c r="A46" s="343" t="s">
        <v>1479</v>
      </c>
      <c r="B46" s="344">
        <v>0</v>
      </c>
      <c r="C46" s="344">
        <v>0</v>
      </c>
      <c r="D46" s="344">
        <v>0</v>
      </c>
      <c r="E46" s="344">
        <v>0</v>
      </c>
      <c r="F46" s="344">
        <v>0</v>
      </c>
    </row>
    <row r="47" spans="1:6" ht="25.5" x14ac:dyDescent="0.2">
      <c r="A47" s="343" t="s">
        <v>1478</v>
      </c>
      <c r="B47" s="344">
        <v>0</v>
      </c>
      <c r="C47" s="344">
        <v>0</v>
      </c>
      <c r="D47" s="344">
        <v>0</v>
      </c>
      <c r="E47" s="344">
        <v>0</v>
      </c>
      <c r="F47" s="344">
        <v>0</v>
      </c>
    </row>
    <row r="48" spans="1:6" ht="24" x14ac:dyDescent="0.2">
      <c r="A48" s="345" t="s">
        <v>1477</v>
      </c>
      <c r="B48" s="346">
        <v>22709414</v>
      </c>
      <c r="C48" s="346">
        <v>0</v>
      </c>
      <c r="D48" s="346">
        <v>22496551</v>
      </c>
      <c r="E48" s="346">
        <v>212863</v>
      </c>
      <c r="F48" s="346">
        <v>0</v>
      </c>
    </row>
    <row r="49" spans="1:6" ht="12.75" x14ac:dyDescent="0.2">
      <c r="A49" s="343" t="s">
        <v>1476</v>
      </c>
      <c r="B49" s="344">
        <v>0</v>
      </c>
      <c r="C49" s="344">
        <v>0</v>
      </c>
      <c r="D49" s="344">
        <v>0</v>
      </c>
      <c r="E49" s="344">
        <v>0</v>
      </c>
      <c r="F49" s="344">
        <v>0</v>
      </c>
    </row>
    <row r="50" spans="1:6" ht="38.25" x14ac:dyDescent="0.2">
      <c r="A50" s="343" t="s">
        <v>1475</v>
      </c>
      <c r="B50" s="344">
        <v>0</v>
      </c>
      <c r="C50" s="344">
        <v>0</v>
      </c>
      <c r="D50" s="344">
        <v>0</v>
      </c>
      <c r="E50" s="344">
        <v>0</v>
      </c>
      <c r="F50" s="344">
        <v>0</v>
      </c>
    </row>
    <row r="51" spans="1:6" ht="38.25" x14ac:dyDescent="0.2">
      <c r="A51" s="343" t="s">
        <v>1474</v>
      </c>
      <c r="B51" s="344">
        <v>0</v>
      </c>
      <c r="C51" s="344">
        <v>0</v>
      </c>
      <c r="D51" s="344">
        <v>0</v>
      </c>
      <c r="E51" s="344">
        <v>0</v>
      </c>
      <c r="F51" s="344">
        <v>0</v>
      </c>
    </row>
    <row r="52" spans="1:6" ht="12.75" x14ac:dyDescent="0.2">
      <c r="A52" s="343" t="s">
        <v>1473</v>
      </c>
      <c r="B52" s="344">
        <v>0</v>
      </c>
      <c r="C52" s="344">
        <v>0</v>
      </c>
      <c r="D52" s="344">
        <v>0</v>
      </c>
      <c r="E52" s="344">
        <v>0</v>
      </c>
      <c r="F52" s="344">
        <v>0</v>
      </c>
    </row>
    <row r="53" spans="1:6" ht="12.75" x14ac:dyDescent="0.2">
      <c r="A53" s="343" t="s">
        <v>1472</v>
      </c>
      <c r="B53" s="344">
        <v>0</v>
      </c>
      <c r="C53" s="344">
        <v>0</v>
      </c>
      <c r="D53" s="344">
        <v>0</v>
      </c>
      <c r="E53" s="344">
        <v>0</v>
      </c>
      <c r="F53" s="344">
        <v>0</v>
      </c>
    </row>
    <row r="54" spans="1:6" ht="25.5" x14ac:dyDescent="0.2">
      <c r="A54" s="343" t="s">
        <v>1471</v>
      </c>
      <c r="B54" s="344">
        <v>0</v>
      </c>
      <c r="C54" s="344">
        <v>0</v>
      </c>
      <c r="D54" s="344">
        <v>0</v>
      </c>
      <c r="E54" s="344">
        <v>0</v>
      </c>
      <c r="F54" s="344">
        <v>0</v>
      </c>
    </row>
    <row r="55" spans="1:6" ht="12.75" x14ac:dyDescent="0.2">
      <c r="A55" s="343" t="s">
        <v>1470</v>
      </c>
      <c r="B55" s="344">
        <v>0</v>
      </c>
      <c r="C55" s="344">
        <v>0</v>
      </c>
      <c r="D55" s="344">
        <v>0</v>
      </c>
      <c r="E55" s="344">
        <v>0</v>
      </c>
      <c r="F55" s="344">
        <v>0</v>
      </c>
    </row>
    <row r="56" spans="1:6" ht="12.75" x14ac:dyDescent="0.2">
      <c r="A56" s="343" t="s">
        <v>1469</v>
      </c>
      <c r="B56" s="344">
        <v>0</v>
      </c>
      <c r="C56" s="344">
        <v>0</v>
      </c>
      <c r="D56" s="344">
        <v>0</v>
      </c>
      <c r="E56" s="344">
        <v>0</v>
      </c>
      <c r="F56" s="344">
        <v>0</v>
      </c>
    </row>
    <row r="57" spans="1:6" ht="12.75" x14ac:dyDescent="0.2">
      <c r="A57" s="343" t="s">
        <v>1468</v>
      </c>
      <c r="B57" s="344">
        <v>0</v>
      </c>
      <c r="C57" s="344">
        <v>0</v>
      </c>
      <c r="D57" s="344">
        <v>0</v>
      </c>
      <c r="E57" s="344">
        <v>0</v>
      </c>
      <c r="F57" s="344">
        <v>0</v>
      </c>
    </row>
    <row r="58" spans="1:6" ht="25.5" x14ac:dyDescent="0.2">
      <c r="A58" s="343" t="s">
        <v>1467</v>
      </c>
      <c r="B58" s="344">
        <v>0</v>
      </c>
      <c r="C58" s="344">
        <v>0</v>
      </c>
      <c r="D58" s="344">
        <v>0</v>
      </c>
      <c r="E58" s="344">
        <v>0</v>
      </c>
      <c r="F58" s="344">
        <v>0</v>
      </c>
    </row>
    <row r="59" spans="1:6" ht="12.75" x14ac:dyDescent="0.2">
      <c r="A59" s="343" t="s">
        <v>1466</v>
      </c>
      <c r="B59" s="344">
        <v>0</v>
      </c>
      <c r="C59" s="344">
        <v>0</v>
      </c>
      <c r="D59" s="344">
        <v>0</v>
      </c>
      <c r="E59" s="344">
        <v>0</v>
      </c>
      <c r="F59" s="344">
        <v>0</v>
      </c>
    </row>
    <row r="60" spans="1:6" ht="25.5" x14ac:dyDescent="0.2">
      <c r="A60" s="343" t="s">
        <v>1465</v>
      </c>
      <c r="B60" s="344">
        <v>0</v>
      </c>
      <c r="C60" s="344">
        <v>0</v>
      </c>
      <c r="D60" s="344">
        <v>0</v>
      </c>
      <c r="E60" s="344">
        <v>0</v>
      </c>
      <c r="F60" s="344">
        <v>0</v>
      </c>
    </row>
    <row r="61" spans="1:6" ht="25.5" x14ac:dyDescent="0.2">
      <c r="A61" s="343" t="s">
        <v>1464</v>
      </c>
      <c r="B61" s="344">
        <v>0</v>
      </c>
      <c r="C61" s="344">
        <v>0</v>
      </c>
      <c r="D61" s="344">
        <v>0</v>
      </c>
      <c r="E61" s="344">
        <v>0</v>
      </c>
      <c r="F61" s="344">
        <v>0</v>
      </c>
    </row>
    <row r="62" spans="1:6" ht="38.25" x14ac:dyDescent="0.2">
      <c r="A62" s="343" t="s">
        <v>1463</v>
      </c>
      <c r="B62" s="344">
        <v>0</v>
      </c>
      <c r="C62" s="344">
        <v>0</v>
      </c>
      <c r="D62" s="344">
        <v>0</v>
      </c>
      <c r="E62" s="344">
        <v>0</v>
      </c>
      <c r="F62" s="344">
        <v>0</v>
      </c>
    </row>
    <row r="63" spans="1:6" ht="12.75" x14ac:dyDescent="0.2">
      <c r="A63" s="343" t="s">
        <v>1462</v>
      </c>
      <c r="B63" s="344">
        <v>0</v>
      </c>
      <c r="C63" s="344">
        <v>0</v>
      </c>
      <c r="D63" s="344">
        <v>0</v>
      </c>
      <c r="E63" s="344">
        <v>0</v>
      </c>
      <c r="F63" s="344">
        <v>0</v>
      </c>
    </row>
    <row r="64" spans="1:6" ht="12.75" x14ac:dyDescent="0.2">
      <c r="A64" s="343" t="s">
        <v>1461</v>
      </c>
      <c r="B64" s="344">
        <v>0</v>
      </c>
      <c r="C64" s="344">
        <v>0</v>
      </c>
      <c r="D64" s="344">
        <v>0</v>
      </c>
      <c r="E64" s="344">
        <v>0</v>
      </c>
      <c r="F64" s="344">
        <v>0</v>
      </c>
    </row>
    <row r="65" spans="1:6" ht="25.5" x14ac:dyDescent="0.2">
      <c r="A65" s="343" t="s">
        <v>1460</v>
      </c>
      <c r="B65" s="344">
        <v>0</v>
      </c>
      <c r="C65" s="344">
        <v>0</v>
      </c>
      <c r="D65" s="344">
        <v>0</v>
      </c>
      <c r="E65" s="344">
        <v>0</v>
      </c>
      <c r="F65" s="344">
        <v>0</v>
      </c>
    </row>
    <row r="66" spans="1:6" ht="12.75" x14ac:dyDescent="0.2">
      <c r="A66" s="343" t="s">
        <v>1459</v>
      </c>
      <c r="B66" s="344">
        <v>0</v>
      </c>
      <c r="C66" s="344">
        <v>0</v>
      </c>
      <c r="D66" s="344">
        <v>0</v>
      </c>
      <c r="E66" s="344">
        <v>0</v>
      </c>
      <c r="F66" s="344">
        <v>0</v>
      </c>
    </row>
    <row r="67" spans="1:6" ht="12.75" x14ac:dyDescent="0.2">
      <c r="A67" s="343" t="s">
        <v>1458</v>
      </c>
      <c r="B67" s="344">
        <v>0</v>
      </c>
      <c r="C67" s="344">
        <v>0</v>
      </c>
      <c r="D67" s="344">
        <v>0</v>
      </c>
      <c r="E67" s="344">
        <v>0</v>
      </c>
      <c r="F67" s="344">
        <v>0</v>
      </c>
    </row>
    <row r="68" spans="1:6" ht="12.75" x14ac:dyDescent="0.2">
      <c r="A68" s="343" t="s">
        <v>1457</v>
      </c>
      <c r="B68" s="344">
        <v>0</v>
      </c>
      <c r="C68" s="344">
        <v>0</v>
      </c>
      <c r="D68" s="344">
        <v>0</v>
      </c>
      <c r="E68" s="344">
        <v>0</v>
      </c>
      <c r="F68" s="344">
        <v>0</v>
      </c>
    </row>
    <row r="69" spans="1:6" ht="25.5" x14ac:dyDescent="0.2">
      <c r="A69" s="343" t="s">
        <v>1456</v>
      </c>
      <c r="B69" s="344">
        <v>0</v>
      </c>
      <c r="C69" s="344">
        <v>0</v>
      </c>
      <c r="D69" s="344">
        <v>0</v>
      </c>
      <c r="E69" s="344">
        <v>0</v>
      </c>
      <c r="F69" s="344">
        <v>0</v>
      </c>
    </row>
    <row r="70" spans="1:6" ht="12.75" x14ac:dyDescent="0.2">
      <c r="A70" s="343" t="s">
        <v>1455</v>
      </c>
      <c r="B70" s="344">
        <v>0</v>
      </c>
      <c r="C70" s="344">
        <v>0</v>
      </c>
      <c r="D70" s="344">
        <v>0</v>
      </c>
      <c r="E70" s="344">
        <v>0</v>
      </c>
      <c r="F70" s="344">
        <v>0</v>
      </c>
    </row>
    <row r="71" spans="1:6" ht="25.5" x14ac:dyDescent="0.2">
      <c r="A71" s="343" t="s">
        <v>1454</v>
      </c>
      <c r="B71" s="344">
        <v>0</v>
      </c>
      <c r="C71" s="344">
        <v>0</v>
      </c>
      <c r="D71" s="344">
        <v>0</v>
      </c>
      <c r="E71" s="344">
        <v>0</v>
      </c>
      <c r="F71" s="344">
        <v>0</v>
      </c>
    </row>
    <row r="72" spans="1:6" ht="25.5" x14ac:dyDescent="0.2">
      <c r="A72" s="343" t="s">
        <v>1453</v>
      </c>
      <c r="B72" s="344">
        <v>0</v>
      </c>
      <c r="C72" s="344">
        <v>0</v>
      </c>
      <c r="D72" s="344">
        <v>0</v>
      </c>
      <c r="E72" s="344">
        <v>0</v>
      </c>
      <c r="F72" s="344">
        <v>0</v>
      </c>
    </row>
    <row r="73" spans="1:6" ht="25.5" x14ac:dyDescent="0.2">
      <c r="A73" s="343" t="s">
        <v>1452</v>
      </c>
      <c r="B73" s="344">
        <v>1392321</v>
      </c>
      <c r="C73" s="344">
        <v>0</v>
      </c>
      <c r="D73" s="344">
        <v>1392321</v>
      </c>
      <c r="E73" s="344">
        <v>0</v>
      </c>
      <c r="F73" s="344">
        <v>0</v>
      </c>
    </row>
    <row r="74" spans="1:6" ht="12.75" x14ac:dyDescent="0.2">
      <c r="A74" s="343" t="s">
        <v>1451</v>
      </c>
      <c r="B74" s="344">
        <v>0</v>
      </c>
      <c r="C74" s="344">
        <v>0</v>
      </c>
      <c r="D74" s="344">
        <v>0</v>
      </c>
      <c r="E74" s="344">
        <v>0</v>
      </c>
      <c r="F74" s="344">
        <v>0</v>
      </c>
    </row>
    <row r="75" spans="1:6" ht="12.75" x14ac:dyDescent="0.2">
      <c r="A75" s="343" t="s">
        <v>1450</v>
      </c>
      <c r="B75" s="344">
        <v>0</v>
      </c>
      <c r="C75" s="344">
        <v>0</v>
      </c>
      <c r="D75" s="344">
        <v>0</v>
      </c>
      <c r="E75" s="344">
        <v>0</v>
      </c>
      <c r="F75" s="344">
        <v>0</v>
      </c>
    </row>
    <row r="76" spans="1:6" ht="25.5" x14ac:dyDescent="0.2">
      <c r="A76" s="343" t="s">
        <v>1449</v>
      </c>
      <c r="B76" s="344">
        <v>1392321</v>
      </c>
      <c r="C76" s="344">
        <v>0</v>
      </c>
      <c r="D76" s="344">
        <v>1392321</v>
      </c>
      <c r="E76" s="344">
        <v>0</v>
      </c>
      <c r="F76" s="344">
        <v>0</v>
      </c>
    </row>
    <row r="77" spans="1:6" ht="12.75" x14ac:dyDescent="0.2">
      <c r="A77" s="343" t="s">
        <v>1448</v>
      </c>
      <c r="B77" s="344">
        <v>0</v>
      </c>
      <c r="C77" s="344">
        <v>0</v>
      </c>
      <c r="D77" s="344">
        <v>0</v>
      </c>
      <c r="E77" s="344">
        <v>0</v>
      </c>
      <c r="F77" s="344">
        <v>0</v>
      </c>
    </row>
    <row r="78" spans="1:6" ht="12.75" x14ac:dyDescent="0.2">
      <c r="A78" s="343" t="s">
        <v>1447</v>
      </c>
      <c r="B78" s="344">
        <v>0</v>
      </c>
      <c r="C78" s="344">
        <v>0</v>
      </c>
      <c r="D78" s="344">
        <v>0</v>
      </c>
      <c r="E78" s="344">
        <v>0</v>
      </c>
      <c r="F78" s="344">
        <v>0</v>
      </c>
    </row>
    <row r="79" spans="1:6" ht="12.75" x14ac:dyDescent="0.2">
      <c r="A79" s="343" t="s">
        <v>1446</v>
      </c>
      <c r="B79" s="344">
        <v>0</v>
      </c>
      <c r="C79" s="344">
        <v>0</v>
      </c>
      <c r="D79" s="344">
        <v>0</v>
      </c>
      <c r="E79" s="344">
        <v>0</v>
      </c>
      <c r="F79" s="344">
        <v>0</v>
      </c>
    </row>
    <row r="80" spans="1:6" ht="25.5" x14ac:dyDescent="0.2">
      <c r="A80" s="343" t="s">
        <v>1445</v>
      </c>
      <c r="B80" s="344">
        <v>0</v>
      </c>
      <c r="C80" s="344">
        <v>0</v>
      </c>
      <c r="D80" s="344">
        <v>0</v>
      </c>
      <c r="E80" s="344">
        <v>0</v>
      </c>
      <c r="F80" s="344">
        <v>0</v>
      </c>
    </row>
    <row r="81" spans="1:6" ht="12.75" x14ac:dyDescent="0.2">
      <c r="A81" s="343" t="s">
        <v>1444</v>
      </c>
      <c r="B81" s="344">
        <v>0</v>
      </c>
      <c r="C81" s="344">
        <v>0</v>
      </c>
      <c r="D81" s="344">
        <v>0</v>
      </c>
      <c r="E81" s="344">
        <v>0</v>
      </c>
      <c r="F81" s="344">
        <v>0</v>
      </c>
    </row>
    <row r="82" spans="1:6" ht="25.5" x14ac:dyDescent="0.2">
      <c r="A82" s="343" t="s">
        <v>1443</v>
      </c>
      <c r="B82" s="344">
        <v>0</v>
      </c>
      <c r="C82" s="344">
        <v>0</v>
      </c>
      <c r="D82" s="344">
        <v>0</v>
      </c>
      <c r="E82" s="344">
        <v>0</v>
      </c>
      <c r="F82" s="344">
        <v>0</v>
      </c>
    </row>
    <row r="83" spans="1:6" ht="25.5" x14ac:dyDescent="0.2">
      <c r="A83" s="343" t="s">
        <v>1442</v>
      </c>
      <c r="B83" s="344">
        <v>0</v>
      </c>
      <c r="C83" s="344">
        <v>0</v>
      </c>
      <c r="D83" s="344">
        <v>0</v>
      </c>
      <c r="E83" s="344">
        <v>0</v>
      </c>
      <c r="F83" s="344">
        <v>0</v>
      </c>
    </row>
    <row r="84" spans="1:6" ht="24" x14ac:dyDescent="0.2">
      <c r="A84" s="345" t="s">
        <v>1441</v>
      </c>
      <c r="B84" s="346">
        <v>1392321</v>
      </c>
      <c r="C84" s="346">
        <v>0</v>
      </c>
      <c r="D84" s="346">
        <v>1392321</v>
      </c>
      <c r="E84" s="346">
        <v>0</v>
      </c>
      <c r="F84" s="346">
        <v>0</v>
      </c>
    </row>
    <row r="85" spans="1:6" ht="12.75" x14ac:dyDescent="0.2">
      <c r="A85" s="343" t="s">
        <v>1633</v>
      </c>
      <c r="B85" s="344">
        <v>0</v>
      </c>
      <c r="C85" s="344">
        <v>0</v>
      </c>
      <c r="D85" s="344">
        <v>0</v>
      </c>
      <c r="E85" s="344">
        <v>0</v>
      </c>
      <c r="F85" s="344">
        <v>0</v>
      </c>
    </row>
    <row r="86" spans="1:6" ht="12.75" x14ac:dyDescent="0.2">
      <c r="A86" s="343" t="s">
        <v>1440</v>
      </c>
      <c r="B86" s="344">
        <v>0</v>
      </c>
      <c r="C86" s="344">
        <v>0</v>
      </c>
      <c r="D86" s="344">
        <v>0</v>
      </c>
      <c r="E86" s="344">
        <v>0</v>
      </c>
      <c r="F86" s="344">
        <v>0</v>
      </c>
    </row>
    <row r="87" spans="1:6" ht="25.5" x14ac:dyDescent="0.2">
      <c r="A87" s="343" t="s">
        <v>1439</v>
      </c>
      <c r="B87" s="344">
        <v>0</v>
      </c>
      <c r="C87" s="344">
        <v>0</v>
      </c>
      <c r="D87" s="344">
        <v>0</v>
      </c>
      <c r="E87" s="344">
        <v>0</v>
      </c>
      <c r="F87" s="344">
        <v>0</v>
      </c>
    </row>
    <row r="88" spans="1:6" ht="12.75" x14ac:dyDescent="0.2">
      <c r="A88" s="343" t="s">
        <v>1634</v>
      </c>
      <c r="B88" s="344">
        <v>0</v>
      </c>
      <c r="C88" s="344">
        <v>0</v>
      </c>
      <c r="D88" s="344">
        <v>0</v>
      </c>
      <c r="E88" s="344">
        <v>0</v>
      </c>
      <c r="F88" s="344">
        <v>0</v>
      </c>
    </row>
    <row r="89" spans="1:6" ht="12.75" x14ac:dyDescent="0.2">
      <c r="A89" s="343" t="s">
        <v>1438</v>
      </c>
      <c r="B89" s="344">
        <v>0</v>
      </c>
      <c r="C89" s="344">
        <v>0</v>
      </c>
      <c r="D89" s="344">
        <v>0</v>
      </c>
      <c r="E89" s="344">
        <v>0</v>
      </c>
      <c r="F89" s="344">
        <v>0</v>
      </c>
    </row>
    <row r="90" spans="1:6" ht="12.75" x14ac:dyDescent="0.2">
      <c r="A90" s="343" t="s">
        <v>1437</v>
      </c>
      <c r="B90" s="344">
        <v>0</v>
      </c>
      <c r="C90" s="344">
        <v>0</v>
      </c>
      <c r="D90" s="344">
        <v>0</v>
      </c>
      <c r="E90" s="344">
        <v>0</v>
      </c>
      <c r="F90" s="344">
        <v>0</v>
      </c>
    </row>
    <row r="91" spans="1:6" ht="12.75" x14ac:dyDescent="0.2">
      <c r="A91" s="343" t="s">
        <v>1635</v>
      </c>
      <c r="B91" s="344">
        <v>0</v>
      </c>
      <c r="C91" s="344">
        <v>0</v>
      </c>
      <c r="D91" s="344">
        <v>0</v>
      </c>
      <c r="E91" s="344">
        <v>0</v>
      </c>
      <c r="F91" s="344">
        <v>0</v>
      </c>
    </row>
    <row r="92" spans="1:6" ht="12.75" x14ac:dyDescent="0.2">
      <c r="A92" s="343" t="s">
        <v>1436</v>
      </c>
      <c r="B92" s="344">
        <v>0</v>
      </c>
      <c r="C92" s="344">
        <v>0</v>
      </c>
      <c r="D92" s="344">
        <v>0</v>
      </c>
      <c r="E92" s="344">
        <v>0</v>
      </c>
      <c r="F92" s="344">
        <v>0</v>
      </c>
    </row>
    <row r="93" spans="1:6" ht="12.75" x14ac:dyDescent="0.2">
      <c r="A93" s="343" t="s">
        <v>1435</v>
      </c>
      <c r="B93" s="344">
        <v>0</v>
      </c>
      <c r="C93" s="344">
        <v>0</v>
      </c>
      <c r="D93" s="344">
        <v>0</v>
      </c>
      <c r="E93" s="344">
        <v>0</v>
      </c>
      <c r="F93" s="344">
        <v>0</v>
      </c>
    </row>
    <row r="94" spans="1:6" ht="12.75" x14ac:dyDescent="0.2">
      <c r="A94" s="343" t="s">
        <v>1434</v>
      </c>
      <c r="B94" s="344">
        <v>0</v>
      </c>
      <c r="C94" s="344">
        <v>0</v>
      </c>
      <c r="D94" s="344">
        <v>0</v>
      </c>
      <c r="E94" s="344">
        <v>0</v>
      </c>
      <c r="F94" s="344">
        <v>0</v>
      </c>
    </row>
    <row r="95" spans="1:6" ht="12.75" x14ac:dyDescent="0.2">
      <c r="A95" s="343" t="s">
        <v>1433</v>
      </c>
      <c r="B95" s="344">
        <v>0</v>
      </c>
      <c r="C95" s="344">
        <v>0</v>
      </c>
      <c r="D95" s="344">
        <v>0</v>
      </c>
      <c r="E95" s="344">
        <v>0</v>
      </c>
      <c r="F95" s="344">
        <v>0</v>
      </c>
    </row>
    <row r="96" spans="1:6" ht="12.75" x14ac:dyDescent="0.2">
      <c r="A96" s="343" t="s">
        <v>1432</v>
      </c>
      <c r="B96" s="344">
        <v>0</v>
      </c>
      <c r="C96" s="344">
        <v>0</v>
      </c>
      <c r="D96" s="344">
        <v>0</v>
      </c>
      <c r="E96" s="344">
        <v>0</v>
      </c>
      <c r="F96" s="344">
        <v>0</v>
      </c>
    </row>
    <row r="97" spans="1:6" ht="12.75" x14ac:dyDescent="0.2">
      <c r="A97" s="343" t="s">
        <v>1636</v>
      </c>
      <c r="B97" s="344">
        <v>0</v>
      </c>
      <c r="C97" s="344">
        <v>0</v>
      </c>
      <c r="D97" s="344">
        <v>0</v>
      </c>
      <c r="E97" s="344">
        <v>0</v>
      </c>
      <c r="F97" s="344">
        <v>0</v>
      </c>
    </row>
    <row r="98" spans="1:6" ht="25.5" x14ac:dyDescent="0.2">
      <c r="A98" s="343" t="s">
        <v>1637</v>
      </c>
      <c r="B98" s="344">
        <v>0</v>
      </c>
      <c r="C98" s="344">
        <v>0</v>
      </c>
      <c r="D98" s="344">
        <v>0</v>
      </c>
      <c r="E98" s="344">
        <v>0</v>
      </c>
      <c r="F98" s="344">
        <v>0</v>
      </c>
    </row>
    <row r="99" spans="1:6" ht="12.75" x14ac:dyDescent="0.2">
      <c r="A99" s="343" t="s">
        <v>1431</v>
      </c>
      <c r="B99" s="344">
        <v>0</v>
      </c>
      <c r="C99" s="344">
        <v>0</v>
      </c>
      <c r="D99" s="344">
        <v>0</v>
      </c>
      <c r="E99" s="344">
        <v>0</v>
      </c>
      <c r="F99" s="344">
        <v>0</v>
      </c>
    </row>
    <row r="100" spans="1:6" ht="12.75" x14ac:dyDescent="0.2">
      <c r="A100" s="343" t="s">
        <v>1430</v>
      </c>
      <c r="B100" s="344">
        <v>0</v>
      </c>
      <c r="C100" s="344">
        <v>0</v>
      </c>
      <c r="D100" s="344">
        <v>0</v>
      </c>
      <c r="E100" s="344">
        <v>0</v>
      </c>
      <c r="F100" s="344">
        <v>0</v>
      </c>
    </row>
    <row r="101" spans="1:6" ht="12.75" x14ac:dyDescent="0.2">
      <c r="A101" s="343" t="s">
        <v>1429</v>
      </c>
      <c r="B101" s="344">
        <v>0</v>
      </c>
      <c r="C101" s="344">
        <v>0</v>
      </c>
      <c r="D101" s="344">
        <v>0</v>
      </c>
      <c r="E101" s="344">
        <v>0</v>
      </c>
      <c r="F101" s="344">
        <v>0</v>
      </c>
    </row>
    <row r="102" spans="1:6" ht="25.5" x14ac:dyDescent="0.2">
      <c r="A102" s="343" t="s">
        <v>1428</v>
      </c>
      <c r="B102" s="344">
        <v>0</v>
      </c>
      <c r="C102" s="344">
        <v>0</v>
      </c>
      <c r="D102" s="344">
        <v>0</v>
      </c>
      <c r="E102" s="344">
        <v>0</v>
      </c>
      <c r="F102" s="344">
        <v>0</v>
      </c>
    </row>
    <row r="103" spans="1:6" ht="12.75" x14ac:dyDescent="0.2">
      <c r="A103" s="343" t="s">
        <v>1427</v>
      </c>
      <c r="B103" s="344">
        <v>0</v>
      </c>
      <c r="C103" s="344">
        <v>0</v>
      </c>
      <c r="D103" s="344">
        <v>0</v>
      </c>
      <c r="E103" s="344">
        <v>0</v>
      </c>
      <c r="F103" s="344">
        <v>0</v>
      </c>
    </row>
    <row r="104" spans="1:6" ht="25.5" x14ac:dyDescent="0.2">
      <c r="A104" s="343" t="s">
        <v>1426</v>
      </c>
      <c r="B104" s="344">
        <v>0</v>
      </c>
      <c r="C104" s="344">
        <v>0</v>
      </c>
      <c r="D104" s="344">
        <v>0</v>
      </c>
      <c r="E104" s="344">
        <v>0</v>
      </c>
      <c r="F104" s="344">
        <v>0</v>
      </c>
    </row>
    <row r="105" spans="1:6" ht="25.5" x14ac:dyDescent="0.2">
      <c r="A105" s="343" t="s">
        <v>1425</v>
      </c>
      <c r="B105" s="344">
        <v>0</v>
      </c>
      <c r="C105" s="344">
        <v>0</v>
      </c>
      <c r="D105" s="344">
        <v>0</v>
      </c>
      <c r="E105" s="344">
        <v>0</v>
      </c>
      <c r="F105" s="344">
        <v>0</v>
      </c>
    </row>
    <row r="106" spans="1:6" ht="12.75" x14ac:dyDescent="0.2">
      <c r="A106" s="343" t="s">
        <v>1424</v>
      </c>
      <c r="B106" s="344">
        <v>0</v>
      </c>
      <c r="C106" s="344">
        <v>0</v>
      </c>
      <c r="D106" s="344">
        <v>0</v>
      </c>
      <c r="E106" s="344">
        <v>0</v>
      </c>
      <c r="F106" s="344">
        <v>0</v>
      </c>
    </row>
    <row r="107" spans="1:6" ht="12.75" x14ac:dyDescent="0.2">
      <c r="A107" s="343" t="s">
        <v>1423</v>
      </c>
      <c r="B107" s="344">
        <v>0</v>
      </c>
      <c r="C107" s="344">
        <v>0</v>
      </c>
      <c r="D107" s="344">
        <v>0</v>
      </c>
      <c r="E107" s="344">
        <v>0</v>
      </c>
      <c r="F107" s="344">
        <v>0</v>
      </c>
    </row>
    <row r="108" spans="1:6" ht="25.5" x14ac:dyDescent="0.2">
      <c r="A108" s="343" t="s">
        <v>1638</v>
      </c>
      <c r="B108" s="344">
        <v>0</v>
      </c>
      <c r="C108" s="344">
        <v>0</v>
      </c>
      <c r="D108" s="344">
        <v>0</v>
      </c>
      <c r="E108" s="344">
        <v>0</v>
      </c>
      <c r="F108" s="344">
        <v>0</v>
      </c>
    </row>
    <row r="109" spans="1:6" ht="12.75" x14ac:dyDescent="0.2">
      <c r="A109" s="343" t="s">
        <v>1422</v>
      </c>
      <c r="B109" s="344">
        <v>0</v>
      </c>
      <c r="C109" s="344">
        <v>0</v>
      </c>
      <c r="D109" s="344">
        <v>0</v>
      </c>
      <c r="E109" s="344">
        <v>0</v>
      </c>
      <c r="F109" s="344">
        <v>0</v>
      </c>
    </row>
    <row r="110" spans="1:6" ht="12.75" x14ac:dyDescent="0.2">
      <c r="A110" s="343" t="s">
        <v>1421</v>
      </c>
      <c r="B110" s="344">
        <v>0</v>
      </c>
      <c r="C110" s="344">
        <v>0</v>
      </c>
      <c r="D110" s="344">
        <v>0</v>
      </c>
      <c r="E110" s="344">
        <v>0</v>
      </c>
      <c r="F110" s="344">
        <v>0</v>
      </c>
    </row>
    <row r="111" spans="1:6" ht="12.75" x14ac:dyDescent="0.2">
      <c r="A111" s="343" t="s">
        <v>1420</v>
      </c>
      <c r="B111" s="344">
        <v>0</v>
      </c>
      <c r="C111" s="344">
        <v>0</v>
      </c>
      <c r="D111" s="344">
        <v>0</v>
      </c>
      <c r="E111" s="344">
        <v>0</v>
      </c>
      <c r="F111" s="344">
        <v>0</v>
      </c>
    </row>
    <row r="112" spans="1:6" ht="25.5" x14ac:dyDescent="0.2">
      <c r="A112" s="343" t="s">
        <v>1419</v>
      </c>
      <c r="B112" s="344">
        <v>0</v>
      </c>
      <c r="C112" s="344">
        <v>0</v>
      </c>
      <c r="D112" s="344">
        <v>0</v>
      </c>
      <c r="E112" s="344">
        <v>0</v>
      </c>
      <c r="F112" s="344">
        <v>0</v>
      </c>
    </row>
    <row r="113" spans="1:6" ht="12.75" x14ac:dyDescent="0.2">
      <c r="A113" s="343" t="s">
        <v>1639</v>
      </c>
      <c r="B113" s="344">
        <v>389000</v>
      </c>
      <c r="C113" s="344">
        <v>0</v>
      </c>
      <c r="D113" s="344">
        <v>0</v>
      </c>
      <c r="E113" s="344">
        <v>0</v>
      </c>
      <c r="F113" s="344">
        <v>389000</v>
      </c>
    </row>
    <row r="114" spans="1:6" ht="12.75" x14ac:dyDescent="0.2">
      <c r="A114" s="343" t="s">
        <v>1418</v>
      </c>
      <c r="B114" s="344">
        <v>0</v>
      </c>
      <c r="C114" s="344">
        <v>0</v>
      </c>
      <c r="D114" s="344">
        <v>0</v>
      </c>
      <c r="E114" s="344">
        <v>0</v>
      </c>
      <c r="F114" s="344">
        <v>0</v>
      </c>
    </row>
    <row r="115" spans="1:6" ht="12.75" x14ac:dyDescent="0.2">
      <c r="A115" s="343" t="s">
        <v>1417</v>
      </c>
      <c r="B115" s="344">
        <v>389000</v>
      </c>
      <c r="C115" s="344">
        <v>0</v>
      </c>
      <c r="D115" s="344">
        <v>0</v>
      </c>
      <c r="E115" s="344">
        <v>0</v>
      </c>
      <c r="F115" s="344">
        <v>389000</v>
      </c>
    </row>
    <row r="116" spans="1:6" ht="12.75" x14ac:dyDescent="0.2">
      <c r="A116" s="343" t="s">
        <v>1416</v>
      </c>
      <c r="B116" s="344">
        <v>0</v>
      </c>
      <c r="C116" s="344">
        <v>0</v>
      </c>
      <c r="D116" s="344">
        <v>0</v>
      </c>
      <c r="E116" s="344">
        <v>0</v>
      </c>
      <c r="F116" s="344">
        <v>0</v>
      </c>
    </row>
    <row r="117" spans="1:6" ht="12.75" x14ac:dyDescent="0.2">
      <c r="A117" s="343" t="s">
        <v>1415</v>
      </c>
      <c r="B117" s="344">
        <v>0</v>
      </c>
      <c r="C117" s="344">
        <v>0</v>
      </c>
      <c r="D117" s="344">
        <v>0</v>
      </c>
      <c r="E117" s="344">
        <v>0</v>
      </c>
      <c r="F117" s="344">
        <v>0</v>
      </c>
    </row>
    <row r="118" spans="1:6" ht="12.75" x14ac:dyDescent="0.2">
      <c r="A118" s="343" t="s">
        <v>1414</v>
      </c>
      <c r="B118" s="344">
        <v>0</v>
      </c>
      <c r="C118" s="344">
        <v>0</v>
      </c>
      <c r="D118" s="344">
        <v>0</v>
      </c>
      <c r="E118" s="344">
        <v>0</v>
      </c>
      <c r="F118" s="344">
        <v>0</v>
      </c>
    </row>
    <row r="119" spans="1:6" ht="12.75" x14ac:dyDescent="0.2">
      <c r="A119" s="343" t="s">
        <v>1413</v>
      </c>
      <c r="B119" s="344">
        <v>0</v>
      </c>
      <c r="C119" s="344">
        <v>0</v>
      </c>
      <c r="D119" s="344">
        <v>0</v>
      </c>
      <c r="E119" s="344">
        <v>0</v>
      </c>
      <c r="F119" s="344">
        <v>0</v>
      </c>
    </row>
    <row r="120" spans="1:6" ht="12.75" x14ac:dyDescent="0.2">
      <c r="A120" s="343" t="s">
        <v>1640</v>
      </c>
      <c r="B120" s="344">
        <v>3890057</v>
      </c>
      <c r="C120" s="344">
        <v>0</v>
      </c>
      <c r="D120" s="344">
        <v>0</v>
      </c>
      <c r="E120" s="344">
        <v>0</v>
      </c>
      <c r="F120" s="344">
        <v>3890057</v>
      </c>
    </row>
    <row r="121" spans="1:6" ht="12.75" x14ac:dyDescent="0.2">
      <c r="A121" s="343" t="s">
        <v>1412</v>
      </c>
      <c r="B121" s="344">
        <v>0</v>
      </c>
      <c r="C121" s="344">
        <v>0</v>
      </c>
      <c r="D121" s="344">
        <v>0</v>
      </c>
      <c r="E121" s="344">
        <v>0</v>
      </c>
      <c r="F121" s="344">
        <v>0</v>
      </c>
    </row>
    <row r="122" spans="1:6" ht="12.75" x14ac:dyDescent="0.2">
      <c r="A122" s="343" t="s">
        <v>1411</v>
      </c>
      <c r="B122" s="344">
        <v>0</v>
      </c>
      <c r="C122" s="344">
        <v>0</v>
      </c>
      <c r="D122" s="344">
        <v>0</v>
      </c>
      <c r="E122" s="344">
        <v>0</v>
      </c>
      <c r="F122" s="344">
        <v>0</v>
      </c>
    </row>
    <row r="123" spans="1:6" ht="12.75" x14ac:dyDescent="0.2">
      <c r="A123" s="343" t="s">
        <v>1410</v>
      </c>
      <c r="B123" s="344">
        <v>0</v>
      </c>
      <c r="C123" s="344">
        <v>0</v>
      </c>
      <c r="D123" s="344">
        <v>0</v>
      </c>
      <c r="E123" s="344">
        <v>0</v>
      </c>
      <c r="F123" s="344">
        <v>0</v>
      </c>
    </row>
    <row r="124" spans="1:6" ht="12.75" x14ac:dyDescent="0.2">
      <c r="A124" s="343" t="s">
        <v>1409</v>
      </c>
      <c r="B124" s="344">
        <v>0</v>
      </c>
      <c r="C124" s="344">
        <v>0</v>
      </c>
      <c r="D124" s="344">
        <v>0</v>
      </c>
      <c r="E124" s="344">
        <v>0</v>
      </c>
      <c r="F124" s="344">
        <v>0</v>
      </c>
    </row>
    <row r="125" spans="1:6" ht="25.5" x14ac:dyDescent="0.2">
      <c r="A125" s="343" t="s">
        <v>1408</v>
      </c>
      <c r="B125" s="344">
        <v>0</v>
      </c>
      <c r="C125" s="344">
        <v>0</v>
      </c>
      <c r="D125" s="344">
        <v>0</v>
      </c>
      <c r="E125" s="344">
        <v>0</v>
      </c>
      <c r="F125" s="344">
        <v>0</v>
      </c>
    </row>
    <row r="126" spans="1:6" ht="12.75" x14ac:dyDescent="0.2">
      <c r="A126" s="343" t="s">
        <v>1407</v>
      </c>
      <c r="B126" s="344">
        <v>0</v>
      </c>
      <c r="C126" s="344">
        <v>0</v>
      </c>
      <c r="D126" s="344">
        <v>0</v>
      </c>
      <c r="E126" s="344">
        <v>0</v>
      </c>
      <c r="F126" s="344">
        <v>0</v>
      </c>
    </row>
    <row r="127" spans="1:6" ht="25.5" x14ac:dyDescent="0.2">
      <c r="A127" s="343" t="s">
        <v>1406</v>
      </c>
      <c r="B127" s="344">
        <v>3890057</v>
      </c>
      <c r="C127" s="344">
        <v>0</v>
      </c>
      <c r="D127" s="344">
        <v>0</v>
      </c>
      <c r="E127" s="344">
        <v>0</v>
      </c>
      <c r="F127" s="344">
        <v>3890057</v>
      </c>
    </row>
    <row r="128" spans="1:6" ht="25.5" x14ac:dyDescent="0.2">
      <c r="A128" s="343" t="s">
        <v>1405</v>
      </c>
      <c r="B128" s="344">
        <v>0</v>
      </c>
      <c r="C128" s="344">
        <v>0</v>
      </c>
      <c r="D128" s="344">
        <v>0</v>
      </c>
      <c r="E128" s="344">
        <v>0</v>
      </c>
      <c r="F128" s="344">
        <v>0</v>
      </c>
    </row>
    <row r="129" spans="1:6" ht="12.75" x14ac:dyDescent="0.2">
      <c r="A129" s="343" t="s">
        <v>1404</v>
      </c>
      <c r="B129" s="344">
        <v>0</v>
      </c>
      <c r="C129" s="344">
        <v>0</v>
      </c>
      <c r="D129" s="344">
        <v>0</v>
      </c>
      <c r="E129" s="344">
        <v>0</v>
      </c>
      <c r="F129" s="344">
        <v>0</v>
      </c>
    </row>
    <row r="130" spans="1:6" ht="12.75" x14ac:dyDescent="0.2">
      <c r="A130" s="343" t="s">
        <v>1403</v>
      </c>
      <c r="B130" s="344">
        <v>0</v>
      </c>
      <c r="C130" s="344">
        <v>0</v>
      </c>
      <c r="D130" s="344">
        <v>0</v>
      </c>
      <c r="E130" s="344">
        <v>0</v>
      </c>
      <c r="F130" s="344">
        <v>0</v>
      </c>
    </row>
    <row r="131" spans="1:6" ht="25.5" x14ac:dyDescent="0.2">
      <c r="A131" s="343" t="s">
        <v>1402</v>
      </c>
      <c r="B131" s="344">
        <v>0</v>
      </c>
      <c r="C131" s="344">
        <v>0</v>
      </c>
      <c r="D131" s="344">
        <v>0</v>
      </c>
      <c r="E131" s="344">
        <v>0</v>
      </c>
      <c r="F131" s="344">
        <v>0</v>
      </c>
    </row>
    <row r="132" spans="1:6" ht="25.5" x14ac:dyDescent="0.2">
      <c r="A132" s="343" t="s">
        <v>1401</v>
      </c>
      <c r="B132" s="344">
        <v>0</v>
      </c>
      <c r="C132" s="344">
        <v>0</v>
      </c>
      <c r="D132" s="344">
        <v>0</v>
      </c>
      <c r="E132" s="344">
        <v>0</v>
      </c>
      <c r="F132" s="344">
        <v>0</v>
      </c>
    </row>
    <row r="133" spans="1:6" ht="38.25" x14ac:dyDescent="0.2">
      <c r="A133" s="343" t="s">
        <v>1400</v>
      </c>
      <c r="B133" s="344">
        <v>0</v>
      </c>
      <c r="C133" s="344">
        <v>0</v>
      </c>
      <c r="D133" s="344">
        <v>0</v>
      </c>
      <c r="E133" s="344">
        <v>0</v>
      </c>
      <c r="F133" s="344">
        <v>0</v>
      </c>
    </row>
    <row r="134" spans="1:6" ht="38.25" x14ac:dyDescent="0.2">
      <c r="A134" s="343" t="s">
        <v>1399</v>
      </c>
      <c r="B134" s="344">
        <v>0</v>
      </c>
      <c r="C134" s="344">
        <v>0</v>
      </c>
      <c r="D134" s="344">
        <v>0</v>
      </c>
      <c r="E134" s="344">
        <v>0</v>
      </c>
      <c r="F134" s="344">
        <v>0</v>
      </c>
    </row>
    <row r="135" spans="1:6" ht="38.25" x14ac:dyDescent="0.2">
      <c r="A135" s="343" t="s">
        <v>1398</v>
      </c>
      <c r="B135" s="344">
        <v>0</v>
      </c>
      <c r="C135" s="344">
        <v>0</v>
      </c>
      <c r="D135" s="344">
        <v>0</v>
      </c>
      <c r="E135" s="344">
        <v>0</v>
      </c>
      <c r="F135" s="344">
        <v>0</v>
      </c>
    </row>
    <row r="136" spans="1:6" ht="12.75" x14ac:dyDescent="0.2">
      <c r="A136" s="343" t="s">
        <v>1397</v>
      </c>
      <c r="B136" s="344">
        <v>0</v>
      </c>
      <c r="C136" s="344">
        <v>0</v>
      </c>
      <c r="D136" s="344">
        <v>0</v>
      </c>
      <c r="E136" s="344">
        <v>0</v>
      </c>
      <c r="F136" s="344">
        <v>0</v>
      </c>
    </row>
    <row r="137" spans="1:6" ht="12.75" x14ac:dyDescent="0.2">
      <c r="A137" s="343" t="s">
        <v>1396</v>
      </c>
      <c r="B137" s="344">
        <v>0</v>
      </c>
      <c r="C137" s="344">
        <v>0</v>
      </c>
      <c r="D137" s="344">
        <v>0</v>
      </c>
      <c r="E137" s="344">
        <v>0</v>
      </c>
      <c r="F137" s="344">
        <v>0</v>
      </c>
    </row>
    <row r="138" spans="1:6" ht="12.75" x14ac:dyDescent="0.2">
      <c r="A138" s="343" t="s">
        <v>1395</v>
      </c>
      <c r="B138" s="344">
        <v>0</v>
      </c>
      <c r="C138" s="344">
        <v>0</v>
      </c>
      <c r="D138" s="344">
        <v>0</v>
      </c>
      <c r="E138" s="344">
        <v>0</v>
      </c>
      <c r="F138" s="344">
        <v>0</v>
      </c>
    </row>
    <row r="139" spans="1:6" ht="12.75" x14ac:dyDescent="0.2">
      <c r="A139" s="343" t="s">
        <v>1394</v>
      </c>
      <c r="B139" s="344">
        <v>0</v>
      </c>
      <c r="C139" s="344">
        <v>0</v>
      </c>
      <c r="D139" s="344">
        <v>0</v>
      </c>
      <c r="E139" s="344">
        <v>0</v>
      </c>
      <c r="F139" s="344">
        <v>0</v>
      </c>
    </row>
    <row r="140" spans="1:6" ht="12.75" x14ac:dyDescent="0.2">
      <c r="A140" s="343" t="s">
        <v>1393</v>
      </c>
      <c r="B140" s="344">
        <v>0</v>
      </c>
      <c r="C140" s="344">
        <v>0</v>
      </c>
      <c r="D140" s="344">
        <v>0</v>
      </c>
      <c r="E140" s="344">
        <v>0</v>
      </c>
      <c r="F140" s="344">
        <v>0</v>
      </c>
    </row>
    <row r="141" spans="1:6" ht="51" x14ac:dyDescent="0.2">
      <c r="A141" s="343" t="s">
        <v>1392</v>
      </c>
      <c r="B141" s="344">
        <v>0</v>
      </c>
      <c r="C141" s="344">
        <v>0</v>
      </c>
      <c r="D141" s="344">
        <v>0</v>
      </c>
      <c r="E141" s="344">
        <v>0</v>
      </c>
      <c r="F141" s="344">
        <v>0</v>
      </c>
    </row>
    <row r="142" spans="1:6" ht="12.75" x14ac:dyDescent="0.2">
      <c r="A142" s="343" t="s">
        <v>1641</v>
      </c>
      <c r="B142" s="344">
        <v>0</v>
      </c>
      <c r="C142" s="344">
        <v>0</v>
      </c>
      <c r="D142" s="344">
        <v>0</v>
      </c>
      <c r="E142" s="344">
        <v>0</v>
      </c>
      <c r="F142" s="344">
        <v>0</v>
      </c>
    </row>
    <row r="143" spans="1:6" ht="12.75" x14ac:dyDescent="0.2">
      <c r="A143" s="343" t="s">
        <v>1391</v>
      </c>
      <c r="B143" s="344">
        <v>0</v>
      </c>
      <c r="C143" s="344">
        <v>0</v>
      </c>
      <c r="D143" s="344">
        <v>0</v>
      </c>
      <c r="E143" s="344">
        <v>0</v>
      </c>
      <c r="F143" s="344">
        <v>0</v>
      </c>
    </row>
    <row r="144" spans="1:6" ht="12.75" x14ac:dyDescent="0.2">
      <c r="A144" s="343" t="s">
        <v>1390</v>
      </c>
      <c r="B144" s="344">
        <v>0</v>
      </c>
      <c r="C144" s="344">
        <v>0</v>
      </c>
      <c r="D144" s="344">
        <v>0</v>
      </c>
      <c r="E144" s="344">
        <v>0</v>
      </c>
      <c r="F144" s="344">
        <v>0</v>
      </c>
    </row>
    <row r="145" spans="1:6" ht="12.75" x14ac:dyDescent="0.2">
      <c r="A145" s="343" t="s">
        <v>1389</v>
      </c>
      <c r="B145" s="344">
        <v>0</v>
      </c>
      <c r="C145" s="344">
        <v>0</v>
      </c>
      <c r="D145" s="344">
        <v>0</v>
      </c>
      <c r="E145" s="344">
        <v>0</v>
      </c>
      <c r="F145" s="344">
        <v>0</v>
      </c>
    </row>
    <row r="146" spans="1:6" ht="25.5" x14ac:dyDescent="0.2">
      <c r="A146" s="343" t="s">
        <v>1388</v>
      </c>
      <c r="B146" s="344">
        <v>0</v>
      </c>
      <c r="C146" s="344">
        <v>0</v>
      </c>
      <c r="D146" s="344">
        <v>0</v>
      </c>
      <c r="E146" s="344">
        <v>0</v>
      </c>
      <c r="F146" s="344">
        <v>0</v>
      </c>
    </row>
    <row r="147" spans="1:6" ht="12.75" x14ac:dyDescent="0.2">
      <c r="A147" s="343" t="s">
        <v>1642</v>
      </c>
      <c r="B147" s="344">
        <v>748703</v>
      </c>
      <c r="C147" s="344">
        <v>0</v>
      </c>
      <c r="D147" s="344">
        <v>0</v>
      </c>
      <c r="E147" s="344">
        <v>0</v>
      </c>
      <c r="F147" s="344">
        <v>748703</v>
      </c>
    </row>
    <row r="148" spans="1:6" ht="25.5" x14ac:dyDescent="0.2">
      <c r="A148" s="343" t="s">
        <v>1387</v>
      </c>
      <c r="B148" s="344">
        <v>0</v>
      </c>
      <c r="C148" s="344">
        <v>0</v>
      </c>
      <c r="D148" s="344">
        <v>0</v>
      </c>
      <c r="E148" s="344">
        <v>0</v>
      </c>
      <c r="F148" s="344">
        <v>0</v>
      </c>
    </row>
    <row r="149" spans="1:6" ht="25.5" x14ac:dyDescent="0.2">
      <c r="A149" s="343" t="s">
        <v>1386</v>
      </c>
      <c r="B149" s="344">
        <v>748703</v>
      </c>
      <c r="C149" s="344">
        <v>0</v>
      </c>
      <c r="D149" s="344">
        <v>0</v>
      </c>
      <c r="E149" s="344">
        <v>0</v>
      </c>
      <c r="F149" s="344">
        <v>748703</v>
      </c>
    </row>
    <row r="150" spans="1:6" ht="12.75" x14ac:dyDescent="0.2">
      <c r="A150" s="343" t="s">
        <v>1385</v>
      </c>
      <c r="B150" s="344">
        <v>0</v>
      </c>
      <c r="C150" s="344">
        <v>0</v>
      </c>
      <c r="D150" s="344">
        <v>0</v>
      </c>
      <c r="E150" s="344">
        <v>0</v>
      </c>
      <c r="F150" s="344">
        <v>0</v>
      </c>
    </row>
    <row r="151" spans="1:6" ht="12.75" x14ac:dyDescent="0.2">
      <c r="A151" s="343" t="s">
        <v>1384</v>
      </c>
      <c r="B151" s="344">
        <v>0</v>
      </c>
      <c r="C151" s="344">
        <v>0</v>
      </c>
      <c r="D151" s="344">
        <v>0</v>
      </c>
      <c r="E151" s="344">
        <v>0</v>
      </c>
      <c r="F151" s="344">
        <v>0</v>
      </c>
    </row>
    <row r="152" spans="1:6" ht="25.5" x14ac:dyDescent="0.2">
      <c r="A152" s="343" t="s">
        <v>1643</v>
      </c>
      <c r="B152" s="344">
        <v>0</v>
      </c>
      <c r="C152" s="344">
        <v>0</v>
      </c>
      <c r="D152" s="344">
        <v>0</v>
      </c>
      <c r="E152" s="344">
        <v>0</v>
      </c>
      <c r="F152" s="344">
        <v>0</v>
      </c>
    </row>
    <row r="153" spans="1:6" ht="12.75" x14ac:dyDescent="0.2">
      <c r="A153" s="343" t="s">
        <v>1383</v>
      </c>
      <c r="B153" s="344">
        <v>0</v>
      </c>
      <c r="C153" s="344">
        <v>0</v>
      </c>
      <c r="D153" s="344">
        <v>0</v>
      </c>
      <c r="E153" s="344">
        <v>0</v>
      </c>
      <c r="F153" s="344">
        <v>0</v>
      </c>
    </row>
    <row r="154" spans="1:6" ht="25.5" x14ac:dyDescent="0.2">
      <c r="A154" s="343" t="s">
        <v>1382</v>
      </c>
      <c r="B154" s="344">
        <v>0</v>
      </c>
      <c r="C154" s="344">
        <v>0</v>
      </c>
      <c r="D154" s="344">
        <v>0</v>
      </c>
      <c r="E154" s="344">
        <v>0</v>
      </c>
      <c r="F154" s="344">
        <v>0</v>
      </c>
    </row>
    <row r="155" spans="1:6" ht="12.75" x14ac:dyDescent="0.2">
      <c r="A155" s="343" t="s">
        <v>1381</v>
      </c>
      <c r="B155" s="344">
        <v>0</v>
      </c>
      <c r="C155" s="344">
        <v>0</v>
      </c>
      <c r="D155" s="344">
        <v>0</v>
      </c>
      <c r="E155" s="344">
        <v>0</v>
      </c>
      <c r="F155" s="344">
        <v>0</v>
      </c>
    </row>
    <row r="156" spans="1:6" ht="12.75" x14ac:dyDescent="0.2">
      <c r="A156" s="343" t="s">
        <v>1380</v>
      </c>
      <c r="B156" s="344">
        <v>0</v>
      </c>
      <c r="C156" s="344">
        <v>0</v>
      </c>
      <c r="D156" s="344">
        <v>0</v>
      </c>
      <c r="E156" s="344">
        <v>0</v>
      </c>
      <c r="F156" s="344">
        <v>0</v>
      </c>
    </row>
    <row r="157" spans="1:6" ht="12.75" x14ac:dyDescent="0.2">
      <c r="A157" s="343" t="s">
        <v>1379</v>
      </c>
      <c r="B157" s="344">
        <v>0</v>
      </c>
      <c r="C157" s="344">
        <v>0</v>
      </c>
      <c r="D157" s="344">
        <v>0</v>
      </c>
      <c r="E157" s="344">
        <v>0</v>
      </c>
      <c r="F157" s="344">
        <v>0</v>
      </c>
    </row>
    <row r="158" spans="1:6" ht="12.75" x14ac:dyDescent="0.2">
      <c r="A158" s="343" t="s">
        <v>1378</v>
      </c>
      <c r="B158" s="344">
        <v>0</v>
      </c>
      <c r="C158" s="344">
        <v>0</v>
      </c>
      <c r="D158" s="344">
        <v>0</v>
      </c>
      <c r="E158" s="344">
        <v>0</v>
      </c>
      <c r="F158" s="344">
        <v>0</v>
      </c>
    </row>
    <row r="159" spans="1:6" ht="25.5" x14ac:dyDescent="0.2">
      <c r="A159" s="343" t="s">
        <v>1377</v>
      </c>
      <c r="B159" s="344">
        <v>0</v>
      </c>
      <c r="C159" s="344">
        <v>0</v>
      </c>
      <c r="D159" s="344">
        <v>0</v>
      </c>
      <c r="E159" s="344">
        <v>0</v>
      </c>
      <c r="F159" s="344">
        <v>0</v>
      </c>
    </row>
    <row r="160" spans="1:6" ht="12.75" x14ac:dyDescent="0.2">
      <c r="A160" s="343" t="s">
        <v>1376</v>
      </c>
      <c r="B160" s="344">
        <v>0</v>
      </c>
      <c r="C160" s="344">
        <v>0</v>
      </c>
      <c r="D160" s="344">
        <v>0</v>
      </c>
      <c r="E160" s="344">
        <v>0</v>
      </c>
      <c r="F160" s="344">
        <v>0</v>
      </c>
    </row>
    <row r="161" spans="1:6" ht="12.75" x14ac:dyDescent="0.2">
      <c r="A161" s="343" t="s">
        <v>1375</v>
      </c>
      <c r="B161" s="344">
        <v>0</v>
      </c>
      <c r="C161" s="344">
        <v>0</v>
      </c>
      <c r="D161" s="344">
        <v>0</v>
      </c>
      <c r="E161" s="344">
        <v>0</v>
      </c>
      <c r="F161" s="344">
        <v>0</v>
      </c>
    </row>
    <row r="162" spans="1:6" ht="12.75" x14ac:dyDescent="0.2">
      <c r="A162" s="343" t="s">
        <v>1374</v>
      </c>
      <c r="B162" s="344">
        <v>0</v>
      </c>
      <c r="C162" s="344">
        <v>0</v>
      </c>
      <c r="D162" s="344">
        <v>0</v>
      </c>
      <c r="E162" s="344">
        <v>0</v>
      </c>
      <c r="F162" s="344">
        <v>0</v>
      </c>
    </row>
    <row r="163" spans="1:6" ht="12.75" x14ac:dyDescent="0.2">
      <c r="A163" s="343" t="s">
        <v>1373</v>
      </c>
      <c r="B163" s="344">
        <v>0</v>
      </c>
      <c r="C163" s="344">
        <v>0</v>
      </c>
      <c r="D163" s="344">
        <v>0</v>
      </c>
      <c r="E163" s="344">
        <v>0</v>
      </c>
      <c r="F163" s="344">
        <v>0</v>
      </c>
    </row>
    <row r="164" spans="1:6" ht="12.75" x14ac:dyDescent="0.2">
      <c r="A164" s="343" t="s">
        <v>1372</v>
      </c>
      <c r="B164" s="344">
        <v>0</v>
      </c>
      <c r="C164" s="344">
        <v>0</v>
      </c>
      <c r="D164" s="344">
        <v>0</v>
      </c>
      <c r="E164" s="344">
        <v>0</v>
      </c>
      <c r="F164" s="344">
        <v>0</v>
      </c>
    </row>
    <row r="165" spans="1:6" ht="25.5" x14ac:dyDescent="0.2">
      <c r="A165" s="343" t="s">
        <v>1371</v>
      </c>
      <c r="B165" s="344">
        <v>0</v>
      </c>
      <c r="C165" s="344">
        <v>0</v>
      </c>
      <c r="D165" s="344">
        <v>0</v>
      </c>
      <c r="E165" s="344">
        <v>0</v>
      </c>
      <c r="F165" s="344">
        <v>0</v>
      </c>
    </row>
    <row r="166" spans="1:6" ht="12.75" x14ac:dyDescent="0.2">
      <c r="A166" s="343" t="s">
        <v>1370</v>
      </c>
      <c r="B166" s="344">
        <v>0</v>
      </c>
      <c r="C166" s="344">
        <v>0</v>
      </c>
      <c r="D166" s="344">
        <v>0</v>
      </c>
      <c r="E166" s="344">
        <v>0</v>
      </c>
      <c r="F166" s="344">
        <v>0</v>
      </c>
    </row>
    <row r="167" spans="1:6" ht="51" x14ac:dyDescent="0.2">
      <c r="A167" s="343" t="s">
        <v>1369</v>
      </c>
      <c r="B167" s="344">
        <v>0</v>
      </c>
      <c r="C167" s="344">
        <v>0</v>
      </c>
      <c r="D167" s="344">
        <v>0</v>
      </c>
      <c r="E167" s="344">
        <v>0</v>
      </c>
      <c r="F167" s="344">
        <v>0</v>
      </c>
    </row>
    <row r="168" spans="1:6" ht="25.5" x14ac:dyDescent="0.2">
      <c r="A168" s="343" t="s">
        <v>1368</v>
      </c>
      <c r="B168" s="344">
        <v>0</v>
      </c>
      <c r="C168" s="344">
        <v>0</v>
      </c>
      <c r="D168" s="344">
        <v>0</v>
      </c>
      <c r="E168" s="344">
        <v>0</v>
      </c>
      <c r="F168" s="344">
        <v>0</v>
      </c>
    </row>
    <row r="169" spans="1:6" ht="25.5" x14ac:dyDescent="0.2">
      <c r="A169" s="343" t="s">
        <v>1644</v>
      </c>
      <c r="B169" s="344">
        <v>4638760</v>
      </c>
      <c r="C169" s="344">
        <v>0</v>
      </c>
      <c r="D169" s="344">
        <v>0</v>
      </c>
      <c r="E169" s="344">
        <v>0</v>
      </c>
      <c r="F169" s="344">
        <v>4638760</v>
      </c>
    </row>
    <row r="170" spans="1:6" ht="12.75" x14ac:dyDescent="0.2">
      <c r="A170" s="343" t="s">
        <v>1645</v>
      </c>
      <c r="B170" s="344">
        <v>66925</v>
      </c>
      <c r="C170" s="344">
        <v>3797</v>
      </c>
      <c r="D170" s="344">
        <v>0</v>
      </c>
      <c r="E170" s="344">
        <v>0</v>
      </c>
      <c r="F170" s="344">
        <v>63128</v>
      </c>
    </row>
    <row r="171" spans="1:6" ht="12.75" x14ac:dyDescent="0.2">
      <c r="A171" s="343" t="s">
        <v>1367</v>
      </c>
      <c r="B171" s="344">
        <v>0</v>
      </c>
      <c r="C171" s="344">
        <v>0</v>
      </c>
      <c r="D171" s="344">
        <v>0</v>
      </c>
      <c r="E171" s="344">
        <v>0</v>
      </c>
      <c r="F171" s="344">
        <v>0</v>
      </c>
    </row>
    <row r="172" spans="1:6" ht="12.75" x14ac:dyDescent="0.2">
      <c r="A172" s="343" t="s">
        <v>1366</v>
      </c>
      <c r="B172" s="344">
        <v>0</v>
      </c>
      <c r="C172" s="344">
        <v>0</v>
      </c>
      <c r="D172" s="344">
        <v>0</v>
      </c>
      <c r="E172" s="344">
        <v>0</v>
      </c>
      <c r="F172" s="344">
        <v>0</v>
      </c>
    </row>
    <row r="173" spans="1:6" ht="12.75" x14ac:dyDescent="0.2">
      <c r="A173" s="343" t="s">
        <v>1365</v>
      </c>
      <c r="B173" s="344">
        <v>0</v>
      </c>
      <c r="C173" s="344">
        <v>0</v>
      </c>
      <c r="D173" s="344">
        <v>0</v>
      </c>
      <c r="E173" s="344">
        <v>0</v>
      </c>
      <c r="F173" s="344">
        <v>0</v>
      </c>
    </row>
    <row r="174" spans="1:6" ht="12.75" x14ac:dyDescent="0.2">
      <c r="A174" s="343" t="s">
        <v>1364</v>
      </c>
      <c r="B174" s="344">
        <v>0</v>
      </c>
      <c r="C174" s="344">
        <v>0</v>
      </c>
      <c r="D174" s="344">
        <v>0</v>
      </c>
      <c r="E174" s="344">
        <v>0</v>
      </c>
      <c r="F174" s="344">
        <v>0</v>
      </c>
    </row>
    <row r="175" spans="1:6" ht="12.75" x14ac:dyDescent="0.2">
      <c r="A175" s="343" t="s">
        <v>1363</v>
      </c>
      <c r="B175" s="344">
        <v>0</v>
      </c>
      <c r="C175" s="344">
        <v>0</v>
      </c>
      <c r="D175" s="344">
        <v>0</v>
      </c>
      <c r="E175" s="344">
        <v>0</v>
      </c>
      <c r="F175" s="344">
        <v>0</v>
      </c>
    </row>
    <row r="176" spans="1:6" ht="38.25" x14ac:dyDescent="0.2">
      <c r="A176" s="343" t="s">
        <v>1362</v>
      </c>
      <c r="B176" s="344">
        <v>0</v>
      </c>
      <c r="C176" s="344">
        <v>0</v>
      </c>
      <c r="D176" s="344">
        <v>0</v>
      </c>
      <c r="E176" s="344">
        <v>0</v>
      </c>
      <c r="F176" s="344">
        <v>0</v>
      </c>
    </row>
    <row r="177" spans="1:6" ht="12.75" x14ac:dyDescent="0.2">
      <c r="A177" s="343" t="s">
        <v>1361</v>
      </c>
      <c r="B177" s="344">
        <v>0</v>
      </c>
      <c r="C177" s="344">
        <v>0</v>
      </c>
      <c r="D177" s="344">
        <v>0</v>
      </c>
      <c r="E177" s="344">
        <v>0</v>
      </c>
      <c r="F177" s="344">
        <v>0</v>
      </c>
    </row>
    <row r="178" spans="1:6" ht="12.75" x14ac:dyDescent="0.2">
      <c r="A178" s="343" t="s">
        <v>1360</v>
      </c>
      <c r="B178" s="344">
        <v>0</v>
      </c>
      <c r="C178" s="344">
        <v>0</v>
      </c>
      <c r="D178" s="344">
        <v>0</v>
      </c>
      <c r="E178" s="344">
        <v>0</v>
      </c>
      <c r="F178" s="344">
        <v>0</v>
      </c>
    </row>
    <row r="179" spans="1:6" ht="12.75" x14ac:dyDescent="0.2">
      <c r="A179" s="343" t="s">
        <v>1359</v>
      </c>
      <c r="B179" s="344">
        <v>0</v>
      </c>
      <c r="C179" s="344">
        <v>0</v>
      </c>
      <c r="D179" s="344">
        <v>0</v>
      </c>
      <c r="E179" s="344">
        <v>0</v>
      </c>
      <c r="F179" s="344">
        <v>0</v>
      </c>
    </row>
    <row r="180" spans="1:6" ht="12.75" x14ac:dyDescent="0.2">
      <c r="A180" s="343" t="s">
        <v>1358</v>
      </c>
      <c r="B180" s="344">
        <v>0</v>
      </c>
      <c r="C180" s="344">
        <v>0</v>
      </c>
      <c r="D180" s="344">
        <v>0</v>
      </c>
      <c r="E180" s="344">
        <v>0</v>
      </c>
      <c r="F180" s="344">
        <v>0</v>
      </c>
    </row>
    <row r="181" spans="1:6" ht="51" x14ac:dyDescent="0.2">
      <c r="A181" s="343" t="s">
        <v>1357</v>
      </c>
      <c r="B181" s="344">
        <v>0</v>
      </c>
      <c r="C181" s="344">
        <v>0</v>
      </c>
      <c r="D181" s="344">
        <v>0</v>
      </c>
      <c r="E181" s="344">
        <v>0</v>
      </c>
      <c r="F181" s="344">
        <v>0</v>
      </c>
    </row>
    <row r="182" spans="1:6" ht="12.75" x14ac:dyDescent="0.2">
      <c r="A182" s="343" t="s">
        <v>1356</v>
      </c>
      <c r="B182" s="344">
        <v>0</v>
      </c>
      <c r="C182" s="344">
        <v>0</v>
      </c>
      <c r="D182" s="344">
        <v>0</v>
      </c>
      <c r="E182" s="344">
        <v>0</v>
      </c>
      <c r="F182" s="344">
        <v>0</v>
      </c>
    </row>
    <row r="183" spans="1:6" ht="12.75" x14ac:dyDescent="0.2">
      <c r="A183" s="343" t="s">
        <v>1355</v>
      </c>
      <c r="B183" s="344">
        <v>0</v>
      </c>
      <c r="C183" s="344">
        <v>0</v>
      </c>
      <c r="D183" s="344">
        <v>0</v>
      </c>
      <c r="E183" s="344">
        <v>0</v>
      </c>
      <c r="F183" s="344">
        <v>0</v>
      </c>
    </row>
    <row r="184" spans="1:6" ht="12.75" x14ac:dyDescent="0.2">
      <c r="A184" s="343" t="s">
        <v>1354</v>
      </c>
      <c r="B184" s="344">
        <v>0</v>
      </c>
      <c r="C184" s="344">
        <v>0</v>
      </c>
      <c r="D184" s="344">
        <v>0</v>
      </c>
      <c r="E184" s="344">
        <v>0</v>
      </c>
      <c r="F184" s="344">
        <v>0</v>
      </c>
    </row>
    <row r="185" spans="1:6" ht="12.75" x14ac:dyDescent="0.2">
      <c r="A185" s="343" t="s">
        <v>1353</v>
      </c>
      <c r="B185" s="344">
        <v>0</v>
      </c>
      <c r="C185" s="344">
        <v>0</v>
      </c>
      <c r="D185" s="344">
        <v>0</v>
      </c>
      <c r="E185" s="344">
        <v>0</v>
      </c>
      <c r="F185" s="344">
        <v>0</v>
      </c>
    </row>
    <row r="186" spans="1:6" ht="25.5" x14ac:dyDescent="0.2">
      <c r="A186" s="343" t="s">
        <v>1352</v>
      </c>
      <c r="B186" s="344">
        <v>0</v>
      </c>
      <c r="C186" s="344">
        <v>0</v>
      </c>
      <c r="D186" s="344">
        <v>0</v>
      </c>
      <c r="E186" s="344">
        <v>0</v>
      </c>
      <c r="F186" s="344">
        <v>0</v>
      </c>
    </row>
    <row r="187" spans="1:6" ht="12.75" x14ac:dyDescent="0.2">
      <c r="A187" s="343" t="s">
        <v>1351</v>
      </c>
      <c r="B187" s="344">
        <v>0</v>
      </c>
      <c r="C187" s="344">
        <v>0</v>
      </c>
      <c r="D187" s="344">
        <v>0</v>
      </c>
      <c r="E187" s="344">
        <v>0</v>
      </c>
      <c r="F187" s="344">
        <v>0</v>
      </c>
    </row>
    <row r="188" spans="1:6" ht="12.75" x14ac:dyDescent="0.2">
      <c r="A188" s="343" t="s">
        <v>1646</v>
      </c>
      <c r="B188" s="344">
        <v>0</v>
      </c>
      <c r="C188" s="344">
        <v>0</v>
      </c>
      <c r="D188" s="344">
        <v>0</v>
      </c>
      <c r="E188" s="344">
        <v>0</v>
      </c>
      <c r="F188" s="344">
        <v>0</v>
      </c>
    </row>
    <row r="189" spans="1:6" ht="24" x14ac:dyDescent="0.2">
      <c r="A189" s="345" t="s">
        <v>1647</v>
      </c>
      <c r="B189" s="346">
        <v>5094685</v>
      </c>
      <c r="C189" s="346">
        <v>3797</v>
      </c>
      <c r="D189" s="346">
        <v>0</v>
      </c>
      <c r="E189" s="346">
        <v>0</v>
      </c>
      <c r="F189" s="346">
        <v>5090888</v>
      </c>
    </row>
    <row r="190" spans="1:6" ht="12.75" x14ac:dyDescent="0.2">
      <c r="A190" s="343" t="s">
        <v>1350</v>
      </c>
      <c r="B190" s="344">
        <v>0</v>
      </c>
      <c r="C190" s="344">
        <v>0</v>
      </c>
      <c r="D190" s="344">
        <v>0</v>
      </c>
      <c r="E190" s="344">
        <v>0</v>
      </c>
      <c r="F190" s="344">
        <v>0</v>
      </c>
    </row>
    <row r="191" spans="1:6" ht="12.75" x14ac:dyDescent="0.2">
      <c r="A191" s="343" t="s">
        <v>1648</v>
      </c>
      <c r="B191" s="344">
        <v>98960</v>
      </c>
      <c r="C191" s="344">
        <v>98960</v>
      </c>
      <c r="D191" s="344">
        <v>0</v>
      </c>
      <c r="E191" s="344">
        <v>0</v>
      </c>
      <c r="F191" s="344">
        <v>0</v>
      </c>
    </row>
    <row r="192" spans="1:6" ht="25.5" x14ac:dyDescent="0.2">
      <c r="A192" s="343" t="s">
        <v>1349</v>
      </c>
      <c r="B192" s="344">
        <v>0</v>
      </c>
      <c r="C192" s="344">
        <v>0</v>
      </c>
      <c r="D192" s="344">
        <v>0</v>
      </c>
      <c r="E192" s="344">
        <v>0</v>
      </c>
      <c r="F192" s="344">
        <v>0</v>
      </c>
    </row>
    <row r="193" spans="1:6" ht="25.5" x14ac:dyDescent="0.2">
      <c r="A193" s="343" t="s">
        <v>1348</v>
      </c>
      <c r="B193" s="344">
        <v>0</v>
      </c>
      <c r="C193" s="344">
        <v>0</v>
      </c>
      <c r="D193" s="344">
        <v>0</v>
      </c>
      <c r="E193" s="344">
        <v>0</v>
      </c>
      <c r="F193" s="344">
        <v>0</v>
      </c>
    </row>
    <row r="194" spans="1:6" ht="12.75" x14ac:dyDescent="0.2">
      <c r="A194" s="343" t="s">
        <v>1649</v>
      </c>
      <c r="B194" s="344">
        <v>0</v>
      </c>
      <c r="C194" s="344">
        <v>0</v>
      </c>
      <c r="D194" s="344">
        <v>0</v>
      </c>
      <c r="E194" s="344">
        <v>0</v>
      </c>
      <c r="F194" s="344">
        <v>0</v>
      </c>
    </row>
    <row r="195" spans="1:6" ht="12.75" x14ac:dyDescent="0.2">
      <c r="A195" s="343" t="s">
        <v>1347</v>
      </c>
      <c r="B195" s="344">
        <v>0</v>
      </c>
      <c r="C195" s="344">
        <v>0</v>
      </c>
      <c r="D195" s="344">
        <v>0</v>
      </c>
      <c r="E195" s="344">
        <v>0</v>
      </c>
      <c r="F195" s="344">
        <v>0</v>
      </c>
    </row>
    <row r="196" spans="1:6" ht="12.75" x14ac:dyDescent="0.2">
      <c r="A196" s="343" t="s">
        <v>1650</v>
      </c>
      <c r="B196" s="344">
        <v>430893</v>
      </c>
      <c r="C196" s="344">
        <v>430893</v>
      </c>
      <c r="D196" s="344">
        <v>0</v>
      </c>
      <c r="E196" s="344">
        <v>0</v>
      </c>
      <c r="F196" s="344">
        <v>0</v>
      </c>
    </row>
    <row r="197" spans="1:6" ht="25.5" x14ac:dyDescent="0.2">
      <c r="A197" s="343" t="s">
        <v>1346</v>
      </c>
      <c r="B197" s="344">
        <v>0</v>
      </c>
      <c r="C197" s="344">
        <v>0</v>
      </c>
      <c r="D197" s="344">
        <v>0</v>
      </c>
      <c r="E197" s="344">
        <v>0</v>
      </c>
      <c r="F197" s="344">
        <v>0</v>
      </c>
    </row>
    <row r="198" spans="1:6" ht="25.5" x14ac:dyDescent="0.2">
      <c r="A198" s="343" t="s">
        <v>1345</v>
      </c>
      <c r="B198" s="344">
        <v>0</v>
      </c>
      <c r="C198" s="344">
        <v>0</v>
      </c>
      <c r="D198" s="344">
        <v>0</v>
      </c>
      <c r="E198" s="344">
        <v>0</v>
      </c>
      <c r="F198" s="344">
        <v>0</v>
      </c>
    </row>
    <row r="199" spans="1:6" ht="25.5" x14ac:dyDescent="0.2">
      <c r="A199" s="343" t="s">
        <v>1344</v>
      </c>
      <c r="B199" s="344">
        <v>0</v>
      </c>
      <c r="C199" s="344">
        <v>0</v>
      </c>
      <c r="D199" s="344">
        <v>0</v>
      </c>
      <c r="E199" s="344">
        <v>0</v>
      </c>
      <c r="F199" s="344">
        <v>0</v>
      </c>
    </row>
    <row r="200" spans="1:6" ht="25.5" x14ac:dyDescent="0.2">
      <c r="A200" s="343" t="s">
        <v>1343</v>
      </c>
      <c r="B200" s="344">
        <v>0</v>
      </c>
      <c r="C200" s="344">
        <v>0</v>
      </c>
      <c r="D200" s="344">
        <v>0</v>
      </c>
      <c r="E200" s="344">
        <v>0</v>
      </c>
      <c r="F200" s="344">
        <v>0</v>
      </c>
    </row>
    <row r="201" spans="1:6" ht="25.5" x14ac:dyDescent="0.2">
      <c r="A201" s="343" t="s">
        <v>1342</v>
      </c>
      <c r="B201" s="344">
        <v>0</v>
      </c>
      <c r="C201" s="344">
        <v>0</v>
      </c>
      <c r="D201" s="344">
        <v>0</v>
      </c>
      <c r="E201" s="344">
        <v>0</v>
      </c>
      <c r="F201" s="344">
        <v>0</v>
      </c>
    </row>
    <row r="202" spans="1:6" ht="12.75" x14ac:dyDescent="0.2">
      <c r="A202" s="343" t="s">
        <v>1341</v>
      </c>
      <c r="B202" s="344">
        <v>0</v>
      </c>
      <c r="C202" s="344">
        <v>0</v>
      </c>
      <c r="D202" s="344">
        <v>0</v>
      </c>
      <c r="E202" s="344">
        <v>0</v>
      </c>
      <c r="F202" s="344">
        <v>0</v>
      </c>
    </row>
    <row r="203" spans="1:6" ht="12.75" x14ac:dyDescent="0.2">
      <c r="A203" s="343" t="s">
        <v>1340</v>
      </c>
      <c r="B203" s="344">
        <v>0</v>
      </c>
      <c r="C203" s="344">
        <v>0</v>
      </c>
      <c r="D203" s="344">
        <v>0</v>
      </c>
      <c r="E203" s="344">
        <v>0</v>
      </c>
      <c r="F203" s="344">
        <v>0</v>
      </c>
    </row>
    <row r="204" spans="1:6" ht="12.75" x14ac:dyDescent="0.2">
      <c r="A204" s="343" t="s">
        <v>1339</v>
      </c>
      <c r="B204" s="344">
        <v>0</v>
      </c>
      <c r="C204" s="344">
        <v>0</v>
      </c>
      <c r="D204" s="344">
        <v>0</v>
      </c>
      <c r="E204" s="344">
        <v>0</v>
      </c>
      <c r="F204" s="344">
        <v>0</v>
      </c>
    </row>
    <row r="205" spans="1:6" ht="12.75" x14ac:dyDescent="0.2">
      <c r="A205" s="343" t="s">
        <v>1338</v>
      </c>
      <c r="B205" s="344">
        <v>0</v>
      </c>
      <c r="C205" s="344">
        <v>0</v>
      </c>
      <c r="D205" s="344">
        <v>0</v>
      </c>
      <c r="E205" s="344">
        <v>0</v>
      </c>
      <c r="F205" s="344">
        <v>0</v>
      </c>
    </row>
    <row r="206" spans="1:6" ht="25.5" x14ac:dyDescent="0.2">
      <c r="A206" s="343" t="s">
        <v>1651</v>
      </c>
      <c r="B206" s="344">
        <v>0</v>
      </c>
      <c r="C206" s="344">
        <v>0</v>
      </c>
      <c r="D206" s="344">
        <v>0</v>
      </c>
      <c r="E206" s="344">
        <v>0</v>
      </c>
      <c r="F206" s="344">
        <v>0</v>
      </c>
    </row>
    <row r="207" spans="1:6" ht="12.75" x14ac:dyDescent="0.2">
      <c r="A207" s="343" t="s">
        <v>1337</v>
      </c>
      <c r="B207" s="344">
        <v>0</v>
      </c>
      <c r="C207" s="344">
        <v>0</v>
      </c>
      <c r="D207" s="344">
        <v>0</v>
      </c>
      <c r="E207" s="344">
        <v>0</v>
      </c>
      <c r="F207" s="344">
        <v>0</v>
      </c>
    </row>
    <row r="208" spans="1:6" ht="25.5" x14ac:dyDescent="0.2">
      <c r="A208" s="343" t="s">
        <v>1336</v>
      </c>
      <c r="B208" s="344">
        <v>0</v>
      </c>
      <c r="C208" s="344">
        <v>0</v>
      </c>
      <c r="D208" s="344">
        <v>0</v>
      </c>
      <c r="E208" s="344">
        <v>0</v>
      </c>
      <c r="F208" s="344">
        <v>0</v>
      </c>
    </row>
    <row r="209" spans="1:6" ht="25.5" x14ac:dyDescent="0.2">
      <c r="A209" s="343" t="s">
        <v>1652</v>
      </c>
      <c r="B209" s="344">
        <v>8</v>
      </c>
      <c r="C209" s="344">
        <v>8</v>
      </c>
      <c r="D209" s="344">
        <v>0</v>
      </c>
      <c r="E209" s="344">
        <v>0</v>
      </c>
      <c r="F209" s="344">
        <v>0</v>
      </c>
    </row>
    <row r="210" spans="1:6" ht="12.75" x14ac:dyDescent="0.2">
      <c r="A210" s="343" t="s">
        <v>1335</v>
      </c>
      <c r="B210" s="344">
        <v>0</v>
      </c>
      <c r="C210" s="344">
        <v>0</v>
      </c>
      <c r="D210" s="344">
        <v>0</v>
      </c>
      <c r="E210" s="344">
        <v>0</v>
      </c>
      <c r="F210" s="344">
        <v>0</v>
      </c>
    </row>
    <row r="211" spans="1:6" ht="12.75" x14ac:dyDescent="0.2">
      <c r="A211" s="343" t="s">
        <v>1334</v>
      </c>
      <c r="B211" s="344">
        <v>0</v>
      </c>
      <c r="C211" s="344">
        <v>0</v>
      </c>
      <c r="D211" s="344">
        <v>0</v>
      </c>
      <c r="E211" s="344">
        <v>0</v>
      </c>
      <c r="F211" s="344">
        <v>0</v>
      </c>
    </row>
    <row r="212" spans="1:6" ht="25.5" x14ac:dyDescent="0.2">
      <c r="A212" s="343" t="s">
        <v>1653</v>
      </c>
      <c r="B212" s="344">
        <v>8</v>
      </c>
      <c r="C212" s="344">
        <v>8</v>
      </c>
      <c r="D212" s="344">
        <v>0</v>
      </c>
      <c r="E212" s="344">
        <v>0</v>
      </c>
      <c r="F212" s="344">
        <v>0</v>
      </c>
    </row>
    <row r="213" spans="1:6" ht="25.5" x14ac:dyDescent="0.2">
      <c r="A213" s="343" t="s">
        <v>1333</v>
      </c>
      <c r="B213" s="344">
        <v>0</v>
      </c>
      <c r="C213" s="344">
        <v>0</v>
      </c>
      <c r="D213" s="344">
        <v>0</v>
      </c>
      <c r="E213" s="344">
        <v>0</v>
      </c>
      <c r="F213" s="344">
        <v>0</v>
      </c>
    </row>
    <row r="214" spans="1:6" ht="25.5" x14ac:dyDescent="0.2">
      <c r="A214" s="343" t="s">
        <v>1654</v>
      </c>
      <c r="B214" s="344">
        <v>0</v>
      </c>
      <c r="C214" s="344">
        <v>0</v>
      </c>
      <c r="D214" s="344">
        <v>0</v>
      </c>
      <c r="E214" s="344">
        <v>0</v>
      </c>
      <c r="F214" s="344">
        <v>0</v>
      </c>
    </row>
    <row r="215" spans="1:6" ht="25.5" x14ac:dyDescent="0.2">
      <c r="A215" s="343" t="s">
        <v>1332</v>
      </c>
      <c r="B215" s="344">
        <v>0</v>
      </c>
      <c r="C215" s="344">
        <v>0</v>
      </c>
      <c r="D215" s="344">
        <v>0</v>
      </c>
      <c r="E215" s="344">
        <v>0</v>
      </c>
      <c r="F215" s="344">
        <v>0</v>
      </c>
    </row>
    <row r="216" spans="1:6" ht="25.5" x14ac:dyDescent="0.2">
      <c r="A216" s="343" t="s">
        <v>1331</v>
      </c>
      <c r="B216" s="344">
        <v>0</v>
      </c>
      <c r="C216" s="344">
        <v>0</v>
      </c>
      <c r="D216" s="344">
        <v>0</v>
      </c>
      <c r="E216" s="344">
        <v>0</v>
      </c>
      <c r="F216" s="344">
        <v>0</v>
      </c>
    </row>
    <row r="217" spans="1:6" ht="12.75" x14ac:dyDescent="0.2">
      <c r="A217" s="343" t="s">
        <v>1330</v>
      </c>
      <c r="B217" s="344">
        <v>0</v>
      </c>
      <c r="C217" s="344">
        <v>0</v>
      </c>
      <c r="D217" s="344">
        <v>0</v>
      </c>
      <c r="E217" s="344">
        <v>0</v>
      </c>
      <c r="F217" s="344">
        <v>0</v>
      </c>
    </row>
    <row r="218" spans="1:6" ht="25.5" x14ac:dyDescent="0.2">
      <c r="A218" s="343" t="s">
        <v>1329</v>
      </c>
      <c r="B218" s="344">
        <v>0</v>
      </c>
      <c r="C218" s="344">
        <v>0</v>
      </c>
      <c r="D218" s="344">
        <v>0</v>
      </c>
      <c r="E218" s="344">
        <v>0</v>
      </c>
      <c r="F218" s="344">
        <v>0</v>
      </c>
    </row>
    <row r="219" spans="1:6" ht="25.5" x14ac:dyDescent="0.2">
      <c r="A219" s="343" t="s">
        <v>1328</v>
      </c>
      <c r="B219" s="344">
        <v>0</v>
      </c>
      <c r="C219" s="344">
        <v>0</v>
      </c>
      <c r="D219" s="344">
        <v>0</v>
      </c>
      <c r="E219" s="344">
        <v>0</v>
      </c>
      <c r="F219" s="344">
        <v>0</v>
      </c>
    </row>
    <row r="220" spans="1:6" ht="12.75" x14ac:dyDescent="0.2">
      <c r="A220" s="343" t="s">
        <v>1655</v>
      </c>
      <c r="B220" s="344">
        <v>0</v>
      </c>
      <c r="C220" s="344">
        <v>0</v>
      </c>
      <c r="D220" s="344">
        <v>0</v>
      </c>
      <c r="E220" s="344">
        <v>0</v>
      </c>
      <c r="F220" s="344">
        <v>0</v>
      </c>
    </row>
    <row r="221" spans="1:6" ht="12.75" x14ac:dyDescent="0.2">
      <c r="A221" s="343" t="s">
        <v>1327</v>
      </c>
      <c r="B221" s="344">
        <v>0</v>
      </c>
      <c r="C221" s="344">
        <v>0</v>
      </c>
      <c r="D221" s="344">
        <v>0</v>
      </c>
      <c r="E221" s="344">
        <v>0</v>
      </c>
      <c r="F221" s="344">
        <v>0</v>
      </c>
    </row>
    <row r="222" spans="1:6" ht="12.75" x14ac:dyDescent="0.2">
      <c r="A222" s="343" t="s">
        <v>1656</v>
      </c>
      <c r="B222" s="344">
        <v>635714</v>
      </c>
      <c r="C222" s="344">
        <v>529714</v>
      </c>
      <c r="D222" s="344">
        <v>0</v>
      </c>
      <c r="E222" s="344">
        <v>0</v>
      </c>
      <c r="F222" s="344">
        <v>106000</v>
      </c>
    </row>
    <row r="223" spans="1:6" ht="63.75" x14ac:dyDescent="0.2">
      <c r="A223" s="343" t="s">
        <v>1326</v>
      </c>
      <c r="B223" s="344">
        <v>0</v>
      </c>
      <c r="C223" s="344">
        <v>0</v>
      </c>
      <c r="D223" s="344">
        <v>0</v>
      </c>
      <c r="E223" s="344">
        <v>0</v>
      </c>
      <c r="F223" s="344">
        <v>0</v>
      </c>
    </row>
    <row r="224" spans="1:6" ht="12.75" x14ac:dyDescent="0.2">
      <c r="A224" s="343" t="s">
        <v>1325</v>
      </c>
      <c r="B224" s="344">
        <v>0</v>
      </c>
      <c r="C224" s="344">
        <v>0</v>
      </c>
      <c r="D224" s="344">
        <v>0</v>
      </c>
      <c r="E224" s="344">
        <v>0</v>
      </c>
      <c r="F224" s="344">
        <v>0</v>
      </c>
    </row>
    <row r="225" spans="1:6" ht="36" x14ac:dyDescent="0.2">
      <c r="A225" s="345" t="s">
        <v>1657</v>
      </c>
      <c r="B225" s="346">
        <v>1165575</v>
      </c>
      <c r="C225" s="346">
        <v>1059575</v>
      </c>
      <c r="D225" s="346">
        <v>0</v>
      </c>
      <c r="E225" s="346">
        <v>0</v>
      </c>
      <c r="F225" s="346">
        <v>106000</v>
      </c>
    </row>
    <row r="226" spans="1:6" ht="12.75" x14ac:dyDescent="0.2">
      <c r="A226" s="343" t="s">
        <v>1658</v>
      </c>
      <c r="B226" s="344">
        <v>0</v>
      </c>
      <c r="C226" s="344">
        <v>0</v>
      </c>
      <c r="D226" s="344">
        <v>0</v>
      </c>
      <c r="E226" s="344">
        <v>0</v>
      </c>
      <c r="F226" s="344">
        <v>0</v>
      </c>
    </row>
    <row r="227" spans="1:6" ht="25.5" x14ac:dyDescent="0.2">
      <c r="A227" s="343" t="s">
        <v>1324</v>
      </c>
      <c r="B227" s="344">
        <v>0</v>
      </c>
      <c r="C227" s="344">
        <v>0</v>
      </c>
      <c r="D227" s="344">
        <v>0</v>
      </c>
      <c r="E227" s="344">
        <v>0</v>
      </c>
      <c r="F227" s="344">
        <v>0</v>
      </c>
    </row>
    <row r="228" spans="1:6" ht="12.75" x14ac:dyDescent="0.2">
      <c r="A228" s="343" t="s">
        <v>1659</v>
      </c>
      <c r="B228" s="344">
        <v>0</v>
      </c>
      <c r="C228" s="344">
        <v>0</v>
      </c>
      <c r="D228" s="344">
        <v>0</v>
      </c>
      <c r="E228" s="344">
        <v>0</v>
      </c>
      <c r="F228" s="344">
        <v>0</v>
      </c>
    </row>
    <row r="229" spans="1:6" ht="12.75" x14ac:dyDescent="0.2">
      <c r="A229" s="343" t="s">
        <v>1323</v>
      </c>
      <c r="B229" s="344">
        <v>0</v>
      </c>
      <c r="C229" s="344">
        <v>0</v>
      </c>
      <c r="D229" s="344">
        <v>0</v>
      </c>
      <c r="E229" s="344">
        <v>0</v>
      </c>
      <c r="F229" s="344">
        <v>0</v>
      </c>
    </row>
    <row r="230" spans="1:6" ht="12.75" x14ac:dyDescent="0.2">
      <c r="A230" s="343" t="s">
        <v>1322</v>
      </c>
      <c r="B230" s="344">
        <v>0</v>
      </c>
      <c r="C230" s="344">
        <v>0</v>
      </c>
      <c r="D230" s="344">
        <v>0</v>
      </c>
      <c r="E230" s="344">
        <v>0</v>
      </c>
      <c r="F230" s="344">
        <v>0</v>
      </c>
    </row>
    <row r="231" spans="1:6" ht="12.75" x14ac:dyDescent="0.2">
      <c r="A231" s="343" t="s">
        <v>1660</v>
      </c>
      <c r="B231" s="344">
        <v>0</v>
      </c>
      <c r="C231" s="344">
        <v>0</v>
      </c>
      <c r="D231" s="344">
        <v>0</v>
      </c>
      <c r="E231" s="344">
        <v>0</v>
      </c>
      <c r="F231" s="344">
        <v>0</v>
      </c>
    </row>
    <row r="232" spans="1:6" ht="12.75" x14ac:dyDescent="0.2">
      <c r="A232" s="343" t="s">
        <v>1321</v>
      </c>
      <c r="B232" s="344">
        <v>0</v>
      </c>
      <c r="C232" s="344">
        <v>0</v>
      </c>
      <c r="D232" s="344">
        <v>0</v>
      </c>
      <c r="E232" s="344">
        <v>0</v>
      </c>
      <c r="F232" s="344">
        <v>0</v>
      </c>
    </row>
    <row r="233" spans="1:6" ht="25.5" x14ac:dyDescent="0.2">
      <c r="A233" s="343" t="s">
        <v>1320</v>
      </c>
      <c r="B233" s="344">
        <v>0</v>
      </c>
      <c r="C233" s="344">
        <v>0</v>
      </c>
      <c r="D233" s="344">
        <v>0</v>
      </c>
      <c r="E233" s="344">
        <v>0</v>
      </c>
      <c r="F233" s="344">
        <v>0</v>
      </c>
    </row>
    <row r="234" spans="1:6" ht="24" x14ac:dyDescent="0.2">
      <c r="A234" s="345" t="s">
        <v>1661</v>
      </c>
      <c r="B234" s="346">
        <v>0</v>
      </c>
      <c r="C234" s="346">
        <v>0</v>
      </c>
      <c r="D234" s="346">
        <v>0</v>
      </c>
      <c r="E234" s="346">
        <v>0</v>
      </c>
      <c r="F234" s="346">
        <v>0</v>
      </c>
    </row>
    <row r="235" spans="1:6" ht="38.25" x14ac:dyDescent="0.2">
      <c r="A235" s="343" t="s">
        <v>1319</v>
      </c>
      <c r="B235" s="344">
        <v>0</v>
      </c>
      <c r="C235" s="344">
        <v>0</v>
      </c>
      <c r="D235" s="344">
        <v>0</v>
      </c>
      <c r="E235" s="344">
        <v>0</v>
      </c>
      <c r="F235" s="344">
        <v>0</v>
      </c>
    </row>
    <row r="236" spans="1:6" ht="25.5" x14ac:dyDescent="0.2">
      <c r="A236" s="343" t="s">
        <v>1318</v>
      </c>
      <c r="B236" s="344">
        <v>0</v>
      </c>
      <c r="C236" s="344">
        <v>0</v>
      </c>
      <c r="D236" s="344">
        <v>0</v>
      </c>
      <c r="E236" s="344">
        <v>0</v>
      </c>
      <c r="F236" s="344">
        <v>0</v>
      </c>
    </row>
    <row r="237" spans="1:6" ht="38.25" x14ac:dyDescent="0.2">
      <c r="A237" s="343" t="s">
        <v>1317</v>
      </c>
      <c r="B237" s="344">
        <v>0</v>
      </c>
      <c r="C237" s="344">
        <v>0</v>
      </c>
      <c r="D237" s="344">
        <v>0</v>
      </c>
      <c r="E237" s="344">
        <v>0</v>
      </c>
      <c r="F237" s="344">
        <v>0</v>
      </c>
    </row>
    <row r="238" spans="1:6" ht="38.25" x14ac:dyDescent="0.2">
      <c r="A238" s="343" t="s">
        <v>1662</v>
      </c>
      <c r="B238" s="344">
        <v>0</v>
      </c>
      <c r="C238" s="344">
        <v>0</v>
      </c>
      <c r="D238" s="344">
        <v>0</v>
      </c>
      <c r="E238" s="344">
        <v>0</v>
      </c>
      <c r="F238" s="344">
        <v>0</v>
      </c>
    </row>
    <row r="239" spans="1:6" ht="12.75" x14ac:dyDescent="0.2">
      <c r="A239" s="343" t="s">
        <v>1316</v>
      </c>
      <c r="B239" s="344">
        <v>0</v>
      </c>
      <c r="C239" s="344">
        <v>0</v>
      </c>
      <c r="D239" s="344">
        <v>0</v>
      </c>
      <c r="E239" s="344">
        <v>0</v>
      </c>
      <c r="F239" s="344">
        <v>0</v>
      </c>
    </row>
    <row r="240" spans="1:6" ht="12.75" x14ac:dyDescent="0.2">
      <c r="A240" s="343" t="s">
        <v>1315</v>
      </c>
      <c r="B240" s="344">
        <v>0</v>
      </c>
      <c r="C240" s="344">
        <v>0</v>
      </c>
      <c r="D240" s="344">
        <v>0</v>
      </c>
      <c r="E240" s="344">
        <v>0</v>
      </c>
      <c r="F240" s="344">
        <v>0</v>
      </c>
    </row>
    <row r="241" spans="1:6" ht="12.75" x14ac:dyDescent="0.2">
      <c r="A241" s="343" t="s">
        <v>1314</v>
      </c>
      <c r="B241" s="344">
        <v>0</v>
      </c>
      <c r="C241" s="344">
        <v>0</v>
      </c>
      <c r="D241" s="344">
        <v>0</v>
      </c>
      <c r="E241" s="344">
        <v>0</v>
      </c>
      <c r="F241" s="344">
        <v>0</v>
      </c>
    </row>
    <row r="242" spans="1:6" ht="12.75" x14ac:dyDescent="0.2">
      <c r="A242" s="343" t="s">
        <v>1313</v>
      </c>
      <c r="B242" s="344">
        <v>0</v>
      </c>
      <c r="C242" s="344">
        <v>0</v>
      </c>
      <c r="D242" s="344">
        <v>0</v>
      </c>
      <c r="E242" s="344">
        <v>0</v>
      </c>
      <c r="F242" s="344">
        <v>0</v>
      </c>
    </row>
    <row r="243" spans="1:6" ht="12.75" x14ac:dyDescent="0.2">
      <c r="A243" s="343" t="s">
        <v>1312</v>
      </c>
      <c r="B243" s="344">
        <v>0</v>
      </c>
      <c r="C243" s="344">
        <v>0</v>
      </c>
      <c r="D243" s="344">
        <v>0</v>
      </c>
      <c r="E243" s="344">
        <v>0</v>
      </c>
      <c r="F243" s="344">
        <v>0</v>
      </c>
    </row>
    <row r="244" spans="1:6" ht="25.5" x14ac:dyDescent="0.2">
      <c r="A244" s="343" t="s">
        <v>1311</v>
      </c>
      <c r="B244" s="344">
        <v>0</v>
      </c>
      <c r="C244" s="344">
        <v>0</v>
      </c>
      <c r="D244" s="344">
        <v>0</v>
      </c>
      <c r="E244" s="344">
        <v>0</v>
      </c>
      <c r="F244" s="344">
        <v>0</v>
      </c>
    </row>
    <row r="245" spans="1:6" ht="25.5" x14ac:dyDescent="0.2">
      <c r="A245" s="343" t="s">
        <v>1310</v>
      </c>
      <c r="B245" s="344">
        <v>0</v>
      </c>
      <c r="C245" s="344">
        <v>0</v>
      </c>
      <c r="D245" s="344">
        <v>0</v>
      </c>
      <c r="E245" s="344">
        <v>0</v>
      </c>
      <c r="F245" s="344">
        <v>0</v>
      </c>
    </row>
    <row r="246" spans="1:6" ht="12.75" x14ac:dyDescent="0.2">
      <c r="A246" s="343" t="s">
        <v>1309</v>
      </c>
      <c r="B246" s="344">
        <v>0</v>
      </c>
      <c r="C246" s="344">
        <v>0</v>
      </c>
      <c r="D246" s="344">
        <v>0</v>
      </c>
      <c r="E246" s="344">
        <v>0</v>
      </c>
      <c r="F246" s="344">
        <v>0</v>
      </c>
    </row>
    <row r="247" spans="1:6" ht="12.75" x14ac:dyDescent="0.2">
      <c r="A247" s="343" t="s">
        <v>1308</v>
      </c>
      <c r="B247" s="344">
        <v>0</v>
      </c>
      <c r="C247" s="344">
        <v>0</v>
      </c>
      <c r="D247" s="344">
        <v>0</v>
      </c>
      <c r="E247" s="344">
        <v>0</v>
      </c>
      <c r="F247" s="344">
        <v>0</v>
      </c>
    </row>
    <row r="248" spans="1:6" ht="25.5" x14ac:dyDescent="0.2">
      <c r="A248" s="343" t="s">
        <v>1663</v>
      </c>
      <c r="B248" s="344">
        <v>0</v>
      </c>
      <c r="C248" s="344">
        <v>0</v>
      </c>
      <c r="D248" s="344">
        <v>0</v>
      </c>
      <c r="E248" s="344">
        <v>0</v>
      </c>
      <c r="F248" s="344">
        <v>0</v>
      </c>
    </row>
    <row r="249" spans="1:6" ht="12.75" x14ac:dyDescent="0.2">
      <c r="A249" s="343" t="s">
        <v>1307</v>
      </c>
      <c r="B249" s="344">
        <v>0</v>
      </c>
      <c r="C249" s="344">
        <v>0</v>
      </c>
      <c r="D249" s="344">
        <v>0</v>
      </c>
      <c r="E249" s="344">
        <v>0</v>
      </c>
      <c r="F249" s="344">
        <v>0</v>
      </c>
    </row>
    <row r="250" spans="1:6" ht="12.75" x14ac:dyDescent="0.2">
      <c r="A250" s="343" t="s">
        <v>1306</v>
      </c>
      <c r="B250" s="344">
        <v>0</v>
      </c>
      <c r="C250" s="344">
        <v>0</v>
      </c>
      <c r="D250" s="344">
        <v>0</v>
      </c>
      <c r="E250" s="344">
        <v>0</v>
      </c>
      <c r="F250" s="344">
        <v>0</v>
      </c>
    </row>
    <row r="251" spans="1:6" ht="12.75" x14ac:dyDescent="0.2">
      <c r="A251" s="343" t="s">
        <v>1305</v>
      </c>
      <c r="B251" s="344">
        <v>0</v>
      </c>
      <c r="C251" s="344">
        <v>0</v>
      </c>
      <c r="D251" s="344">
        <v>0</v>
      </c>
      <c r="E251" s="344">
        <v>0</v>
      </c>
      <c r="F251" s="344">
        <v>0</v>
      </c>
    </row>
    <row r="252" spans="1:6" ht="12.75" x14ac:dyDescent="0.2">
      <c r="A252" s="343" t="s">
        <v>1304</v>
      </c>
      <c r="B252" s="344">
        <v>0</v>
      </c>
      <c r="C252" s="344">
        <v>0</v>
      </c>
      <c r="D252" s="344">
        <v>0</v>
      </c>
      <c r="E252" s="344">
        <v>0</v>
      </c>
      <c r="F252" s="344">
        <v>0</v>
      </c>
    </row>
    <row r="253" spans="1:6" ht="12.75" x14ac:dyDescent="0.2">
      <c r="A253" s="343" t="s">
        <v>1303</v>
      </c>
      <c r="B253" s="344">
        <v>0</v>
      </c>
      <c r="C253" s="344">
        <v>0</v>
      </c>
      <c r="D253" s="344">
        <v>0</v>
      </c>
      <c r="E253" s="344">
        <v>0</v>
      </c>
      <c r="F253" s="344">
        <v>0</v>
      </c>
    </row>
    <row r="254" spans="1:6" ht="25.5" x14ac:dyDescent="0.2">
      <c r="A254" s="343" t="s">
        <v>1302</v>
      </c>
      <c r="B254" s="344">
        <v>0</v>
      </c>
      <c r="C254" s="344">
        <v>0</v>
      </c>
      <c r="D254" s="344">
        <v>0</v>
      </c>
      <c r="E254" s="344">
        <v>0</v>
      </c>
      <c r="F254" s="344">
        <v>0</v>
      </c>
    </row>
    <row r="255" spans="1:6" ht="25.5" x14ac:dyDescent="0.2">
      <c r="A255" s="343" t="s">
        <v>1301</v>
      </c>
      <c r="B255" s="344">
        <v>0</v>
      </c>
      <c r="C255" s="344">
        <v>0</v>
      </c>
      <c r="D255" s="344">
        <v>0</v>
      </c>
      <c r="E255" s="344">
        <v>0</v>
      </c>
      <c r="F255" s="344">
        <v>0</v>
      </c>
    </row>
    <row r="256" spans="1:6" ht="12.75" x14ac:dyDescent="0.2">
      <c r="A256" s="343" t="s">
        <v>1300</v>
      </c>
      <c r="B256" s="344">
        <v>0</v>
      </c>
      <c r="C256" s="344">
        <v>0</v>
      </c>
      <c r="D256" s="344">
        <v>0</v>
      </c>
      <c r="E256" s="344">
        <v>0</v>
      </c>
      <c r="F256" s="344">
        <v>0</v>
      </c>
    </row>
    <row r="257" spans="1:6" ht="12.75" x14ac:dyDescent="0.2">
      <c r="A257" s="343" t="s">
        <v>1299</v>
      </c>
      <c r="B257" s="344">
        <v>0</v>
      </c>
      <c r="C257" s="344">
        <v>0</v>
      </c>
      <c r="D257" s="344">
        <v>0</v>
      </c>
      <c r="E257" s="344">
        <v>0</v>
      </c>
      <c r="F257" s="344">
        <v>0</v>
      </c>
    </row>
    <row r="258" spans="1:6" ht="12.75" x14ac:dyDescent="0.2">
      <c r="A258" s="343" t="s">
        <v>1298</v>
      </c>
      <c r="B258" s="344">
        <v>0</v>
      </c>
      <c r="C258" s="344">
        <v>0</v>
      </c>
      <c r="D258" s="344">
        <v>0</v>
      </c>
      <c r="E258" s="344">
        <v>0</v>
      </c>
      <c r="F258" s="344">
        <v>0</v>
      </c>
    </row>
    <row r="259" spans="1:6" ht="12.75" x14ac:dyDescent="0.2">
      <c r="A259" s="343" t="s">
        <v>1297</v>
      </c>
      <c r="B259" s="344">
        <v>0</v>
      </c>
      <c r="C259" s="344">
        <v>0</v>
      </c>
      <c r="D259" s="344">
        <v>0</v>
      </c>
      <c r="E259" s="344">
        <v>0</v>
      </c>
      <c r="F259" s="344">
        <v>0</v>
      </c>
    </row>
    <row r="260" spans="1:6" ht="24" x14ac:dyDescent="0.2">
      <c r="A260" s="345" t="s">
        <v>1664</v>
      </c>
      <c r="B260" s="346">
        <v>0</v>
      </c>
      <c r="C260" s="346">
        <v>0</v>
      </c>
      <c r="D260" s="346">
        <v>0</v>
      </c>
      <c r="E260" s="346">
        <v>0</v>
      </c>
      <c r="F260" s="346">
        <v>0</v>
      </c>
    </row>
    <row r="261" spans="1:6" ht="38.25" x14ac:dyDescent="0.2">
      <c r="A261" s="343" t="s">
        <v>1296</v>
      </c>
      <c r="B261" s="344">
        <v>0</v>
      </c>
      <c r="C261" s="344">
        <v>0</v>
      </c>
      <c r="D261" s="344">
        <v>0</v>
      </c>
      <c r="E261" s="344">
        <v>0</v>
      </c>
      <c r="F261" s="344">
        <v>0</v>
      </c>
    </row>
    <row r="262" spans="1:6" ht="25.5" x14ac:dyDescent="0.2">
      <c r="A262" s="343" t="s">
        <v>1295</v>
      </c>
      <c r="B262" s="344">
        <v>0</v>
      </c>
      <c r="C262" s="344">
        <v>0</v>
      </c>
      <c r="D262" s="344">
        <v>0</v>
      </c>
      <c r="E262" s="344">
        <v>0</v>
      </c>
      <c r="F262" s="344">
        <v>0</v>
      </c>
    </row>
    <row r="263" spans="1:6" ht="38.25" x14ac:dyDescent="0.2">
      <c r="A263" s="343" t="s">
        <v>1294</v>
      </c>
      <c r="B263" s="344">
        <v>0</v>
      </c>
      <c r="C263" s="344">
        <v>0</v>
      </c>
      <c r="D263" s="344">
        <v>0</v>
      </c>
      <c r="E263" s="344">
        <v>0</v>
      </c>
      <c r="F263" s="344">
        <v>0</v>
      </c>
    </row>
    <row r="264" spans="1:6" ht="38.25" x14ac:dyDescent="0.2">
      <c r="A264" s="343" t="s">
        <v>1665</v>
      </c>
      <c r="B264" s="344">
        <v>0</v>
      </c>
      <c r="C264" s="344">
        <v>0</v>
      </c>
      <c r="D264" s="344">
        <v>0</v>
      </c>
      <c r="E264" s="344">
        <v>0</v>
      </c>
      <c r="F264" s="344">
        <v>0</v>
      </c>
    </row>
    <row r="265" spans="1:6" ht="12.75" x14ac:dyDescent="0.2">
      <c r="A265" s="343" t="s">
        <v>1293</v>
      </c>
      <c r="B265" s="344">
        <v>0</v>
      </c>
      <c r="C265" s="344">
        <v>0</v>
      </c>
      <c r="D265" s="344">
        <v>0</v>
      </c>
      <c r="E265" s="344">
        <v>0</v>
      </c>
      <c r="F265" s="344">
        <v>0</v>
      </c>
    </row>
    <row r="266" spans="1:6" ht="12.75" x14ac:dyDescent="0.2">
      <c r="A266" s="343" t="s">
        <v>1292</v>
      </c>
      <c r="B266" s="344">
        <v>0</v>
      </c>
      <c r="C266" s="344">
        <v>0</v>
      </c>
      <c r="D266" s="344">
        <v>0</v>
      </c>
      <c r="E266" s="344">
        <v>0</v>
      </c>
      <c r="F266" s="344">
        <v>0</v>
      </c>
    </row>
    <row r="267" spans="1:6" ht="12.75" x14ac:dyDescent="0.2">
      <c r="A267" s="343" t="s">
        <v>1291</v>
      </c>
      <c r="B267" s="344">
        <v>0</v>
      </c>
      <c r="C267" s="344">
        <v>0</v>
      </c>
      <c r="D267" s="344">
        <v>0</v>
      </c>
      <c r="E267" s="344">
        <v>0</v>
      </c>
      <c r="F267" s="344">
        <v>0</v>
      </c>
    </row>
    <row r="268" spans="1:6" ht="12.75" x14ac:dyDescent="0.2">
      <c r="A268" s="343" t="s">
        <v>1290</v>
      </c>
      <c r="B268" s="344">
        <v>0</v>
      </c>
      <c r="C268" s="344">
        <v>0</v>
      </c>
      <c r="D268" s="344">
        <v>0</v>
      </c>
      <c r="E268" s="344">
        <v>0</v>
      </c>
      <c r="F268" s="344">
        <v>0</v>
      </c>
    </row>
    <row r="269" spans="1:6" ht="12.75" x14ac:dyDescent="0.2">
      <c r="A269" s="343" t="s">
        <v>1289</v>
      </c>
      <c r="B269" s="344">
        <v>0</v>
      </c>
      <c r="C269" s="344">
        <v>0</v>
      </c>
      <c r="D269" s="344">
        <v>0</v>
      </c>
      <c r="E269" s="344">
        <v>0</v>
      </c>
      <c r="F269" s="344">
        <v>0</v>
      </c>
    </row>
    <row r="270" spans="1:6" ht="25.5" x14ac:dyDescent="0.2">
      <c r="A270" s="343" t="s">
        <v>1288</v>
      </c>
      <c r="B270" s="344">
        <v>0</v>
      </c>
      <c r="C270" s="344">
        <v>0</v>
      </c>
      <c r="D270" s="344">
        <v>0</v>
      </c>
      <c r="E270" s="344">
        <v>0</v>
      </c>
      <c r="F270" s="344">
        <v>0</v>
      </c>
    </row>
    <row r="271" spans="1:6" ht="25.5" x14ac:dyDescent="0.2">
      <c r="A271" s="343" t="s">
        <v>1287</v>
      </c>
      <c r="B271" s="344">
        <v>0</v>
      </c>
      <c r="C271" s="344">
        <v>0</v>
      </c>
      <c r="D271" s="344">
        <v>0</v>
      </c>
      <c r="E271" s="344">
        <v>0</v>
      </c>
      <c r="F271" s="344">
        <v>0</v>
      </c>
    </row>
    <row r="272" spans="1:6" ht="12.75" x14ac:dyDescent="0.2">
      <c r="A272" s="343" t="s">
        <v>1286</v>
      </c>
      <c r="B272" s="344">
        <v>0</v>
      </c>
      <c r="C272" s="344">
        <v>0</v>
      </c>
      <c r="D272" s="344">
        <v>0</v>
      </c>
      <c r="E272" s="344">
        <v>0</v>
      </c>
      <c r="F272" s="344">
        <v>0</v>
      </c>
    </row>
    <row r="273" spans="1:6" ht="12.75" x14ac:dyDescent="0.2">
      <c r="A273" s="343" t="s">
        <v>1285</v>
      </c>
      <c r="B273" s="344">
        <v>0</v>
      </c>
      <c r="C273" s="344">
        <v>0</v>
      </c>
      <c r="D273" s="344">
        <v>0</v>
      </c>
      <c r="E273" s="344">
        <v>0</v>
      </c>
      <c r="F273" s="344">
        <v>0</v>
      </c>
    </row>
    <row r="274" spans="1:6" ht="25.5" x14ac:dyDescent="0.2">
      <c r="A274" s="343" t="s">
        <v>1666</v>
      </c>
      <c r="B274" s="344">
        <v>0</v>
      </c>
      <c r="C274" s="344">
        <v>0</v>
      </c>
      <c r="D274" s="344">
        <v>0</v>
      </c>
      <c r="E274" s="344">
        <v>0</v>
      </c>
      <c r="F274" s="344">
        <v>0</v>
      </c>
    </row>
    <row r="275" spans="1:6" ht="12.75" x14ac:dyDescent="0.2">
      <c r="A275" s="343" t="s">
        <v>1284</v>
      </c>
      <c r="B275" s="344">
        <v>0</v>
      </c>
      <c r="C275" s="344">
        <v>0</v>
      </c>
      <c r="D275" s="344">
        <v>0</v>
      </c>
      <c r="E275" s="344">
        <v>0</v>
      </c>
      <c r="F275" s="344">
        <v>0</v>
      </c>
    </row>
    <row r="276" spans="1:6" ht="12.75" x14ac:dyDescent="0.2">
      <c r="A276" s="343" t="s">
        <v>1283</v>
      </c>
      <c r="B276" s="344">
        <v>0</v>
      </c>
      <c r="C276" s="344">
        <v>0</v>
      </c>
      <c r="D276" s="344">
        <v>0</v>
      </c>
      <c r="E276" s="344">
        <v>0</v>
      </c>
      <c r="F276" s="344">
        <v>0</v>
      </c>
    </row>
    <row r="277" spans="1:6" ht="12.75" x14ac:dyDescent="0.2">
      <c r="A277" s="343" t="s">
        <v>1282</v>
      </c>
      <c r="B277" s="344">
        <v>0</v>
      </c>
      <c r="C277" s="344">
        <v>0</v>
      </c>
      <c r="D277" s="344">
        <v>0</v>
      </c>
      <c r="E277" s="344">
        <v>0</v>
      </c>
      <c r="F277" s="344">
        <v>0</v>
      </c>
    </row>
    <row r="278" spans="1:6" ht="12.75" x14ac:dyDescent="0.2">
      <c r="A278" s="343" t="s">
        <v>1281</v>
      </c>
      <c r="B278" s="344">
        <v>0</v>
      </c>
      <c r="C278" s="344">
        <v>0</v>
      </c>
      <c r="D278" s="344">
        <v>0</v>
      </c>
      <c r="E278" s="344">
        <v>0</v>
      </c>
      <c r="F278" s="344">
        <v>0</v>
      </c>
    </row>
    <row r="279" spans="1:6" ht="12.75" x14ac:dyDescent="0.2">
      <c r="A279" s="343" t="s">
        <v>1280</v>
      </c>
      <c r="B279" s="344">
        <v>0</v>
      </c>
      <c r="C279" s="344">
        <v>0</v>
      </c>
      <c r="D279" s="344">
        <v>0</v>
      </c>
      <c r="E279" s="344">
        <v>0</v>
      </c>
      <c r="F279" s="344">
        <v>0</v>
      </c>
    </row>
    <row r="280" spans="1:6" ht="25.5" x14ac:dyDescent="0.2">
      <c r="A280" s="343" t="s">
        <v>1279</v>
      </c>
      <c r="B280" s="344">
        <v>0</v>
      </c>
      <c r="C280" s="344">
        <v>0</v>
      </c>
      <c r="D280" s="344">
        <v>0</v>
      </c>
      <c r="E280" s="344">
        <v>0</v>
      </c>
      <c r="F280" s="344">
        <v>0</v>
      </c>
    </row>
    <row r="281" spans="1:6" ht="25.5" x14ac:dyDescent="0.2">
      <c r="A281" s="343" t="s">
        <v>1278</v>
      </c>
      <c r="B281" s="344">
        <v>0</v>
      </c>
      <c r="C281" s="344">
        <v>0</v>
      </c>
      <c r="D281" s="344">
        <v>0</v>
      </c>
      <c r="E281" s="344">
        <v>0</v>
      </c>
      <c r="F281" s="344">
        <v>0</v>
      </c>
    </row>
    <row r="282" spans="1:6" ht="12.75" x14ac:dyDescent="0.2">
      <c r="A282" s="343" t="s">
        <v>1277</v>
      </c>
      <c r="B282" s="344">
        <v>0</v>
      </c>
      <c r="C282" s="344">
        <v>0</v>
      </c>
      <c r="D282" s="344">
        <v>0</v>
      </c>
      <c r="E282" s="344">
        <v>0</v>
      </c>
      <c r="F282" s="344">
        <v>0</v>
      </c>
    </row>
    <row r="283" spans="1:6" ht="12.75" x14ac:dyDescent="0.2">
      <c r="A283" s="343" t="s">
        <v>1276</v>
      </c>
      <c r="B283" s="344">
        <v>0</v>
      </c>
      <c r="C283" s="344">
        <v>0</v>
      </c>
      <c r="D283" s="344">
        <v>0</v>
      </c>
      <c r="E283" s="344">
        <v>0</v>
      </c>
      <c r="F283" s="344">
        <v>0</v>
      </c>
    </row>
    <row r="284" spans="1:6" ht="12.75" x14ac:dyDescent="0.2">
      <c r="A284" s="343" t="s">
        <v>1275</v>
      </c>
      <c r="B284" s="344">
        <v>0</v>
      </c>
      <c r="C284" s="344">
        <v>0</v>
      </c>
      <c r="D284" s="344">
        <v>0</v>
      </c>
      <c r="E284" s="344">
        <v>0</v>
      </c>
      <c r="F284" s="344">
        <v>0</v>
      </c>
    </row>
    <row r="285" spans="1:6" ht="12.75" x14ac:dyDescent="0.2">
      <c r="A285" s="343" t="s">
        <v>1274</v>
      </c>
      <c r="B285" s="344">
        <v>0</v>
      </c>
      <c r="C285" s="344">
        <v>0</v>
      </c>
      <c r="D285" s="344">
        <v>0</v>
      </c>
      <c r="E285" s="344">
        <v>0</v>
      </c>
      <c r="F285" s="344">
        <v>0</v>
      </c>
    </row>
    <row r="286" spans="1:6" ht="24" x14ac:dyDescent="0.2">
      <c r="A286" s="345" t="s">
        <v>1667</v>
      </c>
      <c r="B286" s="346">
        <v>0</v>
      </c>
      <c r="C286" s="346">
        <v>0</v>
      </c>
      <c r="D286" s="346">
        <v>0</v>
      </c>
      <c r="E286" s="346">
        <v>0</v>
      </c>
      <c r="F286" s="346">
        <v>0</v>
      </c>
    </row>
    <row r="287" spans="1:6" ht="24" x14ac:dyDescent="0.2">
      <c r="A287" s="345" t="s">
        <v>1668</v>
      </c>
      <c r="B287" s="346">
        <v>30361995</v>
      </c>
      <c r="C287" s="346">
        <v>1063372</v>
      </c>
      <c r="D287" s="346">
        <v>23888872</v>
      </c>
      <c r="E287" s="346">
        <v>212863</v>
      </c>
      <c r="F287" s="346">
        <v>5196888</v>
      </c>
    </row>
    <row r="288" spans="1:6" ht="25.5" x14ac:dyDescent="0.2">
      <c r="A288" s="343" t="s">
        <v>1273</v>
      </c>
      <c r="B288" s="344">
        <v>0</v>
      </c>
      <c r="C288" s="344">
        <v>0</v>
      </c>
      <c r="D288" s="344">
        <v>0</v>
      </c>
      <c r="E288" s="344">
        <v>0</v>
      </c>
      <c r="F288" s="344">
        <v>0</v>
      </c>
    </row>
    <row r="289" spans="1:6" ht="25.5" x14ac:dyDescent="0.2">
      <c r="A289" s="343" t="s">
        <v>1272</v>
      </c>
      <c r="B289" s="344">
        <v>0</v>
      </c>
      <c r="C289" s="344">
        <v>0</v>
      </c>
      <c r="D289" s="344">
        <v>0</v>
      </c>
      <c r="E289" s="344">
        <v>0</v>
      </c>
      <c r="F289" s="344">
        <v>0</v>
      </c>
    </row>
    <row r="290" spans="1:6" ht="25.5" x14ac:dyDescent="0.2">
      <c r="A290" s="343" t="s">
        <v>1271</v>
      </c>
      <c r="B290" s="344">
        <v>0</v>
      </c>
      <c r="C290" s="344">
        <v>0</v>
      </c>
      <c r="D290" s="344">
        <v>0</v>
      </c>
      <c r="E290" s="344">
        <v>0</v>
      </c>
      <c r="F290" s="344">
        <v>0</v>
      </c>
    </row>
    <row r="291" spans="1:6" ht="25.5" x14ac:dyDescent="0.2">
      <c r="A291" s="343" t="s">
        <v>1669</v>
      </c>
      <c r="B291" s="344">
        <v>0</v>
      </c>
      <c r="C291" s="344">
        <v>0</v>
      </c>
      <c r="D291" s="344">
        <v>0</v>
      </c>
      <c r="E291" s="344">
        <v>0</v>
      </c>
      <c r="F291" s="344">
        <v>0</v>
      </c>
    </row>
    <row r="292" spans="1:6" ht="25.5" x14ac:dyDescent="0.2">
      <c r="A292" s="343" t="s">
        <v>1670</v>
      </c>
      <c r="B292" s="344">
        <v>0</v>
      </c>
      <c r="C292" s="344">
        <v>0</v>
      </c>
      <c r="D292" s="344">
        <v>0</v>
      </c>
      <c r="E292" s="344">
        <v>0</v>
      </c>
      <c r="F292" s="344">
        <v>0</v>
      </c>
    </row>
    <row r="293" spans="1:6" ht="12.75" x14ac:dyDescent="0.2">
      <c r="A293" s="343" t="s">
        <v>1270</v>
      </c>
      <c r="B293" s="344">
        <v>0</v>
      </c>
      <c r="C293" s="344">
        <v>0</v>
      </c>
      <c r="D293" s="344">
        <v>0</v>
      </c>
      <c r="E293" s="344">
        <v>0</v>
      </c>
      <c r="F293" s="344">
        <v>0</v>
      </c>
    </row>
    <row r="294" spans="1:6" ht="12.75" x14ac:dyDescent="0.2">
      <c r="A294" s="343" t="s">
        <v>1269</v>
      </c>
      <c r="B294" s="344">
        <v>0</v>
      </c>
      <c r="C294" s="344">
        <v>0</v>
      </c>
      <c r="D294" s="344">
        <v>0</v>
      </c>
      <c r="E294" s="344">
        <v>0</v>
      </c>
      <c r="F294" s="344">
        <v>0</v>
      </c>
    </row>
    <row r="295" spans="1:6" ht="25.5" x14ac:dyDescent="0.2">
      <c r="A295" s="343" t="s">
        <v>1268</v>
      </c>
      <c r="B295" s="344">
        <v>0</v>
      </c>
      <c r="C295" s="344">
        <v>0</v>
      </c>
      <c r="D295" s="344">
        <v>0</v>
      </c>
      <c r="E295" s="344">
        <v>0</v>
      </c>
      <c r="F295" s="344">
        <v>0</v>
      </c>
    </row>
    <row r="296" spans="1:6" ht="25.5" x14ac:dyDescent="0.2">
      <c r="A296" s="343" t="s">
        <v>1267</v>
      </c>
      <c r="B296" s="344">
        <v>0</v>
      </c>
      <c r="C296" s="344">
        <v>0</v>
      </c>
      <c r="D296" s="344">
        <v>0</v>
      </c>
      <c r="E296" s="344">
        <v>0</v>
      </c>
      <c r="F296" s="344">
        <v>0</v>
      </c>
    </row>
    <row r="297" spans="1:6" ht="25.5" x14ac:dyDescent="0.2">
      <c r="A297" s="343" t="s">
        <v>1266</v>
      </c>
      <c r="B297" s="344">
        <v>0</v>
      </c>
      <c r="C297" s="344">
        <v>0</v>
      </c>
      <c r="D297" s="344">
        <v>0</v>
      </c>
      <c r="E297" s="344">
        <v>0</v>
      </c>
      <c r="F297" s="344">
        <v>0</v>
      </c>
    </row>
    <row r="298" spans="1:6" ht="25.5" x14ac:dyDescent="0.2">
      <c r="A298" s="343" t="s">
        <v>1671</v>
      </c>
      <c r="B298" s="344">
        <v>0</v>
      </c>
      <c r="C298" s="344">
        <v>0</v>
      </c>
      <c r="D298" s="344">
        <v>0</v>
      </c>
      <c r="E298" s="344">
        <v>0</v>
      </c>
      <c r="F298" s="344">
        <v>0</v>
      </c>
    </row>
    <row r="299" spans="1:6" ht="25.5" x14ac:dyDescent="0.2">
      <c r="A299" s="343" t="s">
        <v>1265</v>
      </c>
      <c r="B299" s="344">
        <v>8416556</v>
      </c>
      <c r="C299" s="344">
        <v>0</v>
      </c>
      <c r="D299" s="344">
        <v>0</v>
      </c>
      <c r="E299" s="344">
        <v>8416556</v>
      </c>
      <c r="F299" s="344">
        <v>0</v>
      </c>
    </row>
    <row r="300" spans="1:6" ht="25.5" x14ac:dyDescent="0.2">
      <c r="A300" s="343" t="s">
        <v>1264</v>
      </c>
      <c r="B300" s="344">
        <v>0</v>
      </c>
      <c r="C300" s="344">
        <v>0</v>
      </c>
      <c r="D300" s="344">
        <v>0</v>
      </c>
      <c r="E300" s="344">
        <v>0</v>
      </c>
      <c r="F300" s="344">
        <v>0</v>
      </c>
    </row>
    <row r="301" spans="1:6" ht="12.75" x14ac:dyDescent="0.2">
      <c r="A301" s="343" t="s">
        <v>1672</v>
      </c>
      <c r="B301" s="344">
        <v>8416556</v>
      </c>
      <c r="C301" s="344">
        <v>0</v>
      </c>
      <c r="D301" s="344">
        <v>0</v>
      </c>
      <c r="E301" s="344">
        <v>8416556</v>
      </c>
      <c r="F301" s="344">
        <v>0</v>
      </c>
    </row>
    <row r="302" spans="1:6" ht="12.75" x14ac:dyDescent="0.2">
      <c r="A302" s="343" t="s">
        <v>1263</v>
      </c>
      <c r="B302" s="344">
        <v>906277</v>
      </c>
      <c r="C302" s="344">
        <v>0</v>
      </c>
      <c r="D302" s="344">
        <v>906277</v>
      </c>
      <c r="E302" s="344">
        <v>0</v>
      </c>
      <c r="F302" s="344">
        <v>0</v>
      </c>
    </row>
    <row r="303" spans="1:6" ht="25.5" x14ac:dyDescent="0.2">
      <c r="A303" s="343" t="s">
        <v>1262</v>
      </c>
      <c r="B303" s="344">
        <v>0</v>
      </c>
      <c r="C303" s="344">
        <v>0</v>
      </c>
      <c r="D303" s="344">
        <v>0</v>
      </c>
      <c r="E303" s="344">
        <v>0</v>
      </c>
      <c r="F303" s="344">
        <v>0</v>
      </c>
    </row>
    <row r="304" spans="1:6" ht="12.75" x14ac:dyDescent="0.2">
      <c r="A304" s="343" t="s">
        <v>1261</v>
      </c>
      <c r="B304" s="344">
        <v>0</v>
      </c>
      <c r="C304" s="344">
        <v>0</v>
      </c>
      <c r="D304" s="344">
        <v>0</v>
      </c>
      <c r="E304" s="344">
        <v>0</v>
      </c>
      <c r="F304" s="344">
        <v>0</v>
      </c>
    </row>
    <row r="305" spans="1:6" ht="12.75" x14ac:dyDescent="0.2">
      <c r="A305" s="343" t="s">
        <v>1260</v>
      </c>
      <c r="B305" s="344">
        <v>0</v>
      </c>
      <c r="C305" s="344">
        <v>0</v>
      </c>
      <c r="D305" s="344">
        <v>0</v>
      </c>
      <c r="E305" s="344">
        <v>0</v>
      </c>
      <c r="F305" s="344">
        <v>0</v>
      </c>
    </row>
    <row r="306" spans="1:6" ht="25.5" x14ac:dyDescent="0.2">
      <c r="A306" s="343" t="s">
        <v>1259</v>
      </c>
      <c r="B306" s="344">
        <v>0</v>
      </c>
      <c r="C306" s="344">
        <v>0</v>
      </c>
      <c r="D306" s="344">
        <v>0</v>
      </c>
      <c r="E306" s="344">
        <v>0</v>
      </c>
      <c r="F306" s="344">
        <v>0</v>
      </c>
    </row>
    <row r="307" spans="1:6" ht="25.5" x14ac:dyDescent="0.2">
      <c r="A307" s="343" t="s">
        <v>1258</v>
      </c>
      <c r="B307" s="344">
        <v>0</v>
      </c>
      <c r="C307" s="344">
        <v>0</v>
      </c>
      <c r="D307" s="344">
        <v>0</v>
      </c>
      <c r="E307" s="344">
        <v>0</v>
      </c>
      <c r="F307" s="344">
        <v>0</v>
      </c>
    </row>
    <row r="308" spans="1:6" ht="12.75" x14ac:dyDescent="0.2">
      <c r="A308" s="343" t="s">
        <v>1257</v>
      </c>
      <c r="B308" s="344">
        <v>0</v>
      </c>
      <c r="C308" s="344">
        <v>0</v>
      </c>
      <c r="D308" s="344">
        <v>0</v>
      </c>
      <c r="E308" s="344">
        <v>0</v>
      </c>
      <c r="F308" s="344">
        <v>0</v>
      </c>
    </row>
    <row r="309" spans="1:6" ht="12.75" x14ac:dyDescent="0.2">
      <c r="A309" s="343" t="s">
        <v>1673</v>
      </c>
      <c r="B309" s="344">
        <v>0</v>
      </c>
      <c r="C309" s="344">
        <v>0</v>
      </c>
      <c r="D309" s="344">
        <v>0</v>
      </c>
      <c r="E309" s="344">
        <v>0</v>
      </c>
      <c r="F309" s="344">
        <v>0</v>
      </c>
    </row>
    <row r="310" spans="1:6" ht="25.5" x14ac:dyDescent="0.2">
      <c r="A310" s="343" t="s">
        <v>1674</v>
      </c>
      <c r="B310" s="344">
        <v>9322833</v>
      </c>
      <c r="C310" s="344">
        <v>0</v>
      </c>
      <c r="D310" s="344">
        <v>906277</v>
      </c>
      <c r="E310" s="344">
        <v>8416556</v>
      </c>
      <c r="F310" s="344">
        <v>0</v>
      </c>
    </row>
    <row r="311" spans="1:6" ht="25.5" x14ac:dyDescent="0.2">
      <c r="A311" s="343" t="s">
        <v>1256</v>
      </c>
      <c r="B311" s="344">
        <v>0</v>
      </c>
      <c r="C311" s="344">
        <v>0</v>
      </c>
      <c r="D311" s="344">
        <v>0</v>
      </c>
      <c r="E311" s="344">
        <v>0</v>
      </c>
      <c r="F311" s="344">
        <v>0</v>
      </c>
    </row>
    <row r="312" spans="1:6" ht="25.5" x14ac:dyDescent="0.2">
      <c r="A312" s="343" t="s">
        <v>1255</v>
      </c>
      <c r="B312" s="344">
        <v>0</v>
      </c>
      <c r="C312" s="344">
        <v>0</v>
      </c>
      <c r="D312" s="344">
        <v>0</v>
      </c>
      <c r="E312" s="344">
        <v>0</v>
      </c>
      <c r="F312" s="344">
        <v>0</v>
      </c>
    </row>
    <row r="313" spans="1:6" ht="12.75" x14ac:dyDescent="0.2">
      <c r="A313" s="343" t="s">
        <v>1254</v>
      </c>
      <c r="B313" s="344">
        <v>0</v>
      </c>
      <c r="C313" s="344">
        <v>0</v>
      </c>
      <c r="D313" s="344">
        <v>0</v>
      </c>
      <c r="E313" s="344">
        <v>0</v>
      </c>
      <c r="F313" s="344">
        <v>0</v>
      </c>
    </row>
    <row r="314" spans="1:6" ht="25.5" x14ac:dyDescent="0.2">
      <c r="A314" s="343" t="s">
        <v>1253</v>
      </c>
      <c r="B314" s="344">
        <v>0</v>
      </c>
      <c r="C314" s="344">
        <v>0</v>
      </c>
      <c r="D314" s="344">
        <v>0</v>
      </c>
      <c r="E314" s="344">
        <v>0</v>
      </c>
      <c r="F314" s="344">
        <v>0</v>
      </c>
    </row>
    <row r="315" spans="1:6" ht="25.5" x14ac:dyDescent="0.2">
      <c r="A315" s="343" t="s">
        <v>1252</v>
      </c>
      <c r="B315" s="344">
        <v>0</v>
      </c>
      <c r="C315" s="344">
        <v>0</v>
      </c>
      <c r="D315" s="344">
        <v>0</v>
      </c>
      <c r="E315" s="344">
        <v>0</v>
      </c>
      <c r="F315" s="344">
        <v>0</v>
      </c>
    </row>
    <row r="316" spans="1:6" ht="12.75" x14ac:dyDescent="0.2">
      <c r="A316" s="343" t="s">
        <v>1675</v>
      </c>
      <c r="B316" s="344">
        <v>0</v>
      </c>
      <c r="C316" s="344">
        <v>0</v>
      </c>
      <c r="D316" s="344">
        <v>0</v>
      </c>
      <c r="E316" s="344">
        <v>0</v>
      </c>
      <c r="F316" s="344">
        <v>0</v>
      </c>
    </row>
    <row r="317" spans="1:6" ht="25.5" x14ac:dyDescent="0.2">
      <c r="A317" s="343" t="s">
        <v>1251</v>
      </c>
      <c r="B317" s="344">
        <v>0</v>
      </c>
      <c r="C317" s="344">
        <v>0</v>
      </c>
      <c r="D317" s="344">
        <v>0</v>
      </c>
      <c r="E317" s="344">
        <v>0</v>
      </c>
      <c r="F317" s="344">
        <v>0</v>
      </c>
    </row>
    <row r="318" spans="1:6" ht="12.75" x14ac:dyDescent="0.2">
      <c r="A318" s="343" t="s">
        <v>1250</v>
      </c>
      <c r="B318" s="344">
        <v>0</v>
      </c>
      <c r="C318" s="344">
        <v>0</v>
      </c>
      <c r="D318" s="344">
        <v>0</v>
      </c>
      <c r="E318" s="344">
        <v>0</v>
      </c>
      <c r="F318" s="344">
        <v>0</v>
      </c>
    </row>
    <row r="319" spans="1:6" ht="12.75" x14ac:dyDescent="0.2">
      <c r="A319" s="345" t="s">
        <v>1676</v>
      </c>
      <c r="B319" s="346">
        <v>9322833</v>
      </c>
      <c r="C319" s="346">
        <v>0</v>
      </c>
      <c r="D319" s="346">
        <v>906277</v>
      </c>
      <c r="E319" s="346">
        <v>8416556</v>
      </c>
      <c r="F319" s="346">
        <v>0</v>
      </c>
    </row>
    <row r="320" spans="1:6" ht="12.75" x14ac:dyDescent="0.2">
      <c r="A320" s="345" t="s">
        <v>1677</v>
      </c>
      <c r="B320" s="346">
        <v>39684828</v>
      </c>
      <c r="C320" s="346">
        <v>1063372</v>
      </c>
      <c r="D320" s="346">
        <v>24795149</v>
      </c>
      <c r="E320" s="346">
        <v>8629419</v>
      </c>
      <c r="F320" s="346">
        <v>5196888</v>
      </c>
    </row>
  </sheetData>
  <mergeCells count="1">
    <mergeCell ref="A4:F4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3e1e-226bd5a6e-5f-3a-7c133c-346c-55-7c68-7b5b-58&amp;R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103"/>
  <sheetViews>
    <sheetView topLeftCell="B1" workbookViewId="0">
      <selection activeCell="H1" sqref="H1"/>
    </sheetView>
  </sheetViews>
  <sheetFormatPr defaultRowHeight="15" x14ac:dyDescent="0.25"/>
  <cols>
    <col min="1" max="1" width="92.5703125" customWidth="1"/>
    <col min="3" max="5" width="15.7109375" bestFit="1" customWidth="1"/>
    <col min="6" max="6" width="11.28515625" bestFit="1" customWidth="1"/>
    <col min="7" max="7" width="12" bestFit="1" customWidth="1"/>
    <col min="8" max="8" width="11.28515625" customWidth="1"/>
    <col min="10" max="10" width="12.28515625" customWidth="1"/>
    <col min="11" max="11" width="10.85546875" customWidth="1"/>
    <col min="12" max="12" width="15.42578125" bestFit="1" customWidth="1"/>
    <col min="13" max="13" width="15.7109375" bestFit="1" customWidth="1"/>
    <col min="14" max="14" width="15.42578125" bestFit="1" customWidth="1"/>
  </cols>
  <sheetData>
    <row r="1" spans="1:14" x14ac:dyDescent="0.25">
      <c r="H1" t="s">
        <v>1691</v>
      </c>
    </row>
    <row r="3" spans="1:14" ht="24" customHeight="1" x14ac:dyDescent="0.25">
      <c r="A3" s="356" t="s">
        <v>1679</v>
      </c>
      <c r="B3" s="357"/>
      <c r="C3" s="357"/>
      <c r="D3" s="357"/>
      <c r="E3" s="357"/>
      <c r="F3" s="362"/>
      <c r="G3" s="363"/>
      <c r="H3" s="363"/>
      <c r="I3" s="363"/>
      <c r="J3" s="363"/>
      <c r="K3" s="363"/>
      <c r="L3" s="363"/>
      <c r="M3" s="363"/>
      <c r="N3" s="363"/>
    </row>
    <row r="4" spans="1:14" ht="24" customHeight="1" x14ac:dyDescent="0.25">
      <c r="A4" s="358" t="s">
        <v>660</v>
      </c>
      <c r="B4" s="359"/>
      <c r="C4" s="359"/>
      <c r="D4" s="359"/>
      <c r="E4" s="359"/>
      <c r="F4" s="362"/>
      <c r="G4" s="363"/>
      <c r="H4" s="363"/>
      <c r="I4" s="363"/>
      <c r="J4" s="363"/>
      <c r="K4" s="363"/>
      <c r="L4" s="363"/>
      <c r="M4" s="363"/>
      <c r="N4" s="363"/>
    </row>
    <row r="5" spans="1:14" ht="18" x14ac:dyDescent="0.25">
      <c r="A5" s="37"/>
    </row>
    <row r="6" spans="1:14" x14ac:dyDescent="0.25">
      <c r="A6" s="73" t="s">
        <v>630</v>
      </c>
    </row>
    <row r="7" spans="1:14" ht="30" customHeight="1" x14ac:dyDescent="0.25">
      <c r="A7" s="364" t="s">
        <v>107</v>
      </c>
      <c r="B7" s="366" t="s">
        <v>108</v>
      </c>
      <c r="C7" s="360" t="s">
        <v>550</v>
      </c>
      <c r="D7" s="360"/>
      <c r="E7" s="360"/>
      <c r="F7" s="360" t="s">
        <v>551</v>
      </c>
      <c r="G7" s="360"/>
      <c r="H7" s="360"/>
      <c r="I7" s="360" t="s">
        <v>552</v>
      </c>
      <c r="J7" s="360"/>
      <c r="K7" s="360"/>
      <c r="L7" s="361" t="s">
        <v>631</v>
      </c>
      <c r="M7" s="361"/>
      <c r="N7" s="361"/>
    </row>
    <row r="8" spans="1:14" ht="25.5" x14ac:dyDescent="0.25">
      <c r="A8" s="365"/>
      <c r="B8" s="367"/>
      <c r="C8" s="3" t="s">
        <v>633</v>
      </c>
      <c r="D8" s="3" t="s">
        <v>17</v>
      </c>
      <c r="E8" s="220" t="s">
        <v>18</v>
      </c>
      <c r="F8" s="3" t="s">
        <v>633</v>
      </c>
      <c r="G8" s="3" t="s">
        <v>17</v>
      </c>
      <c r="H8" s="220" t="s">
        <v>18</v>
      </c>
      <c r="I8" s="3" t="s">
        <v>633</v>
      </c>
      <c r="J8" s="3" t="s">
        <v>17</v>
      </c>
      <c r="K8" s="220" t="s">
        <v>18</v>
      </c>
      <c r="L8" s="3" t="s">
        <v>633</v>
      </c>
      <c r="M8" s="3" t="s">
        <v>17</v>
      </c>
      <c r="N8" s="220" t="s">
        <v>18</v>
      </c>
    </row>
    <row r="9" spans="1:14" ht="15" customHeight="1" x14ac:dyDescent="0.25">
      <c r="A9" s="221" t="s">
        <v>910</v>
      </c>
      <c r="B9" s="223" t="s">
        <v>269</v>
      </c>
      <c r="C9" s="76">
        <v>12182932</v>
      </c>
      <c r="D9" s="76">
        <v>12252076</v>
      </c>
      <c r="E9" s="76">
        <v>12252076</v>
      </c>
      <c r="F9" s="216"/>
      <c r="G9" s="216"/>
      <c r="H9" s="216"/>
      <c r="I9" s="216"/>
      <c r="J9" s="216"/>
      <c r="K9" s="216"/>
      <c r="L9" s="76">
        <v>12182932</v>
      </c>
      <c r="M9" s="76">
        <v>12252076</v>
      </c>
      <c r="N9" s="76">
        <v>12252076</v>
      </c>
    </row>
    <row r="10" spans="1:14" ht="15" customHeight="1" x14ac:dyDescent="0.25">
      <c r="A10" s="221" t="s">
        <v>911</v>
      </c>
      <c r="B10" s="223" t="s">
        <v>270</v>
      </c>
      <c r="C10" s="76">
        <v>0</v>
      </c>
      <c r="D10" s="76">
        <v>0</v>
      </c>
      <c r="E10" s="76">
        <v>0</v>
      </c>
      <c r="F10" s="216"/>
      <c r="G10" s="216"/>
      <c r="H10" s="216"/>
      <c r="I10" s="216"/>
      <c r="J10" s="216"/>
      <c r="K10" s="216"/>
      <c r="L10" s="76">
        <v>0</v>
      </c>
      <c r="M10" s="76">
        <v>0</v>
      </c>
      <c r="N10" s="76">
        <v>0</v>
      </c>
    </row>
    <row r="11" spans="1:14" ht="30" x14ac:dyDescent="0.25">
      <c r="A11" s="221" t="s">
        <v>912</v>
      </c>
      <c r="B11" s="223" t="s">
        <v>271</v>
      </c>
      <c r="C11" s="76">
        <v>5698000</v>
      </c>
      <c r="D11" s="76">
        <v>6965714</v>
      </c>
      <c r="E11" s="76">
        <v>6965714</v>
      </c>
      <c r="F11" s="216"/>
      <c r="G11" s="216"/>
      <c r="H11" s="216"/>
      <c r="I11" s="216"/>
      <c r="J11" s="216"/>
      <c r="K11" s="216"/>
      <c r="L11" s="76">
        <v>5698000</v>
      </c>
      <c r="M11" s="76">
        <v>6965714</v>
      </c>
      <c r="N11" s="76">
        <v>6965714</v>
      </c>
    </row>
    <row r="12" spans="1:14" ht="15" customHeight="1" x14ac:dyDescent="0.25">
      <c r="A12" s="221" t="s">
        <v>913</v>
      </c>
      <c r="B12" s="223" t="s">
        <v>272</v>
      </c>
      <c r="C12" s="76">
        <v>1800000</v>
      </c>
      <c r="D12" s="76">
        <v>1800000</v>
      </c>
      <c r="E12" s="76">
        <v>1800000</v>
      </c>
      <c r="F12" s="216"/>
      <c r="G12" s="216"/>
      <c r="H12" s="216"/>
      <c r="I12" s="216"/>
      <c r="J12" s="216"/>
      <c r="K12" s="216"/>
      <c r="L12" s="76">
        <v>1800000</v>
      </c>
      <c r="M12" s="76">
        <v>1800000</v>
      </c>
      <c r="N12" s="76">
        <v>1800000</v>
      </c>
    </row>
    <row r="13" spans="1:14" ht="15" customHeight="1" x14ac:dyDescent="0.25">
      <c r="A13" s="221" t="s">
        <v>914</v>
      </c>
      <c r="B13" s="223" t="s">
        <v>273</v>
      </c>
      <c r="C13" s="76">
        <v>0</v>
      </c>
      <c r="D13" s="76">
        <v>0</v>
      </c>
      <c r="E13" s="76">
        <v>0</v>
      </c>
      <c r="F13" s="216"/>
      <c r="G13" s="216"/>
      <c r="H13" s="216"/>
      <c r="I13" s="216"/>
      <c r="J13" s="216"/>
      <c r="K13" s="216"/>
      <c r="L13" s="76">
        <v>0</v>
      </c>
      <c r="M13" s="76">
        <v>0</v>
      </c>
      <c r="N13" s="76">
        <v>0</v>
      </c>
    </row>
    <row r="14" spans="1:14" ht="15" customHeight="1" x14ac:dyDescent="0.25">
      <c r="A14" s="221" t="s">
        <v>915</v>
      </c>
      <c r="B14" s="223" t="s">
        <v>274</v>
      </c>
      <c r="C14" s="76">
        <v>0</v>
      </c>
      <c r="D14" s="76">
        <v>0</v>
      </c>
      <c r="E14" s="76">
        <v>0</v>
      </c>
      <c r="F14" s="216"/>
      <c r="G14" s="216"/>
      <c r="H14" s="216"/>
      <c r="I14" s="216"/>
      <c r="J14" s="216"/>
      <c r="K14" s="216"/>
      <c r="L14" s="76">
        <v>0</v>
      </c>
      <c r="M14" s="76">
        <v>0</v>
      </c>
      <c r="N14" s="76">
        <v>0</v>
      </c>
    </row>
    <row r="15" spans="1:14" s="92" customFormat="1" ht="15" customHeight="1" x14ac:dyDescent="0.25">
      <c r="A15" s="222" t="s">
        <v>478</v>
      </c>
      <c r="B15" s="224" t="s">
        <v>275</v>
      </c>
      <c r="C15" s="77">
        <v>19680932</v>
      </c>
      <c r="D15" s="77">
        <v>21017790</v>
      </c>
      <c r="E15" s="77">
        <v>21017790</v>
      </c>
      <c r="F15" s="217"/>
      <c r="G15" s="217"/>
      <c r="H15" s="217"/>
      <c r="I15" s="217"/>
      <c r="J15" s="217"/>
      <c r="K15" s="217"/>
      <c r="L15" s="77">
        <v>19680932</v>
      </c>
      <c r="M15" s="77">
        <v>21017790</v>
      </c>
      <c r="N15" s="77">
        <v>21017790</v>
      </c>
    </row>
    <row r="16" spans="1:14" ht="15" customHeight="1" x14ac:dyDescent="0.25">
      <c r="A16" s="221" t="s">
        <v>916</v>
      </c>
      <c r="B16" s="223" t="s">
        <v>277</v>
      </c>
      <c r="C16" s="76">
        <v>0</v>
      </c>
      <c r="D16" s="76">
        <v>0</v>
      </c>
      <c r="E16" s="76">
        <v>0</v>
      </c>
      <c r="F16" s="216"/>
      <c r="G16" s="216"/>
      <c r="H16" s="216"/>
      <c r="I16" s="216"/>
      <c r="J16" s="216"/>
      <c r="K16" s="216"/>
      <c r="L16" s="76">
        <v>0</v>
      </c>
      <c r="M16" s="76">
        <v>0</v>
      </c>
      <c r="N16" s="76">
        <v>0</v>
      </c>
    </row>
    <row r="17" spans="1:14" ht="30" x14ac:dyDescent="0.25">
      <c r="A17" s="221" t="s">
        <v>278</v>
      </c>
      <c r="B17" s="223" t="s">
        <v>279</v>
      </c>
      <c r="C17" s="76">
        <v>0</v>
      </c>
      <c r="D17" s="76">
        <v>0</v>
      </c>
      <c r="E17" s="76">
        <v>0</v>
      </c>
      <c r="F17" s="216"/>
      <c r="G17" s="216"/>
      <c r="H17" s="216"/>
      <c r="I17" s="216"/>
      <c r="J17" s="216"/>
      <c r="K17" s="216"/>
      <c r="L17" s="76">
        <v>0</v>
      </c>
      <c r="M17" s="76">
        <v>0</v>
      </c>
      <c r="N17" s="76">
        <v>0</v>
      </c>
    </row>
    <row r="18" spans="1:14" ht="20.25" customHeight="1" x14ac:dyDescent="0.25">
      <c r="A18" s="221" t="s">
        <v>448</v>
      </c>
      <c r="B18" s="223" t="s">
        <v>280</v>
      </c>
      <c r="C18" s="76">
        <v>0</v>
      </c>
      <c r="D18" s="76">
        <v>0</v>
      </c>
      <c r="E18" s="76">
        <v>0</v>
      </c>
      <c r="F18" s="216"/>
      <c r="G18" s="216"/>
      <c r="H18" s="216"/>
      <c r="I18" s="216"/>
      <c r="J18" s="216"/>
      <c r="K18" s="216"/>
      <c r="L18" s="76">
        <v>0</v>
      </c>
      <c r="M18" s="76">
        <v>0</v>
      </c>
      <c r="N18" s="76">
        <v>0</v>
      </c>
    </row>
    <row r="19" spans="1:14" ht="20.25" customHeight="1" x14ac:dyDescent="0.25">
      <c r="A19" s="221" t="s">
        <v>497</v>
      </c>
      <c r="B19" s="223" t="s">
        <v>281</v>
      </c>
      <c r="C19" s="76">
        <v>0</v>
      </c>
      <c r="D19" s="76">
        <v>0</v>
      </c>
      <c r="E19" s="76">
        <v>0</v>
      </c>
      <c r="F19" s="216"/>
      <c r="G19" s="216"/>
      <c r="H19" s="216"/>
      <c r="I19" s="216"/>
      <c r="J19" s="216"/>
      <c r="K19" s="216"/>
      <c r="L19" s="76">
        <v>0</v>
      </c>
      <c r="M19" s="76">
        <v>0</v>
      </c>
      <c r="N19" s="76">
        <v>0</v>
      </c>
    </row>
    <row r="20" spans="1:14" ht="15" customHeight="1" x14ac:dyDescent="0.25">
      <c r="A20" s="221" t="s">
        <v>450</v>
      </c>
      <c r="B20" s="223" t="s">
        <v>282</v>
      </c>
      <c r="C20" s="76">
        <v>538000</v>
      </c>
      <c r="D20" s="76">
        <v>1691624</v>
      </c>
      <c r="E20" s="76">
        <v>1691624</v>
      </c>
      <c r="F20" s="216"/>
      <c r="G20" s="216"/>
      <c r="H20" s="216"/>
      <c r="I20" s="216"/>
      <c r="J20" s="216"/>
      <c r="K20" s="216"/>
      <c r="L20" s="76">
        <v>538000</v>
      </c>
      <c r="M20" s="76">
        <v>1691624</v>
      </c>
      <c r="N20" s="76">
        <v>1691624</v>
      </c>
    </row>
    <row r="21" spans="1:14" ht="15" customHeight="1" x14ac:dyDescent="0.25">
      <c r="A21" s="222" t="s">
        <v>479</v>
      </c>
      <c r="B21" s="224" t="s">
        <v>283</v>
      </c>
      <c r="C21" s="77">
        <v>20218932</v>
      </c>
      <c r="D21" s="77">
        <v>22709414</v>
      </c>
      <c r="E21" s="77">
        <v>22709414</v>
      </c>
      <c r="F21" s="216"/>
      <c r="G21" s="216"/>
      <c r="H21" s="216"/>
      <c r="I21" s="216"/>
      <c r="J21" s="216"/>
      <c r="K21" s="216"/>
      <c r="L21" s="77">
        <v>20218932</v>
      </c>
      <c r="M21" s="77">
        <v>22709414</v>
      </c>
      <c r="N21" s="77">
        <v>22709414</v>
      </c>
    </row>
    <row r="22" spans="1:14" ht="15" customHeight="1" x14ac:dyDescent="0.25">
      <c r="A22" s="221" t="s">
        <v>917</v>
      </c>
      <c r="B22" s="223" t="s">
        <v>292</v>
      </c>
      <c r="C22" s="76">
        <v>0</v>
      </c>
      <c r="D22" s="76">
        <v>0</v>
      </c>
      <c r="E22" s="76">
        <v>0</v>
      </c>
      <c r="F22" s="216"/>
      <c r="G22" s="216"/>
      <c r="H22" s="216"/>
      <c r="I22" s="216"/>
      <c r="J22" s="216"/>
      <c r="K22" s="216"/>
      <c r="L22" s="76">
        <v>0</v>
      </c>
      <c r="M22" s="76">
        <v>0</v>
      </c>
      <c r="N22" s="76">
        <v>0</v>
      </c>
    </row>
    <row r="23" spans="1:14" ht="15" customHeight="1" x14ac:dyDescent="0.25">
      <c r="A23" s="221" t="s">
        <v>918</v>
      </c>
      <c r="B23" s="223" t="s">
        <v>293</v>
      </c>
      <c r="C23" s="76">
        <v>0</v>
      </c>
      <c r="D23" s="76">
        <v>0</v>
      </c>
      <c r="E23" s="76">
        <v>0</v>
      </c>
      <c r="F23" s="216"/>
      <c r="G23" s="216"/>
      <c r="H23" s="216"/>
      <c r="I23" s="216"/>
      <c r="J23" s="216"/>
      <c r="K23" s="216"/>
      <c r="L23" s="76">
        <v>0</v>
      </c>
      <c r="M23" s="76">
        <v>0</v>
      </c>
      <c r="N23" s="76">
        <v>0</v>
      </c>
    </row>
    <row r="24" spans="1:14" s="92" customFormat="1" ht="15" customHeight="1" x14ac:dyDescent="0.25">
      <c r="A24" s="222" t="s">
        <v>919</v>
      </c>
      <c r="B24" s="224" t="s">
        <v>294</v>
      </c>
      <c r="C24" s="76">
        <v>0</v>
      </c>
      <c r="D24" s="76">
        <v>0</v>
      </c>
      <c r="E24" s="76">
        <v>0</v>
      </c>
      <c r="F24" s="217"/>
      <c r="G24" s="217"/>
      <c r="H24" s="217"/>
      <c r="I24" s="217"/>
      <c r="J24" s="217"/>
      <c r="K24" s="217"/>
      <c r="L24" s="76">
        <v>0</v>
      </c>
      <c r="M24" s="76">
        <v>0</v>
      </c>
      <c r="N24" s="76">
        <v>0</v>
      </c>
    </row>
    <row r="25" spans="1:14" ht="15" customHeight="1" x14ac:dyDescent="0.25">
      <c r="A25" s="221" t="s">
        <v>920</v>
      </c>
      <c r="B25" s="223" t="s">
        <v>295</v>
      </c>
      <c r="C25" s="76">
        <v>0</v>
      </c>
      <c r="D25" s="76">
        <v>0</v>
      </c>
      <c r="E25" s="76">
        <v>0</v>
      </c>
      <c r="F25" s="216"/>
      <c r="G25" s="216"/>
      <c r="H25" s="216"/>
      <c r="I25" s="216"/>
      <c r="J25" s="216"/>
      <c r="K25" s="216"/>
      <c r="L25" s="76">
        <v>0</v>
      </c>
      <c r="M25" s="76">
        <v>0</v>
      </c>
      <c r="N25" s="76">
        <v>0</v>
      </c>
    </row>
    <row r="26" spans="1:14" ht="15" customHeight="1" x14ac:dyDescent="0.25">
      <c r="A26" s="221" t="s">
        <v>455</v>
      </c>
      <c r="B26" s="223" t="s">
        <v>296</v>
      </c>
      <c r="C26" s="76">
        <v>0</v>
      </c>
      <c r="D26" s="76">
        <v>0</v>
      </c>
      <c r="E26" s="76">
        <v>0</v>
      </c>
      <c r="F26" s="216"/>
      <c r="G26" s="216"/>
      <c r="H26" s="216"/>
      <c r="I26" s="216"/>
      <c r="J26" s="216"/>
      <c r="K26" s="216"/>
      <c r="L26" s="76">
        <v>0</v>
      </c>
      <c r="M26" s="76">
        <v>0</v>
      </c>
      <c r="N26" s="76">
        <v>0</v>
      </c>
    </row>
    <row r="27" spans="1:14" ht="15" customHeight="1" x14ac:dyDescent="0.25">
      <c r="A27" s="221" t="s">
        <v>456</v>
      </c>
      <c r="B27" s="223" t="s">
        <v>297</v>
      </c>
      <c r="C27" s="77">
        <v>340000</v>
      </c>
      <c r="D27" s="77">
        <v>389000</v>
      </c>
      <c r="E27" s="77">
        <v>389000</v>
      </c>
      <c r="F27" s="216"/>
      <c r="G27" s="216"/>
      <c r="H27" s="216"/>
      <c r="I27" s="216"/>
      <c r="J27" s="216"/>
      <c r="K27" s="216"/>
      <c r="L27" s="77">
        <v>340000</v>
      </c>
      <c r="M27" s="77">
        <v>389000</v>
      </c>
      <c r="N27" s="77">
        <v>389000</v>
      </c>
    </row>
    <row r="28" spans="1:14" ht="15" customHeight="1" x14ac:dyDescent="0.25">
      <c r="A28" s="221" t="s">
        <v>457</v>
      </c>
      <c r="B28" s="223" t="s">
        <v>298</v>
      </c>
      <c r="C28" s="76">
        <v>4400000</v>
      </c>
      <c r="D28" s="76">
        <v>3890057</v>
      </c>
      <c r="E28" s="76">
        <v>3890057</v>
      </c>
      <c r="F28" s="216"/>
      <c r="G28" s="216"/>
      <c r="H28" s="216"/>
      <c r="I28" s="216"/>
      <c r="J28" s="216"/>
      <c r="K28" s="216"/>
      <c r="L28" s="76">
        <v>4400000</v>
      </c>
      <c r="M28" s="76">
        <v>3890057</v>
      </c>
      <c r="N28" s="76">
        <v>3890057</v>
      </c>
    </row>
    <row r="29" spans="1:14" ht="15" customHeight="1" x14ac:dyDescent="0.25">
      <c r="A29" s="221" t="s">
        <v>458</v>
      </c>
      <c r="B29" s="223" t="s">
        <v>301</v>
      </c>
      <c r="C29" s="76">
        <v>0</v>
      </c>
      <c r="D29" s="76">
        <v>0</v>
      </c>
      <c r="E29" s="76">
        <v>0</v>
      </c>
      <c r="F29" s="216"/>
      <c r="G29" s="216"/>
      <c r="H29" s="216"/>
      <c r="I29" s="216"/>
      <c r="J29" s="216"/>
      <c r="K29" s="216"/>
      <c r="L29" s="76">
        <v>0</v>
      </c>
      <c r="M29" s="76">
        <v>0</v>
      </c>
      <c r="N29" s="76">
        <v>0</v>
      </c>
    </row>
    <row r="30" spans="1:14" ht="15" customHeight="1" x14ac:dyDescent="0.25">
      <c r="A30" s="221" t="s">
        <v>302</v>
      </c>
      <c r="B30" s="223" t="s">
        <v>303</v>
      </c>
      <c r="C30" s="76">
        <v>0</v>
      </c>
      <c r="D30" s="76">
        <v>0</v>
      </c>
      <c r="E30" s="76">
        <v>0</v>
      </c>
      <c r="F30" s="216"/>
      <c r="G30" s="216"/>
      <c r="H30" s="216"/>
      <c r="I30" s="216"/>
      <c r="J30" s="216"/>
      <c r="K30" s="216"/>
      <c r="L30" s="76">
        <v>0</v>
      </c>
      <c r="M30" s="76">
        <v>0</v>
      </c>
      <c r="N30" s="76">
        <v>0</v>
      </c>
    </row>
    <row r="31" spans="1:14" ht="15" customHeight="1" x14ac:dyDescent="0.25">
      <c r="A31" s="221" t="s">
        <v>459</v>
      </c>
      <c r="B31" s="223" t="s">
        <v>304</v>
      </c>
      <c r="C31" s="76">
        <v>1000000</v>
      </c>
      <c r="D31" s="76">
        <v>748703</v>
      </c>
      <c r="E31" s="76">
        <v>748703</v>
      </c>
      <c r="F31" s="216"/>
      <c r="G31" s="216"/>
      <c r="H31" s="216"/>
      <c r="I31" s="216"/>
      <c r="J31" s="216"/>
      <c r="K31" s="216"/>
      <c r="L31" s="76">
        <v>1000000</v>
      </c>
      <c r="M31" s="76">
        <v>748703</v>
      </c>
      <c r="N31" s="76">
        <v>748703</v>
      </c>
    </row>
    <row r="32" spans="1:14" ht="15" customHeight="1" x14ac:dyDescent="0.25">
      <c r="A32" s="221" t="s">
        <v>503</v>
      </c>
      <c r="B32" s="223" t="s">
        <v>309</v>
      </c>
      <c r="C32" s="76">
        <v>0</v>
      </c>
      <c r="D32" s="76">
        <v>0</v>
      </c>
      <c r="E32" s="76">
        <v>0</v>
      </c>
      <c r="F32" s="216"/>
      <c r="G32" s="216"/>
      <c r="H32" s="216"/>
      <c r="I32" s="216"/>
      <c r="J32" s="216"/>
      <c r="K32" s="216"/>
      <c r="L32" s="76">
        <v>0</v>
      </c>
      <c r="M32" s="76">
        <v>0</v>
      </c>
      <c r="N32" s="76">
        <v>0</v>
      </c>
    </row>
    <row r="33" spans="1:14" s="92" customFormat="1" ht="15" customHeight="1" x14ac:dyDescent="0.25">
      <c r="A33" s="222" t="s">
        <v>921</v>
      </c>
      <c r="B33" s="224" t="s">
        <v>312</v>
      </c>
      <c r="C33" s="77">
        <v>5400000</v>
      </c>
      <c r="D33" s="77">
        <v>4638760</v>
      </c>
      <c r="E33" s="77">
        <v>4638760</v>
      </c>
      <c r="F33" s="217"/>
      <c r="G33" s="217"/>
      <c r="H33" s="217"/>
      <c r="I33" s="217"/>
      <c r="J33" s="217"/>
      <c r="K33" s="217"/>
      <c r="L33" s="77">
        <v>5400000</v>
      </c>
      <c r="M33" s="77">
        <v>4638760</v>
      </c>
      <c r="N33" s="77">
        <v>4638760</v>
      </c>
    </row>
    <row r="34" spans="1:14" ht="15" customHeight="1" x14ac:dyDescent="0.25">
      <c r="A34" s="221" t="s">
        <v>922</v>
      </c>
      <c r="B34" s="223" t="s">
        <v>313</v>
      </c>
      <c r="C34" s="76">
        <v>65000</v>
      </c>
      <c r="D34" s="76">
        <v>66925</v>
      </c>
      <c r="E34" s="76">
        <v>66925</v>
      </c>
      <c r="F34" s="216"/>
      <c r="G34" s="216"/>
      <c r="H34" s="216"/>
      <c r="I34" s="216"/>
      <c r="J34" s="216"/>
      <c r="K34" s="216"/>
      <c r="L34" s="76">
        <v>65000</v>
      </c>
      <c r="M34" s="76">
        <v>66925</v>
      </c>
      <c r="N34" s="76">
        <v>66925</v>
      </c>
    </row>
    <row r="35" spans="1:14" s="92" customFormat="1" ht="15" customHeight="1" x14ac:dyDescent="0.25">
      <c r="A35" s="222" t="s">
        <v>923</v>
      </c>
      <c r="B35" s="224" t="s">
        <v>314</v>
      </c>
      <c r="C35" s="77">
        <v>5805000</v>
      </c>
      <c r="D35" s="77">
        <v>5094685</v>
      </c>
      <c r="E35" s="77">
        <v>5094685</v>
      </c>
      <c r="F35" s="217"/>
      <c r="G35" s="217"/>
      <c r="H35" s="217"/>
      <c r="I35" s="217"/>
      <c r="J35" s="217"/>
      <c r="K35" s="217"/>
      <c r="L35" s="77">
        <v>5805000</v>
      </c>
      <c r="M35" s="77">
        <v>5094685</v>
      </c>
      <c r="N35" s="77">
        <v>5094685</v>
      </c>
    </row>
    <row r="36" spans="1:14" ht="15" customHeight="1" x14ac:dyDescent="0.25">
      <c r="A36" s="221" t="s">
        <v>924</v>
      </c>
      <c r="B36" s="223" t="s">
        <v>316</v>
      </c>
      <c r="C36" s="76">
        <v>0</v>
      </c>
      <c r="D36" s="76">
        <v>0</v>
      </c>
      <c r="E36" s="76">
        <v>0</v>
      </c>
      <c r="F36" s="216"/>
      <c r="G36" s="216"/>
      <c r="H36" s="216"/>
      <c r="I36" s="216"/>
      <c r="J36" s="216"/>
      <c r="K36" s="216"/>
      <c r="L36" s="76">
        <v>0</v>
      </c>
      <c r="M36" s="76">
        <v>0</v>
      </c>
      <c r="N36" s="76">
        <v>0</v>
      </c>
    </row>
    <row r="37" spans="1:14" ht="15" customHeight="1" x14ac:dyDescent="0.25">
      <c r="A37" s="221" t="s">
        <v>461</v>
      </c>
      <c r="B37" s="223" t="s">
        <v>317</v>
      </c>
      <c r="C37" s="76">
        <v>0</v>
      </c>
      <c r="D37" s="76">
        <v>98960</v>
      </c>
      <c r="E37" s="76">
        <v>98960</v>
      </c>
      <c r="F37" s="216"/>
      <c r="G37" s="216"/>
      <c r="H37" s="216"/>
      <c r="I37" s="216"/>
      <c r="J37" s="216"/>
      <c r="K37" s="216"/>
      <c r="L37" s="76">
        <v>0</v>
      </c>
      <c r="M37" s="76">
        <v>98960</v>
      </c>
      <c r="N37" s="76">
        <v>98960</v>
      </c>
    </row>
    <row r="38" spans="1:14" ht="15" customHeight="1" x14ac:dyDescent="0.25">
      <c r="A38" s="221" t="s">
        <v>925</v>
      </c>
      <c r="B38" s="223" t="s">
        <v>318</v>
      </c>
      <c r="C38" s="76">
        <v>0</v>
      </c>
      <c r="D38" s="76">
        <v>0</v>
      </c>
      <c r="E38" s="76">
        <v>0</v>
      </c>
      <c r="F38" s="216"/>
      <c r="G38" s="216"/>
      <c r="H38" s="216"/>
      <c r="I38" s="216"/>
      <c r="J38" s="216"/>
      <c r="K38" s="216"/>
      <c r="L38" s="76">
        <v>0</v>
      </c>
      <c r="M38" s="76">
        <v>0</v>
      </c>
      <c r="N38" s="76">
        <v>0</v>
      </c>
    </row>
    <row r="39" spans="1:14" ht="15" customHeight="1" x14ac:dyDescent="0.25">
      <c r="A39" s="221" t="s">
        <v>463</v>
      </c>
      <c r="B39" s="223" t="s">
        <v>319</v>
      </c>
      <c r="C39" s="76">
        <v>550000</v>
      </c>
      <c r="D39" s="76">
        <v>430893</v>
      </c>
      <c r="E39" s="76">
        <v>430893</v>
      </c>
      <c r="F39" s="216"/>
      <c r="G39" s="216"/>
      <c r="H39" s="216"/>
      <c r="I39" s="216"/>
      <c r="J39" s="216"/>
      <c r="K39" s="216"/>
      <c r="L39" s="76">
        <v>550000</v>
      </c>
      <c r="M39" s="76">
        <v>430893</v>
      </c>
      <c r="N39" s="76">
        <v>430893</v>
      </c>
    </row>
    <row r="40" spans="1:14" ht="15" customHeight="1" x14ac:dyDescent="0.25">
      <c r="A40" s="221" t="s">
        <v>320</v>
      </c>
      <c r="B40" s="223" t="s">
        <v>321</v>
      </c>
      <c r="C40" s="76">
        <v>0</v>
      </c>
      <c r="D40" s="76">
        <v>0</v>
      </c>
      <c r="E40" s="76">
        <v>0</v>
      </c>
      <c r="F40" s="216"/>
      <c r="G40" s="216"/>
      <c r="H40" s="216"/>
      <c r="I40" s="216"/>
      <c r="J40" s="216"/>
      <c r="K40" s="216"/>
      <c r="L40" s="76">
        <v>0</v>
      </c>
      <c r="M40" s="76">
        <v>0</v>
      </c>
      <c r="N40" s="76">
        <v>0</v>
      </c>
    </row>
    <row r="41" spans="1:14" ht="15" customHeight="1" x14ac:dyDescent="0.25">
      <c r="A41" s="221" t="s">
        <v>322</v>
      </c>
      <c r="B41" s="223" t="s">
        <v>323</v>
      </c>
      <c r="C41" s="76">
        <v>0</v>
      </c>
      <c r="D41" s="76">
        <v>0</v>
      </c>
      <c r="E41" s="76">
        <v>0</v>
      </c>
      <c r="F41" s="216"/>
      <c r="G41" s="216"/>
      <c r="H41" s="216"/>
      <c r="I41" s="216"/>
      <c r="J41" s="216"/>
      <c r="K41" s="216"/>
      <c r="L41" s="76">
        <v>0</v>
      </c>
      <c r="M41" s="76">
        <v>0</v>
      </c>
      <c r="N41" s="76">
        <v>0</v>
      </c>
    </row>
    <row r="42" spans="1:14" ht="15" customHeight="1" x14ac:dyDescent="0.25">
      <c r="A42" s="221" t="s">
        <v>926</v>
      </c>
      <c r="B42" s="223" t="s">
        <v>325</v>
      </c>
      <c r="C42" s="76">
        <v>0</v>
      </c>
      <c r="D42" s="76">
        <v>0</v>
      </c>
      <c r="E42" s="76">
        <v>0</v>
      </c>
      <c r="F42" s="216"/>
      <c r="G42" s="216"/>
      <c r="H42" s="216"/>
      <c r="I42" s="216"/>
      <c r="J42" s="216"/>
      <c r="K42" s="216"/>
      <c r="L42" s="76">
        <v>0</v>
      </c>
      <c r="M42" s="76">
        <v>0</v>
      </c>
      <c r="N42" s="76">
        <v>0</v>
      </c>
    </row>
    <row r="43" spans="1:14" ht="15" customHeight="1" x14ac:dyDescent="0.25">
      <c r="A43" s="221" t="s">
        <v>927</v>
      </c>
      <c r="B43" s="223" t="s">
        <v>326</v>
      </c>
      <c r="C43" s="76">
        <v>0</v>
      </c>
      <c r="D43" s="76">
        <v>8</v>
      </c>
      <c r="E43" s="76">
        <v>8</v>
      </c>
      <c r="F43" s="216"/>
      <c r="G43" s="216"/>
      <c r="H43" s="216"/>
      <c r="I43" s="216"/>
      <c r="J43" s="216"/>
      <c r="K43" s="216"/>
      <c r="L43" s="76">
        <v>0</v>
      </c>
      <c r="M43" s="76">
        <v>8</v>
      </c>
      <c r="N43" s="76">
        <v>8</v>
      </c>
    </row>
    <row r="44" spans="1:14" ht="15" customHeight="1" x14ac:dyDescent="0.25">
      <c r="A44" s="221" t="s">
        <v>928</v>
      </c>
      <c r="B44" s="223" t="s">
        <v>327</v>
      </c>
      <c r="C44" s="76">
        <v>0</v>
      </c>
      <c r="D44" s="76">
        <v>0</v>
      </c>
      <c r="E44" s="76">
        <v>0</v>
      </c>
      <c r="F44" s="216"/>
      <c r="G44" s="216"/>
      <c r="H44" s="216"/>
      <c r="I44" s="216"/>
      <c r="J44" s="216"/>
      <c r="K44" s="216"/>
      <c r="L44" s="76">
        <v>0</v>
      </c>
      <c r="M44" s="76">
        <v>0</v>
      </c>
      <c r="N44" s="76">
        <v>0</v>
      </c>
    </row>
    <row r="45" spans="1:14" ht="15" customHeight="1" x14ac:dyDescent="0.25">
      <c r="A45" s="221" t="s">
        <v>817</v>
      </c>
      <c r="B45" s="223" t="s">
        <v>328</v>
      </c>
      <c r="C45" s="76">
        <v>0</v>
      </c>
      <c r="D45" s="76">
        <v>0</v>
      </c>
      <c r="E45" s="76">
        <v>0</v>
      </c>
      <c r="F45" s="216"/>
      <c r="G45" s="216"/>
      <c r="H45" s="216"/>
      <c r="I45" s="216"/>
      <c r="J45" s="216"/>
      <c r="K45" s="216"/>
      <c r="L45" s="76">
        <v>0</v>
      </c>
      <c r="M45" s="76">
        <v>0</v>
      </c>
      <c r="N45" s="76">
        <v>0</v>
      </c>
    </row>
    <row r="46" spans="1:14" s="92" customFormat="1" ht="15" customHeight="1" x14ac:dyDescent="0.25">
      <c r="A46" s="221" t="s">
        <v>466</v>
      </c>
      <c r="B46" s="223" t="s">
        <v>816</v>
      </c>
      <c r="C46" s="76">
        <v>250000</v>
      </c>
      <c r="D46" s="76">
        <v>635714</v>
      </c>
      <c r="E46" s="76">
        <v>635714</v>
      </c>
      <c r="F46" s="216"/>
      <c r="G46" s="216"/>
      <c r="H46" s="216"/>
      <c r="I46" s="216"/>
      <c r="J46" s="216"/>
      <c r="K46" s="216"/>
      <c r="L46" s="76">
        <v>250000</v>
      </c>
      <c r="M46" s="76">
        <v>635714</v>
      </c>
      <c r="N46" s="76">
        <v>635714</v>
      </c>
    </row>
    <row r="47" spans="1:14" ht="15" customHeight="1" x14ac:dyDescent="0.25">
      <c r="A47" s="222" t="s">
        <v>484</v>
      </c>
      <c r="B47" s="224" t="s">
        <v>329</v>
      </c>
      <c r="C47" s="77">
        <v>800000</v>
      </c>
      <c r="D47" s="77">
        <v>1165575</v>
      </c>
      <c r="E47" s="77">
        <v>1165575</v>
      </c>
      <c r="F47" s="218"/>
      <c r="G47" s="218"/>
      <c r="H47" s="218"/>
      <c r="I47" s="218"/>
      <c r="J47" s="218"/>
      <c r="K47" s="218"/>
      <c r="L47" s="77">
        <v>800000</v>
      </c>
      <c r="M47" s="77">
        <v>1165575</v>
      </c>
      <c r="N47" s="77">
        <v>1165575</v>
      </c>
    </row>
    <row r="48" spans="1:14" ht="30" x14ac:dyDescent="0.25">
      <c r="A48" s="221" t="s">
        <v>338</v>
      </c>
      <c r="B48" s="223" t="s">
        <v>339</v>
      </c>
      <c r="C48" s="76">
        <v>0</v>
      </c>
      <c r="D48" s="76">
        <v>0</v>
      </c>
      <c r="E48" s="76">
        <v>0</v>
      </c>
      <c r="F48" s="219"/>
      <c r="G48" s="219"/>
      <c r="H48" s="219"/>
      <c r="I48" s="219"/>
      <c r="J48" s="219"/>
      <c r="K48" s="219"/>
      <c r="L48" s="76">
        <v>0</v>
      </c>
      <c r="M48" s="76">
        <v>0</v>
      </c>
      <c r="N48" s="76">
        <v>0</v>
      </c>
    </row>
    <row r="49" spans="1:14" ht="15" customHeight="1" x14ac:dyDescent="0.25">
      <c r="A49" s="221" t="s">
        <v>929</v>
      </c>
      <c r="B49" s="223" t="s">
        <v>340</v>
      </c>
      <c r="C49" s="76">
        <v>0</v>
      </c>
      <c r="D49" s="76">
        <v>0</v>
      </c>
      <c r="E49" s="76">
        <v>0</v>
      </c>
      <c r="F49" s="219"/>
      <c r="G49" s="219"/>
      <c r="H49" s="219"/>
      <c r="I49" s="219"/>
      <c r="J49" s="219"/>
      <c r="K49" s="219"/>
      <c r="L49" s="76">
        <v>0</v>
      </c>
      <c r="M49" s="76">
        <v>0</v>
      </c>
      <c r="N49" s="76">
        <v>0</v>
      </c>
    </row>
    <row r="50" spans="1:14" ht="30" x14ac:dyDescent="0.25">
      <c r="A50" s="221" t="s">
        <v>930</v>
      </c>
      <c r="B50" s="223" t="s">
        <v>931</v>
      </c>
      <c r="C50" s="76">
        <v>0</v>
      </c>
      <c r="D50" s="76">
        <v>0</v>
      </c>
      <c r="E50" s="76">
        <v>0</v>
      </c>
      <c r="F50" s="219"/>
      <c r="G50" s="219"/>
      <c r="H50" s="219"/>
      <c r="I50" s="219"/>
      <c r="J50" s="219"/>
      <c r="K50" s="219"/>
      <c r="L50" s="76">
        <v>0</v>
      </c>
      <c r="M50" s="76">
        <v>0</v>
      </c>
      <c r="N50" s="76">
        <v>0</v>
      </c>
    </row>
    <row r="51" spans="1:14" ht="30" x14ac:dyDescent="0.25">
      <c r="A51" s="221" t="s">
        <v>513</v>
      </c>
      <c r="B51" s="223" t="s">
        <v>932</v>
      </c>
      <c r="C51" s="76">
        <v>0</v>
      </c>
      <c r="D51" s="76">
        <v>0</v>
      </c>
      <c r="E51" s="76">
        <v>0</v>
      </c>
      <c r="F51" s="219"/>
      <c r="G51" s="219"/>
      <c r="H51" s="219"/>
      <c r="I51" s="219"/>
      <c r="J51" s="219"/>
      <c r="K51" s="219"/>
      <c r="L51" s="76">
        <v>0</v>
      </c>
      <c r="M51" s="76">
        <v>0</v>
      </c>
      <c r="N51" s="76">
        <v>0</v>
      </c>
    </row>
    <row r="52" spans="1:14" ht="15" customHeight="1" x14ac:dyDescent="0.25">
      <c r="A52" s="221" t="s">
        <v>470</v>
      </c>
      <c r="B52" s="223" t="s">
        <v>634</v>
      </c>
      <c r="C52" s="76">
        <v>0</v>
      </c>
      <c r="D52" s="76">
        <v>0</v>
      </c>
      <c r="E52" s="76">
        <v>0</v>
      </c>
      <c r="F52" s="219"/>
      <c r="G52" s="219"/>
      <c r="H52" s="219"/>
      <c r="I52" s="219"/>
      <c r="J52" s="219"/>
      <c r="K52" s="219"/>
      <c r="L52" s="76">
        <v>0</v>
      </c>
      <c r="M52" s="76">
        <v>0</v>
      </c>
      <c r="N52" s="76">
        <v>0</v>
      </c>
    </row>
    <row r="53" spans="1:14" s="92" customFormat="1" ht="15" customHeight="1" x14ac:dyDescent="0.25">
      <c r="A53" s="222" t="s">
        <v>933</v>
      </c>
      <c r="B53" s="224" t="s">
        <v>341</v>
      </c>
      <c r="C53" s="77">
        <v>0</v>
      </c>
      <c r="D53" s="77">
        <v>0</v>
      </c>
      <c r="E53" s="77">
        <v>0</v>
      </c>
      <c r="F53" s="218"/>
      <c r="G53" s="218"/>
      <c r="H53" s="218"/>
      <c r="I53" s="218"/>
      <c r="J53" s="218"/>
      <c r="K53" s="218"/>
      <c r="L53" s="77">
        <v>0</v>
      </c>
      <c r="M53" s="77">
        <v>0</v>
      </c>
      <c r="N53" s="77">
        <v>0</v>
      </c>
    </row>
    <row r="54" spans="1:14" ht="15" customHeight="1" x14ac:dyDescent="0.25">
      <c r="A54" s="227" t="s">
        <v>549</v>
      </c>
      <c r="B54" s="228"/>
      <c r="C54" s="285">
        <f>C21+C35+C47+C53</f>
        <v>26823932</v>
      </c>
      <c r="D54" s="285">
        <f t="shared" ref="D54:E54" si="0">D21+D35+D47+D53</f>
        <v>28969674</v>
      </c>
      <c r="E54" s="285">
        <f t="shared" si="0"/>
        <v>28969674</v>
      </c>
      <c r="F54" s="229"/>
      <c r="G54" s="229"/>
      <c r="H54" s="229"/>
      <c r="I54" s="229"/>
      <c r="J54" s="229"/>
      <c r="K54" s="229"/>
      <c r="L54" s="285">
        <f>L21+L35+L47+L53</f>
        <v>26823932</v>
      </c>
      <c r="M54" s="285">
        <f t="shared" ref="M54:N54" si="1">M21+M35+M47+M53</f>
        <v>28969674</v>
      </c>
      <c r="N54" s="285">
        <f t="shared" si="1"/>
        <v>28969674</v>
      </c>
    </row>
    <row r="55" spans="1:14" ht="15" customHeight="1" x14ac:dyDescent="0.25">
      <c r="A55" s="221" t="s">
        <v>284</v>
      </c>
      <c r="B55" s="223" t="s">
        <v>285</v>
      </c>
      <c r="C55" s="76">
        <v>0</v>
      </c>
      <c r="D55" s="76">
        <v>0</v>
      </c>
      <c r="E55" s="76">
        <v>0</v>
      </c>
      <c r="F55" s="219"/>
      <c r="G55" s="219"/>
      <c r="H55" s="219"/>
      <c r="I55" s="219"/>
      <c r="J55" s="219"/>
      <c r="K55" s="219"/>
      <c r="L55" s="76">
        <v>0</v>
      </c>
      <c r="M55" s="76">
        <v>0</v>
      </c>
      <c r="N55" s="76">
        <v>0</v>
      </c>
    </row>
    <row r="56" spans="1:14" ht="30" x14ac:dyDescent="0.25">
      <c r="A56" s="221" t="s">
        <v>286</v>
      </c>
      <c r="B56" s="223" t="s">
        <v>287</v>
      </c>
      <c r="C56" s="76">
        <v>0</v>
      </c>
      <c r="D56" s="76">
        <v>0</v>
      </c>
      <c r="E56" s="76">
        <v>0</v>
      </c>
      <c r="F56" s="216"/>
      <c r="G56" s="216"/>
      <c r="H56" s="216"/>
      <c r="I56" s="216"/>
      <c r="J56" s="216"/>
      <c r="K56" s="216"/>
      <c r="L56" s="76">
        <v>0</v>
      </c>
      <c r="M56" s="76">
        <v>0</v>
      </c>
      <c r="N56" s="76">
        <v>0</v>
      </c>
    </row>
    <row r="57" spans="1:14" ht="30" x14ac:dyDescent="0.25">
      <c r="A57" s="221" t="s">
        <v>451</v>
      </c>
      <c r="B57" s="223" t="s">
        <v>288</v>
      </c>
      <c r="C57" s="76">
        <v>0</v>
      </c>
      <c r="D57" s="76">
        <v>0</v>
      </c>
      <c r="E57" s="76">
        <v>0</v>
      </c>
      <c r="F57" s="216"/>
      <c r="G57" s="216"/>
      <c r="H57" s="216"/>
      <c r="I57" s="216"/>
      <c r="J57" s="216"/>
      <c r="K57" s="216"/>
      <c r="L57" s="76">
        <v>0</v>
      </c>
      <c r="M57" s="76">
        <v>0</v>
      </c>
      <c r="N57" s="76">
        <v>0</v>
      </c>
    </row>
    <row r="58" spans="1:14" ht="30" x14ac:dyDescent="0.25">
      <c r="A58" s="221" t="s">
        <v>452</v>
      </c>
      <c r="B58" s="223" t="s">
        <v>289</v>
      </c>
      <c r="C58" s="76">
        <v>0</v>
      </c>
      <c r="D58" s="76">
        <v>0</v>
      </c>
      <c r="E58" s="76">
        <v>0</v>
      </c>
      <c r="F58" s="216"/>
      <c r="G58" s="216"/>
      <c r="H58" s="216"/>
      <c r="I58" s="216"/>
      <c r="J58" s="216"/>
      <c r="K58" s="216"/>
      <c r="L58" s="76">
        <v>0</v>
      </c>
      <c r="M58" s="76">
        <v>0</v>
      </c>
      <c r="N58" s="76">
        <v>0</v>
      </c>
    </row>
    <row r="59" spans="1:14" ht="15" customHeight="1" x14ac:dyDescent="0.25">
      <c r="A59" s="221" t="s">
        <v>453</v>
      </c>
      <c r="B59" s="223" t="s">
        <v>290</v>
      </c>
      <c r="C59" s="76">
        <v>1763608</v>
      </c>
      <c r="D59" s="76">
        <v>1392321</v>
      </c>
      <c r="E59" s="76">
        <v>1392321</v>
      </c>
      <c r="F59" s="216"/>
      <c r="G59" s="216"/>
      <c r="H59" s="216"/>
      <c r="I59" s="216"/>
      <c r="J59" s="216"/>
      <c r="K59" s="216"/>
      <c r="L59" s="76">
        <v>1763608</v>
      </c>
      <c r="M59" s="76">
        <v>1392321</v>
      </c>
      <c r="N59" s="76">
        <v>1392321</v>
      </c>
    </row>
    <row r="60" spans="1:14" ht="15" customHeight="1" x14ac:dyDescent="0.25">
      <c r="A60" s="222" t="s">
        <v>934</v>
      </c>
      <c r="B60" s="224" t="s">
        <v>291</v>
      </c>
      <c r="C60" s="77">
        <v>1763608</v>
      </c>
      <c r="D60" s="77">
        <v>1392321</v>
      </c>
      <c r="E60" s="77">
        <v>1392321</v>
      </c>
      <c r="F60" s="216"/>
      <c r="G60" s="216"/>
      <c r="H60" s="216"/>
      <c r="I60" s="216"/>
      <c r="J60" s="216"/>
      <c r="K60" s="216"/>
      <c r="L60" s="77">
        <v>1763608</v>
      </c>
      <c r="M60" s="77">
        <v>1392321</v>
      </c>
      <c r="N60" s="77">
        <v>1392321</v>
      </c>
    </row>
    <row r="61" spans="1:14" ht="15" customHeight="1" x14ac:dyDescent="0.25">
      <c r="A61" s="221" t="s">
        <v>935</v>
      </c>
      <c r="B61" s="223" t="s">
        <v>330</v>
      </c>
      <c r="C61" s="209">
        <v>0</v>
      </c>
      <c r="D61" s="209">
        <v>0</v>
      </c>
      <c r="E61" s="209">
        <v>0</v>
      </c>
      <c r="F61" s="216"/>
      <c r="G61" s="216"/>
      <c r="H61" s="216"/>
      <c r="I61" s="216"/>
      <c r="J61" s="216"/>
      <c r="K61" s="216"/>
      <c r="L61" s="209">
        <v>0</v>
      </c>
      <c r="M61" s="209">
        <v>0</v>
      </c>
      <c r="N61" s="209">
        <v>0</v>
      </c>
    </row>
    <row r="62" spans="1:14" ht="15" customHeight="1" x14ac:dyDescent="0.25">
      <c r="A62" s="221" t="s">
        <v>468</v>
      </c>
      <c r="B62" s="223" t="s">
        <v>331</v>
      </c>
      <c r="C62" s="209">
        <v>0</v>
      </c>
      <c r="D62" s="209">
        <v>0</v>
      </c>
      <c r="E62" s="209">
        <v>0</v>
      </c>
      <c r="F62" s="216"/>
      <c r="G62" s="216"/>
      <c r="H62" s="216"/>
      <c r="I62" s="216"/>
      <c r="J62" s="216"/>
      <c r="K62" s="216"/>
      <c r="L62" s="209">
        <v>0</v>
      </c>
      <c r="M62" s="209">
        <v>0</v>
      </c>
      <c r="N62" s="209">
        <v>0</v>
      </c>
    </row>
    <row r="63" spans="1:14" s="92" customFormat="1" ht="15" customHeight="1" x14ac:dyDescent="0.25">
      <c r="A63" s="221" t="s">
        <v>936</v>
      </c>
      <c r="B63" s="223" t="s">
        <v>333</v>
      </c>
      <c r="C63" s="209">
        <v>0</v>
      </c>
      <c r="D63" s="209">
        <v>0</v>
      </c>
      <c r="E63" s="209">
        <v>0</v>
      </c>
      <c r="F63" s="216"/>
      <c r="G63" s="216"/>
      <c r="H63" s="216"/>
      <c r="I63" s="216"/>
      <c r="J63" s="216"/>
      <c r="K63" s="216"/>
      <c r="L63" s="209">
        <v>0</v>
      </c>
      <c r="M63" s="209">
        <v>0</v>
      </c>
      <c r="N63" s="209">
        <v>0</v>
      </c>
    </row>
    <row r="64" spans="1:14" ht="15" customHeight="1" x14ac:dyDescent="0.25">
      <c r="A64" s="221" t="s">
        <v>937</v>
      </c>
      <c r="B64" s="223" t="s">
        <v>334</v>
      </c>
      <c r="C64" s="209">
        <v>0</v>
      </c>
      <c r="D64" s="209">
        <v>0</v>
      </c>
      <c r="E64" s="209">
        <v>0</v>
      </c>
      <c r="F64" s="217"/>
      <c r="G64" s="217"/>
      <c r="H64" s="217"/>
      <c r="I64" s="217"/>
      <c r="J64" s="217"/>
      <c r="K64" s="217"/>
      <c r="L64" s="209">
        <v>0</v>
      </c>
      <c r="M64" s="209">
        <v>0</v>
      </c>
      <c r="N64" s="209">
        <v>0</v>
      </c>
    </row>
    <row r="65" spans="1:14" ht="15" customHeight="1" x14ac:dyDescent="0.25">
      <c r="A65" s="221" t="s">
        <v>335</v>
      </c>
      <c r="B65" s="223" t="s">
        <v>336</v>
      </c>
      <c r="C65" s="209">
        <v>0</v>
      </c>
      <c r="D65" s="209">
        <v>0</v>
      </c>
      <c r="E65" s="209">
        <v>0</v>
      </c>
      <c r="F65" s="216"/>
      <c r="G65" s="216"/>
      <c r="H65" s="216"/>
      <c r="I65" s="216"/>
      <c r="J65" s="216"/>
      <c r="K65" s="216"/>
      <c r="L65" s="209">
        <v>0</v>
      </c>
      <c r="M65" s="209">
        <v>0</v>
      </c>
      <c r="N65" s="209">
        <v>0</v>
      </c>
    </row>
    <row r="66" spans="1:14" s="92" customFormat="1" ht="15" customHeight="1" x14ac:dyDescent="0.25">
      <c r="A66" s="222" t="s">
        <v>485</v>
      </c>
      <c r="B66" s="224" t="s">
        <v>337</v>
      </c>
      <c r="C66" s="210">
        <v>0</v>
      </c>
      <c r="D66" s="210">
        <v>0</v>
      </c>
      <c r="E66" s="210">
        <v>0</v>
      </c>
      <c r="F66" s="217"/>
      <c r="G66" s="217"/>
      <c r="H66" s="217"/>
      <c r="I66" s="217"/>
      <c r="J66" s="217"/>
      <c r="K66" s="217"/>
      <c r="L66" s="210">
        <v>0</v>
      </c>
      <c r="M66" s="210">
        <v>0</v>
      </c>
      <c r="N66" s="210">
        <v>0</v>
      </c>
    </row>
    <row r="67" spans="1:14" ht="30" x14ac:dyDescent="0.25">
      <c r="A67" s="221" t="s">
        <v>342</v>
      </c>
      <c r="B67" s="223" t="s">
        <v>343</v>
      </c>
      <c r="C67" s="209">
        <v>0</v>
      </c>
      <c r="D67" s="209">
        <v>0</v>
      </c>
      <c r="E67" s="209">
        <v>0</v>
      </c>
      <c r="F67" s="219"/>
      <c r="G67" s="219"/>
      <c r="H67" s="219"/>
      <c r="I67" s="219"/>
      <c r="J67" s="219"/>
      <c r="K67" s="219"/>
      <c r="L67" s="209">
        <v>0</v>
      </c>
      <c r="M67" s="209">
        <v>0</v>
      </c>
      <c r="N67" s="209">
        <v>0</v>
      </c>
    </row>
    <row r="68" spans="1:14" x14ac:dyDescent="0.25">
      <c r="A68" s="221" t="s">
        <v>938</v>
      </c>
      <c r="B68" s="223" t="s">
        <v>344</v>
      </c>
      <c r="C68" s="209">
        <v>0</v>
      </c>
      <c r="D68" s="209">
        <v>0</v>
      </c>
      <c r="E68" s="209">
        <v>0</v>
      </c>
      <c r="F68" s="219"/>
      <c r="G68" s="219"/>
      <c r="H68" s="219"/>
      <c r="I68" s="219"/>
      <c r="J68" s="219"/>
      <c r="K68" s="219"/>
      <c r="L68" s="209">
        <v>0</v>
      </c>
      <c r="M68" s="209">
        <v>0</v>
      </c>
      <c r="N68" s="209">
        <v>0</v>
      </c>
    </row>
    <row r="69" spans="1:14" ht="30" x14ac:dyDescent="0.25">
      <c r="A69" s="221" t="s">
        <v>939</v>
      </c>
      <c r="B69" s="223" t="s">
        <v>345</v>
      </c>
      <c r="C69" s="209">
        <v>0</v>
      </c>
      <c r="D69" s="209">
        <v>0</v>
      </c>
      <c r="E69" s="209">
        <v>0</v>
      </c>
      <c r="F69" s="219"/>
      <c r="G69" s="219"/>
      <c r="H69" s="219"/>
      <c r="I69" s="219"/>
      <c r="J69" s="219"/>
      <c r="K69" s="219"/>
      <c r="L69" s="209">
        <v>0</v>
      </c>
      <c r="M69" s="209">
        <v>0</v>
      </c>
      <c r="N69" s="209">
        <v>0</v>
      </c>
    </row>
    <row r="70" spans="1:14" ht="30" x14ac:dyDescent="0.25">
      <c r="A70" s="221" t="s">
        <v>471</v>
      </c>
      <c r="B70" s="223" t="s">
        <v>940</v>
      </c>
      <c r="C70" s="209">
        <v>0</v>
      </c>
      <c r="D70" s="209">
        <v>0</v>
      </c>
      <c r="E70" s="209">
        <v>0</v>
      </c>
      <c r="F70" s="218"/>
      <c r="G70" s="218"/>
      <c r="H70" s="218"/>
      <c r="I70" s="219"/>
      <c r="J70" s="219"/>
      <c r="K70" s="219"/>
      <c r="L70" s="209">
        <v>0</v>
      </c>
      <c r="M70" s="209">
        <v>0</v>
      </c>
      <c r="N70" s="209">
        <v>0</v>
      </c>
    </row>
    <row r="71" spans="1:14" x14ac:dyDescent="0.25">
      <c r="A71" s="221" t="s">
        <v>516</v>
      </c>
      <c r="B71" s="223" t="s">
        <v>941</v>
      </c>
      <c r="C71" s="209">
        <v>0</v>
      </c>
      <c r="D71" s="209">
        <v>0</v>
      </c>
      <c r="E71" s="209">
        <v>0</v>
      </c>
      <c r="F71" s="219"/>
      <c r="G71" s="219"/>
      <c r="H71" s="219"/>
      <c r="I71" s="219"/>
      <c r="J71" s="219"/>
      <c r="K71" s="219"/>
      <c r="L71" s="209">
        <v>0</v>
      </c>
      <c r="M71" s="209">
        <v>0</v>
      </c>
      <c r="N71" s="209">
        <v>0</v>
      </c>
    </row>
    <row r="72" spans="1:14" x14ac:dyDescent="0.25">
      <c r="A72" s="222" t="s">
        <v>488</v>
      </c>
      <c r="B72" s="224" t="s">
        <v>346</v>
      </c>
      <c r="C72" s="210">
        <v>0</v>
      </c>
      <c r="D72" s="210">
        <v>0</v>
      </c>
      <c r="E72" s="210">
        <v>0</v>
      </c>
      <c r="F72" s="219"/>
      <c r="G72" s="219"/>
      <c r="H72" s="219"/>
      <c r="I72" s="219"/>
      <c r="J72" s="219"/>
      <c r="K72" s="219"/>
      <c r="L72" s="210">
        <v>0</v>
      </c>
      <c r="M72" s="210">
        <v>0</v>
      </c>
      <c r="N72" s="210">
        <v>0</v>
      </c>
    </row>
    <row r="73" spans="1:14" s="215" customFormat="1" x14ac:dyDescent="0.25">
      <c r="A73" s="227" t="s">
        <v>884</v>
      </c>
      <c r="B73" s="194"/>
      <c r="C73" s="213">
        <f>C60+C66+C72</f>
        <v>1763608</v>
      </c>
      <c r="D73" s="213">
        <f t="shared" ref="D73:E73" si="2">D60+D66+D72</f>
        <v>1392321</v>
      </c>
      <c r="E73" s="213">
        <f t="shared" si="2"/>
        <v>1392321</v>
      </c>
      <c r="F73" s="229"/>
      <c r="G73" s="229"/>
      <c r="H73" s="229"/>
      <c r="I73" s="229"/>
      <c r="J73" s="229"/>
      <c r="K73" s="229"/>
      <c r="L73" s="213">
        <f>L60+L66+L72</f>
        <v>1763608</v>
      </c>
      <c r="M73" s="213">
        <f t="shared" ref="M73:N73" si="3">M60+M66+M72</f>
        <v>1392321</v>
      </c>
      <c r="N73" s="213">
        <f t="shared" si="3"/>
        <v>1392321</v>
      </c>
    </row>
    <row r="74" spans="1:14" s="230" customFormat="1" ht="15.75" x14ac:dyDescent="0.3">
      <c r="A74" s="237" t="s">
        <v>942</v>
      </c>
      <c r="B74" s="238" t="s">
        <v>347</v>
      </c>
      <c r="C74" s="239">
        <f>C21+C35+C47+C53+C60+C66+C72</f>
        <v>28587540</v>
      </c>
      <c r="D74" s="239">
        <f t="shared" ref="D74:E74" si="4">D21+D35+D47+D53+D60+D66+D72</f>
        <v>30361995</v>
      </c>
      <c r="E74" s="239">
        <f t="shared" si="4"/>
        <v>30361995</v>
      </c>
      <c r="F74" s="240"/>
      <c r="G74" s="240"/>
      <c r="H74" s="240"/>
      <c r="I74" s="240"/>
      <c r="J74" s="240"/>
      <c r="K74" s="240"/>
      <c r="L74" s="239">
        <f>L21+L35+L47+L53+L60+L66+L72</f>
        <v>28587540</v>
      </c>
      <c r="M74" s="239">
        <f t="shared" ref="M74:N74" si="5">M21+M35+M47+M53+M60+M66+M72</f>
        <v>30361995</v>
      </c>
      <c r="N74" s="239">
        <f t="shared" si="5"/>
        <v>30361995</v>
      </c>
    </row>
    <row r="75" spans="1:14" x14ac:dyDescent="0.25">
      <c r="A75" s="157" t="s">
        <v>943</v>
      </c>
      <c r="B75" s="234" t="s">
        <v>348</v>
      </c>
      <c r="C75" s="209">
        <v>0</v>
      </c>
      <c r="D75" s="209">
        <v>0</v>
      </c>
      <c r="E75" s="209">
        <v>0</v>
      </c>
      <c r="F75" s="231"/>
      <c r="G75" s="216"/>
      <c r="H75" s="216"/>
      <c r="I75" s="216"/>
      <c r="J75" s="216"/>
      <c r="K75" s="216"/>
      <c r="L75" s="209">
        <v>0</v>
      </c>
      <c r="M75" s="209">
        <v>0</v>
      </c>
      <c r="N75" s="209">
        <v>0</v>
      </c>
    </row>
    <row r="76" spans="1:14" x14ac:dyDescent="0.25">
      <c r="A76" s="157" t="s">
        <v>944</v>
      </c>
      <c r="B76" s="234" t="s">
        <v>350</v>
      </c>
      <c r="C76" s="209">
        <v>0</v>
      </c>
      <c r="D76" s="209">
        <v>0</v>
      </c>
      <c r="E76" s="209">
        <v>0</v>
      </c>
      <c r="F76" s="231"/>
      <c r="G76" s="216"/>
      <c r="H76" s="216"/>
      <c r="I76" s="216"/>
      <c r="J76" s="216"/>
      <c r="K76" s="216"/>
      <c r="L76" s="209">
        <v>0</v>
      </c>
      <c r="M76" s="209">
        <v>0</v>
      </c>
      <c r="N76" s="209">
        <v>0</v>
      </c>
    </row>
    <row r="77" spans="1:14" x14ac:dyDescent="0.25">
      <c r="A77" s="157" t="s">
        <v>945</v>
      </c>
      <c r="B77" s="234" t="s">
        <v>351</v>
      </c>
      <c r="C77" s="209">
        <v>0</v>
      </c>
      <c r="D77" s="209">
        <v>0</v>
      </c>
      <c r="E77" s="209">
        <v>0</v>
      </c>
      <c r="F77" s="231"/>
      <c r="G77" s="216"/>
      <c r="H77" s="216"/>
      <c r="I77" s="216"/>
      <c r="J77" s="216"/>
      <c r="K77" s="216"/>
      <c r="L77" s="209">
        <v>0</v>
      </c>
      <c r="M77" s="209">
        <v>0</v>
      </c>
      <c r="N77" s="209">
        <v>0</v>
      </c>
    </row>
    <row r="78" spans="1:14" s="92" customFormat="1" x14ac:dyDescent="0.25">
      <c r="A78" s="159" t="s">
        <v>946</v>
      </c>
      <c r="B78" s="235" t="s">
        <v>352</v>
      </c>
      <c r="C78" s="210">
        <v>0</v>
      </c>
      <c r="D78" s="210">
        <v>0</v>
      </c>
      <c r="E78" s="210">
        <v>0</v>
      </c>
      <c r="F78" s="236"/>
      <c r="G78" s="217"/>
      <c r="H78" s="217"/>
      <c r="I78" s="217"/>
      <c r="J78" s="217"/>
      <c r="K78" s="217"/>
      <c r="L78" s="210">
        <v>0</v>
      </c>
      <c r="M78" s="210">
        <v>0</v>
      </c>
      <c r="N78" s="210">
        <v>0</v>
      </c>
    </row>
    <row r="79" spans="1:14" x14ac:dyDescent="0.25">
      <c r="A79" s="157" t="s">
        <v>947</v>
      </c>
      <c r="B79" s="234" t="s">
        <v>353</v>
      </c>
      <c r="C79" s="209">
        <v>0</v>
      </c>
      <c r="D79" s="209">
        <v>0</v>
      </c>
      <c r="E79" s="209">
        <v>0</v>
      </c>
      <c r="F79" s="231"/>
      <c r="G79" s="216"/>
      <c r="H79" s="216"/>
      <c r="I79" s="216"/>
      <c r="J79" s="216"/>
      <c r="K79" s="216"/>
      <c r="L79" s="209">
        <v>0</v>
      </c>
      <c r="M79" s="209">
        <v>0</v>
      </c>
      <c r="N79" s="209">
        <v>0</v>
      </c>
    </row>
    <row r="80" spans="1:14" x14ac:dyDescent="0.25">
      <c r="A80" s="157" t="s">
        <v>948</v>
      </c>
      <c r="B80" s="234" t="s">
        <v>355</v>
      </c>
      <c r="C80" s="209">
        <v>0</v>
      </c>
      <c r="D80" s="209">
        <v>0</v>
      </c>
      <c r="E80" s="209">
        <v>0</v>
      </c>
      <c r="F80" s="231"/>
      <c r="G80" s="216"/>
      <c r="H80" s="216"/>
      <c r="I80" s="216"/>
      <c r="J80" s="216"/>
      <c r="K80" s="216"/>
      <c r="L80" s="209">
        <v>0</v>
      </c>
      <c r="M80" s="209">
        <v>0</v>
      </c>
      <c r="N80" s="209">
        <v>0</v>
      </c>
    </row>
    <row r="81" spans="1:14" x14ac:dyDescent="0.25">
      <c r="A81" s="157" t="s">
        <v>519</v>
      </c>
      <c r="B81" s="225" t="s">
        <v>356</v>
      </c>
      <c r="C81" s="209">
        <v>0</v>
      </c>
      <c r="D81" s="209">
        <v>0</v>
      </c>
      <c r="E81" s="209">
        <v>0</v>
      </c>
      <c r="F81" s="231"/>
      <c r="G81" s="216"/>
      <c r="H81" s="216"/>
      <c r="I81" s="216"/>
      <c r="J81" s="216"/>
      <c r="K81" s="216"/>
      <c r="L81" s="209">
        <v>0</v>
      </c>
      <c r="M81" s="209">
        <v>0</v>
      </c>
      <c r="N81" s="209">
        <v>0</v>
      </c>
    </row>
    <row r="82" spans="1:14" x14ac:dyDescent="0.25">
      <c r="A82" s="157" t="s">
        <v>949</v>
      </c>
      <c r="B82" s="225" t="s">
        <v>358</v>
      </c>
      <c r="C82" s="209">
        <v>0</v>
      </c>
      <c r="D82" s="209">
        <v>0</v>
      </c>
      <c r="E82" s="209">
        <v>0</v>
      </c>
      <c r="F82" s="231"/>
      <c r="G82" s="216"/>
      <c r="H82" s="216"/>
      <c r="I82" s="216"/>
      <c r="J82" s="216"/>
      <c r="K82" s="216"/>
      <c r="L82" s="209">
        <v>0</v>
      </c>
      <c r="M82" s="209">
        <v>0</v>
      </c>
      <c r="N82" s="209">
        <v>0</v>
      </c>
    </row>
    <row r="83" spans="1:14" s="92" customFormat="1" x14ac:dyDescent="0.25">
      <c r="A83" s="159" t="s">
        <v>490</v>
      </c>
      <c r="B83" s="226" t="s">
        <v>359</v>
      </c>
      <c r="C83" s="210">
        <v>0</v>
      </c>
      <c r="D83" s="210">
        <v>0</v>
      </c>
      <c r="E83" s="210">
        <v>0</v>
      </c>
      <c r="F83" s="236"/>
      <c r="G83" s="217"/>
      <c r="H83" s="217"/>
      <c r="I83" s="217"/>
      <c r="J83" s="217"/>
      <c r="K83" s="217"/>
      <c r="L83" s="210">
        <v>0</v>
      </c>
      <c r="M83" s="210">
        <v>0</v>
      </c>
      <c r="N83" s="210">
        <v>0</v>
      </c>
    </row>
    <row r="84" spans="1:14" x14ac:dyDescent="0.25">
      <c r="A84" s="157" t="s">
        <v>950</v>
      </c>
      <c r="B84" s="226" t="s">
        <v>360</v>
      </c>
      <c r="C84" s="76">
        <v>8618014</v>
      </c>
      <c r="D84" s="76">
        <v>8416556</v>
      </c>
      <c r="E84" s="76">
        <v>8416556</v>
      </c>
      <c r="F84" s="231"/>
      <c r="G84" s="216"/>
      <c r="H84" s="216"/>
      <c r="I84" s="216"/>
      <c r="J84" s="216"/>
      <c r="K84" s="216"/>
      <c r="L84" s="76">
        <v>8618014</v>
      </c>
      <c r="M84" s="76">
        <v>8416556</v>
      </c>
      <c r="N84" s="76">
        <v>8416556</v>
      </c>
    </row>
    <row r="85" spans="1:14" x14ac:dyDescent="0.25">
      <c r="A85" s="157" t="s">
        <v>951</v>
      </c>
      <c r="B85" s="225" t="s">
        <v>361</v>
      </c>
      <c r="C85" s="76">
        <v>0</v>
      </c>
      <c r="D85" s="76">
        <v>0</v>
      </c>
      <c r="E85" s="76">
        <v>0</v>
      </c>
      <c r="F85" s="231"/>
      <c r="G85" s="216"/>
      <c r="H85" s="216"/>
      <c r="I85" s="216"/>
      <c r="J85" s="216"/>
      <c r="K85" s="216"/>
      <c r="L85" s="76">
        <v>0</v>
      </c>
      <c r="M85" s="76">
        <v>0</v>
      </c>
      <c r="N85" s="76">
        <v>0</v>
      </c>
    </row>
    <row r="86" spans="1:14" s="92" customFormat="1" x14ac:dyDescent="0.25">
      <c r="A86" s="159" t="s">
        <v>491</v>
      </c>
      <c r="B86" s="226" t="s">
        <v>362</v>
      </c>
      <c r="C86" s="77">
        <f>SUM(C84:C85)</f>
        <v>8618014</v>
      </c>
      <c r="D86" s="77">
        <f t="shared" ref="D86:E86" si="6">SUM(D84:D85)</f>
        <v>8416556</v>
      </c>
      <c r="E86" s="77">
        <f t="shared" si="6"/>
        <v>8416556</v>
      </c>
      <c r="F86" s="236"/>
      <c r="G86" s="217"/>
      <c r="H86" s="217"/>
      <c r="I86" s="217"/>
      <c r="J86" s="217"/>
      <c r="K86" s="217"/>
      <c r="L86" s="77">
        <f>SUM(L84:L85)</f>
        <v>8618014</v>
      </c>
      <c r="M86" s="77">
        <f t="shared" ref="M86" si="7">SUM(M84:M85)</f>
        <v>8416556</v>
      </c>
      <c r="N86" s="77">
        <f t="shared" ref="N86" si="8">SUM(N84:N85)</f>
        <v>8416556</v>
      </c>
    </row>
    <row r="87" spans="1:14" x14ac:dyDescent="0.25">
      <c r="A87" s="157" t="s">
        <v>953</v>
      </c>
      <c r="B87" s="225" t="s">
        <v>364</v>
      </c>
      <c r="C87" s="76">
        <v>0</v>
      </c>
      <c r="D87" s="76">
        <v>906277</v>
      </c>
      <c r="E87" s="76">
        <v>906277</v>
      </c>
      <c r="F87" s="231"/>
      <c r="G87" s="216"/>
      <c r="H87" s="216"/>
      <c r="I87" s="216"/>
      <c r="J87" s="216"/>
      <c r="K87" s="216"/>
      <c r="L87" s="76">
        <v>0</v>
      </c>
      <c r="M87" s="76">
        <v>906277</v>
      </c>
      <c r="N87" s="76">
        <v>906277</v>
      </c>
    </row>
    <row r="88" spans="1:14" x14ac:dyDescent="0.25">
      <c r="A88" s="157" t="s">
        <v>365</v>
      </c>
      <c r="B88" s="225" t="s">
        <v>366</v>
      </c>
      <c r="C88" s="209">
        <v>0</v>
      </c>
      <c r="D88" s="209">
        <v>0</v>
      </c>
      <c r="E88" s="209">
        <v>0</v>
      </c>
      <c r="F88" s="231"/>
      <c r="G88" s="216"/>
      <c r="H88" s="216"/>
      <c r="I88" s="216"/>
      <c r="J88" s="216"/>
      <c r="K88" s="216"/>
      <c r="L88" s="209">
        <v>0</v>
      </c>
      <c r="M88" s="209">
        <v>0</v>
      </c>
      <c r="N88" s="209">
        <v>0</v>
      </c>
    </row>
    <row r="89" spans="1:14" x14ac:dyDescent="0.25">
      <c r="A89" s="157" t="s">
        <v>954</v>
      </c>
      <c r="B89" s="225" t="s">
        <v>368</v>
      </c>
      <c r="C89" s="209">
        <v>0</v>
      </c>
      <c r="D89" s="209">
        <v>0</v>
      </c>
      <c r="E89" s="209">
        <v>0</v>
      </c>
      <c r="F89" s="231"/>
      <c r="G89" s="216"/>
      <c r="H89" s="216"/>
      <c r="I89" s="216"/>
      <c r="J89" s="216"/>
      <c r="K89" s="216"/>
      <c r="L89" s="209">
        <v>0</v>
      </c>
      <c r="M89" s="209">
        <v>0</v>
      </c>
      <c r="N89" s="209">
        <v>0</v>
      </c>
    </row>
    <row r="90" spans="1:14" x14ac:dyDescent="0.25">
      <c r="A90" s="157" t="s">
        <v>955</v>
      </c>
      <c r="B90" s="225" t="s">
        <v>370</v>
      </c>
      <c r="C90" s="209">
        <v>0</v>
      </c>
      <c r="D90" s="209">
        <v>0</v>
      </c>
      <c r="E90" s="209">
        <v>0</v>
      </c>
      <c r="F90" s="231"/>
      <c r="G90" s="216"/>
      <c r="H90" s="216"/>
      <c r="I90" s="216"/>
      <c r="J90" s="216"/>
      <c r="K90" s="216"/>
      <c r="L90" s="209">
        <v>0</v>
      </c>
      <c r="M90" s="209">
        <v>0</v>
      </c>
      <c r="N90" s="209">
        <v>0</v>
      </c>
    </row>
    <row r="91" spans="1:14" x14ac:dyDescent="0.25">
      <c r="A91" s="157" t="s">
        <v>629</v>
      </c>
      <c r="B91" s="225" t="s">
        <v>371</v>
      </c>
      <c r="C91" s="209">
        <v>0</v>
      </c>
      <c r="D91" s="209">
        <v>0</v>
      </c>
      <c r="E91" s="209">
        <v>0</v>
      </c>
      <c r="F91" s="231"/>
      <c r="G91" s="216"/>
      <c r="H91" s="216"/>
      <c r="I91" s="216"/>
      <c r="J91" s="216"/>
      <c r="K91" s="216"/>
      <c r="L91" s="209">
        <v>0</v>
      </c>
      <c r="M91" s="209">
        <v>0</v>
      </c>
      <c r="N91" s="209">
        <v>0</v>
      </c>
    </row>
    <row r="92" spans="1:14" x14ac:dyDescent="0.25">
      <c r="A92" s="157" t="s">
        <v>956</v>
      </c>
      <c r="B92" s="225" t="s">
        <v>952</v>
      </c>
      <c r="C92" s="209">
        <v>0</v>
      </c>
      <c r="D92" s="209">
        <v>0</v>
      </c>
      <c r="E92" s="209">
        <v>0</v>
      </c>
      <c r="F92" s="231"/>
      <c r="G92" s="216"/>
      <c r="H92" s="216"/>
      <c r="I92" s="216"/>
      <c r="J92" s="216"/>
      <c r="K92" s="216"/>
      <c r="L92" s="209">
        <v>0</v>
      </c>
      <c r="M92" s="209">
        <v>0</v>
      </c>
      <c r="N92" s="209">
        <v>0</v>
      </c>
    </row>
    <row r="93" spans="1:14" s="92" customFormat="1" x14ac:dyDescent="0.25">
      <c r="A93" s="159" t="s">
        <v>492</v>
      </c>
      <c r="B93" s="226" t="s">
        <v>373</v>
      </c>
      <c r="C93" s="77">
        <v>8618014</v>
      </c>
      <c r="D93" s="77">
        <v>9322833</v>
      </c>
      <c r="E93" s="77">
        <v>9322833</v>
      </c>
      <c r="F93" s="236"/>
      <c r="G93" s="217"/>
      <c r="H93" s="217"/>
      <c r="I93" s="217"/>
      <c r="J93" s="217"/>
      <c r="K93" s="217"/>
      <c r="L93" s="77">
        <v>8618014</v>
      </c>
      <c r="M93" s="77">
        <v>9322833</v>
      </c>
      <c r="N93" s="77">
        <v>9322833</v>
      </c>
    </row>
    <row r="94" spans="1:14" x14ac:dyDescent="0.25">
      <c r="A94" s="157" t="s">
        <v>374</v>
      </c>
      <c r="B94" s="225" t="s">
        <v>375</v>
      </c>
      <c r="C94" s="209">
        <v>0</v>
      </c>
      <c r="D94" s="209">
        <v>0</v>
      </c>
      <c r="E94" s="209">
        <v>0</v>
      </c>
      <c r="F94" s="231"/>
      <c r="G94" s="216"/>
      <c r="H94" s="216"/>
      <c r="I94" s="216"/>
      <c r="J94" s="216"/>
      <c r="K94" s="216"/>
      <c r="L94" s="209">
        <v>0</v>
      </c>
      <c r="M94" s="209">
        <v>0</v>
      </c>
      <c r="N94" s="209">
        <v>0</v>
      </c>
    </row>
    <row r="95" spans="1:14" x14ac:dyDescent="0.25">
      <c r="A95" s="157" t="s">
        <v>376</v>
      </c>
      <c r="B95" s="225" t="s">
        <v>377</v>
      </c>
      <c r="C95" s="209">
        <v>0</v>
      </c>
      <c r="D95" s="209">
        <v>0</v>
      </c>
      <c r="E95" s="209">
        <v>0</v>
      </c>
      <c r="F95" s="232"/>
      <c r="G95" s="219"/>
      <c r="H95" s="219"/>
      <c r="I95" s="219"/>
      <c r="J95" s="219"/>
      <c r="K95" s="219"/>
      <c r="L95" s="209">
        <v>0</v>
      </c>
      <c r="M95" s="209">
        <v>0</v>
      </c>
      <c r="N95" s="209">
        <v>0</v>
      </c>
    </row>
    <row r="96" spans="1:14" x14ac:dyDescent="0.25">
      <c r="A96" s="157" t="s">
        <v>958</v>
      </c>
      <c r="B96" s="225" t="s">
        <v>379</v>
      </c>
      <c r="C96" s="209">
        <v>0</v>
      </c>
      <c r="D96" s="209">
        <v>0</v>
      </c>
      <c r="E96" s="209">
        <v>0</v>
      </c>
      <c r="F96" s="232"/>
      <c r="G96" s="219"/>
      <c r="H96" s="219"/>
      <c r="I96" s="219"/>
      <c r="J96" s="219"/>
      <c r="K96" s="219"/>
      <c r="L96" s="209">
        <v>0</v>
      </c>
      <c r="M96" s="209">
        <v>0</v>
      </c>
      <c r="N96" s="209">
        <v>0</v>
      </c>
    </row>
    <row r="97" spans="1:14" x14ac:dyDescent="0.25">
      <c r="A97" s="157" t="s">
        <v>959</v>
      </c>
      <c r="B97" s="225" t="s">
        <v>380</v>
      </c>
      <c r="C97" s="209">
        <v>0</v>
      </c>
      <c r="D97" s="209">
        <v>0</v>
      </c>
      <c r="E97" s="209">
        <v>0</v>
      </c>
      <c r="F97" s="232"/>
      <c r="G97" s="219"/>
      <c r="H97" s="219"/>
      <c r="I97" s="219"/>
      <c r="J97" s="219"/>
      <c r="K97" s="219"/>
      <c r="L97" s="209">
        <v>0</v>
      </c>
      <c r="M97" s="209">
        <v>0</v>
      </c>
      <c r="N97" s="209">
        <v>0</v>
      </c>
    </row>
    <row r="98" spans="1:14" x14ac:dyDescent="0.25">
      <c r="A98" s="157" t="s">
        <v>960</v>
      </c>
      <c r="B98" s="225" t="s">
        <v>957</v>
      </c>
      <c r="C98" s="209">
        <v>0</v>
      </c>
      <c r="D98" s="209">
        <v>0</v>
      </c>
      <c r="E98" s="209">
        <v>0</v>
      </c>
      <c r="F98" s="232"/>
      <c r="G98" s="219"/>
      <c r="H98" s="219"/>
      <c r="I98" s="219"/>
      <c r="J98" s="219"/>
      <c r="K98" s="219"/>
      <c r="L98" s="209">
        <v>0</v>
      </c>
      <c r="M98" s="209">
        <v>0</v>
      </c>
      <c r="N98" s="209">
        <v>0</v>
      </c>
    </row>
    <row r="99" spans="1:14" s="92" customFormat="1" x14ac:dyDescent="0.25">
      <c r="A99" s="159" t="s">
        <v>493</v>
      </c>
      <c r="B99" s="226" t="s">
        <v>381</v>
      </c>
      <c r="C99" s="210">
        <v>0</v>
      </c>
      <c r="D99" s="210">
        <v>0</v>
      </c>
      <c r="E99" s="210">
        <v>0</v>
      </c>
      <c r="F99" s="233"/>
      <c r="G99" s="218"/>
      <c r="H99" s="218"/>
      <c r="I99" s="218"/>
      <c r="J99" s="218"/>
      <c r="K99" s="218"/>
      <c r="L99" s="210">
        <v>0</v>
      </c>
      <c r="M99" s="210">
        <v>0</v>
      </c>
      <c r="N99" s="210">
        <v>0</v>
      </c>
    </row>
    <row r="100" spans="1:14" x14ac:dyDescent="0.25">
      <c r="A100" s="159" t="s">
        <v>961</v>
      </c>
      <c r="B100" s="224" t="s">
        <v>383</v>
      </c>
      <c r="C100" s="209">
        <v>0</v>
      </c>
      <c r="D100" s="209">
        <v>0</v>
      </c>
      <c r="E100" s="209">
        <v>0</v>
      </c>
      <c r="F100" s="233"/>
      <c r="G100" s="218"/>
      <c r="H100" s="218"/>
      <c r="I100" s="219"/>
      <c r="J100" s="219"/>
      <c r="K100" s="219"/>
      <c r="L100" s="209">
        <v>0</v>
      </c>
      <c r="M100" s="209">
        <v>0</v>
      </c>
      <c r="N100" s="209">
        <v>0</v>
      </c>
    </row>
    <row r="101" spans="1:14" x14ac:dyDescent="0.25">
      <c r="A101" s="159" t="s">
        <v>964</v>
      </c>
      <c r="B101" s="217" t="s">
        <v>962</v>
      </c>
      <c r="C101" s="209">
        <v>0</v>
      </c>
      <c r="D101" s="209">
        <v>0</v>
      </c>
      <c r="E101" s="209">
        <v>0</v>
      </c>
      <c r="F101" s="219"/>
      <c r="G101" s="219"/>
      <c r="H101" s="219"/>
      <c r="I101" s="219"/>
      <c r="J101" s="219"/>
      <c r="K101" s="219"/>
      <c r="L101" s="209">
        <v>0</v>
      </c>
      <c r="M101" s="209">
        <v>0</v>
      </c>
      <c r="N101" s="209">
        <v>0</v>
      </c>
    </row>
    <row r="102" spans="1:14" x14ac:dyDescent="0.25">
      <c r="A102" s="241" t="s">
        <v>965</v>
      </c>
      <c r="B102" s="242" t="s">
        <v>384</v>
      </c>
      <c r="C102" s="243">
        <f>C93+C99+C100+C101</f>
        <v>8618014</v>
      </c>
      <c r="D102" s="243">
        <f t="shared" ref="D102:E102" si="9">D93+D99+D100+D101</f>
        <v>9322833</v>
      </c>
      <c r="E102" s="243">
        <f t="shared" si="9"/>
        <v>9322833</v>
      </c>
      <c r="F102" s="244"/>
      <c r="G102" s="244"/>
      <c r="H102" s="244"/>
      <c r="I102" s="245"/>
      <c r="J102" s="245"/>
      <c r="K102" s="245"/>
      <c r="L102" s="243">
        <f>L93+L99+L100+L101</f>
        <v>8618014</v>
      </c>
      <c r="M102" s="243">
        <f t="shared" ref="M102:N102" si="10">M93+M99+M100+M101</f>
        <v>9322833</v>
      </c>
      <c r="N102" s="243">
        <f t="shared" si="10"/>
        <v>9322833</v>
      </c>
    </row>
    <row r="103" spans="1:14" s="92" customFormat="1" x14ac:dyDescent="0.25">
      <c r="A103" s="197" t="s">
        <v>966</v>
      </c>
      <c r="B103" s="246" t="s">
        <v>963</v>
      </c>
      <c r="C103" s="211">
        <f>C74+C102</f>
        <v>37205554</v>
      </c>
      <c r="D103" s="211">
        <f t="shared" ref="D103:E103" si="11">D74+D102</f>
        <v>39684828</v>
      </c>
      <c r="E103" s="211">
        <f t="shared" si="11"/>
        <v>39684828</v>
      </c>
      <c r="F103" s="246"/>
      <c r="G103" s="246"/>
      <c r="H103" s="246"/>
      <c r="I103" s="247"/>
      <c r="J103" s="247"/>
      <c r="K103" s="247"/>
      <c r="L103" s="211">
        <f>L74+L102</f>
        <v>37205554</v>
      </c>
      <c r="M103" s="211">
        <f t="shared" ref="M103:N103" si="12">M74+M102</f>
        <v>39684828</v>
      </c>
      <c r="N103" s="211">
        <f t="shared" si="12"/>
        <v>39684828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X172"/>
  <sheetViews>
    <sheetView workbookViewId="0">
      <selection activeCell="C1" sqref="C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1692</v>
      </c>
    </row>
    <row r="3" spans="1:11" ht="20.25" customHeight="1" x14ac:dyDescent="0.25">
      <c r="A3" s="356" t="s">
        <v>1679</v>
      </c>
      <c r="B3" s="359"/>
      <c r="C3" s="359"/>
      <c r="D3" s="359"/>
      <c r="E3" s="359"/>
      <c r="F3" s="57"/>
      <c r="G3" s="57"/>
      <c r="H3" s="57"/>
      <c r="I3" s="57"/>
      <c r="J3" s="57"/>
      <c r="K3" s="71"/>
    </row>
    <row r="4" spans="1:11" ht="19.5" customHeight="1" x14ac:dyDescent="0.25">
      <c r="A4" s="358" t="s">
        <v>659</v>
      </c>
      <c r="B4" s="359"/>
      <c r="C4" s="359"/>
      <c r="D4" s="359"/>
      <c r="E4" s="359"/>
    </row>
    <row r="5" spans="1:11" ht="18" x14ac:dyDescent="0.25">
      <c r="A5" s="37"/>
    </row>
    <row r="6" spans="1:11" x14ac:dyDescent="0.25">
      <c r="A6" s="73" t="s">
        <v>630</v>
      </c>
    </row>
    <row r="7" spans="1:11" x14ac:dyDescent="0.25">
      <c r="A7" s="364" t="s">
        <v>107</v>
      </c>
      <c r="B7" s="366" t="s">
        <v>108</v>
      </c>
      <c r="C7" s="370" t="s">
        <v>631</v>
      </c>
      <c r="D7" s="371"/>
      <c r="E7" s="371"/>
    </row>
    <row r="8" spans="1:11" ht="15" customHeight="1" x14ac:dyDescent="0.25">
      <c r="A8" s="368"/>
      <c r="B8" s="369"/>
      <c r="C8" s="3" t="s">
        <v>633</v>
      </c>
      <c r="D8" s="3" t="s">
        <v>17</v>
      </c>
      <c r="E8" s="181" t="s">
        <v>18</v>
      </c>
    </row>
    <row r="9" spans="1:11" x14ac:dyDescent="0.25">
      <c r="A9" s="157" t="s">
        <v>842</v>
      </c>
      <c r="B9" s="27" t="s">
        <v>109</v>
      </c>
      <c r="C9" s="76">
        <v>5996500</v>
      </c>
      <c r="D9" s="76">
        <v>7569522</v>
      </c>
      <c r="E9" s="76">
        <v>7569522</v>
      </c>
    </row>
    <row r="10" spans="1:11" x14ac:dyDescent="0.25">
      <c r="A10" s="157" t="s">
        <v>843</v>
      </c>
      <c r="B10" s="28" t="s">
        <v>110</v>
      </c>
      <c r="C10" s="76">
        <v>100000</v>
      </c>
      <c r="D10" s="76">
        <v>0</v>
      </c>
      <c r="E10" s="76">
        <v>0</v>
      </c>
    </row>
    <row r="11" spans="1:11" x14ac:dyDescent="0.25">
      <c r="A11" s="157" t="s">
        <v>844</v>
      </c>
      <c r="B11" s="28" t="s">
        <v>111</v>
      </c>
      <c r="C11" s="76">
        <v>0</v>
      </c>
      <c r="D11" s="76">
        <v>81922</v>
      </c>
      <c r="E11" s="76">
        <v>81922</v>
      </c>
    </row>
    <row r="12" spans="1:11" x14ac:dyDescent="0.25">
      <c r="A12" s="157" t="s">
        <v>845</v>
      </c>
      <c r="B12" s="28" t="s">
        <v>112</v>
      </c>
      <c r="C12" s="76">
        <v>0</v>
      </c>
      <c r="D12" s="76">
        <v>0</v>
      </c>
      <c r="E12" s="76">
        <v>0</v>
      </c>
    </row>
    <row r="13" spans="1:11" x14ac:dyDescent="0.25">
      <c r="A13" s="157" t="s">
        <v>846</v>
      </c>
      <c r="B13" s="28" t="s">
        <v>113</v>
      </c>
      <c r="C13" s="76">
        <v>0</v>
      </c>
      <c r="D13" s="76">
        <v>0</v>
      </c>
      <c r="E13" s="76">
        <v>0</v>
      </c>
    </row>
    <row r="14" spans="1:11" x14ac:dyDescent="0.25">
      <c r="A14" s="157" t="s">
        <v>847</v>
      </c>
      <c r="B14" s="28" t="s">
        <v>114</v>
      </c>
      <c r="C14" s="76">
        <v>0</v>
      </c>
      <c r="D14" s="76">
        <v>0</v>
      </c>
      <c r="E14" s="76">
        <v>0</v>
      </c>
    </row>
    <row r="15" spans="1:11" x14ac:dyDescent="0.25">
      <c r="A15" s="157" t="s">
        <v>115</v>
      </c>
      <c r="B15" s="28" t="s">
        <v>116</v>
      </c>
      <c r="C15" s="76">
        <v>0</v>
      </c>
      <c r="D15" s="76">
        <v>0</v>
      </c>
      <c r="E15" s="76">
        <v>0</v>
      </c>
    </row>
    <row r="16" spans="1:11" x14ac:dyDescent="0.25">
      <c r="A16" s="157" t="s">
        <v>117</v>
      </c>
      <c r="B16" s="28" t="s">
        <v>118</v>
      </c>
      <c r="C16" s="76">
        <v>0</v>
      </c>
      <c r="D16" s="76">
        <v>0</v>
      </c>
      <c r="E16" s="76">
        <v>0</v>
      </c>
    </row>
    <row r="17" spans="1:5" x14ac:dyDescent="0.25">
      <c r="A17" s="157" t="s">
        <v>848</v>
      </c>
      <c r="B17" s="28" t="s">
        <v>119</v>
      </c>
      <c r="C17" s="76">
        <v>0</v>
      </c>
      <c r="D17" s="76">
        <v>0</v>
      </c>
      <c r="E17" s="76">
        <v>0</v>
      </c>
    </row>
    <row r="18" spans="1:5" x14ac:dyDescent="0.25">
      <c r="A18" s="157" t="s">
        <v>120</v>
      </c>
      <c r="B18" s="28" t="s">
        <v>121</v>
      </c>
      <c r="C18" s="76">
        <v>0</v>
      </c>
      <c r="D18" s="76">
        <v>0</v>
      </c>
      <c r="E18" s="76">
        <v>0</v>
      </c>
    </row>
    <row r="19" spans="1:5" x14ac:dyDescent="0.25">
      <c r="A19" s="157" t="s">
        <v>849</v>
      </c>
      <c r="B19" s="28" t="s">
        <v>122</v>
      </c>
      <c r="C19" s="76">
        <v>0</v>
      </c>
      <c r="D19" s="76">
        <v>0</v>
      </c>
      <c r="E19" s="76">
        <v>0</v>
      </c>
    </row>
    <row r="20" spans="1:5" x14ac:dyDescent="0.25">
      <c r="A20" s="157" t="s">
        <v>850</v>
      </c>
      <c r="B20" s="28" t="s">
        <v>123</v>
      </c>
      <c r="C20" s="76">
        <v>0</v>
      </c>
      <c r="D20" s="76">
        <v>0</v>
      </c>
      <c r="E20" s="76">
        <v>0</v>
      </c>
    </row>
    <row r="21" spans="1:5" x14ac:dyDescent="0.25">
      <c r="A21" s="157" t="s">
        <v>420</v>
      </c>
      <c r="B21" s="28" t="s">
        <v>124</v>
      </c>
      <c r="C21" s="76">
        <v>120000</v>
      </c>
      <c r="D21" s="76">
        <v>67600</v>
      </c>
      <c r="E21" s="76">
        <v>67600</v>
      </c>
    </row>
    <row r="22" spans="1:5" x14ac:dyDescent="0.25">
      <c r="A22" s="159" t="s">
        <v>385</v>
      </c>
      <c r="B22" s="30" t="s">
        <v>125</v>
      </c>
      <c r="C22" s="76">
        <v>6216500</v>
      </c>
      <c r="D22" s="76">
        <v>7719044</v>
      </c>
      <c r="E22" s="76">
        <v>7719044</v>
      </c>
    </row>
    <row r="23" spans="1:5" x14ac:dyDescent="0.25">
      <c r="A23" s="157" t="s">
        <v>851</v>
      </c>
      <c r="B23" s="28" t="s">
        <v>126</v>
      </c>
      <c r="C23" s="76">
        <v>2065000</v>
      </c>
      <c r="D23" s="76">
        <v>2068583</v>
      </c>
      <c r="E23" s="76">
        <v>2068583</v>
      </c>
    </row>
    <row r="24" spans="1:5" x14ac:dyDescent="0.25">
      <c r="A24" s="157" t="s">
        <v>127</v>
      </c>
      <c r="B24" s="28" t="s">
        <v>128</v>
      </c>
      <c r="C24" s="76">
        <v>0</v>
      </c>
      <c r="D24" s="76">
        <v>755000</v>
      </c>
      <c r="E24" s="76">
        <v>755000</v>
      </c>
    </row>
    <row r="25" spans="1:5" x14ac:dyDescent="0.25">
      <c r="A25" s="157" t="s">
        <v>852</v>
      </c>
      <c r="B25" s="28" t="s">
        <v>129</v>
      </c>
      <c r="C25" s="76">
        <v>955000</v>
      </c>
      <c r="D25" s="76">
        <v>557810</v>
      </c>
      <c r="E25" s="76">
        <v>557810</v>
      </c>
    </row>
    <row r="26" spans="1:5" x14ac:dyDescent="0.25">
      <c r="A26" s="159" t="s">
        <v>386</v>
      </c>
      <c r="B26" s="30" t="s">
        <v>130</v>
      </c>
      <c r="C26" s="76">
        <v>3020000</v>
      </c>
      <c r="D26" s="76">
        <v>3381393</v>
      </c>
      <c r="E26" s="76">
        <v>3381393</v>
      </c>
    </row>
    <row r="27" spans="1:5" x14ac:dyDescent="0.25">
      <c r="A27" s="184" t="s">
        <v>444</v>
      </c>
      <c r="B27" s="185" t="s">
        <v>131</v>
      </c>
      <c r="C27" s="77">
        <v>9236500</v>
      </c>
      <c r="D27" s="77">
        <v>11100437</v>
      </c>
      <c r="E27" s="77">
        <v>11100437</v>
      </c>
    </row>
    <row r="28" spans="1:5" x14ac:dyDescent="0.25">
      <c r="A28" s="184" t="s">
        <v>853</v>
      </c>
      <c r="B28" s="185" t="s">
        <v>132</v>
      </c>
      <c r="C28" s="77">
        <v>1881000</v>
      </c>
      <c r="D28" s="77">
        <v>2006540</v>
      </c>
      <c r="E28" s="77">
        <v>2006540</v>
      </c>
    </row>
    <row r="29" spans="1:5" x14ac:dyDescent="0.25">
      <c r="A29" s="157" t="s">
        <v>854</v>
      </c>
      <c r="B29" s="28" t="s">
        <v>133</v>
      </c>
      <c r="C29" s="76">
        <v>60000</v>
      </c>
      <c r="D29" s="76">
        <v>30686</v>
      </c>
      <c r="E29" s="76">
        <v>30686</v>
      </c>
    </row>
    <row r="30" spans="1:5" x14ac:dyDescent="0.25">
      <c r="A30" s="157" t="s">
        <v>855</v>
      </c>
      <c r="B30" s="28" t="s">
        <v>134</v>
      </c>
      <c r="C30" s="76">
        <v>2812000</v>
      </c>
      <c r="D30" s="76">
        <v>4158029</v>
      </c>
      <c r="E30" s="76">
        <v>4158029</v>
      </c>
    </row>
    <row r="31" spans="1:5" x14ac:dyDescent="0.25">
      <c r="A31" s="157" t="s">
        <v>856</v>
      </c>
      <c r="B31" s="28" t="s">
        <v>135</v>
      </c>
      <c r="C31" s="76">
        <v>0</v>
      </c>
      <c r="D31" s="76">
        <v>0</v>
      </c>
      <c r="E31" s="76">
        <v>0</v>
      </c>
    </row>
    <row r="32" spans="1:5" x14ac:dyDescent="0.25">
      <c r="A32" s="159" t="s">
        <v>857</v>
      </c>
      <c r="B32" s="30" t="s">
        <v>136</v>
      </c>
      <c r="C32" s="76">
        <v>2872000</v>
      </c>
      <c r="D32" s="76">
        <v>4188715</v>
      </c>
      <c r="E32" s="76">
        <v>4188715</v>
      </c>
    </row>
    <row r="33" spans="1:5" x14ac:dyDescent="0.25">
      <c r="A33" s="157" t="s">
        <v>137</v>
      </c>
      <c r="B33" s="28" t="s">
        <v>138</v>
      </c>
      <c r="C33" s="76">
        <v>65000</v>
      </c>
      <c r="D33" s="76">
        <v>58616</v>
      </c>
      <c r="E33" s="76">
        <v>58616</v>
      </c>
    </row>
    <row r="34" spans="1:5" ht="15" customHeight="1" x14ac:dyDescent="0.25">
      <c r="A34" s="157" t="s">
        <v>858</v>
      </c>
      <c r="B34" s="28" t="s">
        <v>139</v>
      </c>
      <c r="C34" s="76">
        <v>205000</v>
      </c>
      <c r="D34" s="76">
        <v>179841</v>
      </c>
      <c r="E34" s="76">
        <v>179841</v>
      </c>
    </row>
    <row r="35" spans="1:5" x14ac:dyDescent="0.25">
      <c r="A35" s="159" t="s">
        <v>445</v>
      </c>
      <c r="B35" s="30" t="s">
        <v>140</v>
      </c>
      <c r="C35" s="76">
        <v>270000</v>
      </c>
      <c r="D35" s="76">
        <v>238457</v>
      </c>
      <c r="E35" s="76">
        <v>238457</v>
      </c>
    </row>
    <row r="36" spans="1:5" x14ac:dyDescent="0.25">
      <c r="A36" s="157" t="s">
        <v>859</v>
      </c>
      <c r="B36" s="28" t="s">
        <v>141</v>
      </c>
      <c r="C36" s="76">
        <v>1670000</v>
      </c>
      <c r="D36" s="76">
        <v>1890541</v>
      </c>
      <c r="E36" s="76">
        <v>1777391</v>
      </c>
    </row>
    <row r="37" spans="1:5" x14ac:dyDescent="0.25">
      <c r="A37" s="157" t="s">
        <v>860</v>
      </c>
      <c r="B37" s="28" t="s">
        <v>142</v>
      </c>
      <c r="C37" s="76">
        <v>0</v>
      </c>
      <c r="D37" s="76">
        <v>0</v>
      </c>
      <c r="E37" s="76">
        <v>0</v>
      </c>
    </row>
    <row r="38" spans="1:5" x14ac:dyDescent="0.25">
      <c r="A38" s="157" t="s">
        <v>861</v>
      </c>
      <c r="B38" s="28" t="s">
        <v>143</v>
      </c>
      <c r="C38" s="76">
        <v>0</v>
      </c>
      <c r="D38" s="76">
        <v>0</v>
      </c>
      <c r="E38" s="76">
        <v>0</v>
      </c>
    </row>
    <row r="39" spans="1:5" x14ac:dyDescent="0.25">
      <c r="A39" s="157" t="s">
        <v>144</v>
      </c>
      <c r="B39" s="28" t="s">
        <v>145</v>
      </c>
      <c r="C39" s="76">
        <v>2020000</v>
      </c>
      <c r="D39" s="76">
        <v>151672</v>
      </c>
      <c r="E39" s="76">
        <v>151672</v>
      </c>
    </row>
    <row r="40" spans="1:5" x14ac:dyDescent="0.25">
      <c r="A40" s="157" t="s">
        <v>862</v>
      </c>
      <c r="B40" s="28" t="s">
        <v>146</v>
      </c>
      <c r="C40" s="76">
        <v>0</v>
      </c>
      <c r="D40" s="76">
        <v>0</v>
      </c>
      <c r="E40" s="76">
        <v>0</v>
      </c>
    </row>
    <row r="41" spans="1:5" x14ac:dyDescent="0.25">
      <c r="A41" s="157" t="s">
        <v>147</v>
      </c>
      <c r="B41" s="28" t="s">
        <v>148</v>
      </c>
      <c r="C41" s="76">
        <v>200000</v>
      </c>
      <c r="D41" s="76">
        <v>1589669</v>
      </c>
      <c r="E41" s="76">
        <v>1589669</v>
      </c>
    </row>
    <row r="42" spans="1:5" x14ac:dyDescent="0.25">
      <c r="A42" s="157" t="s">
        <v>422</v>
      </c>
      <c r="B42" s="28" t="s">
        <v>149</v>
      </c>
      <c r="C42" s="76">
        <v>1380000</v>
      </c>
      <c r="D42" s="76">
        <v>2734515</v>
      </c>
      <c r="E42" s="76">
        <v>2119031</v>
      </c>
    </row>
    <row r="43" spans="1:5" x14ac:dyDescent="0.25">
      <c r="A43" s="159" t="s">
        <v>388</v>
      </c>
      <c r="B43" s="30" t="s">
        <v>150</v>
      </c>
      <c r="C43" s="76">
        <v>5270000</v>
      </c>
      <c r="D43" s="76">
        <v>6366397</v>
      </c>
      <c r="E43" s="76">
        <v>5637763</v>
      </c>
    </row>
    <row r="44" spans="1:5" x14ac:dyDescent="0.25">
      <c r="A44" s="157" t="s">
        <v>151</v>
      </c>
      <c r="B44" s="28" t="s">
        <v>152</v>
      </c>
      <c r="C44" s="76">
        <v>0</v>
      </c>
      <c r="D44" s="76">
        <v>0</v>
      </c>
      <c r="E44" s="76">
        <v>0</v>
      </c>
    </row>
    <row r="45" spans="1:5" x14ac:dyDescent="0.25">
      <c r="A45" s="157" t="s">
        <v>153</v>
      </c>
      <c r="B45" s="28" t="s">
        <v>154</v>
      </c>
      <c r="C45" s="76">
        <v>0</v>
      </c>
      <c r="D45" s="76">
        <v>250000</v>
      </c>
      <c r="E45" s="76">
        <v>250000</v>
      </c>
    </row>
    <row r="46" spans="1:5" x14ac:dyDescent="0.25">
      <c r="A46" s="159" t="s">
        <v>863</v>
      </c>
      <c r="B46" s="30" t="s">
        <v>155</v>
      </c>
      <c r="C46" s="76">
        <v>0</v>
      </c>
      <c r="D46" s="76">
        <v>250000</v>
      </c>
      <c r="E46" s="76">
        <v>250000</v>
      </c>
    </row>
    <row r="47" spans="1:5" x14ac:dyDescent="0.25">
      <c r="A47" s="157" t="s">
        <v>156</v>
      </c>
      <c r="B47" s="28" t="s">
        <v>157</v>
      </c>
      <c r="C47" s="76">
        <v>2133000</v>
      </c>
      <c r="D47" s="76">
        <v>2362194</v>
      </c>
      <c r="E47" s="76">
        <v>2165461</v>
      </c>
    </row>
    <row r="48" spans="1:5" x14ac:dyDescent="0.25">
      <c r="A48" s="157" t="s">
        <v>158</v>
      </c>
      <c r="B48" s="28" t="s">
        <v>159</v>
      </c>
      <c r="C48" s="76">
        <v>0</v>
      </c>
      <c r="D48" s="76">
        <v>0</v>
      </c>
      <c r="E48" s="76">
        <v>0</v>
      </c>
    </row>
    <row r="49" spans="1:5" x14ac:dyDescent="0.25">
      <c r="A49" s="157" t="s">
        <v>423</v>
      </c>
      <c r="B49" s="28" t="s">
        <v>160</v>
      </c>
      <c r="C49" s="76">
        <v>0</v>
      </c>
      <c r="D49" s="76">
        <v>0</v>
      </c>
      <c r="E49" s="76">
        <v>0</v>
      </c>
    </row>
    <row r="50" spans="1:5" x14ac:dyDescent="0.25">
      <c r="A50" s="157" t="s">
        <v>424</v>
      </c>
      <c r="B50" s="28" t="s">
        <v>161</v>
      </c>
      <c r="C50" s="76">
        <v>0</v>
      </c>
      <c r="D50" s="76">
        <v>0</v>
      </c>
      <c r="E50" s="76">
        <v>0</v>
      </c>
    </row>
    <row r="51" spans="1:5" x14ac:dyDescent="0.25">
      <c r="A51" s="157" t="s">
        <v>162</v>
      </c>
      <c r="B51" s="28" t="s">
        <v>163</v>
      </c>
      <c r="C51" s="76">
        <v>10000</v>
      </c>
      <c r="D51" s="76">
        <v>5015</v>
      </c>
      <c r="E51" s="76">
        <v>5015</v>
      </c>
    </row>
    <row r="52" spans="1:5" x14ac:dyDescent="0.25">
      <c r="A52" s="159" t="s">
        <v>864</v>
      </c>
      <c r="B52" s="30" t="s">
        <v>164</v>
      </c>
      <c r="C52" s="76">
        <v>2143000</v>
      </c>
      <c r="D52" s="76">
        <v>2367209</v>
      </c>
      <c r="E52" s="76">
        <v>2170476</v>
      </c>
    </row>
    <row r="53" spans="1:5" x14ac:dyDescent="0.25">
      <c r="A53" s="184" t="s">
        <v>391</v>
      </c>
      <c r="B53" s="185" t="s">
        <v>165</v>
      </c>
      <c r="C53" s="77">
        <v>10555000</v>
      </c>
      <c r="D53" s="77">
        <v>13410778</v>
      </c>
      <c r="E53" s="77">
        <v>12485411</v>
      </c>
    </row>
    <row r="54" spans="1:5" x14ac:dyDescent="0.25">
      <c r="A54" s="157" t="s">
        <v>865</v>
      </c>
      <c r="B54" s="28" t="s">
        <v>167</v>
      </c>
      <c r="C54" s="76">
        <v>0</v>
      </c>
      <c r="D54" s="76">
        <v>0</v>
      </c>
      <c r="E54" s="76">
        <v>0</v>
      </c>
    </row>
    <row r="55" spans="1:5" x14ac:dyDescent="0.25">
      <c r="A55" s="157" t="s">
        <v>866</v>
      </c>
      <c r="B55" s="28" t="s">
        <v>168</v>
      </c>
      <c r="C55" s="76">
        <v>0</v>
      </c>
      <c r="D55" s="76">
        <v>0</v>
      </c>
      <c r="E55" s="76">
        <v>0</v>
      </c>
    </row>
    <row r="56" spans="1:5" x14ac:dyDescent="0.25">
      <c r="A56" s="157" t="s">
        <v>867</v>
      </c>
      <c r="B56" s="28" t="s">
        <v>169</v>
      </c>
      <c r="C56" s="76">
        <v>0</v>
      </c>
      <c r="D56" s="76">
        <v>0</v>
      </c>
      <c r="E56" s="76">
        <v>0</v>
      </c>
    </row>
    <row r="57" spans="1:5" x14ac:dyDescent="0.25">
      <c r="A57" s="157" t="s">
        <v>426</v>
      </c>
      <c r="B57" s="28" t="s">
        <v>170</v>
      </c>
      <c r="C57" s="76">
        <v>0</v>
      </c>
      <c r="D57" s="76">
        <v>0</v>
      </c>
      <c r="E57" s="76">
        <v>0</v>
      </c>
    </row>
    <row r="58" spans="1:5" x14ac:dyDescent="0.25">
      <c r="A58" s="157" t="s">
        <v>4</v>
      </c>
      <c r="B58" s="28" t="s">
        <v>171</v>
      </c>
      <c r="C58" s="76">
        <v>0</v>
      </c>
      <c r="D58" s="76">
        <v>0</v>
      </c>
      <c r="E58" s="76">
        <v>0</v>
      </c>
    </row>
    <row r="59" spans="1:5" x14ac:dyDescent="0.25">
      <c r="A59" s="157" t="s">
        <v>3</v>
      </c>
      <c r="B59" s="28" t="s">
        <v>172</v>
      </c>
      <c r="C59" s="76">
        <v>0</v>
      </c>
      <c r="D59" s="76">
        <v>0</v>
      </c>
      <c r="E59" s="76">
        <v>0</v>
      </c>
    </row>
    <row r="60" spans="1:5" x14ac:dyDescent="0.25">
      <c r="A60" s="157" t="s">
        <v>2</v>
      </c>
      <c r="B60" s="28" t="s">
        <v>173</v>
      </c>
      <c r="C60" s="76">
        <v>0</v>
      </c>
      <c r="D60" s="76">
        <v>0</v>
      </c>
      <c r="E60" s="76">
        <v>0</v>
      </c>
    </row>
    <row r="61" spans="1:5" x14ac:dyDescent="0.25">
      <c r="A61" s="157" t="s">
        <v>393</v>
      </c>
      <c r="B61" s="28" t="s">
        <v>174</v>
      </c>
      <c r="C61" s="76">
        <v>2598000</v>
      </c>
      <c r="D61" s="76">
        <v>1992000</v>
      </c>
      <c r="E61" s="76">
        <v>1992000</v>
      </c>
    </row>
    <row r="62" spans="1:5" x14ac:dyDescent="0.25">
      <c r="A62" s="184" t="s">
        <v>868</v>
      </c>
      <c r="B62" s="185" t="s">
        <v>175</v>
      </c>
      <c r="C62" s="77">
        <v>2598000</v>
      </c>
      <c r="D62" s="77">
        <v>1992000</v>
      </c>
      <c r="E62" s="77">
        <v>1992000</v>
      </c>
    </row>
    <row r="63" spans="1:5" x14ac:dyDescent="0.25">
      <c r="A63" s="157" t="s">
        <v>869</v>
      </c>
      <c r="B63" s="28" t="s">
        <v>176</v>
      </c>
      <c r="C63" s="76">
        <v>0</v>
      </c>
      <c r="D63" s="76">
        <v>0</v>
      </c>
      <c r="E63" s="76">
        <v>0</v>
      </c>
    </row>
    <row r="64" spans="1:5" x14ac:dyDescent="0.25">
      <c r="A64" s="157" t="s">
        <v>870</v>
      </c>
      <c r="B64" s="28" t="s">
        <v>178</v>
      </c>
      <c r="C64" s="76">
        <v>0</v>
      </c>
      <c r="D64" s="76">
        <v>0</v>
      </c>
      <c r="E64" s="76">
        <v>0</v>
      </c>
    </row>
    <row r="65" spans="1:5" x14ac:dyDescent="0.25">
      <c r="A65" s="157" t="s">
        <v>179</v>
      </c>
      <c r="B65" s="28" t="s">
        <v>180</v>
      </c>
      <c r="C65" s="76">
        <v>0</v>
      </c>
      <c r="D65" s="76">
        <v>0</v>
      </c>
      <c r="E65" s="76">
        <v>0</v>
      </c>
    </row>
    <row r="66" spans="1:5" x14ac:dyDescent="0.25">
      <c r="A66" s="157" t="s">
        <v>871</v>
      </c>
      <c r="B66" s="28" t="s">
        <v>181</v>
      </c>
      <c r="C66" s="76">
        <v>0</v>
      </c>
      <c r="D66" s="76">
        <v>0</v>
      </c>
      <c r="E66" s="76">
        <v>0</v>
      </c>
    </row>
    <row r="67" spans="1:5" x14ac:dyDescent="0.25">
      <c r="A67" s="157" t="s">
        <v>396</v>
      </c>
      <c r="B67" s="28" t="s">
        <v>182</v>
      </c>
      <c r="C67" s="76">
        <v>0</v>
      </c>
      <c r="D67" s="76">
        <v>0</v>
      </c>
      <c r="E67" s="76">
        <v>0</v>
      </c>
    </row>
    <row r="68" spans="1:5" x14ac:dyDescent="0.25">
      <c r="A68" s="157" t="s">
        <v>397</v>
      </c>
      <c r="B68" s="28" t="s">
        <v>183</v>
      </c>
      <c r="C68" s="76">
        <v>2249000</v>
      </c>
      <c r="D68" s="76">
        <v>2548845</v>
      </c>
      <c r="E68" s="76">
        <v>2548845</v>
      </c>
    </row>
    <row r="69" spans="1:5" x14ac:dyDescent="0.25">
      <c r="A69" s="157" t="s">
        <v>433</v>
      </c>
      <c r="B69" s="28" t="s">
        <v>184</v>
      </c>
      <c r="C69" s="76">
        <v>0</v>
      </c>
      <c r="D69" s="76">
        <v>0</v>
      </c>
      <c r="E69" s="76">
        <v>0</v>
      </c>
    </row>
    <row r="70" spans="1:5" x14ac:dyDescent="0.25">
      <c r="A70" s="157" t="s">
        <v>434</v>
      </c>
      <c r="B70" s="28" t="s">
        <v>185</v>
      </c>
      <c r="C70" s="76">
        <v>0</v>
      </c>
      <c r="D70" s="76">
        <v>0</v>
      </c>
      <c r="E70" s="76">
        <v>0</v>
      </c>
    </row>
    <row r="71" spans="1:5" x14ac:dyDescent="0.25">
      <c r="A71" s="157" t="s">
        <v>186</v>
      </c>
      <c r="B71" s="28" t="s">
        <v>187</v>
      </c>
      <c r="C71" s="76">
        <v>0</v>
      </c>
      <c r="D71" s="76">
        <v>0</v>
      </c>
      <c r="E71" s="76">
        <v>0</v>
      </c>
    </row>
    <row r="72" spans="1:5" x14ac:dyDescent="0.25">
      <c r="A72" s="157" t="s">
        <v>188</v>
      </c>
      <c r="B72" s="28" t="s">
        <v>189</v>
      </c>
      <c r="C72" s="76">
        <v>0</v>
      </c>
      <c r="D72" s="76">
        <v>0</v>
      </c>
      <c r="E72" s="76">
        <v>0</v>
      </c>
    </row>
    <row r="73" spans="1:5" x14ac:dyDescent="0.25">
      <c r="A73" s="157" t="s">
        <v>872</v>
      </c>
      <c r="B73" s="28" t="s">
        <v>873</v>
      </c>
      <c r="C73" s="76">
        <v>0</v>
      </c>
      <c r="D73" s="76">
        <v>0</v>
      </c>
      <c r="E73" s="76">
        <v>0</v>
      </c>
    </row>
    <row r="74" spans="1:5" x14ac:dyDescent="0.25">
      <c r="A74" s="157" t="s">
        <v>435</v>
      </c>
      <c r="B74" s="28" t="s">
        <v>190</v>
      </c>
      <c r="C74" s="76">
        <v>2138000</v>
      </c>
      <c r="D74" s="76">
        <v>1805000</v>
      </c>
      <c r="E74" s="76">
        <v>1805000</v>
      </c>
    </row>
    <row r="75" spans="1:5" x14ac:dyDescent="0.25">
      <c r="A75" s="157" t="s">
        <v>874</v>
      </c>
      <c r="B75" s="28" t="s">
        <v>673</v>
      </c>
      <c r="C75" s="76">
        <v>4601261</v>
      </c>
      <c r="D75" s="76">
        <v>1140916</v>
      </c>
      <c r="E75" s="76">
        <v>0</v>
      </c>
    </row>
    <row r="76" spans="1:5" x14ac:dyDescent="0.25">
      <c r="A76" s="184" t="s">
        <v>875</v>
      </c>
      <c r="B76" s="185" t="s">
        <v>191</v>
      </c>
      <c r="C76" s="77">
        <v>8988261</v>
      </c>
      <c r="D76" s="77">
        <v>5494761</v>
      </c>
      <c r="E76" s="77">
        <v>4353845</v>
      </c>
    </row>
    <row r="77" spans="1:5" x14ac:dyDescent="0.25">
      <c r="A77" s="187" t="s">
        <v>549</v>
      </c>
      <c r="B77" s="212"/>
      <c r="C77" s="285">
        <f>C27+C28+C53+C62+C76</f>
        <v>33258761</v>
      </c>
      <c r="D77" s="285">
        <f>D27+D28+D53+D62+D76</f>
        <v>34004516</v>
      </c>
      <c r="E77" s="285">
        <f>E27+E28+E53+E62+E76</f>
        <v>31938233</v>
      </c>
    </row>
    <row r="78" spans="1:5" x14ac:dyDescent="0.25">
      <c r="A78" s="157" t="s">
        <v>876</v>
      </c>
      <c r="B78" s="28" t="s">
        <v>193</v>
      </c>
      <c r="C78" s="76">
        <v>0</v>
      </c>
      <c r="D78" s="76">
        <v>0</v>
      </c>
      <c r="E78" s="76">
        <v>0</v>
      </c>
    </row>
    <row r="79" spans="1:5" x14ac:dyDescent="0.25">
      <c r="A79" s="157" t="s">
        <v>436</v>
      </c>
      <c r="B79" s="28" t="s">
        <v>194</v>
      </c>
      <c r="C79" s="76">
        <v>0</v>
      </c>
      <c r="D79" s="76">
        <v>3479938</v>
      </c>
      <c r="E79" s="76">
        <v>3479938</v>
      </c>
    </row>
    <row r="80" spans="1:5" x14ac:dyDescent="0.25">
      <c r="A80" s="157" t="s">
        <v>195</v>
      </c>
      <c r="B80" s="28" t="s">
        <v>196</v>
      </c>
      <c r="C80" s="76">
        <v>0</v>
      </c>
      <c r="D80" s="76">
        <v>0</v>
      </c>
      <c r="E80" s="76">
        <v>0</v>
      </c>
    </row>
    <row r="81" spans="1:5" x14ac:dyDescent="0.25">
      <c r="A81" s="157" t="s">
        <v>197</v>
      </c>
      <c r="B81" s="28" t="s">
        <v>198</v>
      </c>
      <c r="C81" s="76">
        <v>100000</v>
      </c>
      <c r="D81" s="76">
        <v>373226</v>
      </c>
      <c r="E81" s="76">
        <v>373226</v>
      </c>
    </row>
    <row r="82" spans="1:5" x14ac:dyDescent="0.25">
      <c r="A82" s="157" t="s">
        <v>199</v>
      </c>
      <c r="B82" s="28" t="s">
        <v>200</v>
      </c>
      <c r="C82" s="76">
        <v>0</v>
      </c>
      <c r="D82" s="76">
        <v>0</v>
      </c>
      <c r="E82" s="76">
        <v>0</v>
      </c>
    </row>
    <row r="83" spans="1:5" x14ac:dyDescent="0.25">
      <c r="A83" s="157" t="s">
        <v>201</v>
      </c>
      <c r="B83" s="28" t="s">
        <v>202</v>
      </c>
      <c r="C83" s="76">
        <v>0</v>
      </c>
      <c r="D83" s="76">
        <v>0</v>
      </c>
      <c r="E83" s="76">
        <v>0</v>
      </c>
    </row>
    <row r="84" spans="1:5" x14ac:dyDescent="0.25">
      <c r="A84" s="157" t="s">
        <v>203</v>
      </c>
      <c r="B84" s="28" t="s">
        <v>204</v>
      </c>
      <c r="C84" s="76">
        <v>80000</v>
      </c>
      <c r="D84" s="76">
        <v>1040355</v>
      </c>
      <c r="E84" s="76">
        <v>1040355</v>
      </c>
    </row>
    <row r="85" spans="1:5" x14ac:dyDescent="0.25">
      <c r="A85" s="184" t="s">
        <v>402</v>
      </c>
      <c r="B85" s="185" t="s">
        <v>205</v>
      </c>
      <c r="C85" s="77">
        <v>180000</v>
      </c>
      <c r="D85" s="77">
        <v>4893519</v>
      </c>
      <c r="E85" s="77">
        <v>4893519</v>
      </c>
    </row>
    <row r="86" spans="1:5" x14ac:dyDescent="0.25">
      <c r="A86" s="157" t="s">
        <v>877</v>
      </c>
      <c r="B86" s="28" t="s">
        <v>207</v>
      </c>
      <c r="C86" s="76">
        <v>2300000</v>
      </c>
      <c r="D86" s="76">
        <v>0</v>
      </c>
      <c r="E86" s="76">
        <v>0</v>
      </c>
    </row>
    <row r="87" spans="1:5" x14ac:dyDescent="0.25">
      <c r="A87" s="157" t="s">
        <v>208</v>
      </c>
      <c r="B87" s="28" t="s">
        <v>209</v>
      </c>
      <c r="C87" s="76">
        <v>0</v>
      </c>
      <c r="D87" s="76">
        <v>0</v>
      </c>
      <c r="E87" s="76">
        <v>0</v>
      </c>
    </row>
    <row r="88" spans="1:5" x14ac:dyDescent="0.25">
      <c r="A88" s="157" t="s">
        <v>878</v>
      </c>
      <c r="B88" s="28" t="s">
        <v>211</v>
      </c>
      <c r="C88" s="76">
        <v>0</v>
      </c>
      <c r="D88" s="76">
        <v>0</v>
      </c>
      <c r="E88" s="76">
        <v>0</v>
      </c>
    </row>
    <row r="89" spans="1:5" x14ac:dyDescent="0.25">
      <c r="A89" s="157" t="s">
        <v>212</v>
      </c>
      <c r="B89" s="28" t="s">
        <v>213</v>
      </c>
      <c r="C89" s="76">
        <v>680000</v>
      </c>
      <c r="D89" s="76">
        <v>0</v>
      </c>
      <c r="E89" s="76">
        <v>0</v>
      </c>
    </row>
    <row r="90" spans="1:5" x14ac:dyDescent="0.25">
      <c r="A90" s="184" t="s">
        <v>879</v>
      </c>
      <c r="B90" s="185" t="s">
        <v>214</v>
      </c>
      <c r="C90" s="77">
        <v>2980000</v>
      </c>
      <c r="D90" s="77">
        <v>0</v>
      </c>
      <c r="E90" s="77">
        <v>0</v>
      </c>
    </row>
    <row r="91" spans="1:5" x14ac:dyDescent="0.25">
      <c r="A91" s="157" t="s">
        <v>215</v>
      </c>
      <c r="B91" s="28" t="s">
        <v>216</v>
      </c>
      <c r="C91" s="286">
        <v>0</v>
      </c>
      <c r="D91" s="286">
        <v>0</v>
      </c>
      <c r="E91" s="286">
        <v>0</v>
      </c>
    </row>
    <row r="92" spans="1:5" x14ac:dyDescent="0.25">
      <c r="A92" s="157" t="s">
        <v>437</v>
      </c>
      <c r="B92" s="28" t="s">
        <v>217</v>
      </c>
      <c r="C92" s="286">
        <v>0</v>
      </c>
      <c r="D92" s="286">
        <v>0</v>
      </c>
      <c r="E92" s="286">
        <v>0</v>
      </c>
    </row>
    <row r="93" spans="1:5" x14ac:dyDescent="0.25">
      <c r="A93" s="157" t="s">
        <v>438</v>
      </c>
      <c r="B93" s="28" t="s">
        <v>218</v>
      </c>
      <c r="C93" s="286">
        <v>0</v>
      </c>
      <c r="D93" s="286">
        <v>0</v>
      </c>
      <c r="E93" s="286">
        <v>0</v>
      </c>
    </row>
    <row r="94" spans="1:5" x14ac:dyDescent="0.25">
      <c r="A94" s="157" t="s">
        <v>439</v>
      </c>
      <c r="B94" s="28" t="s">
        <v>219</v>
      </c>
      <c r="C94" s="286">
        <v>0</v>
      </c>
      <c r="D94" s="286">
        <v>0</v>
      </c>
      <c r="E94" s="286">
        <v>0</v>
      </c>
    </row>
    <row r="95" spans="1:5" x14ac:dyDescent="0.25">
      <c r="A95" s="157" t="s">
        <v>440</v>
      </c>
      <c r="B95" s="28" t="s">
        <v>220</v>
      </c>
      <c r="C95" s="286">
        <v>0</v>
      </c>
      <c r="D95" s="286">
        <v>0</v>
      </c>
      <c r="E95" s="286">
        <v>0</v>
      </c>
    </row>
    <row r="96" spans="1:5" x14ac:dyDescent="0.25">
      <c r="A96" s="157" t="s">
        <v>405</v>
      </c>
      <c r="B96" s="28" t="s">
        <v>221</v>
      </c>
      <c r="C96" s="286">
        <v>0</v>
      </c>
      <c r="D96" s="286">
        <v>0</v>
      </c>
      <c r="E96" s="286">
        <v>0</v>
      </c>
    </row>
    <row r="97" spans="1:24" x14ac:dyDescent="0.25">
      <c r="A97" s="157" t="s">
        <v>222</v>
      </c>
      <c r="B97" s="28" t="s">
        <v>223</v>
      </c>
      <c r="C97" s="286">
        <v>0</v>
      </c>
      <c r="D97" s="286">
        <v>0</v>
      </c>
      <c r="E97" s="286">
        <v>0</v>
      </c>
    </row>
    <row r="98" spans="1:24" x14ac:dyDescent="0.25">
      <c r="A98" s="157" t="s">
        <v>881</v>
      </c>
      <c r="B98" s="28" t="s">
        <v>224</v>
      </c>
      <c r="C98" s="286">
        <v>0</v>
      </c>
      <c r="D98" s="286">
        <v>0</v>
      </c>
      <c r="E98" s="286">
        <v>0</v>
      </c>
    </row>
    <row r="99" spans="1:24" x14ac:dyDescent="0.25">
      <c r="A99" s="157" t="s">
        <v>882</v>
      </c>
      <c r="B99" s="28" t="s">
        <v>880</v>
      </c>
      <c r="C99" s="286">
        <v>0</v>
      </c>
      <c r="D99" s="286">
        <v>0</v>
      </c>
      <c r="E99" s="286">
        <v>0</v>
      </c>
    </row>
    <row r="100" spans="1:24" x14ac:dyDescent="0.25">
      <c r="A100" s="189" t="s">
        <v>883</v>
      </c>
      <c r="B100" s="185" t="s">
        <v>225</v>
      </c>
      <c r="C100" s="287">
        <v>0</v>
      </c>
      <c r="D100" s="287">
        <v>0</v>
      </c>
      <c r="E100" s="287"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87" t="s">
        <v>884</v>
      </c>
      <c r="B101" s="191"/>
      <c r="C101" s="285">
        <f>C85+C90+C100</f>
        <v>3160000</v>
      </c>
      <c r="D101" s="285">
        <f t="shared" ref="D101:E101" si="0">D85+D90+D100</f>
        <v>4893519</v>
      </c>
      <c r="E101" s="285">
        <f t="shared" si="0"/>
        <v>4893519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248" t="s">
        <v>885</v>
      </c>
      <c r="B102" s="249" t="s">
        <v>226</v>
      </c>
      <c r="C102" s="288">
        <f>C27+C28+C53+C62+C76+C85+C90+C100</f>
        <v>36418761</v>
      </c>
      <c r="D102" s="288">
        <f>D27+D28+D53+D62+D76+D85+D90+D100</f>
        <v>38898035</v>
      </c>
      <c r="E102" s="288">
        <f>E27+E28+E53+E62+E76+E85+E90+E100</f>
        <v>36831752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2"/>
      <c r="X102" s="22"/>
    </row>
    <row r="103" spans="1:24" x14ac:dyDescent="0.25">
      <c r="A103" s="157" t="s">
        <v>886</v>
      </c>
      <c r="B103" s="173" t="s">
        <v>227</v>
      </c>
      <c r="C103" s="286">
        <v>0</v>
      </c>
      <c r="D103" s="286">
        <v>0</v>
      </c>
      <c r="E103" s="286">
        <v>0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2"/>
      <c r="X103" s="22"/>
    </row>
    <row r="104" spans="1:24" x14ac:dyDescent="0.25">
      <c r="A104" s="157" t="s">
        <v>887</v>
      </c>
      <c r="B104" s="173" t="s">
        <v>231</v>
      </c>
      <c r="C104" s="286">
        <v>0</v>
      </c>
      <c r="D104" s="286">
        <v>0</v>
      </c>
      <c r="E104" s="286">
        <v>0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57" t="s">
        <v>888</v>
      </c>
      <c r="B105" s="173" t="s">
        <v>232</v>
      </c>
      <c r="C105" s="76">
        <v>0</v>
      </c>
      <c r="D105" s="76">
        <v>0</v>
      </c>
      <c r="E105" s="76">
        <v>0</v>
      </c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2"/>
      <c r="X105" s="22"/>
    </row>
    <row r="106" spans="1:24" x14ac:dyDescent="0.25">
      <c r="A106" s="159" t="s">
        <v>889</v>
      </c>
      <c r="B106" s="174" t="s">
        <v>234</v>
      </c>
      <c r="C106" s="77">
        <v>0</v>
      </c>
      <c r="D106" s="77">
        <v>0</v>
      </c>
      <c r="E106" s="77">
        <v>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57" t="s">
        <v>414</v>
      </c>
      <c r="B107" s="173" t="s">
        <v>235</v>
      </c>
      <c r="C107" s="286">
        <v>0</v>
      </c>
      <c r="D107" s="286">
        <v>0</v>
      </c>
      <c r="E107" s="286">
        <v>0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2"/>
      <c r="X107" s="22"/>
    </row>
    <row r="108" spans="1:24" x14ac:dyDescent="0.25">
      <c r="A108" s="157" t="s">
        <v>892</v>
      </c>
      <c r="B108" s="173" t="s">
        <v>238</v>
      </c>
      <c r="C108" s="286">
        <v>0</v>
      </c>
      <c r="D108" s="286">
        <v>0</v>
      </c>
      <c r="E108" s="286"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2"/>
      <c r="X108" s="22"/>
    </row>
    <row r="109" spans="1:24" x14ac:dyDescent="0.25">
      <c r="A109" s="157" t="s">
        <v>893</v>
      </c>
      <c r="B109" s="173" t="s">
        <v>240</v>
      </c>
      <c r="C109" s="286">
        <v>0</v>
      </c>
      <c r="D109" s="286">
        <v>0</v>
      </c>
      <c r="E109" s="286">
        <v>0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57" t="s">
        <v>894</v>
      </c>
      <c r="B110" s="173" t="s">
        <v>241</v>
      </c>
      <c r="C110" s="286">
        <v>0</v>
      </c>
      <c r="D110" s="286">
        <v>0</v>
      </c>
      <c r="E110" s="286">
        <v>0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157" t="s">
        <v>895</v>
      </c>
      <c r="B111" s="173" t="s">
        <v>890</v>
      </c>
      <c r="C111" s="286">
        <v>0</v>
      </c>
      <c r="D111" s="286">
        <v>0</v>
      </c>
      <c r="E111" s="286">
        <v>0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157" t="s">
        <v>896</v>
      </c>
      <c r="B112" s="173" t="s">
        <v>891</v>
      </c>
      <c r="C112" s="286">
        <v>0</v>
      </c>
      <c r="D112" s="286">
        <v>0</v>
      </c>
      <c r="E112" s="286">
        <v>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159" t="s">
        <v>897</v>
      </c>
      <c r="B113" s="174" t="s">
        <v>242</v>
      </c>
      <c r="C113" s="290">
        <v>0</v>
      </c>
      <c r="D113" s="290">
        <v>0</v>
      </c>
      <c r="E113" s="290">
        <v>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157" t="s">
        <v>243</v>
      </c>
      <c r="B114" s="173" t="s">
        <v>244</v>
      </c>
      <c r="C114" s="286">
        <v>0</v>
      </c>
      <c r="D114" s="286">
        <v>0</v>
      </c>
      <c r="E114" s="286">
        <v>0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2"/>
      <c r="X114" s="22"/>
    </row>
    <row r="115" spans="1:24" x14ac:dyDescent="0.25">
      <c r="A115" s="157" t="s">
        <v>245</v>
      </c>
      <c r="B115" s="173" t="s">
        <v>246</v>
      </c>
      <c r="C115" s="76">
        <v>786793</v>
      </c>
      <c r="D115" s="76">
        <v>786793</v>
      </c>
      <c r="E115" s="76">
        <v>786793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2"/>
      <c r="X115" s="22"/>
    </row>
    <row r="116" spans="1:24" x14ac:dyDescent="0.25">
      <c r="A116" s="157" t="s">
        <v>247</v>
      </c>
      <c r="B116" s="173" t="s">
        <v>248</v>
      </c>
      <c r="C116" s="286">
        <v>0</v>
      </c>
      <c r="D116" s="286">
        <v>0</v>
      </c>
      <c r="E116" s="286">
        <v>0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2"/>
      <c r="X116" s="22"/>
    </row>
    <row r="117" spans="1:24" x14ac:dyDescent="0.25">
      <c r="A117" s="157" t="s">
        <v>899</v>
      </c>
      <c r="B117" s="173" t="s">
        <v>250</v>
      </c>
      <c r="C117" s="286">
        <v>0</v>
      </c>
      <c r="D117" s="286">
        <v>0</v>
      </c>
      <c r="E117" s="286">
        <v>0</v>
      </c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2"/>
      <c r="X117" s="22"/>
    </row>
    <row r="118" spans="1:24" x14ac:dyDescent="0.25">
      <c r="A118" s="157" t="s">
        <v>251</v>
      </c>
      <c r="B118" s="173" t="s">
        <v>252</v>
      </c>
      <c r="C118" s="286">
        <v>0</v>
      </c>
      <c r="D118" s="286">
        <v>0</v>
      </c>
      <c r="E118" s="286"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157" t="s">
        <v>253</v>
      </c>
      <c r="B119" s="173" t="s">
        <v>254</v>
      </c>
      <c r="C119" s="286">
        <v>0</v>
      </c>
      <c r="D119" s="286">
        <v>0</v>
      </c>
      <c r="E119" s="286">
        <v>0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2"/>
      <c r="X119" s="22"/>
    </row>
    <row r="120" spans="1:24" x14ac:dyDescent="0.25">
      <c r="A120" s="157" t="s">
        <v>900</v>
      </c>
      <c r="B120" s="173" t="s">
        <v>898</v>
      </c>
      <c r="C120" s="286">
        <v>0</v>
      </c>
      <c r="D120" s="286">
        <v>0</v>
      </c>
      <c r="E120" s="286">
        <v>0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2"/>
      <c r="X120" s="22"/>
    </row>
    <row r="121" spans="1:24" x14ac:dyDescent="0.25">
      <c r="A121" s="159" t="s">
        <v>901</v>
      </c>
      <c r="B121" s="174" t="s">
        <v>255</v>
      </c>
      <c r="C121" s="77">
        <v>786793</v>
      </c>
      <c r="D121" s="77">
        <v>786793</v>
      </c>
      <c r="E121" s="77">
        <v>786793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2"/>
      <c r="X121" s="22"/>
    </row>
    <row r="122" spans="1:24" x14ac:dyDescent="0.25">
      <c r="A122" s="157" t="s">
        <v>256</v>
      </c>
      <c r="B122" s="173" t="s">
        <v>257</v>
      </c>
      <c r="C122" s="286">
        <v>0</v>
      </c>
      <c r="D122" s="286">
        <v>0</v>
      </c>
      <c r="E122" s="286">
        <v>0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2"/>
      <c r="X122" s="22"/>
    </row>
    <row r="123" spans="1:24" x14ac:dyDescent="0.25">
      <c r="A123" s="157" t="s">
        <v>906</v>
      </c>
      <c r="B123" s="173" t="s">
        <v>259</v>
      </c>
      <c r="C123" s="286">
        <v>0</v>
      </c>
      <c r="D123" s="286">
        <v>0</v>
      </c>
      <c r="E123" s="286">
        <v>0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A124" s="157" t="s">
        <v>443</v>
      </c>
      <c r="B124" s="173" t="s">
        <v>260</v>
      </c>
      <c r="C124" s="286">
        <v>0</v>
      </c>
      <c r="D124" s="286">
        <v>0</v>
      </c>
      <c r="E124" s="286">
        <v>0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1:24" x14ac:dyDescent="0.25">
      <c r="A125" s="157" t="s">
        <v>907</v>
      </c>
      <c r="B125" s="173" t="s">
        <v>261</v>
      </c>
      <c r="C125" s="286">
        <v>0</v>
      </c>
      <c r="D125" s="286">
        <v>0</v>
      </c>
      <c r="E125" s="286">
        <v>0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1:24" x14ac:dyDescent="0.25">
      <c r="A126" s="157" t="s">
        <v>908</v>
      </c>
      <c r="B126" s="173" t="s">
        <v>902</v>
      </c>
      <c r="C126" s="286">
        <v>0</v>
      </c>
      <c r="D126" s="286">
        <v>0</v>
      </c>
      <c r="E126" s="286">
        <v>0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1:24" x14ac:dyDescent="0.25">
      <c r="A127" s="159" t="s">
        <v>419</v>
      </c>
      <c r="B127" s="198" t="s">
        <v>265</v>
      </c>
      <c r="C127" s="290">
        <v>0</v>
      </c>
      <c r="D127" s="290">
        <v>0</v>
      </c>
      <c r="E127" s="290">
        <v>0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1:24" ht="15.75" x14ac:dyDescent="0.3">
      <c r="A128" s="157" t="s">
        <v>266</v>
      </c>
      <c r="B128" s="202" t="s">
        <v>267</v>
      </c>
      <c r="C128" s="286">
        <v>0</v>
      </c>
      <c r="D128" s="286">
        <v>0</v>
      </c>
      <c r="E128" s="286">
        <v>0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1:21" ht="15.75" x14ac:dyDescent="0.3">
      <c r="A129" s="157" t="s">
        <v>909</v>
      </c>
      <c r="B129" s="202" t="s">
        <v>903</v>
      </c>
      <c r="C129" s="286">
        <v>0</v>
      </c>
      <c r="D129" s="286">
        <v>0</v>
      </c>
      <c r="E129" s="286">
        <v>0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1:21" x14ac:dyDescent="0.25">
      <c r="A130" s="250" t="s">
        <v>447</v>
      </c>
      <c r="B130" s="251" t="s">
        <v>268</v>
      </c>
      <c r="C130" s="293">
        <f>C121+C127+C128+C129</f>
        <v>786793</v>
      </c>
      <c r="D130" s="293">
        <f t="shared" ref="D130:E130" si="1">D121+D127+D128+D129</f>
        <v>786793</v>
      </c>
      <c r="E130" s="293">
        <f t="shared" si="1"/>
        <v>786793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1:21" x14ac:dyDescent="0.25">
      <c r="A131" s="196" t="s">
        <v>904</v>
      </c>
      <c r="B131" s="197" t="s">
        <v>905</v>
      </c>
      <c r="C131" s="292">
        <f>C102+C130</f>
        <v>37205554</v>
      </c>
      <c r="D131" s="292">
        <f t="shared" ref="D131:E131" si="2">D102+D130</f>
        <v>39684828</v>
      </c>
      <c r="E131" s="292">
        <f t="shared" si="2"/>
        <v>37618545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1:2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1:2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</row>
    <row r="134" spans="1:2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</row>
    <row r="135" spans="1:2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</row>
    <row r="136" spans="1:2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</row>
    <row r="137" spans="1:2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</row>
    <row r="138" spans="1:2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</row>
    <row r="139" spans="1:2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</row>
    <row r="140" spans="1:2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</row>
    <row r="141" spans="1:2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</row>
    <row r="142" spans="1:2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</row>
    <row r="143" spans="1:2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</row>
    <row r="144" spans="1:2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</row>
    <row r="146" spans="2:24" x14ac:dyDescent="0.25">
      <c r="B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</row>
    <row r="147" spans="2:24" x14ac:dyDescent="0.25">
      <c r="B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</row>
    <row r="148" spans="2:24" x14ac:dyDescent="0.25">
      <c r="B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</row>
    <row r="149" spans="2:24" x14ac:dyDescent="0.25">
      <c r="B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</row>
    <row r="150" spans="2:24" x14ac:dyDescent="0.25">
      <c r="B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</row>
    <row r="151" spans="2:24" x14ac:dyDescent="0.25">
      <c r="B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</row>
    <row r="152" spans="2:24" x14ac:dyDescent="0.25">
      <c r="B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  <row r="172" spans="2:24" x14ac:dyDescent="0.25">
      <c r="B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</row>
  </sheetData>
  <mergeCells count="5">
    <mergeCell ref="A4:E4"/>
    <mergeCell ref="A3:E3"/>
    <mergeCell ref="A7:A8"/>
    <mergeCell ref="B7:B8"/>
    <mergeCell ref="C7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E173"/>
  <sheetViews>
    <sheetView topLeftCell="B1" workbookViewId="0">
      <selection activeCell="J2" sqref="J2"/>
    </sheetView>
  </sheetViews>
  <sheetFormatPr defaultRowHeight="15" x14ac:dyDescent="0.25"/>
  <cols>
    <col min="1" max="1" width="83.42578125" customWidth="1"/>
    <col min="3" max="5" width="15.7109375" bestFit="1" customWidth="1"/>
    <col min="6" max="8" width="12.7109375" bestFit="1" customWidth="1"/>
    <col min="9" max="9" width="12.85546875" customWidth="1"/>
    <col min="10" max="10" width="13.42578125" customWidth="1"/>
    <col min="11" max="11" width="11.5703125" customWidth="1"/>
    <col min="12" max="14" width="15.7109375" bestFit="1" customWidth="1"/>
  </cols>
  <sheetData>
    <row r="2" spans="1:14" x14ac:dyDescent="0.25">
      <c r="J2" t="s">
        <v>1693</v>
      </c>
    </row>
    <row r="3" spans="1:14" ht="21" customHeight="1" x14ac:dyDescent="0.25">
      <c r="A3" s="356" t="s">
        <v>1679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62"/>
      <c r="M3" s="363"/>
      <c r="N3" s="363"/>
    </row>
    <row r="4" spans="1:14" ht="18.75" customHeight="1" x14ac:dyDescent="0.25">
      <c r="A4" s="358" t="s">
        <v>658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62"/>
      <c r="M4" s="363"/>
      <c r="N4" s="363"/>
    </row>
    <row r="5" spans="1:14" ht="18" x14ac:dyDescent="0.25">
      <c r="A5" s="37"/>
    </row>
    <row r="6" spans="1:14" x14ac:dyDescent="0.25">
      <c r="A6" s="73" t="s">
        <v>630</v>
      </c>
    </row>
    <row r="7" spans="1:14" ht="25.5" customHeight="1" x14ac:dyDescent="0.25">
      <c r="A7" s="364" t="s">
        <v>107</v>
      </c>
      <c r="B7" s="366" t="s">
        <v>108</v>
      </c>
      <c r="C7" s="372" t="s">
        <v>550</v>
      </c>
      <c r="D7" s="373"/>
      <c r="E7" s="374"/>
      <c r="F7" s="372" t="s">
        <v>551</v>
      </c>
      <c r="G7" s="373"/>
      <c r="H7" s="374"/>
      <c r="I7" s="372" t="s">
        <v>552</v>
      </c>
      <c r="J7" s="373"/>
      <c r="K7" s="374"/>
      <c r="L7" s="370" t="s">
        <v>631</v>
      </c>
      <c r="M7" s="371"/>
      <c r="N7" s="371"/>
    </row>
    <row r="8" spans="1:14" ht="25.5" x14ac:dyDescent="0.25">
      <c r="A8" s="368"/>
      <c r="B8" s="369"/>
      <c r="C8" s="3" t="s">
        <v>633</v>
      </c>
      <c r="D8" s="3" t="s">
        <v>17</v>
      </c>
      <c r="E8" s="181" t="s">
        <v>18</v>
      </c>
      <c r="F8" s="3" t="s">
        <v>633</v>
      </c>
      <c r="G8" s="3" t="s">
        <v>17</v>
      </c>
      <c r="H8" s="181" t="s">
        <v>18</v>
      </c>
      <c r="I8" s="3" t="s">
        <v>633</v>
      </c>
      <c r="J8" s="3" t="s">
        <v>17</v>
      </c>
      <c r="K8" s="181" t="s">
        <v>18</v>
      </c>
      <c r="L8" s="3" t="s">
        <v>633</v>
      </c>
      <c r="M8" s="3" t="s">
        <v>17</v>
      </c>
      <c r="N8" s="181" t="s">
        <v>18</v>
      </c>
    </row>
    <row r="9" spans="1:14" x14ac:dyDescent="0.25">
      <c r="A9" s="157" t="s">
        <v>842</v>
      </c>
      <c r="B9" s="27" t="s">
        <v>109</v>
      </c>
      <c r="C9" s="76">
        <v>5996500</v>
      </c>
      <c r="D9" s="76">
        <v>7569522</v>
      </c>
      <c r="E9" s="76">
        <v>7569522</v>
      </c>
      <c r="F9" s="283">
        <v>0</v>
      </c>
      <c r="G9" s="283">
        <v>0</v>
      </c>
      <c r="H9" s="283">
        <v>0</v>
      </c>
      <c r="I9" s="283">
        <v>0</v>
      </c>
      <c r="J9" s="283">
        <v>0</v>
      </c>
      <c r="K9" s="283">
        <v>0</v>
      </c>
      <c r="L9" s="76">
        <v>5996500</v>
      </c>
      <c r="M9" s="76">
        <v>7569522</v>
      </c>
      <c r="N9" s="76">
        <v>7569522</v>
      </c>
    </row>
    <row r="10" spans="1:14" x14ac:dyDescent="0.25">
      <c r="A10" s="157" t="s">
        <v>843</v>
      </c>
      <c r="B10" s="28" t="s">
        <v>110</v>
      </c>
      <c r="C10" s="76">
        <v>100000</v>
      </c>
      <c r="D10" s="76">
        <v>0</v>
      </c>
      <c r="E10" s="76">
        <v>0</v>
      </c>
      <c r="F10" s="283">
        <v>0</v>
      </c>
      <c r="G10" s="283">
        <v>0</v>
      </c>
      <c r="H10" s="283">
        <v>0</v>
      </c>
      <c r="I10" s="283">
        <v>0</v>
      </c>
      <c r="J10" s="283">
        <v>0</v>
      </c>
      <c r="K10" s="283">
        <v>0</v>
      </c>
      <c r="L10" s="76">
        <v>100000</v>
      </c>
      <c r="M10" s="76">
        <v>0</v>
      </c>
      <c r="N10" s="76">
        <v>0</v>
      </c>
    </row>
    <row r="11" spans="1:14" x14ac:dyDescent="0.25">
      <c r="A11" s="157" t="s">
        <v>844</v>
      </c>
      <c r="B11" s="28" t="s">
        <v>111</v>
      </c>
      <c r="C11" s="76">
        <v>0</v>
      </c>
      <c r="D11" s="76">
        <v>81922</v>
      </c>
      <c r="E11" s="76">
        <v>81922</v>
      </c>
      <c r="F11" s="283">
        <v>0</v>
      </c>
      <c r="G11" s="283">
        <v>0</v>
      </c>
      <c r="H11" s="283">
        <v>0</v>
      </c>
      <c r="I11" s="283">
        <v>0</v>
      </c>
      <c r="J11" s="283">
        <v>0</v>
      </c>
      <c r="K11" s="283">
        <v>0</v>
      </c>
      <c r="L11" s="76">
        <v>0</v>
      </c>
      <c r="M11" s="76">
        <v>81922</v>
      </c>
      <c r="N11" s="76">
        <v>81922</v>
      </c>
    </row>
    <row r="12" spans="1:14" x14ac:dyDescent="0.25">
      <c r="A12" s="157" t="s">
        <v>845</v>
      </c>
      <c r="B12" s="28" t="s">
        <v>112</v>
      </c>
      <c r="C12" s="76">
        <v>0</v>
      </c>
      <c r="D12" s="76">
        <v>0</v>
      </c>
      <c r="E12" s="76">
        <v>0</v>
      </c>
      <c r="F12" s="283">
        <v>0</v>
      </c>
      <c r="G12" s="283">
        <v>0</v>
      </c>
      <c r="H12" s="283">
        <v>0</v>
      </c>
      <c r="I12" s="283">
        <v>0</v>
      </c>
      <c r="J12" s="283">
        <v>0</v>
      </c>
      <c r="K12" s="283">
        <v>0</v>
      </c>
      <c r="L12" s="76">
        <v>0</v>
      </c>
      <c r="M12" s="76">
        <v>0</v>
      </c>
      <c r="N12" s="76">
        <v>0</v>
      </c>
    </row>
    <row r="13" spans="1:14" x14ac:dyDescent="0.25">
      <c r="A13" s="157" t="s">
        <v>846</v>
      </c>
      <c r="B13" s="28" t="s">
        <v>113</v>
      </c>
      <c r="C13" s="76">
        <v>0</v>
      </c>
      <c r="D13" s="76">
        <v>0</v>
      </c>
      <c r="E13" s="76">
        <v>0</v>
      </c>
      <c r="F13" s="283">
        <v>0</v>
      </c>
      <c r="G13" s="283">
        <v>0</v>
      </c>
      <c r="H13" s="283">
        <v>0</v>
      </c>
      <c r="I13" s="283">
        <v>0</v>
      </c>
      <c r="J13" s="283">
        <v>0</v>
      </c>
      <c r="K13" s="283">
        <v>0</v>
      </c>
      <c r="L13" s="76">
        <v>0</v>
      </c>
      <c r="M13" s="76">
        <v>0</v>
      </c>
      <c r="N13" s="76">
        <v>0</v>
      </c>
    </row>
    <row r="14" spans="1:14" x14ac:dyDescent="0.25">
      <c r="A14" s="157" t="s">
        <v>847</v>
      </c>
      <c r="B14" s="28" t="s">
        <v>114</v>
      </c>
      <c r="C14" s="76">
        <v>0</v>
      </c>
      <c r="D14" s="76">
        <v>0</v>
      </c>
      <c r="E14" s="76">
        <v>0</v>
      </c>
      <c r="F14" s="283">
        <v>0</v>
      </c>
      <c r="G14" s="283">
        <v>0</v>
      </c>
      <c r="H14" s="283">
        <v>0</v>
      </c>
      <c r="I14" s="283">
        <v>0</v>
      </c>
      <c r="J14" s="283">
        <v>0</v>
      </c>
      <c r="K14" s="283">
        <v>0</v>
      </c>
      <c r="L14" s="76">
        <v>0</v>
      </c>
      <c r="M14" s="76">
        <v>0</v>
      </c>
      <c r="N14" s="76">
        <v>0</v>
      </c>
    </row>
    <row r="15" spans="1:14" x14ac:dyDescent="0.25">
      <c r="A15" s="157" t="s">
        <v>115</v>
      </c>
      <c r="B15" s="28" t="s">
        <v>116</v>
      </c>
      <c r="C15" s="76">
        <v>0</v>
      </c>
      <c r="D15" s="76">
        <v>0</v>
      </c>
      <c r="E15" s="76">
        <v>0</v>
      </c>
      <c r="F15" s="283">
        <v>0</v>
      </c>
      <c r="G15" s="283">
        <v>0</v>
      </c>
      <c r="H15" s="283">
        <v>0</v>
      </c>
      <c r="I15" s="283">
        <v>0</v>
      </c>
      <c r="J15" s="283">
        <v>0</v>
      </c>
      <c r="K15" s="283">
        <v>0</v>
      </c>
      <c r="L15" s="76">
        <v>0</v>
      </c>
      <c r="M15" s="76">
        <v>0</v>
      </c>
      <c r="N15" s="76">
        <v>0</v>
      </c>
    </row>
    <row r="16" spans="1:14" x14ac:dyDescent="0.25">
      <c r="A16" s="157" t="s">
        <v>117</v>
      </c>
      <c r="B16" s="28" t="s">
        <v>118</v>
      </c>
      <c r="C16" s="76">
        <v>0</v>
      </c>
      <c r="D16" s="76">
        <v>0</v>
      </c>
      <c r="E16" s="76">
        <v>0</v>
      </c>
      <c r="F16" s="283">
        <v>0</v>
      </c>
      <c r="G16" s="283">
        <v>0</v>
      </c>
      <c r="H16" s="283">
        <v>0</v>
      </c>
      <c r="I16" s="283">
        <v>0</v>
      </c>
      <c r="J16" s="283">
        <v>0</v>
      </c>
      <c r="K16" s="283">
        <v>0</v>
      </c>
      <c r="L16" s="76">
        <v>0</v>
      </c>
      <c r="M16" s="76">
        <v>0</v>
      </c>
      <c r="N16" s="76">
        <v>0</v>
      </c>
    </row>
    <row r="17" spans="1:14" x14ac:dyDescent="0.25">
      <c r="A17" s="157" t="s">
        <v>848</v>
      </c>
      <c r="B17" s="28" t="s">
        <v>119</v>
      </c>
      <c r="C17" s="76">
        <v>0</v>
      </c>
      <c r="D17" s="76">
        <v>0</v>
      </c>
      <c r="E17" s="76">
        <v>0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76">
        <v>0</v>
      </c>
      <c r="M17" s="76">
        <v>0</v>
      </c>
      <c r="N17" s="76">
        <v>0</v>
      </c>
    </row>
    <row r="18" spans="1:14" x14ac:dyDescent="0.25">
      <c r="A18" s="157" t="s">
        <v>120</v>
      </c>
      <c r="B18" s="28" t="s">
        <v>121</v>
      </c>
      <c r="C18" s="76">
        <v>0</v>
      </c>
      <c r="D18" s="76">
        <v>0</v>
      </c>
      <c r="E18" s="76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83">
        <v>0</v>
      </c>
      <c r="L18" s="76">
        <v>0</v>
      </c>
      <c r="M18" s="76">
        <v>0</v>
      </c>
      <c r="N18" s="76">
        <v>0</v>
      </c>
    </row>
    <row r="19" spans="1:14" x14ac:dyDescent="0.25">
      <c r="A19" s="157" t="s">
        <v>849</v>
      </c>
      <c r="B19" s="28" t="s">
        <v>122</v>
      </c>
      <c r="C19" s="76">
        <v>0</v>
      </c>
      <c r="D19" s="76">
        <v>0</v>
      </c>
      <c r="E19" s="76">
        <v>0</v>
      </c>
      <c r="F19" s="283">
        <v>0</v>
      </c>
      <c r="G19" s="283">
        <v>0</v>
      </c>
      <c r="H19" s="283">
        <v>0</v>
      </c>
      <c r="I19" s="283">
        <v>0</v>
      </c>
      <c r="J19" s="283">
        <v>0</v>
      </c>
      <c r="K19" s="283">
        <v>0</v>
      </c>
      <c r="L19" s="76">
        <v>0</v>
      </c>
      <c r="M19" s="76">
        <v>0</v>
      </c>
      <c r="N19" s="76">
        <v>0</v>
      </c>
    </row>
    <row r="20" spans="1:14" x14ac:dyDescent="0.25">
      <c r="A20" s="157" t="s">
        <v>850</v>
      </c>
      <c r="B20" s="28" t="s">
        <v>123</v>
      </c>
      <c r="C20" s="76">
        <v>0</v>
      </c>
      <c r="D20" s="76">
        <v>0</v>
      </c>
      <c r="E20" s="76">
        <v>0</v>
      </c>
      <c r="F20" s="283">
        <v>0</v>
      </c>
      <c r="G20" s="283">
        <v>0</v>
      </c>
      <c r="H20" s="283">
        <v>0</v>
      </c>
      <c r="I20" s="283">
        <v>0</v>
      </c>
      <c r="J20" s="283">
        <v>0</v>
      </c>
      <c r="K20" s="283">
        <v>0</v>
      </c>
      <c r="L20" s="76">
        <v>0</v>
      </c>
      <c r="M20" s="76">
        <v>0</v>
      </c>
      <c r="N20" s="76">
        <v>0</v>
      </c>
    </row>
    <row r="21" spans="1:14" x14ac:dyDescent="0.25">
      <c r="A21" s="157" t="s">
        <v>420</v>
      </c>
      <c r="B21" s="28" t="s">
        <v>124</v>
      </c>
      <c r="C21" s="76">
        <v>120000</v>
      </c>
      <c r="D21" s="76">
        <v>67600</v>
      </c>
      <c r="E21" s="76">
        <v>67600</v>
      </c>
      <c r="F21" s="283">
        <v>0</v>
      </c>
      <c r="G21" s="283">
        <v>0</v>
      </c>
      <c r="H21" s="283">
        <v>0</v>
      </c>
      <c r="I21" s="283">
        <v>0</v>
      </c>
      <c r="J21" s="283">
        <v>0</v>
      </c>
      <c r="K21" s="283">
        <v>0</v>
      </c>
      <c r="L21" s="76">
        <v>120000</v>
      </c>
      <c r="M21" s="76">
        <v>67600</v>
      </c>
      <c r="N21" s="76">
        <v>67600</v>
      </c>
    </row>
    <row r="22" spans="1:14" s="92" customFormat="1" x14ac:dyDescent="0.25">
      <c r="A22" s="159" t="s">
        <v>385</v>
      </c>
      <c r="B22" s="30" t="s">
        <v>125</v>
      </c>
      <c r="C22" s="76">
        <v>6216500</v>
      </c>
      <c r="D22" s="76">
        <v>7719044</v>
      </c>
      <c r="E22" s="76">
        <v>7719044</v>
      </c>
      <c r="F22" s="283">
        <v>0</v>
      </c>
      <c r="G22" s="283">
        <v>0</v>
      </c>
      <c r="H22" s="283">
        <v>0</v>
      </c>
      <c r="I22" s="283">
        <v>0</v>
      </c>
      <c r="J22" s="283">
        <v>0</v>
      </c>
      <c r="K22" s="283">
        <v>0</v>
      </c>
      <c r="L22" s="76">
        <v>6216500</v>
      </c>
      <c r="M22" s="76">
        <v>7719044</v>
      </c>
      <c r="N22" s="76">
        <v>7719044</v>
      </c>
    </row>
    <row r="23" spans="1:14" x14ac:dyDescent="0.25">
      <c r="A23" s="157" t="s">
        <v>851</v>
      </c>
      <c r="B23" s="28" t="s">
        <v>126</v>
      </c>
      <c r="C23" s="76">
        <v>2065000</v>
      </c>
      <c r="D23" s="76">
        <v>2068583</v>
      </c>
      <c r="E23" s="76">
        <v>2068583</v>
      </c>
      <c r="F23" s="283">
        <v>0</v>
      </c>
      <c r="G23" s="283">
        <v>0</v>
      </c>
      <c r="H23" s="283">
        <v>0</v>
      </c>
      <c r="I23" s="283">
        <v>0</v>
      </c>
      <c r="J23" s="283">
        <v>0</v>
      </c>
      <c r="K23" s="283">
        <v>0</v>
      </c>
      <c r="L23" s="76">
        <v>2065000</v>
      </c>
      <c r="M23" s="76">
        <v>2068583</v>
      </c>
      <c r="N23" s="76">
        <v>2068583</v>
      </c>
    </row>
    <row r="24" spans="1:14" ht="33.75" customHeight="1" x14ac:dyDescent="0.25">
      <c r="A24" s="157" t="s">
        <v>127</v>
      </c>
      <c r="B24" s="28" t="s">
        <v>128</v>
      </c>
      <c r="C24" s="76">
        <v>0</v>
      </c>
      <c r="D24" s="76">
        <v>755000</v>
      </c>
      <c r="E24" s="76">
        <v>755000</v>
      </c>
      <c r="F24" s="283">
        <v>0</v>
      </c>
      <c r="G24" s="283">
        <v>0</v>
      </c>
      <c r="H24" s="283">
        <v>0</v>
      </c>
      <c r="I24" s="283">
        <v>0</v>
      </c>
      <c r="J24" s="283">
        <v>0</v>
      </c>
      <c r="K24" s="283">
        <v>0</v>
      </c>
      <c r="L24" s="76">
        <v>0</v>
      </c>
      <c r="M24" s="76">
        <v>755000</v>
      </c>
      <c r="N24" s="76">
        <v>755000</v>
      </c>
    </row>
    <row r="25" spans="1:14" x14ac:dyDescent="0.25">
      <c r="A25" s="157" t="s">
        <v>852</v>
      </c>
      <c r="B25" s="28" t="s">
        <v>129</v>
      </c>
      <c r="C25" s="76">
        <v>955000</v>
      </c>
      <c r="D25" s="76">
        <v>557810</v>
      </c>
      <c r="E25" s="76">
        <v>557810</v>
      </c>
      <c r="F25" s="283">
        <v>0</v>
      </c>
      <c r="G25" s="283">
        <v>0</v>
      </c>
      <c r="H25" s="283">
        <v>0</v>
      </c>
      <c r="I25" s="283">
        <v>0</v>
      </c>
      <c r="J25" s="283">
        <v>0</v>
      </c>
      <c r="K25" s="283">
        <v>0</v>
      </c>
      <c r="L25" s="76">
        <v>955000</v>
      </c>
      <c r="M25" s="76">
        <v>557810</v>
      </c>
      <c r="N25" s="76">
        <v>557810</v>
      </c>
    </row>
    <row r="26" spans="1:14" s="92" customFormat="1" x14ac:dyDescent="0.25">
      <c r="A26" s="159" t="s">
        <v>386</v>
      </c>
      <c r="B26" s="30" t="s">
        <v>130</v>
      </c>
      <c r="C26" s="76">
        <v>3020000</v>
      </c>
      <c r="D26" s="76">
        <v>3381393</v>
      </c>
      <c r="E26" s="76">
        <v>3381393</v>
      </c>
      <c r="F26" s="283">
        <v>0</v>
      </c>
      <c r="G26" s="283">
        <v>0</v>
      </c>
      <c r="H26" s="283">
        <v>0</v>
      </c>
      <c r="I26" s="283">
        <v>0</v>
      </c>
      <c r="J26" s="283">
        <v>0</v>
      </c>
      <c r="K26" s="283">
        <v>0</v>
      </c>
      <c r="L26" s="76">
        <v>3020000</v>
      </c>
      <c r="M26" s="76">
        <v>3381393</v>
      </c>
      <c r="N26" s="76">
        <v>3381393</v>
      </c>
    </row>
    <row r="27" spans="1:14" s="186" customFormat="1" x14ac:dyDescent="0.25">
      <c r="A27" s="184" t="s">
        <v>444</v>
      </c>
      <c r="B27" s="185" t="s">
        <v>131</v>
      </c>
      <c r="C27" s="77">
        <v>9236500</v>
      </c>
      <c r="D27" s="77">
        <v>11100437</v>
      </c>
      <c r="E27" s="77">
        <v>11100437</v>
      </c>
      <c r="F27" s="283">
        <v>0</v>
      </c>
      <c r="G27" s="283">
        <v>0</v>
      </c>
      <c r="H27" s="283">
        <v>0</v>
      </c>
      <c r="I27" s="283">
        <v>0</v>
      </c>
      <c r="J27" s="283">
        <v>0</v>
      </c>
      <c r="K27" s="283">
        <v>0</v>
      </c>
      <c r="L27" s="77">
        <v>9236500</v>
      </c>
      <c r="M27" s="77">
        <v>11100437</v>
      </c>
      <c r="N27" s="77">
        <v>11100437</v>
      </c>
    </row>
    <row r="28" spans="1:14" s="186" customFormat="1" x14ac:dyDescent="0.25">
      <c r="A28" s="184" t="s">
        <v>853</v>
      </c>
      <c r="B28" s="185" t="s">
        <v>132</v>
      </c>
      <c r="C28" s="77">
        <v>1881000</v>
      </c>
      <c r="D28" s="77">
        <v>2006540</v>
      </c>
      <c r="E28" s="77">
        <v>2006540</v>
      </c>
      <c r="F28" s="283">
        <v>0</v>
      </c>
      <c r="G28" s="283">
        <v>0</v>
      </c>
      <c r="H28" s="283">
        <v>0</v>
      </c>
      <c r="I28" s="283">
        <v>0</v>
      </c>
      <c r="J28" s="283">
        <v>0</v>
      </c>
      <c r="K28" s="283">
        <v>0</v>
      </c>
      <c r="L28" s="77">
        <v>1881000</v>
      </c>
      <c r="M28" s="77">
        <v>2006540</v>
      </c>
      <c r="N28" s="77">
        <v>2006540</v>
      </c>
    </row>
    <row r="29" spans="1:14" x14ac:dyDescent="0.25">
      <c r="A29" s="157" t="s">
        <v>854</v>
      </c>
      <c r="B29" s="28" t="s">
        <v>133</v>
      </c>
      <c r="C29" s="76">
        <v>60000</v>
      </c>
      <c r="D29" s="76">
        <v>30686</v>
      </c>
      <c r="E29" s="76">
        <v>30686</v>
      </c>
      <c r="F29" s="283">
        <v>0</v>
      </c>
      <c r="G29" s="283">
        <v>0</v>
      </c>
      <c r="H29" s="283">
        <v>0</v>
      </c>
      <c r="I29" s="283">
        <v>0</v>
      </c>
      <c r="J29" s="283">
        <v>0</v>
      </c>
      <c r="K29" s="283">
        <v>0</v>
      </c>
      <c r="L29" s="76">
        <v>60000</v>
      </c>
      <c r="M29" s="76">
        <v>30686</v>
      </c>
      <c r="N29" s="76">
        <v>30686</v>
      </c>
    </row>
    <row r="30" spans="1:14" x14ac:dyDescent="0.25">
      <c r="A30" s="157" t="s">
        <v>855</v>
      </c>
      <c r="B30" s="28" t="s">
        <v>134</v>
      </c>
      <c r="C30" s="76">
        <v>2812000</v>
      </c>
      <c r="D30" s="76">
        <v>4158029</v>
      </c>
      <c r="E30" s="76">
        <v>4158029</v>
      </c>
      <c r="F30" s="283">
        <v>0</v>
      </c>
      <c r="G30" s="283">
        <v>0</v>
      </c>
      <c r="H30" s="283">
        <v>0</v>
      </c>
      <c r="I30" s="283">
        <v>0</v>
      </c>
      <c r="J30" s="283">
        <v>0</v>
      </c>
      <c r="K30" s="283">
        <v>0</v>
      </c>
      <c r="L30" s="76">
        <v>2812000</v>
      </c>
      <c r="M30" s="76">
        <v>4158029</v>
      </c>
      <c r="N30" s="76">
        <v>4158029</v>
      </c>
    </row>
    <row r="31" spans="1:14" x14ac:dyDescent="0.25">
      <c r="A31" s="157" t="s">
        <v>856</v>
      </c>
      <c r="B31" s="28" t="s">
        <v>135</v>
      </c>
      <c r="C31" s="76">
        <v>0</v>
      </c>
      <c r="D31" s="76">
        <v>0</v>
      </c>
      <c r="E31" s="76">
        <v>0</v>
      </c>
      <c r="F31" s="283">
        <v>0</v>
      </c>
      <c r="G31" s="283">
        <v>0</v>
      </c>
      <c r="H31" s="283">
        <v>0</v>
      </c>
      <c r="I31" s="283">
        <v>0</v>
      </c>
      <c r="J31" s="283">
        <v>0</v>
      </c>
      <c r="K31" s="283">
        <v>0</v>
      </c>
      <c r="L31" s="76">
        <v>0</v>
      </c>
      <c r="M31" s="76">
        <v>0</v>
      </c>
      <c r="N31" s="76">
        <v>0</v>
      </c>
    </row>
    <row r="32" spans="1:14" s="92" customFormat="1" x14ac:dyDescent="0.25">
      <c r="A32" s="159" t="s">
        <v>857</v>
      </c>
      <c r="B32" s="30" t="s">
        <v>136</v>
      </c>
      <c r="C32" s="76">
        <v>2872000</v>
      </c>
      <c r="D32" s="76">
        <v>4188715</v>
      </c>
      <c r="E32" s="76">
        <v>4188715</v>
      </c>
      <c r="F32" s="283">
        <v>0</v>
      </c>
      <c r="G32" s="283">
        <v>0</v>
      </c>
      <c r="H32" s="283">
        <v>0</v>
      </c>
      <c r="I32" s="283">
        <v>0</v>
      </c>
      <c r="J32" s="283">
        <v>0</v>
      </c>
      <c r="K32" s="283">
        <v>0</v>
      </c>
      <c r="L32" s="76">
        <v>2872000</v>
      </c>
      <c r="M32" s="76">
        <v>4188715</v>
      </c>
      <c r="N32" s="76">
        <v>4188715</v>
      </c>
    </row>
    <row r="33" spans="1:14" x14ac:dyDescent="0.25">
      <c r="A33" s="157" t="s">
        <v>137</v>
      </c>
      <c r="B33" s="28" t="s">
        <v>138</v>
      </c>
      <c r="C33" s="76">
        <v>65000</v>
      </c>
      <c r="D33" s="76">
        <v>58616</v>
      </c>
      <c r="E33" s="76">
        <v>58616</v>
      </c>
      <c r="F33" s="283">
        <v>0</v>
      </c>
      <c r="G33" s="283">
        <v>0</v>
      </c>
      <c r="H33" s="283">
        <v>0</v>
      </c>
      <c r="I33" s="283">
        <v>0</v>
      </c>
      <c r="J33" s="283">
        <v>0</v>
      </c>
      <c r="K33" s="283">
        <v>0</v>
      </c>
      <c r="L33" s="76">
        <v>65000</v>
      </c>
      <c r="M33" s="76">
        <v>58616</v>
      </c>
      <c r="N33" s="76">
        <v>58616</v>
      </c>
    </row>
    <row r="34" spans="1:14" x14ac:dyDescent="0.25">
      <c r="A34" s="157" t="s">
        <v>858</v>
      </c>
      <c r="B34" s="28" t="s">
        <v>139</v>
      </c>
      <c r="C34" s="76">
        <v>205000</v>
      </c>
      <c r="D34" s="76">
        <v>179841</v>
      </c>
      <c r="E34" s="76">
        <v>179841</v>
      </c>
      <c r="F34" s="283">
        <v>0</v>
      </c>
      <c r="G34" s="283">
        <v>0</v>
      </c>
      <c r="H34" s="283">
        <v>0</v>
      </c>
      <c r="I34" s="283">
        <v>0</v>
      </c>
      <c r="J34" s="283">
        <v>0</v>
      </c>
      <c r="K34" s="283">
        <v>0</v>
      </c>
      <c r="L34" s="76">
        <v>205000</v>
      </c>
      <c r="M34" s="76">
        <v>179841</v>
      </c>
      <c r="N34" s="76">
        <v>179841</v>
      </c>
    </row>
    <row r="35" spans="1:14" s="92" customFormat="1" ht="15" customHeight="1" x14ac:dyDescent="0.25">
      <c r="A35" s="159" t="s">
        <v>445</v>
      </c>
      <c r="B35" s="30" t="s">
        <v>140</v>
      </c>
      <c r="C35" s="76">
        <v>270000</v>
      </c>
      <c r="D35" s="76">
        <v>238457</v>
      </c>
      <c r="E35" s="76">
        <v>238457</v>
      </c>
      <c r="F35" s="283">
        <v>0</v>
      </c>
      <c r="G35" s="283">
        <v>0</v>
      </c>
      <c r="H35" s="283">
        <v>0</v>
      </c>
      <c r="I35" s="283">
        <v>0</v>
      </c>
      <c r="J35" s="283">
        <v>0</v>
      </c>
      <c r="K35" s="283">
        <v>0</v>
      </c>
      <c r="L35" s="76">
        <v>270000</v>
      </c>
      <c r="M35" s="76">
        <v>238457</v>
      </c>
      <c r="N35" s="76">
        <v>238457</v>
      </c>
    </row>
    <row r="36" spans="1:14" x14ac:dyDescent="0.25">
      <c r="A36" s="157" t="s">
        <v>859</v>
      </c>
      <c r="B36" s="28" t="s">
        <v>141</v>
      </c>
      <c r="C36" s="76">
        <v>1670000</v>
      </c>
      <c r="D36" s="76">
        <v>1890541</v>
      </c>
      <c r="E36" s="76">
        <v>1777391</v>
      </c>
      <c r="F36" s="283">
        <v>0</v>
      </c>
      <c r="G36" s="283">
        <v>0</v>
      </c>
      <c r="H36" s="283">
        <v>0</v>
      </c>
      <c r="I36" s="283">
        <v>0</v>
      </c>
      <c r="J36" s="283">
        <v>0</v>
      </c>
      <c r="K36" s="283">
        <v>0</v>
      </c>
      <c r="L36" s="76">
        <v>1670000</v>
      </c>
      <c r="M36" s="76">
        <v>1890541</v>
      </c>
      <c r="N36" s="76">
        <v>1777391</v>
      </c>
    </row>
    <row r="37" spans="1:14" x14ac:dyDescent="0.25">
      <c r="A37" s="157" t="s">
        <v>860</v>
      </c>
      <c r="B37" s="28" t="s">
        <v>142</v>
      </c>
      <c r="C37" s="76">
        <v>0</v>
      </c>
      <c r="D37" s="76">
        <v>0</v>
      </c>
      <c r="E37" s="76">
        <v>0</v>
      </c>
      <c r="F37" s="283">
        <v>0</v>
      </c>
      <c r="G37" s="283">
        <v>0</v>
      </c>
      <c r="H37" s="283">
        <v>0</v>
      </c>
      <c r="I37" s="283">
        <v>0</v>
      </c>
      <c r="J37" s="283">
        <v>0</v>
      </c>
      <c r="K37" s="283">
        <v>0</v>
      </c>
      <c r="L37" s="76">
        <v>0</v>
      </c>
      <c r="M37" s="76">
        <v>0</v>
      </c>
      <c r="N37" s="76">
        <v>0</v>
      </c>
    </row>
    <row r="38" spans="1:14" x14ac:dyDescent="0.25">
      <c r="A38" s="157" t="s">
        <v>861</v>
      </c>
      <c r="B38" s="28" t="s">
        <v>143</v>
      </c>
      <c r="C38" s="76">
        <v>0</v>
      </c>
      <c r="D38" s="76">
        <v>0</v>
      </c>
      <c r="E38" s="76">
        <v>0</v>
      </c>
      <c r="F38" s="283">
        <v>0</v>
      </c>
      <c r="G38" s="283">
        <v>0</v>
      </c>
      <c r="H38" s="283">
        <v>0</v>
      </c>
      <c r="I38" s="283">
        <v>0</v>
      </c>
      <c r="J38" s="283">
        <v>0</v>
      </c>
      <c r="K38" s="283">
        <v>0</v>
      </c>
      <c r="L38" s="76">
        <v>0</v>
      </c>
      <c r="M38" s="76">
        <v>0</v>
      </c>
      <c r="N38" s="76">
        <v>0</v>
      </c>
    </row>
    <row r="39" spans="1:14" x14ac:dyDescent="0.25">
      <c r="A39" s="157" t="s">
        <v>144</v>
      </c>
      <c r="B39" s="28" t="s">
        <v>145</v>
      </c>
      <c r="C39" s="76">
        <v>2020000</v>
      </c>
      <c r="D39" s="76">
        <v>151672</v>
      </c>
      <c r="E39" s="76">
        <v>151672</v>
      </c>
      <c r="F39" s="283">
        <v>0</v>
      </c>
      <c r="G39" s="283">
        <v>0</v>
      </c>
      <c r="H39" s="283">
        <v>0</v>
      </c>
      <c r="I39" s="283">
        <v>0</v>
      </c>
      <c r="J39" s="283">
        <v>0</v>
      </c>
      <c r="K39" s="283">
        <v>0</v>
      </c>
      <c r="L39" s="76">
        <v>2020000</v>
      </c>
      <c r="M39" s="76">
        <v>151672</v>
      </c>
      <c r="N39" s="76">
        <v>151672</v>
      </c>
    </row>
    <row r="40" spans="1:14" x14ac:dyDescent="0.25">
      <c r="A40" s="157" t="s">
        <v>862</v>
      </c>
      <c r="B40" s="28" t="s">
        <v>146</v>
      </c>
      <c r="C40" s="76">
        <v>0</v>
      </c>
      <c r="D40" s="76">
        <v>0</v>
      </c>
      <c r="E40" s="76">
        <v>0</v>
      </c>
      <c r="F40" s="283">
        <v>0</v>
      </c>
      <c r="G40" s="283">
        <v>0</v>
      </c>
      <c r="H40" s="283">
        <v>0</v>
      </c>
      <c r="I40" s="283">
        <v>0</v>
      </c>
      <c r="J40" s="283">
        <v>0</v>
      </c>
      <c r="K40" s="283">
        <v>0</v>
      </c>
      <c r="L40" s="76">
        <v>0</v>
      </c>
      <c r="M40" s="76">
        <v>0</v>
      </c>
      <c r="N40" s="76">
        <v>0</v>
      </c>
    </row>
    <row r="41" spans="1:14" x14ac:dyDescent="0.25">
      <c r="A41" s="157" t="s">
        <v>147</v>
      </c>
      <c r="B41" s="28" t="s">
        <v>148</v>
      </c>
      <c r="C41" s="76">
        <v>200000</v>
      </c>
      <c r="D41" s="76">
        <v>1589669</v>
      </c>
      <c r="E41" s="76">
        <v>1589669</v>
      </c>
      <c r="F41" s="283">
        <v>0</v>
      </c>
      <c r="G41" s="283">
        <v>0</v>
      </c>
      <c r="H41" s="283">
        <v>0</v>
      </c>
      <c r="I41" s="283">
        <v>0</v>
      </c>
      <c r="J41" s="283">
        <v>0</v>
      </c>
      <c r="K41" s="283">
        <v>0</v>
      </c>
      <c r="L41" s="76">
        <v>200000</v>
      </c>
      <c r="M41" s="76">
        <v>1589669</v>
      </c>
      <c r="N41" s="76">
        <v>1589669</v>
      </c>
    </row>
    <row r="42" spans="1:14" x14ac:dyDescent="0.25">
      <c r="A42" s="157" t="s">
        <v>422</v>
      </c>
      <c r="B42" s="28" t="s">
        <v>149</v>
      </c>
      <c r="C42" s="76">
        <v>1380000</v>
      </c>
      <c r="D42" s="76">
        <v>2734515</v>
      </c>
      <c r="E42" s="76">
        <v>2119031</v>
      </c>
      <c r="F42" s="283">
        <v>0</v>
      </c>
      <c r="G42" s="283">
        <v>0</v>
      </c>
      <c r="H42" s="283">
        <v>0</v>
      </c>
      <c r="I42" s="283">
        <v>0</v>
      </c>
      <c r="J42" s="283">
        <v>0</v>
      </c>
      <c r="K42" s="283">
        <v>0</v>
      </c>
      <c r="L42" s="76">
        <v>1380000</v>
      </c>
      <c r="M42" s="76">
        <v>2734515</v>
      </c>
      <c r="N42" s="76">
        <v>2119031</v>
      </c>
    </row>
    <row r="43" spans="1:14" s="92" customFormat="1" x14ac:dyDescent="0.25">
      <c r="A43" s="159" t="s">
        <v>388</v>
      </c>
      <c r="B43" s="30" t="s">
        <v>150</v>
      </c>
      <c r="C43" s="76">
        <v>5270000</v>
      </c>
      <c r="D43" s="76">
        <v>6366397</v>
      </c>
      <c r="E43" s="76">
        <v>5637763</v>
      </c>
      <c r="F43" s="283">
        <v>0</v>
      </c>
      <c r="G43" s="283">
        <v>0</v>
      </c>
      <c r="H43" s="283">
        <v>0</v>
      </c>
      <c r="I43" s="283">
        <v>0</v>
      </c>
      <c r="J43" s="283">
        <v>0</v>
      </c>
      <c r="K43" s="283">
        <v>0</v>
      </c>
      <c r="L43" s="76">
        <v>5270000</v>
      </c>
      <c r="M43" s="76">
        <v>6366397</v>
      </c>
      <c r="N43" s="76">
        <v>5637763</v>
      </c>
    </row>
    <row r="44" spans="1:14" x14ac:dyDescent="0.25">
      <c r="A44" s="157" t="s">
        <v>151</v>
      </c>
      <c r="B44" s="28" t="s">
        <v>152</v>
      </c>
      <c r="C44" s="76">
        <v>0</v>
      </c>
      <c r="D44" s="76">
        <v>0</v>
      </c>
      <c r="E44" s="76">
        <v>0</v>
      </c>
      <c r="F44" s="283">
        <v>0</v>
      </c>
      <c r="G44" s="283">
        <v>0</v>
      </c>
      <c r="H44" s="283">
        <v>0</v>
      </c>
      <c r="I44" s="283">
        <v>0</v>
      </c>
      <c r="J44" s="283">
        <v>0</v>
      </c>
      <c r="K44" s="283">
        <v>0</v>
      </c>
      <c r="L44" s="76">
        <v>0</v>
      </c>
      <c r="M44" s="76">
        <v>0</v>
      </c>
      <c r="N44" s="76">
        <v>0</v>
      </c>
    </row>
    <row r="45" spans="1:14" x14ac:dyDescent="0.25">
      <c r="A45" s="157" t="s">
        <v>153</v>
      </c>
      <c r="B45" s="28" t="s">
        <v>154</v>
      </c>
      <c r="C45" s="76">
        <v>0</v>
      </c>
      <c r="D45" s="76">
        <v>250000</v>
      </c>
      <c r="E45" s="76">
        <v>250000</v>
      </c>
      <c r="F45" s="283">
        <v>0</v>
      </c>
      <c r="G45" s="283">
        <v>0</v>
      </c>
      <c r="H45" s="283">
        <v>0</v>
      </c>
      <c r="I45" s="283">
        <v>0</v>
      </c>
      <c r="J45" s="283">
        <v>0</v>
      </c>
      <c r="K45" s="283">
        <v>0</v>
      </c>
      <c r="L45" s="76">
        <v>0</v>
      </c>
      <c r="M45" s="76">
        <v>250000</v>
      </c>
      <c r="N45" s="76">
        <v>250000</v>
      </c>
    </row>
    <row r="46" spans="1:14" s="92" customFormat="1" x14ac:dyDescent="0.25">
      <c r="A46" s="159" t="s">
        <v>863</v>
      </c>
      <c r="B46" s="30" t="s">
        <v>155</v>
      </c>
      <c r="C46" s="76">
        <v>0</v>
      </c>
      <c r="D46" s="76">
        <v>250000</v>
      </c>
      <c r="E46" s="76">
        <v>250000</v>
      </c>
      <c r="F46" s="283">
        <v>0</v>
      </c>
      <c r="G46" s="283">
        <v>0</v>
      </c>
      <c r="H46" s="283">
        <v>0</v>
      </c>
      <c r="I46" s="283">
        <v>0</v>
      </c>
      <c r="J46" s="283">
        <v>0</v>
      </c>
      <c r="K46" s="283">
        <v>0</v>
      </c>
      <c r="L46" s="76">
        <v>0</v>
      </c>
      <c r="M46" s="76">
        <v>250000</v>
      </c>
      <c r="N46" s="76">
        <v>250000</v>
      </c>
    </row>
    <row r="47" spans="1:14" x14ac:dyDescent="0.25">
      <c r="A47" s="157" t="s">
        <v>156</v>
      </c>
      <c r="B47" s="28" t="s">
        <v>157</v>
      </c>
      <c r="C47" s="76">
        <v>2133000</v>
      </c>
      <c r="D47" s="76">
        <v>2362194</v>
      </c>
      <c r="E47" s="76">
        <v>2165461</v>
      </c>
      <c r="F47" s="283">
        <v>0</v>
      </c>
      <c r="G47" s="283">
        <v>0</v>
      </c>
      <c r="H47" s="283">
        <v>0</v>
      </c>
      <c r="I47" s="283">
        <v>0</v>
      </c>
      <c r="J47" s="283">
        <v>0</v>
      </c>
      <c r="K47" s="283">
        <v>0</v>
      </c>
      <c r="L47" s="76">
        <v>2133000</v>
      </c>
      <c r="M47" s="76">
        <v>2362194</v>
      </c>
      <c r="N47" s="76">
        <v>2165461</v>
      </c>
    </row>
    <row r="48" spans="1:14" x14ac:dyDescent="0.25">
      <c r="A48" s="157" t="s">
        <v>158</v>
      </c>
      <c r="B48" s="28" t="s">
        <v>159</v>
      </c>
      <c r="C48" s="76">
        <v>0</v>
      </c>
      <c r="D48" s="76">
        <v>0</v>
      </c>
      <c r="E48" s="76">
        <v>0</v>
      </c>
      <c r="F48" s="283">
        <v>0</v>
      </c>
      <c r="G48" s="283">
        <v>0</v>
      </c>
      <c r="H48" s="283">
        <v>0</v>
      </c>
      <c r="I48" s="283">
        <v>0</v>
      </c>
      <c r="J48" s="283">
        <v>0</v>
      </c>
      <c r="K48" s="283">
        <v>0</v>
      </c>
      <c r="L48" s="76">
        <v>0</v>
      </c>
      <c r="M48" s="76">
        <v>0</v>
      </c>
      <c r="N48" s="76">
        <v>0</v>
      </c>
    </row>
    <row r="49" spans="1:14" x14ac:dyDescent="0.25">
      <c r="A49" s="157" t="s">
        <v>423</v>
      </c>
      <c r="B49" s="28" t="s">
        <v>160</v>
      </c>
      <c r="C49" s="76">
        <v>0</v>
      </c>
      <c r="D49" s="76">
        <v>0</v>
      </c>
      <c r="E49" s="76">
        <v>0</v>
      </c>
      <c r="F49" s="283">
        <v>0</v>
      </c>
      <c r="G49" s="283">
        <v>0</v>
      </c>
      <c r="H49" s="283">
        <v>0</v>
      </c>
      <c r="I49" s="283">
        <v>0</v>
      </c>
      <c r="J49" s="283">
        <v>0</v>
      </c>
      <c r="K49" s="283">
        <v>0</v>
      </c>
      <c r="L49" s="76">
        <v>0</v>
      </c>
      <c r="M49" s="76">
        <v>0</v>
      </c>
      <c r="N49" s="76">
        <v>0</v>
      </c>
    </row>
    <row r="50" spans="1:14" x14ac:dyDescent="0.25">
      <c r="A50" s="157" t="s">
        <v>424</v>
      </c>
      <c r="B50" s="28" t="s">
        <v>161</v>
      </c>
      <c r="C50" s="76">
        <v>0</v>
      </c>
      <c r="D50" s="76">
        <v>0</v>
      </c>
      <c r="E50" s="76">
        <v>0</v>
      </c>
      <c r="F50" s="283">
        <v>0</v>
      </c>
      <c r="G50" s="283">
        <v>0</v>
      </c>
      <c r="H50" s="283">
        <v>0</v>
      </c>
      <c r="I50" s="283">
        <v>0</v>
      </c>
      <c r="J50" s="283">
        <v>0</v>
      </c>
      <c r="K50" s="283">
        <v>0</v>
      </c>
      <c r="L50" s="76">
        <v>0</v>
      </c>
      <c r="M50" s="76">
        <v>0</v>
      </c>
      <c r="N50" s="76">
        <v>0</v>
      </c>
    </row>
    <row r="51" spans="1:14" x14ac:dyDescent="0.25">
      <c r="A51" s="157" t="s">
        <v>162</v>
      </c>
      <c r="B51" s="28" t="s">
        <v>163</v>
      </c>
      <c r="C51" s="76">
        <v>10000</v>
      </c>
      <c r="D51" s="76">
        <v>5015</v>
      </c>
      <c r="E51" s="76">
        <v>5015</v>
      </c>
      <c r="F51" s="283">
        <v>0</v>
      </c>
      <c r="G51" s="283">
        <v>0</v>
      </c>
      <c r="H51" s="283">
        <v>0</v>
      </c>
      <c r="I51" s="283">
        <v>0</v>
      </c>
      <c r="J51" s="283">
        <v>0</v>
      </c>
      <c r="K51" s="283">
        <v>0</v>
      </c>
      <c r="L51" s="76">
        <v>10000</v>
      </c>
      <c r="M51" s="76">
        <v>5015</v>
      </c>
      <c r="N51" s="76">
        <v>5015</v>
      </c>
    </row>
    <row r="52" spans="1:14" s="92" customFormat="1" x14ac:dyDescent="0.25">
      <c r="A52" s="159" t="s">
        <v>864</v>
      </c>
      <c r="B52" s="30" t="s">
        <v>164</v>
      </c>
      <c r="C52" s="76">
        <v>2143000</v>
      </c>
      <c r="D52" s="76">
        <v>2367209</v>
      </c>
      <c r="E52" s="76">
        <v>2170476</v>
      </c>
      <c r="F52" s="283">
        <v>0</v>
      </c>
      <c r="G52" s="283">
        <v>0</v>
      </c>
      <c r="H52" s="283">
        <v>0</v>
      </c>
      <c r="I52" s="283">
        <v>0</v>
      </c>
      <c r="J52" s="283">
        <v>0</v>
      </c>
      <c r="K52" s="283">
        <v>0</v>
      </c>
      <c r="L52" s="76">
        <v>2143000</v>
      </c>
      <c r="M52" s="76">
        <v>2367209</v>
      </c>
      <c r="N52" s="76">
        <v>2170476</v>
      </c>
    </row>
    <row r="53" spans="1:14" s="186" customFormat="1" x14ac:dyDescent="0.25">
      <c r="A53" s="184" t="s">
        <v>391</v>
      </c>
      <c r="B53" s="185" t="s">
        <v>165</v>
      </c>
      <c r="C53" s="77">
        <v>10555000</v>
      </c>
      <c r="D53" s="77">
        <v>13410778</v>
      </c>
      <c r="E53" s="77">
        <v>12485411</v>
      </c>
      <c r="F53" s="283">
        <v>0</v>
      </c>
      <c r="G53" s="283">
        <v>0</v>
      </c>
      <c r="H53" s="283">
        <v>0</v>
      </c>
      <c r="I53" s="283">
        <v>0</v>
      </c>
      <c r="J53" s="283">
        <v>0</v>
      </c>
      <c r="K53" s="283">
        <v>0</v>
      </c>
      <c r="L53" s="77">
        <v>10555000</v>
      </c>
      <c r="M53" s="77">
        <v>13410778</v>
      </c>
      <c r="N53" s="77">
        <v>12485411</v>
      </c>
    </row>
    <row r="54" spans="1:14" x14ac:dyDescent="0.25">
      <c r="A54" s="157" t="s">
        <v>865</v>
      </c>
      <c r="B54" s="28" t="s">
        <v>167</v>
      </c>
      <c r="C54" s="76">
        <v>0</v>
      </c>
      <c r="D54" s="76">
        <v>0</v>
      </c>
      <c r="E54" s="76">
        <v>0</v>
      </c>
      <c r="F54" s="283">
        <v>0</v>
      </c>
      <c r="G54" s="283">
        <v>0</v>
      </c>
      <c r="H54" s="283">
        <v>0</v>
      </c>
      <c r="I54" s="283">
        <v>0</v>
      </c>
      <c r="J54" s="283">
        <v>0</v>
      </c>
      <c r="K54" s="283">
        <v>0</v>
      </c>
      <c r="L54" s="76">
        <v>0</v>
      </c>
      <c r="M54" s="76">
        <v>0</v>
      </c>
      <c r="N54" s="76">
        <v>0</v>
      </c>
    </row>
    <row r="55" spans="1:14" x14ac:dyDescent="0.25">
      <c r="A55" s="157" t="s">
        <v>866</v>
      </c>
      <c r="B55" s="28" t="s">
        <v>168</v>
      </c>
      <c r="C55" s="76">
        <v>0</v>
      </c>
      <c r="D55" s="76">
        <v>0</v>
      </c>
      <c r="E55" s="76">
        <v>0</v>
      </c>
      <c r="F55" s="283">
        <v>0</v>
      </c>
      <c r="G55" s="283">
        <v>0</v>
      </c>
      <c r="H55" s="283">
        <v>0</v>
      </c>
      <c r="I55" s="283">
        <v>0</v>
      </c>
      <c r="J55" s="283">
        <v>0</v>
      </c>
      <c r="K55" s="283">
        <v>0</v>
      </c>
      <c r="L55" s="76">
        <v>0</v>
      </c>
      <c r="M55" s="76">
        <v>0</v>
      </c>
      <c r="N55" s="76">
        <v>0</v>
      </c>
    </row>
    <row r="56" spans="1:14" x14ac:dyDescent="0.25">
      <c r="A56" s="157" t="s">
        <v>867</v>
      </c>
      <c r="B56" s="28" t="s">
        <v>169</v>
      </c>
      <c r="C56" s="76">
        <v>0</v>
      </c>
      <c r="D56" s="76">
        <v>0</v>
      </c>
      <c r="E56" s="76">
        <v>0</v>
      </c>
      <c r="F56" s="283">
        <v>0</v>
      </c>
      <c r="G56" s="283">
        <v>0</v>
      </c>
      <c r="H56" s="283">
        <v>0</v>
      </c>
      <c r="I56" s="283">
        <v>0</v>
      </c>
      <c r="J56" s="283">
        <v>0</v>
      </c>
      <c r="K56" s="283">
        <v>0</v>
      </c>
      <c r="L56" s="76">
        <v>0</v>
      </c>
      <c r="M56" s="76">
        <v>0</v>
      </c>
      <c r="N56" s="76">
        <v>0</v>
      </c>
    </row>
    <row r="57" spans="1:14" x14ac:dyDescent="0.25">
      <c r="A57" s="157" t="s">
        <v>426</v>
      </c>
      <c r="B57" s="28" t="s">
        <v>170</v>
      </c>
      <c r="C57" s="76">
        <v>0</v>
      </c>
      <c r="D57" s="76">
        <v>0</v>
      </c>
      <c r="E57" s="76">
        <v>0</v>
      </c>
      <c r="F57" s="283">
        <v>0</v>
      </c>
      <c r="G57" s="283">
        <v>0</v>
      </c>
      <c r="H57" s="283">
        <v>0</v>
      </c>
      <c r="I57" s="283">
        <v>0</v>
      </c>
      <c r="J57" s="283">
        <v>0</v>
      </c>
      <c r="K57" s="283">
        <v>0</v>
      </c>
      <c r="L57" s="76">
        <v>0</v>
      </c>
      <c r="M57" s="76">
        <v>0</v>
      </c>
      <c r="N57" s="76">
        <v>0</v>
      </c>
    </row>
    <row r="58" spans="1:14" x14ac:dyDescent="0.25">
      <c r="A58" s="157" t="s">
        <v>4</v>
      </c>
      <c r="B58" s="28" t="s">
        <v>171</v>
      </c>
      <c r="C58" s="76">
        <v>0</v>
      </c>
      <c r="D58" s="76">
        <v>0</v>
      </c>
      <c r="E58" s="76">
        <v>0</v>
      </c>
      <c r="F58" s="283">
        <v>0</v>
      </c>
      <c r="G58" s="283">
        <v>0</v>
      </c>
      <c r="H58" s="283">
        <v>0</v>
      </c>
      <c r="I58" s="283">
        <v>0</v>
      </c>
      <c r="J58" s="283">
        <v>0</v>
      </c>
      <c r="K58" s="283">
        <v>0</v>
      </c>
      <c r="L58" s="76">
        <v>0</v>
      </c>
      <c r="M58" s="76">
        <v>0</v>
      </c>
      <c r="N58" s="76">
        <v>0</v>
      </c>
    </row>
    <row r="59" spans="1:14" x14ac:dyDescent="0.25">
      <c r="A59" s="157" t="s">
        <v>3</v>
      </c>
      <c r="B59" s="28" t="s">
        <v>172</v>
      </c>
      <c r="C59" s="76">
        <v>0</v>
      </c>
      <c r="D59" s="76">
        <v>0</v>
      </c>
      <c r="E59" s="76">
        <v>0</v>
      </c>
      <c r="F59" s="283">
        <v>0</v>
      </c>
      <c r="G59" s="283">
        <v>0</v>
      </c>
      <c r="H59" s="283">
        <v>0</v>
      </c>
      <c r="I59" s="283">
        <v>0</v>
      </c>
      <c r="J59" s="283">
        <v>0</v>
      </c>
      <c r="K59" s="283">
        <v>0</v>
      </c>
      <c r="L59" s="76">
        <v>0</v>
      </c>
      <c r="M59" s="76">
        <v>0</v>
      </c>
      <c r="N59" s="76">
        <v>0</v>
      </c>
    </row>
    <row r="60" spans="1:14" x14ac:dyDescent="0.25">
      <c r="A60" s="157" t="s">
        <v>2</v>
      </c>
      <c r="B60" s="28" t="s">
        <v>173</v>
      </c>
      <c r="C60" s="76">
        <v>0</v>
      </c>
      <c r="D60" s="76">
        <v>0</v>
      </c>
      <c r="E60" s="76">
        <v>0</v>
      </c>
      <c r="F60" s="283">
        <v>0</v>
      </c>
      <c r="G60" s="283">
        <v>0</v>
      </c>
      <c r="H60" s="283">
        <v>0</v>
      </c>
      <c r="I60" s="283">
        <v>0</v>
      </c>
      <c r="J60" s="283">
        <v>0</v>
      </c>
      <c r="K60" s="283">
        <v>0</v>
      </c>
      <c r="L60" s="76">
        <v>0</v>
      </c>
      <c r="M60" s="76">
        <v>0</v>
      </c>
      <c r="N60" s="76">
        <v>0</v>
      </c>
    </row>
    <row r="61" spans="1:14" x14ac:dyDescent="0.25">
      <c r="A61" s="157" t="s">
        <v>393</v>
      </c>
      <c r="B61" s="28" t="s">
        <v>174</v>
      </c>
      <c r="C61" s="76">
        <v>2598000</v>
      </c>
      <c r="D61" s="76">
        <v>1992000</v>
      </c>
      <c r="E61" s="76">
        <v>1992000</v>
      </c>
      <c r="F61" s="283">
        <v>0</v>
      </c>
      <c r="G61" s="283">
        <v>0</v>
      </c>
      <c r="H61" s="283">
        <v>0</v>
      </c>
      <c r="I61" s="283">
        <v>0</v>
      </c>
      <c r="J61" s="283">
        <v>0</v>
      </c>
      <c r="K61" s="283">
        <v>0</v>
      </c>
      <c r="L61" s="76">
        <v>2598000</v>
      </c>
      <c r="M61" s="76">
        <v>1992000</v>
      </c>
      <c r="N61" s="76">
        <v>1992000</v>
      </c>
    </row>
    <row r="62" spans="1:14" s="186" customFormat="1" x14ac:dyDescent="0.25">
      <c r="A62" s="184" t="s">
        <v>868</v>
      </c>
      <c r="B62" s="185" t="s">
        <v>175</v>
      </c>
      <c r="C62" s="77">
        <v>2598000</v>
      </c>
      <c r="D62" s="77">
        <v>1992000</v>
      </c>
      <c r="E62" s="77">
        <v>1992000</v>
      </c>
      <c r="F62" s="283">
        <v>0</v>
      </c>
      <c r="G62" s="283">
        <v>0</v>
      </c>
      <c r="H62" s="283">
        <v>0</v>
      </c>
      <c r="I62" s="283">
        <v>0</v>
      </c>
      <c r="J62" s="283">
        <v>0</v>
      </c>
      <c r="K62" s="283">
        <v>0</v>
      </c>
      <c r="L62" s="77">
        <v>2598000</v>
      </c>
      <c r="M62" s="77">
        <v>1992000</v>
      </c>
      <c r="N62" s="77">
        <v>1992000</v>
      </c>
    </row>
    <row r="63" spans="1:14" x14ac:dyDescent="0.25">
      <c r="A63" s="157" t="s">
        <v>869</v>
      </c>
      <c r="B63" s="28" t="s">
        <v>176</v>
      </c>
      <c r="C63" s="76">
        <v>0</v>
      </c>
      <c r="D63" s="76">
        <v>0</v>
      </c>
      <c r="E63" s="76">
        <v>0</v>
      </c>
      <c r="F63" s="283">
        <v>0</v>
      </c>
      <c r="G63" s="283">
        <v>0</v>
      </c>
      <c r="H63" s="283">
        <v>0</v>
      </c>
      <c r="I63" s="283">
        <v>0</v>
      </c>
      <c r="J63" s="283">
        <v>0</v>
      </c>
      <c r="K63" s="283">
        <v>0</v>
      </c>
      <c r="L63" s="76">
        <v>0</v>
      </c>
      <c r="M63" s="76">
        <v>0</v>
      </c>
      <c r="N63" s="76">
        <v>0</v>
      </c>
    </row>
    <row r="64" spans="1:14" x14ac:dyDescent="0.25">
      <c r="A64" s="157" t="s">
        <v>870</v>
      </c>
      <c r="B64" s="28" t="s">
        <v>178</v>
      </c>
      <c r="C64" s="76">
        <v>0</v>
      </c>
      <c r="D64" s="76">
        <v>0</v>
      </c>
      <c r="E64" s="76">
        <v>0</v>
      </c>
      <c r="F64" s="283">
        <v>0</v>
      </c>
      <c r="G64" s="283">
        <v>0</v>
      </c>
      <c r="H64" s="283">
        <v>0</v>
      </c>
      <c r="I64" s="283">
        <v>0</v>
      </c>
      <c r="J64" s="283">
        <v>0</v>
      </c>
      <c r="K64" s="283">
        <v>0</v>
      </c>
      <c r="L64" s="76">
        <v>0</v>
      </c>
      <c r="M64" s="76">
        <v>0</v>
      </c>
      <c r="N64" s="76">
        <v>0</v>
      </c>
    </row>
    <row r="65" spans="1:14" ht="30" x14ac:dyDescent="0.25">
      <c r="A65" s="157" t="s">
        <v>179</v>
      </c>
      <c r="B65" s="28" t="s">
        <v>180</v>
      </c>
      <c r="C65" s="76">
        <v>0</v>
      </c>
      <c r="D65" s="76">
        <v>0</v>
      </c>
      <c r="E65" s="76">
        <v>0</v>
      </c>
      <c r="F65" s="283">
        <v>0</v>
      </c>
      <c r="G65" s="283">
        <v>0</v>
      </c>
      <c r="H65" s="283">
        <v>0</v>
      </c>
      <c r="I65" s="283">
        <v>0</v>
      </c>
      <c r="J65" s="283">
        <v>0</v>
      </c>
      <c r="K65" s="283">
        <v>0</v>
      </c>
      <c r="L65" s="76">
        <v>0</v>
      </c>
      <c r="M65" s="76">
        <v>0</v>
      </c>
      <c r="N65" s="76">
        <v>0</v>
      </c>
    </row>
    <row r="66" spans="1:14" ht="30" x14ac:dyDescent="0.25">
      <c r="A66" s="157" t="s">
        <v>871</v>
      </c>
      <c r="B66" s="28" t="s">
        <v>181</v>
      </c>
      <c r="C66" s="76">
        <v>0</v>
      </c>
      <c r="D66" s="76">
        <v>0</v>
      </c>
      <c r="E66" s="76">
        <v>0</v>
      </c>
      <c r="F66" s="283">
        <v>0</v>
      </c>
      <c r="G66" s="283">
        <v>0</v>
      </c>
      <c r="H66" s="283">
        <v>0</v>
      </c>
      <c r="I66" s="283">
        <v>0</v>
      </c>
      <c r="J66" s="283">
        <v>0</v>
      </c>
      <c r="K66" s="283">
        <v>0</v>
      </c>
      <c r="L66" s="76">
        <v>0</v>
      </c>
      <c r="M66" s="76">
        <v>0</v>
      </c>
      <c r="N66" s="76">
        <v>0</v>
      </c>
    </row>
    <row r="67" spans="1:14" ht="30" x14ac:dyDescent="0.25">
      <c r="A67" s="157" t="s">
        <v>396</v>
      </c>
      <c r="B67" s="28" t="s">
        <v>182</v>
      </c>
      <c r="C67" s="76">
        <v>0</v>
      </c>
      <c r="D67" s="76">
        <v>0</v>
      </c>
      <c r="E67" s="76">
        <v>0</v>
      </c>
      <c r="F67" s="283">
        <v>0</v>
      </c>
      <c r="G67" s="283">
        <v>0</v>
      </c>
      <c r="H67" s="283">
        <v>0</v>
      </c>
      <c r="I67" s="283">
        <v>0</v>
      </c>
      <c r="J67" s="283">
        <v>0</v>
      </c>
      <c r="K67" s="283">
        <v>0</v>
      </c>
      <c r="L67" s="76">
        <v>0</v>
      </c>
      <c r="M67" s="76">
        <v>0</v>
      </c>
      <c r="N67" s="76">
        <v>0</v>
      </c>
    </row>
    <row r="68" spans="1:14" x14ac:dyDescent="0.25">
      <c r="A68" s="157" t="s">
        <v>397</v>
      </c>
      <c r="B68" s="28" t="s">
        <v>183</v>
      </c>
      <c r="C68" s="76">
        <v>2249000</v>
      </c>
      <c r="D68" s="76">
        <v>2548845</v>
      </c>
      <c r="E68" s="76">
        <v>2548845</v>
      </c>
      <c r="F68" s="283">
        <v>0</v>
      </c>
      <c r="G68" s="283">
        <v>0</v>
      </c>
      <c r="H68" s="283">
        <v>0</v>
      </c>
      <c r="I68" s="283">
        <v>0</v>
      </c>
      <c r="J68" s="283">
        <v>0</v>
      </c>
      <c r="K68" s="283">
        <v>0</v>
      </c>
      <c r="L68" s="76">
        <v>2249000</v>
      </c>
      <c r="M68" s="76">
        <v>2548845</v>
      </c>
      <c r="N68" s="76">
        <v>2548845</v>
      </c>
    </row>
    <row r="69" spans="1:14" ht="30" x14ac:dyDescent="0.25">
      <c r="A69" s="157" t="s">
        <v>433</v>
      </c>
      <c r="B69" s="28" t="s">
        <v>184</v>
      </c>
      <c r="C69" s="76">
        <v>0</v>
      </c>
      <c r="D69" s="76">
        <v>0</v>
      </c>
      <c r="E69" s="76">
        <v>0</v>
      </c>
      <c r="F69" s="283">
        <v>0</v>
      </c>
      <c r="G69" s="283">
        <v>0</v>
      </c>
      <c r="H69" s="283">
        <v>0</v>
      </c>
      <c r="I69" s="283">
        <v>0</v>
      </c>
      <c r="J69" s="283">
        <v>0</v>
      </c>
      <c r="K69" s="283">
        <v>0</v>
      </c>
      <c r="L69" s="76">
        <v>0</v>
      </c>
      <c r="M69" s="76">
        <v>0</v>
      </c>
      <c r="N69" s="76">
        <v>0</v>
      </c>
    </row>
    <row r="70" spans="1:14" ht="30" x14ac:dyDescent="0.25">
      <c r="A70" s="157" t="s">
        <v>434</v>
      </c>
      <c r="B70" s="28" t="s">
        <v>185</v>
      </c>
      <c r="C70" s="76">
        <v>0</v>
      </c>
      <c r="D70" s="76">
        <v>0</v>
      </c>
      <c r="E70" s="76">
        <v>0</v>
      </c>
      <c r="F70" s="283">
        <v>0</v>
      </c>
      <c r="G70" s="283">
        <v>0</v>
      </c>
      <c r="H70" s="283">
        <v>0</v>
      </c>
      <c r="I70" s="283">
        <v>0</v>
      </c>
      <c r="J70" s="283">
        <v>0</v>
      </c>
      <c r="K70" s="283">
        <v>0</v>
      </c>
      <c r="L70" s="76">
        <v>0</v>
      </c>
      <c r="M70" s="76">
        <v>0</v>
      </c>
      <c r="N70" s="76">
        <v>0</v>
      </c>
    </row>
    <row r="71" spans="1:14" x14ac:dyDescent="0.25">
      <c r="A71" s="157" t="s">
        <v>186</v>
      </c>
      <c r="B71" s="28" t="s">
        <v>187</v>
      </c>
      <c r="C71" s="76">
        <v>0</v>
      </c>
      <c r="D71" s="76">
        <v>0</v>
      </c>
      <c r="E71" s="76">
        <v>0</v>
      </c>
      <c r="F71" s="283">
        <v>0</v>
      </c>
      <c r="G71" s="283">
        <v>0</v>
      </c>
      <c r="H71" s="283">
        <v>0</v>
      </c>
      <c r="I71" s="283">
        <v>0</v>
      </c>
      <c r="J71" s="283">
        <v>0</v>
      </c>
      <c r="K71" s="283">
        <v>0</v>
      </c>
      <c r="L71" s="76">
        <v>0</v>
      </c>
      <c r="M71" s="76">
        <v>0</v>
      </c>
      <c r="N71" s="76">
        <v>0</v>
      </c>
    </row>
    <row r="72" spans="1:14" x14ac:dyDescent="0.25">
      <c r="A72" s="157" t="s">
        <v>188</v>
      </c>
      <c r="B72" s="28" t="s">
        <v>189</v>
      </c>
      <c r="C72" s="76">
        <v>0</v>
      </c>
      <c r="D72" s="76">
        <v>0</v>
      </c>
      <c r="E72" s="76">
        <v>0</v>
      </c>
      <c r="F72" s="283">
        <v>0</v>
      </c>
      <c r="G72" s="283">
        <v>0</v>
      </c>
      <c r="H72" s="283">
        <v>0</v>
      </c>
      <c r="I72" s="283">
        <v>0</v>
      </c>
      <c r="J72" s="283">
        <v>0</v>
      </c>
      <c r="K72" s="283">
        <v>0</v>
      </c>
      <c r="L72" s="76">
        <v>0</v>
      </c>
      <c r="M72" s="76">
        <v>0</v>
      </c>
      <c r="N72" s="76">
        <v>0</v>
      </c>
    </row>
    <row r="73" spans="1:14" x14ac:dyDescent="0.25">
      <c r="A73" s="157" t="s">
        <v>872</v>
      </c>
      <c r="B73" s="28" t="s">
        <v>873</v>
      </c>
      <c r="C73" s="76">
        <v>0</v>
      </c>
      <c r="D73" s="76">
        <v>0</v>
      </c>
      <c r="E73" s="76">
        <v>0</v>
      </c>
      <c r="F73" s="283">
        <v>0</v>
      </c>
      <c r="G73" s="283">
        <v>0</v>
      </c>
      <c r="H73" s="283">
        <v>0</v>
      </c>
      <c r="I73" s="283">
        <v>0</v>
      </c>
      <c r="J73" s="283">
        <v>0</v>
      </c>
      <c r="K73" s="283">
        <v>0</v>
      </c>
      <c r="L73" s="76">
        <v>0</v>
      </c>
      <c r="M73" s="76">
        <v>0</v>
      </c>
      <c r="N73" s="76">
        <v>0</v>
      </c>
    </row>
    <row r="74" spans="1:14" x14ac:dyDescent="0.25">
      <c r="A74" s="157" t="s">
        <v>435</v>
      </c>
      <c r="B74" s="28" t="s">
        <v>190</v>
      </c>
      <c r="C74" s="76">
        <v>1038000</v>
      </c>
      <c r="D74" s="76">
        <v>705000</v>
      </c>
      <c r="E74" s="76">
        <v>705000</v>
      </c>
      <c r="F74" s="76">
        <v>1100000</v>
      </c>
      <c r="G74" s="76">
        <v>1100000</v>
      </c>
      <c r="H74" s="76">
        <v>1100000</v>
      </c>
      <c r="I74" s="283">
        <v>0</v>
      </c>
      <c r="J74" s="283">
        <v>0</v>
      </c>
      <c r="K74" s="283">
        <v>0</v>
      </c>
      <c r="L74" s="76">
        <v>2138000</v>
      </c>
      <c r="M74" s="76">
        <v>1805000</v>
      </c>
      <c r="N74" s="76">
        <v>1805000</v>
      </c>
    </row>
    <row r="75" spans="1:14" x14ac:dyDescent="0.25">
      <c r="A75" s="157" t="s">
        <v>874</v>
      </c>
      <c r="B75" s="28" t="s">
        <v>673</v>
      </c>
      <c r="C75" s="76">
        <v>4601261</v>
      </c>
      <c r="D75" s="76">
        <v>1140916</v>
      </c>
      <c r="E75" s="76">
        <v>0</v>
      </c>
      <c r="F75" s="283">
        <v>0</v>
      </c>
      <c r="G75" s="283">
        <v>0</v>
      </c>
      <c r="H75" s="283">
        <v>0</v>
      </c>
      <c r="I75" s="283">
        <v>0</v>
      </c>
      <c r="J75" s="283">
        <v>0</v>
      </c>
      <c r="K75" s="283">
        <v>0</v>
      </c>
      <c r="L75" s="76">
        <v>4601261</v>
      </c>
      <c r="M75" s="76">
        <v>1140916</v>
      </c>
      <c r="N75" s="76">
        <v>0</v>
      </c>
    </row>
    <row r="76" spans="1:14" s="186" customFormat="1" x14ac:dyDescent="0.25">
      <c r="A76" s="184" t="s">
        <v>875</v>
      </c>
      <c r="B76" s="185" t="s">
        <v>191</v>
      </c>
      <c r="C76" s="77">
        <f>SUM(C63:C75)</f>
        <v>7888261</v>
      </c>
      <c r="D76" s="77">
        <f t="shared" ref="D76:E76" si="0">SUM(D63:D75)</f>
        <v>4394761</v>
      </c>
      <c r="E76" s="77">
        <f t="shared" si="0"/>
        <v>3253845</v>
      </c>
      <c r="F76" s="76">
        <v>1100000</v>
      </c>
      <c r="G76" s="76">
        <v>1100000</v>
      </c>
      <c r="H76" s="76">
        <v>1100000</v>
      </c>
      <c r="I76" s="284">
        <v>0</v>
      </c>
      <c r="J76" s="284">
        <v>0</v>
      </c>
      <c r="K76" s="284">
        <v>0</v>
      </c>
      <c r="L76" s="77">
        <v>8988261</v>
      </c>
      <c r="M76" s="77">
        <v>5494761</v>
      </c>
      <c r="N76" s="77">
        <v>4353845</v>
      </c>
    </row>
    <row r="77" spans="1:14" s="214" customFormat="1" x14ac:dyDescent="0.25">
      <c r="A77" s="187" t="s">
        <v>549</v>
      </c>
      <c r="B77" s="212"/>
      <c r="C77" s="285">
        <f>C27+C28+C53+C62+C76</f>
        <v>32158761</v>
      </c>
      <c r="D77" s="285">
        <f>D27+D28+D53+D62+D76</f>
        <v>32904516</v>
      </c>
      <c r="E77" s="285">
        <f>E27+E28+E53+E62+E76</f>
        <v>30838233</v>
      </c>
      <c r="F77" s="285">
        <f t="shared" ref="F77:K77" si="1">F27+F28+F53+F62+F76</f>
        <v>1100000</v>
      </c>
      <c r="G77" s="285">
        <f t="shared" si="1"/>
        <v>1100000</v>
      </c>
      <c r="H77" s="285">
        <f t="shared" si="1"/>
        <v>1100000</v>
      </c>
      <c r="I77" s="285">
        <f t="shared" si="1"/>
        <v>0</v>
      </c>
      <c r="J77" s="285">
        <f t="shared" si="1"/>
        <v>0</v>
      </c>
      <c r="K77" s="285">
        <f t="shared" si="1"/>
        <v>0</v>
      </c>
      <c r="L77" s="285">
        <f>L27+L28+L53+L62+L76</f>
        <v>33258761</v>
      </c>
      <c r="M77" s="285">
        <f>M27+M28+M53+M62+M76</f>
        <v>34004516</v>
      </c>
      <c r="N77" s="285">
        <f>N27+N28+N53+N62+N76</f>
        <v>31938233</v>
      </c>
    </row>
    <row r="78" spans="1:14" x14ac:dyDescent="0.25">
      <c r="A78" s="157" t="s">
        <v>876</v>
      </c>
      <c r="B78" s="28" t="s">
        <v>193</v>
      </c>
      <c r="C78" s="76">
        <v>0</v>
      </c>
      <c r="D78" s="76">
        <v>0</v>
      </c>
      <c r="E78" s="76">
        <v>0</v>
      </c>
      <c r="F78" s="283">
        <v>0</v>
      </c>
      <c r="G78" s="283">
        <v>0</v>
      </c>
      <c r="H78" s="283">
        <v>0</v>
      </c>
      <c r="I78" s="283">
        <v>0</v>
      </c>
      <c r="J78" s="283">
        <v>0</v>
      </c>
      <c r="K78" s="283">
        <v>0</v>
      </c>
      <c r="L78" s="76">
        <v>0</v>
      </c>
      <c r="M78" s="76">
        <v>0</v>
      </c>
      <c r="N78" s="76">
        <v>0</v>
      </c>
    </row>
    <row r="79" spans="1:14" x14ac:dyDescent="0.25">
      <c r="A79" s="157" t="s">
        <v>436</v>
      </c>
      <c r="B79" s="28" t="s">
        <v>194</v>
      </c>
      <c r="C79" s="76">
        <v>0</v>
      </c>
      <c r="D79" s="76">
        <v>3479938</v>
      </c>
      <c r="E79" s="76">
        <v>3479938</v>
      </c>
      <c r="F79" s="283">
        <v>0</v>
      </c>
      <c r="G79" s="283">
        <v>0</v>
      </c>
      <c r="H79" s="283">
        <v>0</v>
      </c>
      <c r="I79" s="283">
        <v>0</v>
      </c>
      <c r="J79" s="283">
        <v>0</v>
      </c>
      <c r="K79" s="283">
        <v>0</v>
      </c>
      <c r="L79" s="76">
        <v>0</v>
      </c>
      <c r="M79" s="76">
        <v>3479938</v>
      </c>
      <c r="N79" s="76">
        <v>3479938</v>
      </c>
    </row>
    <row r="80" spans="1:14" x14ac:dyDescent="0.25">
      <c r="A80" s="157" t="s">
        <v>195</v>
      </c>
      <c r="B80" s="28" t="s">
        <v>196</v>
      </c>
      <c r="C80" s="76">
        <v>0</v>
      </c>
      <c r="D80" s="76">
        <v>0</v>
      </c>
      <c r="E80" s="76">
        <v>0</v>
      </c>
      <c r="F80" s="283">
        <v>0</v>
      </c>
      <c r="G80" s="283">
        <v>0</v>
      </c>
      <c r="H80" s="283">
        <v>0</v>
      </c>
      <c r="I80" s="283">
        <v>0</v>
      </c>
      <c r="J80" s="283">
        <v>0</v>
      </c>
      <c r="K80" s="283">
        <v>0</v>
      </c>
      <c r="L80" s="76">
        <v>0</v>
      </c>
      <c r="M80" s="76">
        <v>0</v>
      </c>
      <c r="N80" s="76">
        <v>0</v>
      </c>
    </row>
    <row r="81" spans="1:14" x14ac:dyDescent="0.25">
      <c r="A81" s="157" t="s">
        <v>197</v>
      </c>
      <c r="B81" s="28" t="s">
        <v>198</v>
      </c>
      <c r="C81" s="76">
        <v>100000</v>
      </c>
      <c r="D81" s="76">
        <v>373226</v>
      </c>
      <c r="E81" s="76">
        <v>373226</v>
      </c>
      <c r="F81" s="283">
        <v>0</v>
      </c>
      <c r="G81" s="283">
        <v>0</v>
      </c>
      <c r="H81" s="283">
        <v>0</v>
      </c>
      <c r="I81" s="283">
        <v>0</v>
      </c>
      <c r="J81" s="283">
        <v>0</v>
      </c>
      <c r="K81" s="283">
        <v>0</v>
      </c>
      <c r="L81" s="76">
        <v>100000</v>
      </c>
      <c r="M81" s="76">
        <v>373226</v>
      </c>
      <c r="N81" s="76">
        <v>373226</v>
      </c>
    </row>
    <row r="82" spans="1:14" x14ac:dyDescent="0.25">
      <c r="A82" s="157" t="s">
        <v>199</v>
      </c>
      <c r="B82" s="28" t="s">
        <v>200</v>
      </c>
      <c r="C82" s="76">
        <v>0</v>
      </c>
      <c r="D82" s="76">
        <v>0</v>
      </c>
      <c r="E82" s="76">
        <v>0</v>
      </c>
      <c r="F82" s="283">
        <v>0</v>
      </c>
      <c r="G82" s="283">
        <v>0</v>
      </c>
      <c r="H82" s="283">
        <v>0</v>
      </c>
      <c r="I82" s="283">
        <v>0</v>
      </c>
      <c r="J82" s="283">
        <v>0</v>
      </c>
      <c r="K82" s="283">
        <v>0</v>
      </c>
      <c r="L82" s="76">
        <v>0</v>
      </c>
      <c r="M82" s="76">
        <v>0</v>
      </c>
      <c r="N82" s="76">
        <v>0</v>
      </c>
    </row>
    <row r="83" spans="1:14" x14ac:dyDescent="0.25">
      <c r="A83" s="157" t="s">
        <v>201</v>
      </c>
      <c r="B83" s="28" t="s">
        <v>202</v>
      </c>
      <c r="C83" s="76">
        <v>0</v>
      </c>
      <c r="D83" s="76">
        <v>0</v>
      </c>
      <c r="E83" s="76">
        <v>0</v>
      </c>
      <c r="F83" s="283">
        <v>0</v>
      </c>
      <c r="G83" s="283">
        <v>0</v>
      </c>
      <c r="H83" s="283">
        <v>0</v>
      </c>
      <c r="I83" s="283">
        <v>0</v>
      </c>
      <c r="J83" s="283">
        <v>0</v>
      </c>
      <c r="K83" s="283">
        <v>0</v>
      </c>
      <c r="L83" s="76">
        <v>0</v>
      </c>
      <c r="M83" s="76">
        <v>0</v>
      </c>
      <c r="N83" s="76">
        <v>0</v>
      </c>
    </row>
    <row r="84" spans="1:14" x14ac:dyDescent="0.25">
      <c r="A84" s="157" t="s">
        <v>203</v>
      </c>
      <c r="B84" s="28" t="s">
        <v>204</v>
      </c>
      <c r="C84" s="76">
        <v>80000</v>
      </c>
      <c r="D84" s="76">
        <v>1040355</v>
      </c>
      <c r="E84" s="76">
        <v>1040355</v>
      </c>
      <c r="F84" s="283">
        <v>0</v>
      </c>
      <c r="G84" s="283">
        <v>0</v>
      </c>
      <c r="H84" s="283">
        <v>0</v>
      </c>
      <c r="I84" s="283">
        <v>0</v>
      </c>
      <c r="J84" s="283">
        <v>0</v>
      </c>
      <c r="K84" s="283">
        <v>0</v>
      </c>
      <c r="L84" s="76">
        <v>80000</v>
      </c>
      <c r="M84" s="76">
        <v>1040355</v>
      </c>
      <c r="N84" s="76">
        <v>1040355</v>
      </c>
    </row>
    <row r="85" spans="1:14" s="188" customFormat="1" x14ac:dyDescent="0.25">
      <c r="A85" s="184" t="s">
        <v>402</v>
      </c>
      <c r="B85" s="185" t="s">
        <v>205</v>
      </c>
      <c r="C85" s="77">
        <v>180000</v>
      </c>
      <c r="D85" s="77">
        <v>4893519</v>
      </c>
      <c r="E85" s="77">
        <v>4893519</v>
      </c>
      <c r="F85" s="283">
        <v>0</v>
      </c>
      <c r="G85" s="283">
        <v>0</v>
      </c>
      <c r="H85" s="283">
        <v>0</v>
      </c>
      <c r="I85" s="283">
        <v>0</v>
      </c>
      <c r="J85" s="283">
        <v>0</v>
      </c>
      <c r="K85" s="283">
        <v>0</v>
      </c>
      <c r="L85" s="77">
        <v>180000</v>
      </c>
      <c r="M85" s="77">
        <v>4893519</v>
      </c>
      <c r="N85" s="77">
        <v>4893519</v>
      </c>
    </row>
    <row r="86" spans="1:14" x14ac:dyDescent="0.25">
      <c r="A86" s="157" t="s">
        <v>877</v>
      </c>
      <c r="B86" s="28" t="s">
        <v>207</v>
      </c>
      <c r="C86" s="76">
        <v>2300000</v>
      </c>
      <c r="D86" s="76">
        <v>0</v>
      </c>
      <c r="E86" s="76">
        <v>0</v>
      </c>
      <c r="F86" s="283">
        <v>0</v>
      </c>
      <c r="G86" s="283">
        <v>0</v>
      </c>
      <c r="H86" s="283">
        <v>0</v>
      </c>
      <c r="I86" s="283">
        <v>0</v>
      </c>
      <c r="J86" s="283">
        <v>0</v>
      </c>
      <c r="K86" s="283">
        <v>0</v>
      </c>
      <c r="L86" s="76">
        <v>2300000</v>
      </c>
      <c r="M86" s="76">
        <v>0</v>
      </c>
      <c r="N86" s="76">
        <v>0</v>
      </c>
    </row>
    <row r="87" spans="1:14" x14ac:dyDescent="0.25">
      <c r="A87" s="157" t="s">
        <v>208</v>
      </c>
      <c r="B87" s="28" t="s">
        <v>209</v>
      </c>
      <c r="C87" s="76">
        <v>0</v>
      </c>
      <c r="D87" s="76">
        <v>0</v>
      </c>
      <c r="E87" s="76">
        <v>0</v>
      </c>
      <c r="F87" s="283">
        <v>0</v>
      </c>
      <c r="G87" s="283">
        <v>0</v>
      </c>
      <c r="H87" s="283">
        <v>0</v>
      </c>
      <c r="I87" s="283">
        <v>0</v>
      </c>
      <c r="J87" s="283">
        <v>0</v>
      </c>
      <c r="K87" s="283">
        <v>0</v>
      </c>
      <c r="L87" s="76">
        <v>0</v>
      </c>
      <c r="M87" s="76">
        <v>0</v>
      </c>
      <c r="N87" s="76">
        <v>0</v>
      </c>
    </row>
    <row r="88" spans="1:14" x14ac:dyDescent="0.25">
      <c r="A88" s="157" t="s">
        <v>878</v>
      </c>
      <c r="B88" s="28" t="s">
        <v>211</v>
      </c>
      <c r="C88" s="76">
        <v>0</v>
      </c>
      <c r="D88" s="76">
        <v>0</v>
      </c>
      <c r="E88" s="76">
        <v>0</v>
      </c>
      <c r="F88" s="283">
        <v>0</v>
      </c>
      <c r="G88" s="283">
        <v>0</v>
      </c>
      <c r="H88" s="283">
        <v>0</v>
      </c>
      <c r="I88" s="283">
        <v>0</v>
      </c>
      <c r="J88" s="283">
        <v>0</v>
      </c>
      <c r="K88" s="283">
        <v>0</v>
      </c>
      <c r="L88" s="76">
        <v>0</v>
      </c>
      <c r="M88" s="76">
        <v>0</v>
      </c>
      <c r="N88" s="76">
        <v>0</v>
      </c>
    </row>
    <row r="89" spans="1:14" x14ac:dyDescent="0.25">
      <c r="A89" s="157" t="s">
        <v>212</v>
      </c>
      <c r="B89" s="28" t="s">
        <v>213</v>
      </c>
      <c r="C89" s="76">
        <v>680000</v>
      </c>
      <c r="D89" s="76">
        <v>0</v>
      </c>
      <c r="E89" s="76">
        <v>0</v>
      </c>
      <c r="F89" s="283">
        <v>0</v>
      </c>
      <c r="G89" s="283">
        <v>0</v>
      </c>
      <c r="H89" s="283">
        <v>0</v>
      </c>
      <c r="I89" s="283">
        <v>0</v>
      </c>
      <c r="J89" s="283">
        <v>0</v>
      </c>
      <c r="K89" s="283">
        <v>0</v>
      </c>
      <c r="L89" s="76">
        <v>680000</v>
      </c>
      <c r="M89" s="76">
        <v>0</v>
      </c>
      <c r="N89" s="76">
        <v>0</v>
      </c>
    </row>
    <row r="90" spans="1:14" s="186" customFormat="1" x14ac:dyDescent="0.25">
      <c r="A90" s="184" t="s">
        <v>879</v>
      </c>
      <c r="B90" s="185" t="s">
        <v>214</v>
      </c>
      <c r="C90" s="77">
        <v>2980000</v>
      </c>
      <c r="D90" s="77">
        <v>0</v>
      </c>
      <c r="E90" s="77">
        <v>0</v>
      </c>
      <c r="F90" s="283">
        <v>0</v>
      </c>
      <c r="G90" s="283">
        <v>0</v>
      </c>
      <c r="H90" s="283">
        <v>0</v>
      </c>
      <c r="I90" s="283">
        <v>0</v>
      </c>
      <c r="J90" s="283">
        <v>0</v>
      </c>
      <c r="K90" s="283">
        <v>0</v>
      </c>
      <c r="L90" s="77">
        <v>2980000</v>
      </c>
      <c r="M90" s="77">
        <v>0</v>
      </c>
      <c r="N90" s="77">
        <v>0</v>
      </c>
    </row>
    <row r="91" spans="1:14" ht="30" x14ac:dyDescent="0.25">
      <c r="A91" s="157" t="s">
        <v>215</v>
      </c>
      <c r="B91" s="28" t="s">
        <v>216</v>
      </c>
      <c r="C91" s="286">
        <v>0</v>
      </c>
      <c r="D91" s="286">
        <v>0</v>
      </c>
      <c r="E91" s="286">
        <v>0</v>
      </c>
      <c r="F91" s="283">
        <v>0</v>
      </c>
      <c r="G91" s="283">
        <v>0</v>
      </c>
      <c r="H91" s="283">
        <v>0</v>
      </c>
      <c r="I91" s="283">
        <v>0</v>
      </c>
      <c r="J91" s="283">
        <v>0</v>
      </c>
      <c r="K91" s="283">
        <v>0</v>
      </c>
      <c r="L91" s="286">
        <v>0</v>
      </c>
      <c r="M91" s="286">
        <v>0</v>
      </c>
      <c r="N91" s="286">
        <v>0</v>
      </c>
    </row>
    <row r="92" spans="1:14" ht="30" x14ac:dyDescent="0.25">
      <c r="A92" s="157" t="s">
        <v>437</v>
      </c>
      <c r="B92" s="28" t="s">
        <v>217</v>
      </c>
      <c r="C92" s="286">
        <v>0</v>
      </c>
      <c r="D92" s="286">
        <v>0</v>
      </c>
      <c r="E92" s="286">
        <v>0</v>
      </c>
      <c r="F92" s="283">
        <v>0</v>
      </c>
      <c r="G92" s="283">
        <v>0</v>
      </c>
      <c r="H92" s="283">
        <v>0</v>
      </c>
      <c r="I92" s="283">
        <v>0</v>
      </c>
      <c r="J92" s="283">
        <v>0</v>
      </c>
      <c r="K92" s="283">
        <v>0</v>
      </c>
      <c r="L92" s="286">
        <v>0</v>
      </c>
      <c r="M92" s="286">
        <v>0</v>
      </c>
      <c r="N92" s="286">
        <v>0</v>
      </c>
    </row>
    <row r="93" spans="1:14" ht="30" x14ac:dyDescent="0.25">
      <c r="A93" s="157" t="s">
        <v>438</v>
      </c>
      <c r="B93" s="28" t="s">
        <v>218</v>
      </c>
      <c r="C93" s="286">
        <v>0</v>
      </c>
      <c r="D93" s="286">
        <v>0</v>
      </c>
      <c r="E93" s="286">
        <v>0</v>
      </c>
      <c r="F93" s="283">
        <v>0</v>
      </c>
      <c r="G93" s="283">
        <v>0</v>
      </c>
      <c r="H93" s="283">
        <v>0</v>
      </c>
      <c r="I93" s="283">
        <v>0</v>
      </c>
      <c r="J93" s="283">
        <v>0</v>
      </c>
      <c r="K93" s="283">
        <v>0</v>
      </c>
      <c r="L93" s="286">
        <v>0</v>
      </c>
      <c r="M93" s="286">
        <v>0</v>
      </c>
      <c r="N93" s="286">
        <v>0</v>
      </c>
    </row>
    <row r="94" spans="1:14" x14ac:dyDescent="0.25">
      <c r="A94" s="157" t="s">
        <v>439</v>
      </c>
      <c r="B94" s="28" t="s">
        <v>219</v>
      </c>
      <c r="C94" s="286">
        <v>0</v>
      </c>
      <c r="D94" s="286">
        <v>0</v>
      </c>
      <c r="E94" s="286">
        <v>0</v>
      </c>
      <c r="F94" s="283">
        <v>0</v>
      </c>
      <c r="G94" s="283">
        <v>0</v>
      </c>
      <c r="H94" s="283">
        <v>0</v>
      </c>
      <c r="I94" s="283">
        <v>0</v>
      </c>
      <c r="J94" s="283">
        <v>0</v>
      </c>
      <c r="K94" s="283">
        <v>0</v>
      </c>
      <c r="L94" s="286">
        <v>0</v>
      </c>
      <c r="M94" s="286">
        <v>0</v>
      </c>
      <c r="N94" s="286">
        <v>0</v>
      </c>
    </row>
    <row r="95" spans="1:14" ht="30" x14ac:dyDescent="0.25">
      <c r="A95" s="157" t="s">
        <v>440</v>
      </c>
      <c r="B95" s="28" t="s">
        <v>220</v>
      </c>
      <c r="C95" s="286">
        <v>0</v>
      </c>
      <c r="D95" s="286">
        <v>0</v>
      </c>
      <c r="E95" s="286">
        <v>0</v>
      </c>
      <c r="F95" s="283">
        <v>0</v>
      </c>
      <c r="G95" s="283">
        <v>0</v>
      </c>
      <c r="H95" s="283">
        <v>0</v>
      </c>
      <c r="I95" s="283">
        <v>0</v>
      </c>
      <c r="J95" s="283">
        <v>0</v>
      </c>
      <c r="K95" s="283">
        <v>0</v>
      </c>
      <c r="L95" s="286">
        <v>0</v>
      </c>
      <c r="M95" s="286">
        <v>0</v>
      </c>
      <c r="N95" s="286">
        <v>0</v>
      </c>
    </row>
    <row r="96" spans="1:14" ht="30" x14ac:dyDescent="0.25">
      <c r="A96" s="157" t="s">
        <v>405</v>
      </c>
      <c r="B96" s="28" t="s">
        <v>221</v>
      </c>
      <c r="C96" s="286">
        <v>0</v>
      </c>
      <c r="D96" s="286">
        <v>0</v>
      </c>
      <c r="E96" s="286">
        <v>0</v>
      </c>
      <c r="F96" s="283">
        <v>0</v>
      </c>
      <c r="G96" s="283">
        <v>0</v>
      </c>
      <c r="H96" s="283">
        <v>0</v>
      </c>
      <c r="I96" s="283">
        <v>0</v>
      </c>
      <c r="J96" s="283">
        <v>0</v>
      </c>
      <c r="K96" s="283">
        <v>0</v>
      </c>
      <c r="L96" s="286">
        <v>0</v>
      </c>
      <c r="M96" s="286">
        <v>0</v>
      </c>
      <c r="N96" s="286">
        <v>0</v>
      </c>
    </row>
    <row r="97" spans="1:31" x14ac:dyDescent="0.25">
      <c r="A97" s="157" t="s">
        <v>222</v>
      </c>
      <c r="B97" s="28" t="s">
        <v>223</v>
      </c>
      <c r="C97" s="286">
        <v>0</v>
      </c>
      <c r="D97" s="286">
        <v>0</v>
      </c>
      <c r="E97" s="286">
        <v>0</v>
      </c>
      <c r="F97" s="283">
        <v>0</v>
      </c>
      <c r="G97" s="283">
        <v>0</v>
      </c>
      <c r="H97" s="283">
        <v>0</v>
      </c>
      <c r="I97" s="283">
        <v>0</v>
      </c>
      <c r="J97" s="283">
        <v>0</v>
      </c>
      <c r="K97" s="283">
        <v>0</v>
      </c>
      <c r="L97" s="286">
        <v>0</v>
      </c>
      <c r="M97" s="286">
        <v>0</v>
      </c>
      <c r="N97" s="286">
        <v>0</v>
      </c>
    </row>
    <row r="98" spans="1:31" x14ac:dyDescent="0.25">
      <c r="A98" s="157" t="s">
        <v>881</v>
      </c>
      <c r="B98" s="28" t="s">
        <v>224</v>
      </c>
      <c r="C98" s="286">
        <v>0</v>
      </c>
      <c r="D98" s="286">
        <v>0</v>
      </c>
      <c r="E98" s="286">
        <v>0</v>
      </c>
      <c r="F98" s="283">
        <v>0</v>
      </c>
      <c r="G98" s="283">
        <v>0</v>
      </c>
      <c r="H98" s="283">
        <v>0</v>
      </c>
      <c r="I98" s="283">
        <v>0</v>
      </c>
      <c r="J98" s="283">
        <v>0</v>
      </c>
      <c r="K98" s="283">
        <v>0</v>
      </c>
      <c r="L98" s="286">
        <v>0</v>
      </c>
      <c r="M98" s="286">
        <v>0</v>
      </c>
      <c r="N98" s="286">
        <v>0</v>
      </c>
    </row>
    <row r="99" spans="1:31" x14ac:dyDescent="0.25">
      <c r="A99" s="157" t="s">
        <v>882</v>
      </c>
      <c r="B99" s="28" t="s">
        <v>880</v>
      </c>
      <c r="C99" s="286">
        <v>0</v>
      </c>
      <c r="D99" s="286">
        <v>0</v>
      </c>
      <c r="E99" s="286">
        <v>0</v>
      </c>
      <c r="F99" s="283">
        <v>0</v>
      </c>
      <c r="G99" s="283">
        <v>0</v>
      </c>
      <c r="H99" s="283">
        <v>0</v>
      </c>
      <c r="I99" s="283">
        <v>0</v>
      </c>
      <c r="J99" s="283">
        <v>0</v>
      </c>
      <c r="K99" s="283">
        <v>0</v>
      </c>
      <c r="L99" s="286">
        <v>0</v>
      </c>
      <c r="M99" s="286">
        <v>0</v>
      </c>
      <c r="N99" s="286">
        <v>0</v>
      </c>
    </row>
    <row r="100" spans="1:31" s="190" customFormat="1" x14ac:dyDescent="0.25">
      <c r="A100" s="189" t="s">
        <v>883</v>
      </c>
      <c r="B100" s="185" t="s">
        <v>225</v>
      </c>
      <c r="C100" s="287">
        <v>0</v>
      </c>
      <c r="D100" s="287">
        <v>0</v>
      </c>
      <c r="E100" s="287">
        <v>0</v>
      </c>
      <c r="F100" s="283">
        <v>0</v>
      </c>
      <c r="G100" s="283">
        <v>0</v>
      </c>
      <c r="H100" s="283">
        <v>0</v>
      </c>
      <c r="I100" s="283">
        <v>0</v>
      </c>
      <c r="J100" s="283">
        <v>0</v>
      </c>
      <c r="K100" s="283">
        <v>0</v>
      </c>
      <c r="L100" s="287">
        <v>0</v>
      </c>
      <c r="M100" s="287">
        <v>0</v>
      </c>
      <c r="N100" s="287">
        <v>0</v>
      </c>
    </row>
    <row r="101" spans="1:31" x14ac:dyDescent="0.25">
      <c r="A101" s="187" t="s">
        <v>884</v>
      </c>
      <c r="B101" s="191"/>
      <c r="C101" s="285">
        <f>C85+C90+C100</f>
        <v>3160000</v>
      </c>
      <c r="D101" s="285">
        <f t="shared" ref="D101:E101" si="2">D85+D90+D100</f>
        <v>4893519</v>
      </c>
      <c r="E101" s="285">
        <f t="shared" si="2"/>
        <v>4893519</v>
      </c>
      <c r="F101" s="285">
        <f t="shared" ref="F101:K101" si="3">F85+F90+F100</f>
        <v>0</v>
      </c>
      <c r="G101" s="285">
        <f t="shared" si="3"/>
        <v>0</v>
      </c>
      <c r="H101" s="285">
        <f t="shared" si="3"/>
        <v>0</v>
      </c>
      <c r="I101" s="285">
        <f t="shared" si="3"/>
        <v>0</v>
      </c>
      <c r="J101" s="285">
        <f t="shared" si="3"/>
        <v>0</v>
      </c>
      <c r="K101" s="285">
        <f t="shared" si="3"/>
        <v>0</v>
      </c>
      <c r="L101" s="285">
        <f>L85+L90+L100</f>
        <v>3160000</v>
      </c>
      <c r="M101" s="285">
        <f t="shared" ref="M101:N101" si="4">M85+M90+M100</f>
        <v>4893519</v>
      </c>
      <c r="N101" s="285">
        <f t="shared" si="4"/>
        <v>4893519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s="183" customFormat="1" x14ac:dyDescent="0.25">
      <c r="A102" s="248" t="s">
        <v>885</v>
      </c>
      <c r="B102" s="249" t="s">
        <v>226</v>
      </c>
      <c r="C102" s="288">
        <f>C27+C28+C53+C62+C76+C85+C90+C100</f>
        <v>35318761</v>
      </c>
      <c r="D102" s="288">
        <f>D27+D28+D53+D62+D76+D85+D90+D100</f>
        <v>37798035</v>
      </c>
      <c r="E102" s="288">
        <f>E27+E28+E53+E62+E76+E85+E90+E100</f>
        <v>35731752</v>
      </c>
      <c r="F102" s="288">
        <v>1100000</v>
      </c>
      <c r="G102" s="288">
        <v>1100000</v>
      </c>
      <c r="H102" s="288">
        <v>1100000</v>
      </c>
      <c r="I102" s="288">
        <v>0</v>
      </c>
      <c r="J102" s="288">
        <v>0</v>
      </c>
      <c r="K102" s="288">
        <v>0</v>
      </c>
      <c r="L102" s="288">
        <f>L27+L28+L53+L62+L76+L85+L90+L100</f>
        <v>36418761</v>
      </c>
      <c r="M102" s="288">
        <f>M27+M28+M53+M62+M76+M85+M90+M100</f>
        <v>38898035</v>
      </c>
      <c r="N102" s="288">
        <f>N27+N28+N53+N62+N76+N85+N90+N100</f>
        <v>36831752</v>
      </c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3"/>
      <c r="AE102" s="193"/>
    </row>
    <row r="103" spans="1:31" x14ac:dyDescent="0.25">
      <c r="A103" s="157" t="s">
        <v>886</v>
      </c>
      <c r="B103" s="173" t="s">
        <v>227</v>
      </c>
      <c r="C103" s="286">
        <v>0</v>
      </c>
      <c r="D103" s="286">
        <v>0</v>
      </c>
      <c r="E103" s="286">
        <v>0</v>
      </c>
      <c r="F103" s="289">
        <v>0</v>
      </c>
      <c r="G103" s="289">
        <v>0</v>
      </c>
      <c r="H103" s="289">
        <v>0</v>
      </c>
      <c r="I103" s="289">
        <v>0</v>
      </c>
      <c r="J103" s="289">
        <v>0</v>
      </c>
      <c r="K103" s="289">
        <v>0</v>
      </c>
      <c r="L103" s="286">
        <v>0</v>
      </c>
      <c r="M103" s="286">
        <v>0</v>
      </c>
      <c r="N103" s="286"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2"/>
      <c r="AE103" s="22"/>
    </row>
    <row r="104" spans="1:31" x14ac:dyDescent="0.25">
      <c r="A104" s="157" t="s">
        <v>887</v>
      </c>
      <c r="B104" s="173" t="s">
        <v>231</v>
      </c>
      <c r="C104" s="286">
        <v>0</v>
      </c>
      <c r="D104" s="286">
        <v>0</v>
      </c>
      <c r="E104" s="286">
        <v>0</v>
      </c>
      <c r="F104" s="289">
        <v>0</v>
      </c>
      <c r="G104" s="289">
        <v>0</v>
      </c>
      <c r="H104" s="289">
        <v>0</v>
      </c>
      <c r="I104" s="289">
        <v>0</v>
      </c>
      <c r="J104" s="289">
        <v>0</v>
      </c>
      <c r="K104" s="289">
        <v>0</v>
      </c>
      <c r="L104" s="286">
        <v>0</v>
      </c>
      <c r="M104" s="286">
        <v>0</v>
      </c>
      <c r="N104" s="286">
        <v>0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2"/>
      <c r="AE104" s="22"/>
    </row>
    <row r="105" spans="1:31" x14ac:dyDescent="0.25">
      <c r="A105" s="157" t="s">
        <v>888</v>
      </c>
      <c r="B105" s="173" t="s">
        <v>232</v>
      </c>
      <c r="C105" s="76">
        <v>0</v>
      </c>
      <c r="D105" s="76">
        <v>0</v>
      </c>
      <c r="E105" s="76">
        <v>0</v>
      </c>
      <c r="F105" s="289">
        <v>0</v>
      </c>
      <c r="G105" s="289">
        <v>0</v>
      </c>
      <c r="H105" s="289">
        <v>0</v>
      </c>
      <c r="I105" s="289">
        <v>0</v>
      </c>
      <c r="J105" s="289">
        <v>0</v>
      </c>
      <c r="K105" s="289">
        <v>0</v>
      </c>
      <c r="L105" s="76">
        <v>0</v>
      </c>
      <c r="M105" s="76">
        <v>0</v>
      </c>
      <c r="N105" s="76">
        <v>0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s="92" customFormat="1" x14ac:dyDescent="0.25">
      <c r="A106" s="159" t="s">
        <v>889</v>
      </c>
      <c r="B106" s="174" t="s">
        <v>234</v>
      </c>
      <c r="C106" s="77">
        <v>0</v>
      </c>
      <c r="D106" s="77">
        <v>0</v>
      </c>
      <c r="E106" s="77">
        <v>0</v>
      </c>
      <c r="F106" s="289">
        <v>0</v>
      </c>
      <c r="G106" s="289">
        <v>0</v>
      </c>
      <c r="H106" s="289">
        <v>0</v>
      </c>
      <c r="I106" s="289">
        <v>0</v>
      </c>
      <c r="J106" s="289">
        <v>0</v>
      </c>
      <c r="K106" s="289">
        <v>0</v>
      </c>
      <c r="L106" s="77">
        <v>0</v>
      </c>
      <c r="M106" s="77">
        <v>0</v>
      </c>
      <c r="N106" s="77">
        <v>0</v>
      </c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195"/>
      <c r="AE106" s="195"/>
    </row>
    <row r="107" spans="1:31" x14ac:dyDescent="0.25">
      <c r="A107" s="157" t="s">
        <v>414</v>
      </c>
      <c r="B107" s="173" t="s">
        <v>235</v>
      </c>
      <c r="C107" s="286">
        <v>0</v>
      </c>
      <c r="D107" s="286">
        <v>0</v>
      </c>
      <c r="E107" s="286">
        <v>0</v>
      </c>
      <c r="F107" s="289">
        <v>0</v>
      </c>
      <c r="G107" s="289">
        <v>0</v>
      </c>
      <c r="H107" s="289">
        <v>0</v>
      </c>
      <c r="I107" s="289">
        <v>0</v>
      </c>
      <c r="J107" s="289">
        <v>0</v>
      </c>
      <c r="K107" s="289">
        <v>0</v>
      </c>
      <c r="L107" s="286">
        <v>0</v>
      </c>
      <c r="M107" s="286">
        <v>0</v>
      </c>
      <c r="N107" s="286"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57" t="s">
        <v>892</v>
      </c>
      <c r="B108" s="173" t="s">
        <v>238</v>
      </c>
      <c r="C108" s="286">
        <v>0</v>
      </c>
      <c r="D108" s="286">
        <v>0</v>
      </c>
      <c r="E108" s="286">
        <v>0</v>
      </c>
      <c r="F108" s="289">
        <v>0</v>
      </c>
      <c r="G108" s="289">
        <v>0</v>
      </c>
      <c r="H108" s="289">
        <v>0</v>
      </c>
      <c r="I108" s="289">
        <v>0</v>
      </c>
      <c r="J108" s="289">
        <v>0</v>
      </c>
      <c r="K108" s="289">
        <v>0</v>
      </c>
      <c r="L108" s="286">
        <v>0</v>
      </c>
      <c r="M108" s="286">
        <v>0</v>
      </c>
      <c r="N108" s="286"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2"/>
      <c r="AE108" s="22"/>
    </row>
    <row r="109" spans="1:31" x14ac:dyDescent="0.25">
      <c r="A109" s="157" t="s">
        <v>893</v>
      </c>
      <c r="B109" s="173" t="s">
        <v>240</v>
      </c>
      <c r="C109" s="286">
        <v>0</v>
      </c>
      <c r="D109" s="286">
        <v>0</v>
      </c>
      <c r="E109" s="286">
        <v>0</v>
      </c>
      <c r="F109" s="289">
        <v>0</v>
      </c>
      <c r="G109" s="289">
        <v>0</v>
      </c>
      <c r="H109" s="289">
        <v>0</v>
      </c>
      <c r="I109" s="289">
        <v>0</v>
      </c>
      <c r="J109" s="289">
        <v>0</v>
      </c>
      <c r="K109" s="289">
        <v>0</v>
      </c>
      <c r="L109" s="286">
        <v>0</v>
      </c>
      <c r="M109" s="286">
        <v>0</v>
      </c>
      <c r="N109" s="286">
        <v>0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2"/>
      <c r="AE109" s="22"/>
    </row>
    <row r="110" spans="1:31" x14ac:dyDescent="0.25">
      <c r="A110" s="157" t="s">
        <v>894</v>
      </c>
      <c r="B110" s="173" t="s">
        <v>241</v>
      </c>
      <c r="C110" s="286">
        <v>0</v>
      </c>
      <c r="D110" s="286">
        <v>0</v>
      </c>
      <c r="E110" s="286">
        <v>0</v>
      </c>
      <c r="F110" s="289">
        <v>0</v>
      </c>
      <c r="G110" s="289">
        <v>0</v>
      </c>
      <c r="H110" s="289">
        <v>0</v>
      </c>
      <c r="I110" s="289">
        <v>0</v>
      </c>
      <c r="J110" s="289">
        <v>0</v>
      </c>
      <c r="K110" s="289">
        <v>0</v>
      </c>
      <c r="L110" s="286">
        <v>0</v>
      </c>
      <c r="M110" s="286">
        <v>0</v>
      </c>
      <c r="N110" s="286">
        <v>0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57" t="s">
        <v>895</v>
      </c>
      <c r="B111" s="173" t="s">
        <v>890</v>
      </c>
      <c r="C111" s="286">
        <v>0</v>
      </c>
      <c r="D111" s="286">
        <v>0</v>
      </c>
      <c r="E111" s="286">
        <v>0</v>
      </c>
      <c r="F111" s="289">
        <v>0</v>
      </c>
      <c r="G111" s="289">
        <v>0</v>
      </c>
      <c r="H111" s="289">
        <v>0</v>
      </c>
      <c r="I111" s="289">
        <v>0</v>
      </c>
      <c r="J111" s="289">
        <v>0</v>
      </c>
      <c r="K111" s="289">
        <v>0</v>
      </c>
      <c r="L111" s="286">
        <v>0</v>
      </c>
      <c r="M111" s="286">
        <v>0</v>
      </c>
      <c r="N111" s="286">
        <v>0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157" t="s">
        <v>896</v>
      </c>
      <c r="B112" s="173" t="s">
        <v>891</v>
      </c>
      <c r="C112" s="286">
        <v>0</v>
      </c>
      <c r="D112" s="286">
        <v>0</v>
      </c>
      <c r="E112" s="286">
        <v>0</v>
      </c>
      <c r="F112" s="289">
        <v>0</v>
      </c>
      <c r="G112" s="289">
        <v>0</v>
      </c>
      <c r="H112" s="289">
        <v>0</v>
      </c>
      <c r="I112" s="289">
        <v>0</v>
      </c>
      <c r="J112" s="289">
        <v>0</v>
      </c>
      <c r="K112" s="289">
        <v>0</v>
      </c>
      <c r="L112" s="286">
        <v>0</v>
      </c>
      <c r="M112" s="286">
        <v>0</v>
      </c>
      <c r="N112" s="286">
        <v>0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s="92" customFormat="1" x14ac:dyDescent="0.25">
      <c r="A113" s="159" t="s">
        <v>897</v>
      </c>
      <c r="B113" s="174" t="s">
        <v>242</v>
      </c>
      <c r="C113" s="290">
        <v>0</v>
      </c>
      <c r="D113" s="290">
        <v>0</v>
      </c>
      <c r="E113" s="290">
        <v>0</v>
      </c>
      <c r="F113" s="289">
        <v>0</v>
      </c>
      <c r="G113" s="289">
        <v>0</v>
      </c>
      <c r="H113" s="289">
        <v>0</v>
      </c>
      <c r="I113" s="289">
        <v>0</v>
      </c>
      <c r="J113" s="289">
        <v>0</v>
      </c>
      <c r="K113" s="289">
        <v>0</v>
      </c>
      <c r="L113" s="290">
        <v>0</v>
      </c>
      <c r="M113" s="290">
        <v>0</v>
      </c>
      <c r="N113" s="290">
        <v>0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195"/>
      <c r="AE113" s="195"/>
    </row>
    <row r="114" spans="1:31" x14ac:dyDescent="0.25">
      <c r="A114" s="157" t="s">
        <v>243</v>
      </c>
      <c r="B114" s="173" t="s">
        <v>244</v>
      </c>
      <c r="C114" s="286">
        <v>0</v>
      </c>
      <c r="D114" s="286">
        <v>0</v>
      </c>
      <c r="E114" s="286">
        <v>0</v>
      </c>
      <c r="F114" s="289">
        <v>0</v>
      </c>
      <c r="G114" s="289">
        <v>0</v>
      </c>
      <c r="H114" s="289">
        <v>0</v>
      </c>
      <c r="I114" s="289">
        <v>0</v>
      </c>
      <c r="J114" s="289">
        <v>0</v>
      </c>
      <c r="K114" s="289">
        <v>0</v>
      </c>
      <c r="L114" s="286">
        <v>0</v>
      </c>
      <c r="M114" s="286">
        <v>0</v>
      </c>
      <c r="N114" s="286">
        <v>0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157" t="s">
        <v>245</v>
      </c>
      <c r="B115" s="173" t="s">
        <v>246</v>
      </c>
      <c r="C115" s="76">
        <v>786793</v>
      </c>
      <c r="D115" s="76">
        <v>786793</v>
      </c>
      <c r="E115" s="76">
        <v>786793</v>
      </c>
      <c r="F115" s="289">
        <v>0</v>
      </c>
      <c r="G115" s="289">
        <v>0</v>
      </c>
      <c r="H115" s="289">
        <v>0</v>
      </c>
      <c r="I115" s="289">
        <v>0</v>
      </c>
      <c r="J115" s="289">
        <v>0</v>
      </c>
      <c r="K115" s="289">
        <v>0</v>
      </c>
      <c r="L115" s="76">
        <v>786793</v>
      </c>
      <c r="M115" s="76">
        <v>786793</v>
      </c>
      <c r="N115" s="76">
        <v>786793</v>
      </c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2"/>
      <c r="AE115" s="22"/>
    </row>
    <row r="116" spans="1:31" x14ac:dyDescent="0.25">
      <c r="A116" s="157" t="s">
        <v>247</v>
      </c>
      <c r="B116" s="173" t="s">
        <v>248</v>
      </c>
      <c r="C116" s="286">
        <v>0</v>
      </c>
      <c r="D116" s="286">
        <v>0</v>
      </c>
      <c r="E116" s="286">
        <v>0</v>
      </c>
      <c r="F116" s="289">
        <v>0</v>
      </c>
      <c r="G116" s="289">
        <v>0</v>
      </c>
      <c r="H116" s="289">
        <v>0</v>
      </c>
      <c r="I116" s="289">
        <v>0</v>
      </c>
      <c r="J116" s="289">
        <v>0</v>
      </c>
      <c r="K116" s="289">
        <v>0</v>
      </c>
      <c r="L116" s="286">
        <v>0</v>
      </c>
      <c r="M116" s="286">
        <v>0</v>
      </c>
      <c r="N116" s="286">
        <v>0</v>
      </c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2"/>
      <c r="AE116" s="22"/>
    </row>
    <row r="117" spans="1:31" x14ac:dyDescent="0.25">
      <c r="A117" s="157" t="s">
        <v>899</v>
      </c>
      <c r="B117" s="173" t="s">
        <v>250</v>
      </c>
      <c r="C117" s="286">
        <v>0</v>
      </c>
      <c r="D117" s="286">
        <v>0</v>
      </c>
      <c r="E117" s="286">
        <v>0</v>
      </c>
      <c r="F117" s="289">
        <v>0</v>
      </c>
      <c r="G117" s="289">
        <v>0</v>
      </c>
      <c r="H117" s="289">
        <v>0</v>
      </c>
      <c r="I117" s="289">
        <v>0</v>
      </c>
      <c r="J117" s="289">
        <v>0</v>
      </c>
      <c r="K117" s="289">
        <v>0</v>
      </c>
      <c r="L117" s="286">
        <v>0</v>
      </c>
      <c r="M117" s="286">
        <v>0</v>
      </c>
      <c r="N117" s="286">
        <v>0</v>
      </c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2"/>
      <c r="AE117" s="22"/>
    </row>
    <row r="118" spans="1:31" x14ac:dyDescent="0.25">
      <c r="A118" s="157" t="s">
        <v>251</v>
      </c>
      <c r="B118" s="173" t="s">
        <v>252</v>
      </c>
      <c r="C118" s="286">
        <v>0</v>
      </c>
      <c r="D118" s="286">
        <v>0</v>
      </c>
      <c r="E118" s="286">
        <v>0</v>
      </c>
      <c r="F118" s="289">
        <v>0</v>
      </c>
      <c r="G118" s="289">
        <v>0</v>
      </c>
      <c r="H118" s="289">
        <v>0</v>
      </c>
      <c r="I118" s="289">
        <v>0</v>
      </c>
      <c r="J118" s="289">
        <v>0</v>
      </c>
      <c r="K118" s="289">
        <v>0</v>
      </c>
      <c r="L118" s="286">
        <v>0</v>
      </c>
      <c r="M118" s="286">
        <v>0</v>
      </c>
      <c r="N118" s="286">
        <v>0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2"/>
      <c r="AE118" s="22"/>
    </row>
    <row r="119" spans="1:31" x14ac:dyDescent="0.25">
      <c r="A119" s="157" t="s">
        <v>253</v>
      </c>
      <c r="B119" s="173" t="s">
        <v>254</v>
      </c>
      <c r="C119" s="286">
        <v>0</v>
      </c>
      <c r="D119" s="286">
        <v>0</v>
      </c>
      <c r="E119" s="286">
        <v>0</v>
      </c>
      <c r="F119" s="289">
        <v>0</v>
      </c>
      <c r="G119" s="289">
        <v>0</v>
      </c>
      <c r="H119" s="289">
        <v>0</v>
      </c>
      <c r="I119" s="289">
        <v>0</v>
      </c>
      <c r="J119" s="289">
        <v>0</v>
      </c>
      <c r="K119" s="289">
        <v>0</v>
      </c>
      <c r="L119" s="286">
        <v>0</v>
      </c>
      <c r="M119" s="286">
        <v>0</v>
      </c>
      <c r="N119" s="286">
        <v>0</v>
      </c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157" t="s">
        <v>900</v>
      </c>
      <c r="B120" s="173" t="s">
        <v>898</v>
      </c>
      <c r="C120" s="286">
        <v>0</v>
      </c>
      <c r="D120" s="286">
        <v>0</v>
      </c>
      <c r="E120" s="286">
        <v>0</v>
      </c>
      <c r="F120" s="289">
        <v>0</v>
      </c>
      <c r="G120" s="289">
        <v>0</v>
      </c>
      <c r="H120" s="289">
        <v>0</v>
      </c>
      <c r="I120" s="289">
        <v>0</v>
      </c>
      <c r="J120" s="289">
        <v>0</v>
      </c>
      <c r="K120" s="289">
        <v>0</v>
      </c>
      <c r="L120" s="286">
        <v>0</v>
      </c>
      <c r="M120" s="286">
        <v>0</v>
      </c>
      <c r="N120" s="286">
        <v>0</v>
      </c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2"/>
      <c r="AE120" s="22"/>
    </row>
    <row r="121" spans="1:31" s="92" customFormat="1" x14ac:dyDescent="0.25">
      <c r="A121" s="159" t="s">
        <v>901</v>
      </c>
      <c r="B121" s="174" t="s">
        <v>255</v>
      </c>
      <c r="C121" s="77">
        <v>786793</v>
      </c>
      <c r="D121" s="77">
        <v>786793</v>
      </c>
      <c r="E121" s="77">
        <v>786793</v>
      </c>
      <c r="F121" s="289">
        <v>0</v>
      </c>
      <c r="G121" s="289">
        <v>0</v>
      </c>
      <c r="H121" s="289">
        <v>0</v>
      </c>
      <c r="I121" s="289">
        <v>0</v>
      </c>
      <c r="J121" s="289">
        <v>0</v>
      </c>
      <c r="K121" s="289">
        <v>0</v>
      </c>
      <c r="L121" s="77">
        <v>786793</v>
      </c>
      <c r="M121" s="77">
        <v>786793</v>
      </c>
      <c r="N121" s="77">
        <v>786793</v>
      </c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195"/>
      <c r="AE121" s="195"/>
    </row>
    <row r="122" spans="1:31" x14ac:dyDescent="0.25">
      <c r="A122" s="157" t="s">
        <v>256</v>
      </c>
      <c r="B122" s="173" t="s">
        <v>257</v>
      </c>
      <c r="C122" s="286">
        <v>0</v>
      </c>
      <c r="D122" s="286">
        <v>0</v>
      </c>
      <c r="E122" s="286">
        <v>0</v>
      </c>
      <c r="F122" s="289">
        <v>0</v>
      </c>
      <c r="G122" s="289">
        <v>0</v>
      </c>
      <c r="H122" s="289">
        <v>0</v>
      </c>
      <c r="I122" s="289">
        <v>0</v>
      </c>
      <c r="J122" s="289">
        <v>0</v>
      </c>
      <c r="K122" s="289">
        <v>0</v>
      </c>
      <c r="L122" s="286">
        <v>0</v>
      </c>
      <c r="M122" s="286">
        <v>0</v>
      </c>
      <c r="N122" s="286">
        <v>0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2"/>
      <c r="AE122" s="22"/>
    </row>
    <row r="123" spans="1:31" x14ac:dyDescent="0.25">
      <c r="A123" s="157" t="s">
        <v>906</v>
      </c>
      <c r="B123" s="173" t="s">
        <v>259</v>
      </c>
      <c r="C123" s="286">
        <v>0</v>
      </c>
      <c r="D123" s="286">
        <v>0</v>
      </c>
      <c r="E123" s="286">
        <v>0</v>
      </c>
      <c r="F123" s="289">
        <v>0</v>
      </c>
      <c r="G123" s="289">
        <v>0</v>
      </c>
      <c r="H123" s="289">
        <v>0</v>
      </c>
      <c r="I123" s="289">
        <v>0</v>
      </c>
      <c r="J123" s="289">
        <v>0</v>
      </c>
      <c r="K123" s="289">
        <v>0</v>
      </c>
      <c r="L123" s="286">
        <v>0</v>
      </c>
      <c r="M123" s="286">
        <v>0</v>
      </c>
      <c r="N123" s="286">
        <v>0</v>
      </c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2"/>
      <c r="AE123" s="22"/>
    </row>
    <row r="124" spans="1:31" x14ac:dyDescent="0.25">
      <c r="A124" s="157" t="s">
        <v>443</v>
      </c>
      <c r="B124" s="173" t="s">
        <v>260</v>
      </c>
      <c r="C124" s="286">
        <v>0</v>
      </c>
      <c r="D124" s="286">
        <v>0</v>
      </c>
      <c r="E124" s="286">
        <v>0</v>
      </c>
      <c r="F124" s="289">
        <v>0</v>
      </c>
      <c r="G124" s="289">
        <v>0</v>
      </c>
      <c r="H124" s="289">
        <v>0</v>
      </c>
      <c r="I124" s="289">
        <v>0</v>
      </c>
      <c r="J124" s="289">
        <v>0</v>
      </c>
      <c r="K124" s="289">
        <v>0</v>
      </c>
      <c r="L124" s="286">
        <v>0</v>
      </c>
      <c r="M124" s="286">
        <v>0</v>
      </c>
      <c r="N124" s="286">
        <v>0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7.25" customHeight="1" x14ac:dyDescent="0.25">
      <c r="A125" s="157" t="s">
        <v>907</v>
      </c>
      <c r="B125" s="173" t="s">
        <v>261</v>
      </c>
      <c r="C125" s="286">
        <v>0</v>
      </c>
      <c r="D125" s="286">
        <v>0</v>
      </c>
      <c r="E125" s="286">
        <v>0</v>
      </c>
      <c r="F125" s="289">
        <v>0</v>
      </c>
      <c r="G125" s="289">
        <v>0</v>
      </c>
      <c r="H125" s="289">
        <v>0</v>
      </c>
      <c r="I125" s="289">
        <v>0</v>
      </c>
      <c r="J125" s="289">
        <v>0</v>
      </c>
      <c r="K125" s="289">
        <v>0</v>
      </c>
      <c r="L125" s="286">
        <v>0</v>
      </c>
      <c r="M125" s="286">
        <v>0</v>
      </c>
      <c r="N125" s="286">
        <v>0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A126" s="157" t="s">
        <v>908</v>
      </c>
      <c r="B126" s="173" t="s">
        <v>902</v>
      </c>
      <c r="C126" s="286">
        <v>0</v>
      </c>
      <c r="D126" s="286">
        <v>0</v>
      </c>
      <c r="E126" s="286">
        <v>0</v>
      </c>
      <c r="F126" s="289">
        <v>0</v>
      </c>
      <c r="G126" s="289">
        <v>0</v>
      </c>
      <c r="H126" s="289">
        <v>0</v>
      </c>
      <c r="I126" s="289">
        <v>0</v>
      </c>
      <c r="J126" s="289">
        <v>0</v>
      </c>
      <c r="K126" s="289">
        <v>0</v>
      </c>
      <c r="L126" s="286">
        <v>0</v>
      </c>
      <c r="M126" s="286">
        <v>0</v>
      </c>
      <c r="N126" s="286">
        <v>0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s="201" customFormat="1" x14ac:dyDescent="0.2">
      <c r="A127" s="159" t="s">
        <v>419</v>
      </c>
      <c r="B127" s="198" t="s">
        <v>265</v>
      </c>
      <c r="C127" s="290">
        <v>0</v>
      </c>
      <c r="D127" s="290">
        <v>0</v>
      </c>
      <c r="E127" s="290">
        <v>0</v>
      </c>
      <c r="F127" s="289">
        <v>0</v>
      </c>
      <c r="G127" s="289">
        <v>0</v>
      </c>
      <c r="H127" s="289">
        <v>0</v>
      </c>
      <c r="I127" s="289">
        <v>0</v>
      </c>
      <c r="J127" s="289">
        <v>0</v>
      </c>
      <c r="K127" s="289">
        <v>0</v>
      </c>
      <c r="L127" s="290">
        <v>0</v>
      </c>
      <c r="M127" s="290">
        <v>0</v>
      </c>
      <c r="N127" s="290">
        <v>0</v>
      </c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pans="1:31" s="205" customFormat="1" x14ac:dyDescent="0.3">
      <c r="A128" s="157" t="s">
        <v>266</v>
      </c>
      <c r="B128" s="202" t="s">
        <v>267</v>
      </c>
      <c r="C128" s="286">
        <v>0</v>
      </c>
      <c r="D128" s="286">
        <v>0</v>
      </c>
      <c r="E128" s="286">
        <v>0</v>
      </c>
      <c r="F128" s="289">
        <v>0</v>
      </c>
      <c r="G128" s="289">
        <v>0</v>
      </c>
      <c r="H128" s="289">
        <v>0</v>
      </c>
      <c r="I128" s="289">
        <v>0</v>
      </c>
      <c r="J128" s="289">
        <v>0</v>
      </c>
      <c r="K128" s="289">
        <v>0</v>
      </c>
      <c r="L128" s="286">
        <v>0</v>
      </c>
      <c r="M128" s="286">
        <v>0</v>
      </c>
      <c r="N128" s="286">
        <v>0</v>
      </c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</row>
    <row r="129" spans="1:31" s="205" customFormat="1" x14ac:dyDescent="0.3">
      <c r="A129" s="157" t="s">
        <v>909</v>
      </c>
      <c r="B129" s="202" t="s">
        <v>903</v>
      </c>
      <c r="C129" s="286">
        <v>0</v>
      </c>
      <c r="D129" s="286">
        <v>0</v>
      </c>
      <c r="E129" s="286">
        <v>0</v>
      </c>
      <c r="F129" s="289">
        <v>0</v>
      </c>
      <c r="G129" s="289">
        <v>0</v>
      </c>
      <c r="H129" s="289">
        <v>0</v>
      </c>
      <c r="I129" s="289">
        <v>0</v>
      </c>
      <c r="J129" s="289">
        <v>0</v>
      </c>
      <c r="K129" s="289">
        <v>0</v>
      </c>
      <c r="L129" s="286">
        <v>0</v>
      </c>
      <c r="M129" s="286">
        <v>0</v>
      </c>
      <c r="N129" s="286">
        <v>0</v>
      </c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</row>
    <row r="130" spans="1:31" s="186" customFormat="1" x14ac:dyDescent="0.25">
      <c r="A130" s="250" t="s">
        <v>447</v>
      </c>
      <c r="B130" s="251" t="s">
        <v>268</v>
      </c>
      <c r="C130" s="293">
        <f>C121+C127+C128+C129</f>
        <v>786793</v>
      </c>
      <c r="D130" s="293">
        <f t="shared" ref="D130:E130" si="5">D121+D127+D128+D129</f>
        <v>786793</v>
      </c>
      <c r="E130" s="293">
        <f t="shared" si="5"/>
        <v>786793</v>
      </c>
      <c r="F130" s="291">
        <v>0</v>
      </c>
      <c r="G130" s="291">
        <v>0</v>
      </c>
      <c r="H130" s="291">
        <v>0</v>
      </c>
      <c r="I130" s="291">
        <v>0</v>
      </c>
      <c r="J130" s="291">
        <v>0</v>
      </c>
      <c r="K130" s="291">
        <v>0</v>
      </c>
      <c r="L130" s="293">
        <f>L121+L127+L128+L129</f>
        <v>786793</v>
      </c>
      <c r="M130" s="293">
        <f t="shared" ref="M130" si="6">M121+M127+M128+M129</f>
        <v>786793</v>
      </c>
      <c r="N130" s="293">
        <f t="shared" ref="N130" si="7">N121+N127+N128+N129</f>
        <v>786793</v>
      </c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</row>
    <row r="131" spans="1:31" s="207" customFormat="1" x14ac:dyDescent="0.25">
      <c r="A131" s="196" t="s">
        <v>904</v>
      </c>
      <c r="B131" s="197" t="s">
        <v>905</v>
      </c>
      <c r="C131" s="292">
        <f>C102+C130</f>
        <v>36105554</v>
      </c>
      <c r="D131" s="292">
        <f t="shared" ref="D131:H131" si="8">D102+D130</f>
        <v>38584828</v>
      </c>
      <c r="E131" s="292">
        <f t="shared" si="8"/>
        <v>36518545</v>
      </c>
      <c r="F131" s="292">
        <f t="shared" si="8"/>
        <v>1100000</v>
      </c>
      <c r="G131" s="292">
        <f t="shared" si="8"/>
        <v>1100000</v>
      </c>
      <c r="H131" s="292">
        <f t="shared" si="8"/>
        <v>1100000</v>
      </c>
      <c r="I131" s="292">
        <v>0</v>
      </c>
      <c r="J131" s="292">
        <v>0</v>
      </c>
      <c r="K131" s="292">
        <v>0</v>
      </c>
      <c r="L131" s="292">
        <f>L102+L130</f>
        <v>37205554</v>
      </c>
      <c r="M131" s="292">
        <f t="shared" ref="M131:N131" si="9">M102+M130</f>
        <v>39684828</v>
      </c>
      <c r="N131" s="292">
        <f t="shared" si="9"/>
        <v>37618545</v>
      </c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</row>
    <row r="132" spans="1:3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2:31" x14ac:dyDescent="0.25">
      <c r="B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E33"/>
  <sheetViews>
    <sheetView workbookViewId="0">
      <selection activeCell="B1" sqref="B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1694</v>
      </c>
    </row>
    <row r="3" spans="1:5" ht="21.75" customHeight="1" x14ac:dyDescent="0.25">
      <c r="A3" s="375" t="s">
        <v>1679</v>
      </c>
      <c r="B3" s="376"/>
      <c r="C3" s="376"/>
      <c r="D3" s="376"/>
      <c r="E3" s="376"/>
    </row>
    <row r="4" spans="1:5" ht="26.25" customHeight="1" x14ac:dyDescent="0.25">
      <c r="A4" s="358" t="s">
        <v>661</v>
      </c>
      <c r="B4" s="359"/>
      <c r="C4" s="359"/>
      <c r="D4" s="359"/>
      <c r="E4" s="359"/>
    </row>
    <row r="6" spans="1:5" ht="15" customHeight="1" x14ac:dyDescent="0.25">
      <c r="A6" s="364" t="s">
        <v>604</v>
      </c>
      <c r="B6" s="366" t="s">
        <v>108</v>
      </c>
      <c r="C6" s="377" t="s">
        <v>630</v>
      </c>
      <c r="D6" s="378"/>
      <c r="E6" s="379"/>
    </row>
    <row r="7" spans="1:5" ht="23.25" customHeight="1" x14ac:dyDescent="0.25">
      <c r="A7" s="380"/>
      <c r="B7" s="380"/>
      <c r="C7" s="3" t="s">
        <v>633</v>
      </c>
      <c r="D7" s="3" t="s">
        <v>17</v>
      </c>
      <c r="E7" s="72" t="s">
        <v>18</v>
      </c>
    </row>
    <row r="8" spans="1:5" x14ac:dyDescent="0.25">
      <c r="A8" s="26"/>
      <c r="B8" s="26"/>
      <c r="C8" s="106"/>
      <c r="D8" s="106"/>
      <c r="E8" s="106"/>
    </row>
    <row r="9" spans="1:5" x14ac:dyDescent="0.25">
      <c r="A9" s="12" t="s">
        <v>192</v>
      </c>
      <c r="B9" s="6" t="s">
        <v>193</v>
      </c>
      <c r="C9" s="106">
        <f>'4. melléklet'!C78</f>
        <v>0</v>
      </c>
      <c r="D9" s="106">
        <f>'4. melléklet'!D78</f>
        <v>0</v>
      </c>
      <c r="E9" s="106">
        <f>'4. melléklet'!E78</f>
        <v>0</v>
      </c>
    </row>
    <row r="10" spans="1:5" x14ac:dyDescent="0.25">
      <c r="A10" s="12"/>
      <c r="B10" s="6"/>
      <c r="C10" s="106"/>
      <c r="D10" s="106"/>
      <c r="E10" s="106"/>
    </row>
    <row r="11" spans="1:5" x14ac:dyDescent="0.25">
      <c r="A11" s="12" t="s">
        <v>401</v>
      </c>
      <c r="B11" s="6" t="s">
        <v>194</v>
      </c>
      <c r="C11" s="106">
        <f>'4. melléklet'!C79</f>
        <v>0</v>
      </c>
      <c r="D11" s="106">
        <f>'4. melléklet'!D79</f>
        <v>3479938</v>
      </c>
      <c r="E11" s="106">
        <f>'4. melléklet'!E79</f>
        <v>3479938</v>
      </c>
    </row>
    <row r="12" spans="1:5" x14ac:dyDescent="0.25">
      <c r="A12" s="12"/>
      <c r="B12" s="6"/>
      <c r="C12" s="106"/>
      <c r="D12" s="106"/>
      <c r="E12" s="106"/>
    </row>
    <row r="13" spans="1:5" x14ac:dyDescent="0.25">
      <c r="A13" s="5" t="s">
        <v>195</v>
      </c>
      <c r="B13" s="6" t="s">
        <v>196</v>
      </c>
      <c r="C13" s="106">
        <f>'4. melléklet'!C80</f>
        <v>0</v>
      </c>
      <c r="D13" s="106">
        <f>'4. melléklet'!D80</f>
        <v>0</v>
      </c>
      <c r="E13" s="106">
        <f>'4. melléklet'!E80</f>
        <v>0</v>
      </c>
    </row>
    <row r="14" spans="1:5" x14ac:dyDescent="0.25">
      <c r="A14" s="5"/>
      <c r="B14" s="6"/>
      <c r="C14" s="106"/>
      <c r="D14" s="106"/>
      <c r="E14" s="106"/>
    </row>
    <row r="15" spans="1:5" x14ac:dyDescent="0.25">
      <c r="A15" s="12" t="s">
        <v>197</v>
      </c>
      <c r="B15" s="6" t="s">
        <v>198</v>
      </c>
      <c r="C15" s="106">
        <f>'4. melléklet'!C81</f>
        <v>100000</v>
      </c>
      <c r="D15" s="106">
        <f>'4. melléklet'!D81</f>
        <v>373226</v>
      </c>
      <c r="E15" s="106">
        <f>'4. melléklet'!E81</f>
        <v>373226</v>
      </c>
    </row>
    <row r="16" spans="1:5" x14ac:dyDescent="0.25">
      <c r="A16" s="12"/>
      <c r="B16" s="6"/>
      <c r="C16" s="106"/>
      <c r="D16" s="106"/>
      <c r="E16" s="106"/>
    </row>
    <row r="17" spans="1:5" x14ac:dyDescent="0.25">
      <c r="A17" s="12" t="s">
        <v>199</v>
      </c>
      <c r="B17" s="6" t="s">
        <v>200</v>
      </c>
      <c r="C17" s="106">
        <f>'4. melléklet'!C82</f>
        <v>0</v>
      </c>
      <c r="D17" s="106">
        <f>'4. melléklet'!D82</f>
        <v>0</v>
      </c>
      <c r="E17" s="106">
        <f>'4. melléklet'!E82</f>
        <v>0</v>
      </c>
    </row>
    <row r="18" spans="1:5" x14ac:dyDescent="0.25">
      <c r="A18" s="12"/>
      <c r="B18" s="6"/>
      <c r="C18" s="106"/>
      <c r="D18" s="106"/>
      <c r="E18" s="106"/>
    </row>
    <row r="19" spans="1:5" x14ac:dyDescent="0.25">
      <c r="A19" s="5" t="s">
        <v>201</v>
      </c>
      <c r="B19" s="6" t="s">
        <v>202</v>
      </c>
      <c r="C19" s="106">
        <f>'4. melléklet'!C83</f>
        <v>0</v>
      </c>
      <c r="D19" s="106">
        <f>'4. melléklet'!D83</f>
        <v>0</v>
      </c>
      <c r="E19" s="106">
        <f>'4. melléklet'!E83</f>
        <v>0</v>
      </c>
    </row>
    <row r="20" spans="1:5" x14ac:dyDescent="0.25">
      <c r="A20" s="5"/>
      <c r="B20" s="6"/>
      <c r="C20" s="106"/>
      <c r="D20" s="106"/>
      <c r="E20" s="106"/>
    </row>
    <row r="21" spans="1:5" x14ac:dyDescent="0.25">
      <c r="A21" s="5" t="s">
        <v>203</v>
      </c>
      <c r="B21" s="6" t="s">
        <v>204</v>
      </c>
      <c r="C21" s="106">
        <f>'4. melléklet'!C84</f>
        <v>80000</v>
      </c>
      <c r="D21" s="106">
        <f>'4. melléklet'!D84</f>
        <v>1040355</v>
      </c>
      <c r="E21" s="106">
        <f>'4. melléklet'!E84</f>
        <v>1040355</v>
      </c>
    </row>
    <row r="22" spans="1:5" ht="15.75" x14ac:dyDescent="0.25">
      <c r="A22" s="17" t="s">
        <v>402</v>
      </c>
      <c r="B22" s="9" t="s">
        <v>205</v>
      </c>
      <c r="C22" s="109">
        <f>C9+C11+C13+C15+C17+C19+C21</f>
        <v>180000</v>
      </c>
      <c r="D22" s="109">
        <f>D9+D11+D13+D15+D17+D19+D21</f>
        <v>4893519</v>
      </c>
      <c r="E22" s="109">
        <f>E9+E11+E13+E15+E17+E19+E21</f>
        <v>4893519</v>
      </c>
    </row>
    <row r="23" spans="1:5" ht="15.75" x14ac:dyDescent="0.25">
      <c r="A23" s="20"/>
      <c r="B23" s="8"/>
      <c r="C23" s="106"/>
      <c r="D23" s="106"/>
      <c r="E23" s="106"/>
    </row>
    <row r="24" spans="1:5" x14ac:dyDescent="0.25">
      <c r="A24" s="12" t="s">
        <v>206</v>
      </c>
      <c r="B24" s="6" t="s">
        <v>207</v>
      </c>
      <c r="C24" s="106">
        <f>'4. melléklet'!C86</f>
        <v>2300000</v>
      </c>
      <c r="D24" s="106">
        <f>'4. melléklet'!D86</f>
        <v>0</v>
      </c>
      <c r="E24" s="106">
        <f>'4. melléklet'!E86</f>
        <v>0</v>
      </c>
    </row>
    <row r="25" spans="1:5" x14ac:dyDescent="0.25">
      <c r="A25" s="12"/>
      <c r="B25" s="6"/>
      <c r="C25" s="106"/>
      <c r="D25" s="106"/>
      <c r="E25" s="106"/>
    </row>
    <row r="26" spans="1:5" x14ac:dyDescent="0.25">
      <c r="A26" s="12" t="s">
        <v>208</v>
      </c>
      <c r="B26" s="6" t="s">
        <v>209</v>
      </c>
      <c r="C26" s="106">
        <f>'4. melléklet'!C87</f>
        <v>0</v>
      </c>
      <c r="D26" s="106">
        <f>'4. melléklet'!D87</f>
        <v>0</v>
      </c>
      <c r="E26" s="106">
        <f>'4. melléklet'!E87</f>
        <v>0</v>
      </c>
    </row>
    <row r="27" spans="1:5" x14ac:dyDescent="0.25">
      <c r="A27" s="12"/>
      <c r="B27" s="6"/>
      <c r="C27" s="106"/>
      <c r="D27" s="106"/>
      <c r="E27" s="106"/>
    </row>
    <row r="28" spans="1:5" x14ac:dyDescent="0.25">
      <c r="A28" s="12" t="s">
        <v>210</v>
      </c>
      <c r="B28" s="6" t="s">
        <v>211</v>
      </c>
      <c r="C28" s="106">
        <f>'4. melléklet'!C88</f>
        <v>0</v>
      </c>
      <c r="D28" s="106">
        <f>'4. melléklet'!D88</f>
        <v>0</v>
      </c>
      <c r="E28" s="106">
        <f>'4. melléklet'!E88</f>
        <v>0</v>
      </c>
    </row>
    <row r="29" spans="1:5" x14ac:dyDescent="0.25">
      <c r="A29" s="12"/>
      <c r="B29" s="6"/>
      <c r="C29" s="106"/>
      <c r="D29" s="106"/>
      <c r="E29" s="106"/>
    </row>
    <row r="30" spans="1:5" x14ac:dyDescent="0.25">
      <c r="A30" s="12" t="s">
        <v>212</v>
      </c>
      <c r="B30" s="6" t="s">
        <v>213</v>
      </c>
      <c r="C30" s="106">
        <f>'4. melléklet'!C89</f>
        <v>680000</v>
      </c>
      <c r="D30" s="106">
        <f>'4. melléklet'!D89</f>
        <v>0</v>
      </c>
      <c r="E30" s="106">
        <f>'4. melléklet'!E89</f>
        <v>0</v>
      </c>
    </row>
    <row r="31" spans="1:5" ht="15.75" x14ac:dyDescent="0.25">
      <c r="A31" s="17" t="s">
        <v>403</v>
      </c>
      <c r="B31" s="9" t="s">
        <v>214</v>
      </c>
      <c r="C31" s="108">
        <f>C24+C26+C28+C30</f>
        <v>2980000</v>
      </c>
      <c r="D31" s="108">
        <f>D24+D26+D28+D30</f>
        <v>0</v>
      </c>
      <c r="E31" s="108">
        <f>E24+E26+E28+E30</f>
        <v>0</v>
      </c>
    </row>
    <row r="33" spans="1:5" x14ac:dyDescent="0.25">
      <c r="A33" s="4"/>
      <c r="B33" s="4"/>
      <c r="C33" s="4"/>
      <c r="D33" s="4"/>
      <c r="E33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B36"/>
  <sheetViews>
    <sheetView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386" t="s">
        <v>1695</v>
      </c>
      <c r="B1" s="386"/>
    </row>
    <row r="3" spans="1:2" ht="25.5" customHeight="1" x14ac:dyDescent="0.25">
      <c r="A3" s="375" t="s">
        <v>1679</v>
      </c>
      <c r="B3" s="376"/>
    </row>
    <row r="4" spans="1:2" ht="23.25" customHeight="1" x14ac:dyDescent="0.25">
      <c r="A4" s="384" t="s">
        <v>547</v>
      </c>
      <c r="B4" s="385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46" t="s">
        <v>546</v>
      </c>
      <c r="B7" s="46" t="s">
        <v>596</v>
      </c>
    </row>
    <row r="8" spans="1:2" ht="15" customHeight="1" x14ac:dyDescent="0.25">
      <c r="A8" s="47" t="s">
        <v>520</v>
      </c>
      <c r="B8" s="48">
        <v>0</v>
      </c>
    </row>
    <row r="9" spans="1:2" ht="15" customHeight="1" x14ac:dyDescent="0.25">
      <c r="A9" s="47" t="s">
        <v>521</v>
      </c>
      <c r="B9" s="48">
        <v>0</v>
      </c>
    </row>
    <row r="10" spans="1:2" ht="15" customHeight="1" x14ac:dyDescent="0.25">
      <c r="A10" s="47" t="s">
        <v>522</v>
      </c>
      <c r="B10" s="48">
        <v>0</v>
      </c>
    </row>
    <row r="11" spans="1:2" ht="15" customHeight="1" x14ac:dyDescent="0.25">
      <c r="A11" s="47" t="s">
        <v>523</v>
      </c>
      <c r="B11" s="48">
        <v>0</v>
      </c>
    </row>
    <row r="12" spans="1:2" s="92" customFormat="1" ht="15" customHeight="1" x14ac:dyDescent="0.25">
      <c r="A12" s="46" t="s">
        <v>541</v>
      </c>
      <c r="B12" s="93">
        <f>SUM(B8:B11)</f>
        <v>0</v>
      </c>
    </row>
    <row r="13" spans="1:2" ht="15" customHeight="1" x14ac:dyDescent="0.25">
      <c r="A13" s="47" t="s">
        <v>524</v>
      </c>
      <c r="B13" s="48">
        <v>0</v>
      </c>
    </row>
    <row r="14" spans="1:2" ht="15" customHeight="1" x14ac:dyDescent="0.25">
      <c r="A14" s="47" t="s">
        <v>525</v>
      </c>
      <c r="B14" s="48">
        <v>0</v>
      </c>
    </row>
    <row r="15" spans="1:2" ht="15" customHeight="1" x14ac:dyDescent="0.25">
      <c r="A15" s="47" t="s">
        <v>526</v>
      </c>
      <c r="B15" s="48">
        <v>0</v>
      </c>
    </row>
    <row r="16" spans="1:2" ht="15" customHeight="1" x14ac:dyDescent="0.25">
      <c r="A16" s="47" t="s">
        <v>527</v>
      </c>
      <c r="B16" s="48">
        <v>1</v>
      </c>
    </row>
    <row r="17" spans="1:2" ht="15" customHeight="1" x14ac:dyDescent="0.25">
      <c r="A17" s="47" t="s">
        <v>528</v>
      </c>
      <c r="B17" s="48">
        <v>1</v>
      </c>
    </row>
    <row r="18" spans="1:2" ht="15" customHeight="1" x14ac:dyDescent="0.25">
      <c r="A18" s="47" t="s">
        <v>529</v>
      </c>
      <c r="B18" s="48">
        <v>0</v>
      </c>
    </row>
    <row r="19" spans="1:2" ht="15" customHeight="1" x14ac:dyDescent="0.25">
      <c r="A19" s="47" t="s">
        <v>530</v>
      </c>
      <c r="B19" s="48">
        <v>0</v>
      </c>
    </row>
    <row r="20" spans="1:2" s="92" customFormat="1" ht="15" customHeight="1" x14ac:dyDescent="0.25">
      <c r="A20" s="46" t="s">
        <v>542</v>
      </c>
      <c r="B20" s="93">
        <f>SUM(B13:B19)</f>
        <v>2</v>
      </c>
    </row>
    <row r="21" spans="1:2" ht="15" customHeight="1" x14ac:dyDescent="0.25">
      <c r="A21" s="47" t="s">
        <v>531</v>
      </c>
      <c r="B21" s="48">
        <v>0</v>
      </c>
    </row>
    <row r="22" spans="1:2" ht="15" customHeight="1" x14ac:dyDescent="0.25">
      <c r="A22" s="47" t="s">
        <v>532</v>
      </c>
      <c r="B22" s="48">
        <v>0</v>
      </c>
    </row>
    <row r="23" spans="1:2" ht="15" customHeight="1" x14ac:dyDescent="0.25">
      <c r="A23" s="47" t="s">
        <v>533</v>
      </c>
      <c r="B23" s="48">
        <v>2</v>
      </c>
    </row>
    <row r="24" spans="1:2" s="92" customFormat="1" ht="15" customHeight="1" x14ac:dyDescent="0.25">
      <c r="A24" s="46" t="s">
        <v>543</v>
      </c>
      <c r="B24" s="93">
        <f>SUM(B21:B23)</f>
        <v>2</v>
      </c>
    </row>
    <row r="25" spans="1:2" ht="15" customHeight="1" x14ac:dyDescent="0.25">
      <c r="A25" s="47" t="s">
        <v>534</v>
      </c>
      <c r="B25" s="48">
        <v>1</v>
      </c>
    </row>
    <row r="26" spans="1:2" ht="15" customHeight="1" x14ac:dyDescent="0.25">
      <c r="A26" s="47" t="s">
        <v>535</v>
      </c>
      <c r="B26" s="48">
        <v>3</v>
      </c>
    </row>
    <row r="27" spans="1:2" ht="15" customHeight="1" x14ac:dyDescent="0.25">
      <c r="A27" s="47" t="s">
        <v>536</v>
      </c>
      <c r="B27" s="48">
        <v>1</v>
      </c>
    </row>
    <row r="28" spans="1:2" s="92" customFormat="1" ht="15" customHeight="1" x14ac:dyDescent="0.25">
      <c r="A28" s="46" t="s">
        <v>544</v>
      </c>
      <c r="B28" s="93">
        <f>SUM(B25:B27)</f>
        <v>5</v>
      </c>
    </row>
    <row r="29" spans="1:2" s="92" customFormat="1" ht="37.5" customHeight="1" x14ac:dyDescent="0.25">
      <c r="A29" s="46" t="s">
        <v>545</v>
      </c>
      <c r="B29" s="59">
        <f>SUM(B28,B24,B20,B12)</f>
        <v>9</v>
      </c>
    </row>
    <row r="30" spans="1:2" ht="15" customHeight="1" x14ac:dyDescent="0.25">
      <c r="A30" s="47" t="s">
        <v>537</v>
      </c>
      <c r="B30" s="48">
        <v>0</v>
      </c>
    </row>
    <row r="31" spans="1:2" ht="15" customHeight="1" x14ac:dyDescent="0.25">
      <c r="A31" s="47" t="s">
        <v>538</v>
      </c>
      <c r="B31" s="48">
        <v>0</v>
      </c>
    </row>
    <row r="32" spans="1:2" ht="15" customHeight="1" x14ac:dyDescent="0.25">
      <c r="A32" s="47" t="s">
        <v>539</v>
      </c>
      <c r="B32" s="48">
        <v>0</v>
      </c>
    </row>
    <row r="33" spans="1:2" ht="15" customHeight="1" x14ac:dyDescent="0.25">
      <c r="A33" s="47" t="s">
        <v>540</v>
      </c>
      <c r="B33" s="48">
        <v>0</v>
      </c>
    </row>
    <row r="34" spans="1:2" ht="36" customHeight="1" x14ac:dyDescent="0.25">
      <c r="A34" s="46" t="s">
        <v>19</v>
      </c>
      <c r="B34" s="93">
        <f>SUM(B30:B33)</f>
        <v>0</v>
      </c>
    </row>
    <row r="35" spans="1:2" x14ac:dyDescent="0.25">
      <c r="A35" s="381"/>
      <c r="B35" s="382"/>
    </row>
    <row r="36" spans="1:2" x14ac:dyDescent="0.25">
      <c r="A36" s="383"/>
      <c r="B36" s="382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D11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22.7109375" customWidth="1"/>
  </cols>
  <sheetData>
    <row r="1" spans="1:4" x14ac:dyDescent="0.25">
      <c r="C1" t="s">
        <v>1696</v>
      </c>
    </row>
    <row r="3" spans="1:4" ht="44.25" customHeight="1" x14ac:dyDescent="0.25">
      <c r="A3" s="375" t="s">
        <v>1679</v>
      </c>
      <c r="B3" s="376"/>
      <c r="C3" s="376"/>
      <c r="D3" s="376"/>
    </row>
    <row r="4" spans="1:4" ht="23.25" customHeight="1" x14ac:dyDescent="0.25">
      <c r="A4" s="358" t="s">
        <v>662</v>
      </c>
      <c r="B4" s="359"/>
      <c r="C4" s="359"/>
      <c r="D4" s="359"/>
    </row>
    <row r="5" spans="1:4" ht="18" x14ac:dyDescent="0.25">
      <c r="A5" s="37"/>
    </row>
    <row r="7" spans="1:4" ht="15" customHeight="1" x14ac:dyDescent="0.25">
      <c r="A7" s="364" t="s">
        <v>107</v>
      </c>
      <c r="B7" s="366" t="s">
        <v>108</v>
      </c>
      <c r="C7" s="387" t="s">
        <v>630</v>
      </c>
      <c r="D7" s="388"/>
    </row>
    <row r="8" spans="1:4" x14ac:dyDescent="0.25">
      <c r="A8" s="380"/>
      <c r="B8" s="380"/>
      <c r="C8" s="3" t="s">
        <v>633</v>
      </c>
      <c r="D8" s="3" t="s">
        <v>17</v>
      </c>
    </row>
    <row r="9" spans="1:4" x14ac:dyDescent="0.25">
      <c r="A9" s="26"/>
      <c r="B9" s="26"/>
      <c r="C9" s="26"/>
      <c r="D9" s="26"/>
    </row>
    <row r="10" spans="1:4" s="92" customFormat="1" x14ac:dyDescent="0.25">
      <c r="A10" s="74" t="s">
        <v>874</v>
      </c>
      <c r="B10" s="75" t="s">
        <v>673</v>
      </c>
      <c r="C10" s="110">
        <f>'4. melléklet'!C75</f>
        <v>4601261</v>
      </c>
      <c r="D10" s="110">
        <f>'4. melléklet'!D75</f>
        <v>1140916</v>
      </c>
    </row>
    <row r="11" spans="1:4" x14ac:dyDescent="0.25">
      <c r="A11" s="14"/>
      <c r="B11" s="8"/>
      <c r="C11" s="26"/>
      <c r="D11" s="26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M50"/>
  <sheetViews>
    <sheetView workbookViewId="0">
      <selection activeCell="H1" sqref="H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1697</v>
      </c>
    </row>
    <row r="3" spans="1:13" ht="30" customHeight="1" x14ac:dyDescent="0.25">
      <c r="A3" s="356" t="s">
        <v>1679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3" ht="27" customHeight="1" x14ac:dyDescent="0.25">
      <c r="A4" s="358" t="s">
        <v>663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</row>
    <row r="5" spans="1:13" ht="16.5" customHeight="1" x14ac:dyDescent="0.25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x14ac:dyDescent="0.25">
      <c r="A6" s="4" t="s">
        <v>630</v>
      </c>
    </row>
    <row r="7" spans="1:13" ht="61.5" customHeight="1" x14ac:dyDescent="0.3">
      <c r="A7" s="2" t="s">
        <v>107</v>
      </c>
      <c r="B7" s="3" t="s">
        <v>108</v>
      </c>
      <c r="C7" s="49" t="s">
        <v>605</v>
      </c>
      <c r="D7" s="49" t="s">
        <v>55</v>
      </c>
      <c r="E7" s="49" t="s">
        <v>56</v>
      </c>
      <c r="F7" s="49" t="s">
        <v>57</v>
      </c>
      <c r="G7" s="49" t="s">
        <v>58</v>
      </c>
      <c r="H7" s="49" t="s">
        <v>608</v>
      </c>
      <c r="I7" s="49" t="s">
        <v>608</v>
      </c>
      <c r="J7" s="49" t="s">
        <v>615</v>
      </c>
      <c r="K7" s="49" t="s">
        <v>606</v>
      </c>
      <c r="L7" s="49" t="s">
        <v>607</v>
      </c>
      <c r="M7" s="49" t="s">
        <v>609</v>
      </c>
    </row>
    <row r="8" spans="1:13" ht="25.5" x14ac:dyDescent="0.25">
      <c r="A8" s="35"/>
      <c r="B8" s="35"/>
      <c r="C8" s="35"/>
      <c r="D8" s="35"/>
      <c r="E8" s="35"/>
      <c r="F8" s="35"/>
      <c r="G8" s="35"/>
      <c r="H8" s="51" t="s">
        <v>616</v>
      </c>
      <c r="I8" s="80" t="s">
        <v>59</v>
      </c>
      <c r="J8" s="50"/>
      <c r="K8" s="35"/>
      <c r="L8" s="35"/>
      <c r="M8" s="35"/>
    </row>
    <row r="9" spans="1:13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3" x14ac:dyDescent="0.25">
      <c r="A12" s="12" t="s">
        <v>192</v>
      </c>
      <c r="B12" s="6" t="s">
        <v>193</v>
      </c>
      <c r="C12" s="6"/>
      <c r="D12" s="6"/>
      <c r="E12" s="35"/>
      <c r="F12" s="35"/>
      <c r="G12" s="35"/>
      <c r="H12" s="35"/>
      <c r="I12" s="35"/>
      <c r="J12" s="35"/>
      <c r="K12" s="35"/>
      <c r="L12" s="35"/>
      <c r="M12" s="35"/>
    </row>
    <row r="13" spans="1:13" x14ac:dyDescent="0.25">
      <c r="A13" s="12"/>
      <c r="B13" s="6"/>
      <c r="C13" s="6"/>
      <c r="D13" s="6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25">
      <c r="A14" s="12"/>
      <c r="B14" s="6"/>
      <c r="C14" s="6"/>
      <c r="D14" s="6"/>
      <c r="E14" s="35"/>
      <c r="F14" s="35"/>
      <c r="G14" s="35"/>
      <c r="H14" s="35"/>
      <c r="I14" s="35"/>
      <c r="J14" s="35"/>
      <c r="K14" s="35"/>
      <c r="L14" s="35"/>
      <c r="M14" s="35"/>
    </row>
    <row r="15" spans="1:13" x14ac:dyDescent="0.25">
      <c r="A15" s="12"/>
      <c r="B15" s="6"/>
      <c r="C15" s="6"/>
      <c r="D15" s="6"/>
      <c r="E15" s="35"/>
      <c r="F15" s="35"/>
      <c r="G15" s="35"/>
      <c r="H15" s="35"/>
      <c r="I15" s="35"/>
      <c r="J15" s="35"/>
      <c r="K15" s="35"/>
      <c r="L15" s="35"/>
      <c r="M15" s="35"/>
    </row>
    <row r="16" spans="1:13" x14ac:dyDescent="0.25">
      <c r="A16" s="12"/>
      <c r="B16" s="6"/>
      <c r="C16" s="6"/>
      <c r="D16" s="6"/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25">
      <c r="A17" s="12" t="s">
        <v>401</v>
      </c>
      <c r="B17" s="6" t="s">
        <v>194</v>
      </c>
      <c r="C17" s="6"/>
      <c r="D17" s="6"/>
      <c r="E17" s="35"/>
      <c r="F17" s="35"/>
      <c r="G17" s="35"/>
      <c r="H17" s="35"/>
      <c r="I17" s="35"/>
      <c r="J17" s="35"/>
      <c r="K17" s="35"/>
      <c r="L17" s="35"/>
      <c r="M17" s="35"/>
    </row>
    <row r="18" spans="1:13" x14ac:dyDescent="0.25">
      <c r="A18" s="12"/>
      <c r="B18" s="6"/>
      <c r="C18" s="6"/>
      <c r="D18" s="6"/>
      <c r="E18" s="35"/>
      <c r="F18" s="35"/>
      <c r="G18" s="35"/>
      <c r="H18" s="35"/>
      <c r="I18" s="35"/>
      <c r="J18" s="35"/>
      <c r="K18" s="35"/>
      <c r="L18" s="35"/>
      <c r="M18" s="35"/>
    </row>
    <row r="19" spans="1:13" x14ac:dyDescent="0.25">
      <c r="A19" s="12"/>
      <c r="B19" s="6"/>
      <c r="C19" s="6"/>
      <c r="D19" s="6"/>
      <c r="E19" s="35"/>
      <c r="F19" s="35"/>
      <c r="G19" s="35"/>
      <c r="H19" s="35"/>
      <c r="I19" s="35"/>
      <c r="J19" s="35"/>
      <c r="K19" s="35"/>
      <c r="L19" s="35"/>
      <c r="M19" s="35"/>
    </row>
    <row r="20" spans="1:13" x14ac:dyDescent="0.25">
      <c r="A20" s="12"/>
      <c r="B20" s="6"/>
      <c r="C20" s="6"/>
      <c r="D20" s="6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12"/>
      <c r="B21" s="6"/>
      <c r="C21" s="6"/>
      <c r="D21" s="6"/>
      <c r="E21" s="35"/>
      <c r="F21" s="35"/>
      <c r="G21" s="35"/>
      <c r="H21" s="35"/>
      <c r="I21" s="35"/>
      <c r="J21" s="35"/>
      <c r="K21" s="35"/>
      <c r="L21" s="35"/>
      <c r="M21" s="35"/>
    </row>
    <row r="22" spans="1:13" x14ac:dyDescent="0.25">
      <c r="A22" s="5" t="s">
        <v>195</v>
      </c>
      <c r="B22" s="6" t="s">
        <v>196</v>
      </c>
      <c r="C22" s="6"/>
      <c r="D22" s="6"/>
      <c r="E22" s="35"/>
      <c r="F22" s="35"/>
      <c r="G22" s="35"/>
      <c r="H22" s="35"/>
      <c r="I22" s="35"/>
      <c r="J22" s="35"/>
      <c r="K22" s="35"/>
      <c r="L22" s="35"/>
      <c r="M22" s="35"/>
    </row>
    <row r="23" spans="1:13" x14ac:dyDescent="0.25">
      <c r="A23" s="5"/>
      <c r="B23" s="6"/>
      <c r="C23" s="6"/>
      <c r="D23" s="6"/>
      <c r="E23" s="35"/>
      <c r="F23" s="35"/>
      <c r="G23" s="35"/>
      <c r="H23" s="35"/>
      <c r="I23" s="35"/>
      <c r="J23" s="35"/>
      <c r="K23" s="35"/>
      <c r="L23" s="35"/>
      <c r="M23" s="35"/>
    </row>
    <row r="24" spans="1:13" x14ac:dyDescent="0.25">
      <c r="A24" s="5"/>
      <c r="B24" s="6"/>
      <c r="C24" s="6"/>
      <c r="D24" s="6"/>
      <c r="E24" s="35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12" t="s">
        <v>197</v>
      </c>
      <c r="B25" s="6" t="s">
        <v>198</v>
      </c>
      <c r="C25" s="6"/>
      <c r="D25" s="6"/>
      <c r="E25" s="35"/>
      <c r="F25" s="35"/>
      <c r="G25" s="35"/>
      <c r="H25" s="35"/>
      <c r="I25" s="35"/>
      <c r="J25" s="35"/>
      <c r="K25" s="35"/>
      <c r="L25" s="35"/>
      <c r="M25" s="35"/>
    </row>
    <row r="26" spans="1:13" x14ac:dyDescent="0.25">
      <c r="A26" s="12"/>
      <c r="B26" s="6"/>
      <c r="C26" s="6"/>
      <c r="D26" s="6"/>
      <c r="E26" s="35"/>
      <c r="F26" s="35"/>
      <c r="G26" s="35"/>
      <c r="H26" s="35"/>
      <c r="I26" s="35"/>
      <c r="J26" s="35"/>
      <c r="K26" s="35"/>
      <c r="L26" s="35"/>
      <c r="M26" s="35"/>
    </row>
    <row r="27" spans="1:13" x14ac:dyDescent="0.25">
      <c r="A27" s="12"/>
      <c r="B27" s="6"/>
      <c r="C27" s="6"/>
      <c r="D27" s="6"/>
      <c r="E27" s="35"/>
      <c r="F27" s="35"/>
      <c r="G27" s="35"/>
      <c r="H27" s="35"/>
      <c r="I27" s="35"/>
      <c r="J27" s="35"/>
      <c r="K27" s="35"/>
      <c r="L27" s="35"/>
      <c r="M27" s="35"/>
    </row>
    <row r="28" spans="1:13" x14ac:dyDescent="0.25">
      <c r="A28" s="12" t="s">
        <v>199</v>
      </c>
      <c r="B28" s="6" t="s">
        <v>200</v>
      </c>
      <c r="C28" s="6"/>
      <c r="D28" s="6"/>
      <c r="E28" s="35"/>
      <c r="F28" s="35"/>
      <c r="G28" s="35"/>
      <c r="H28" s="35"/>
      <c r="I28" s="35"/>
      <c r="J28" s="35"/>
      <c r="K28" s="35"/>
      <c r="L28" s="35"/>
      <c r="M28" s="35"/>
    </row>
    <row r="29" spans="1:13" x14ac:dyDescent="0.25">
      <c r="A29" s="12"/>
      <c r="B29" s="6"/>
      <c r="C29" s="6"/>
      <c r="D29" s="6"/>
      <c r="E29" s="35"/>
      <c r="F29" s="35"/>
      <c r="G29" s="35"/>
      <c r="H29" s="35"/>
      <c r="I29" s="35"/>
      <c r="J29" s="35"/>
      <c r="K29" s="35"/>
      <c r="L29" s="35"/>
      <c r="M29" s="35"/>
    </row>
    <row r="30" spans="1:13" x14ac:dyDescent="0.25">
      <c r="A30" s="12"/>
      <c r="B30" s="6"/>
      <c r="C30" s="6"/>
      <c r="D30" s="6"/>
      <c r="E30" s="35"/>
      <c r="F30" s="35"/>
      <c r="G30" s="35"/>
      <c r="H30" s="35"/>
      <c r="I30" s="35"/>
      <c r="J30" s="35"/>
      <c r="K30" s="35"/>
      <c r="L30" s="35"/>
      <c r="M30" s="35"/>
    </row>
    <row r="31" spans="1:13" x14ac:dyDescent="0.25">
      <c r="A31" s="5" t="s">
        <v>201</v>
      </c>
      <c r="B31" s="6" t="s">
        <v>202</v>
      </c>
      <c r="C31" s="6"/>
      <c r="D31" s="6"/>
      <c r="E31" s="35"/>
      <c r="F31" s="35"/>
      <c r="G31" s="35"/>
      <c r="H31" s="35"/>
      <c r="I31" s="35"/>
      <c r="J31" s="35"/>
      <c r="K31" s="35"/>
      <c r="L31" s="35"/>
      <c r="M31" s="35"/>
    </row>
    <row r="32" spans="1:13" x14ac:dyDescent="0.25">
      <c r="A32" s="5" t="s">
        <v>203</v>
      </c>
      <c r="B32" s="6" t="s">
        <v>204</v>
      </c>
      <c r="C32" s="6"/>
      <c r="D32" s="6"/>
      <c r="E32" s="35"/>
      <c r="F32" s="35"/>
      <c r="G32" s="35"/>
      <c r="H32" s="35"/>
      <c r="I32" s="35"/>
      <c r="J32" s="35"/>
      <c r="K32" s="35"/>
      <c r="L32" s="35"/>
      <c r="M32" s="35"/>
    </row>
    <row r="33" spans="1:13" ht="15.75" x14ac:dyDescent="0.25">
      <c r="A33" s="78" t="s">
        <v>402</v>
      </c>
      <c r="B33" s="75" t="s">
        <v>205</v>
      </c>
      <c r="C33" s="75"/>
      <c r="D33" s="75"/>
      <c r="E33" s="79"/>
      <c r="F33" s="79"/>
      <c r="G33" s="79"/>
      <c r="H33" s="79"/>
      <c r="I33" s="79"/>
      <c r="J33" s="79"/>
      <c r="K33" s="79"/>
      <c r="L33" s="79"/>
      <c r="M33" s="79"/>
    </row>
    <row r="34" spans="1:13" ht="15.75" x14ac:dyDescent="0.25">
      <c r="A34" s="20"/>
      <c r="B34" s="8"/>
      <c r="C34" s="8"/>
      <c r="D34" s="8"/>
      <c r="E34" s="35"/>
      <c r="F34" s="35"/>
      <c r="G34" s="35"/>
      <c r="H34" s="35"/>
      <c r="I34" s="35"/>
      <c r="J34" s="35"/>
      <c r="K34" s="35"/>
      <c r="L34" s="35"/>
      <c r="M34" s="35"/>
    </row>
    <row r="35" spans="1:13" ht="15.75" x14ac:dyDescent="0.25">
      <c r="A35" s="20"/>
      <c r="B35" s="8"/>
      <c r="C35" s="8"/>
      <c r="D35" s="8"/>
      <c r="E35" s="35"/>
      <c r="F35" s="35"/>
      <c r="G35" s="35"/>
      <c r="H35" s="35"/>
      <c r="I35" s="35"/>
      <c r="J35" s="35"/>
      <c r="K35" s="35"/>
      <c r="L35" s="35"/>
      <c r="M35" s="35"/>
    </row>
    <row r="36" spans="1:13" ht="15.75" x14ac:dyDescent="0.25">
      <c r="A36" s="20"/>
      <c r="B36" s="8"/>
      <c r="C36" s="8"/>
      <c r="D36" s="8"/>
      <c r="E36" s="35"/>
      <c r="F36" s="35"/>
      <c r="G36" s="35"/>
      <c r="H36" s="35"/>
      <c r="I36" s="35"/>
      <c r="J36" s="35"/>
      <c r="K36" s="35"/>
      <c r="L36" s="35"/>
      <c r="M36" s="35"/>
    </row>
    <row r="37" spans="1:13" ht="15.75" x14ac:dyDescent="0.25">
      <c r="A37" s="20"/>
      <c r="B37" s="8"/>
      <c r="C37" s="8"/>
      <c r="D37" s="8"/>
      <c r="E37" s="35"/>
      <c r="F37" s="35"/>
      <c r="G37" s="35"/>
      <c r="H37" s="35"/>
      <c r="I37" s="35"/>
      <c r="J37" s="35"/>
      <c r="K37" s="35"/>
      <c r="L37" s="35"/>
      <c r="M37" s="35"/>
    </row>
    <row r="38" spans="1:13" x14ac:dyDescent="0.25">
      <c r="A38" s="12" t="s">
        <v>206</v>
      </c>
      <c r="B38" s="6" t="s">
        <v>207</v>
      </c>
      <c r="C38" s="6"/>
      <c r="D38" s="6"/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25">
      <c r="A39" s="12"/>
      <c r="B39" s="6"/>
      <c r="C39" s="6"/>
      <c r="D39" s="6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12"/>
      <c r="B40" s="6"/>
      <c r="C40" s="6"/>
      <c r="D40" s="6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12"/>
      <c r="B41" s="6"/>
      <c r="C41" s="6"/>
      <c r="D41" s="6"/>
      <c r="E41" s="35"/>
      <c r="F41" s="35"/>
      <c r="G41" s="35"/>
      <c r="H41" s="35"/>
      <c r="I41" s="35"/>
      <c r="J41" s="35"/>
      <c r="K41" s="35"/>
      <c r="L41" s="35"/>
      <c r="M41" s="35"/>
    </row>
    <row r="42" spans="1:13" x14ac:dyDescent="0.25">
      <c r="A42" s="12"/>
      <c r="B42" s="6"/>
      <c r="C42" s="6"/>
      <c r="D42" s="6"/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25">
      <c r="A43" s="12" t="s">
        <v>208</v>
      </c>
      <c r="B43" s="6" t="s">
        <v>209</v>
      </c>
      <c r="C43" s="6"/>
      <c r="D43" s="6"/>
      <c r="E43" s="35"/>
      <c r="F43" s="35"/>
      <c r="G43" s="35"/>
      <c r="H43" s="35"/>
      <c r="I43" s="35"/>
      <c r="J43" s="35"/>
      <c r="K43" s="35"/>
      <c r="L43" s="35"/>
      <c r="M43" s="35"/>
    </row>
    <row r="44" spans="1:13" x14ac:dyDescent="0.25">
      <c r="A44" s="12"/>
      <c r="B44" s="6"/>
      <c r="C44" s="6"/>
      <c r="D44" s="6"/>
      <c r="E44" s="35"/>
      <c r="F44" s="35"/>
      <c r="G44" s="35"/>
      <c r="H44" s="35"/>
      <c r="I44" s="35"/>
      <c r="J44" s="35"/>
      <c r="K44" s="35"/>
      <c r="L44" s="35"/>
      <c r="M44" s="35"/>
    </row>
    <row r="45" spans="1:13" x14ac:dyDescent="0.25">
      <c r="A45" s="12"/>
      <c r="B45" s="6"/>
      <c r="C45" s="6"/>
      <c r="D45" s="6"/>
      <c r="E45" s="35"/>
      <c r="F45" s="35"/>
      <c r="G45" s="35"/>
      <c r="H45" s="35"/>
      <c r="I45" s="35"/>
      <c r="J45" s="35"/>
      <c r="K45" s="35"/>
      <c r="L45" s="35"/>
      <c r="M45" s="35"/>
    </row>
    <row r="46" spans="1:13" x14ac:dyDescent="0.25">
      <c r="A46" s="12"/>
      <c r="B46" s="6"/>
      <c r="C46" s="6"/>
      <c r="D46" s="6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12"/>
      <c r="B47" s="6"/>
      <c r="C47" s="6"/>
      <c r="D47" s="6"/>
      <c r="E47" s="35"/>
      <c r="F47" s="35"/>
      <c r="G47" s="35"/>
      <c r="H47" s="35"/>
      <c r="I47" s="35"/>
      <c r="J47" s="35"/>
      <c r="K47" s="35"/>
      <c r="L47" s="35"/>
      <c r="M47" s="35"/>
    </row>
    <row r="48" spans="1:13" x14ac:dyDescent="0.25">
      <c r="A48" s="12" t="s">
        <v>210</v>
      </c>
      <c r="B48" s="6" t="s">
        <v>211</v>
      </c>
      <c r="C48" s="6"/>
      <c r="D48" s="6"/>
      <c r="E48" s="35"/>
      <c r="F48" s="35"/>
      <c r="G48" s="35"/>
      <c r="H48" s="35"/>
      <c r="I48" s="35"/>
      <c r="J48" s="35"/>
      <c r="K48" s="35"/>
      <c r="L48" s="35"/>
      <c r="M48" s="35"/>
    </row>
    <row r="49" spans="1:13" x14ac:dyDescent="0.25">
      <c r="A49" s="12" t="s">
        <v>212</v>
      </c>
      <c r="B49" s="6" t="s">
        <v>213</v>
      </c>
      <c r="C49" s="6"/>
      <c r="D49" s="6"/>
      <c r="E49" s="35"/>
      <c r="F49" s="35"/>
      <c r="G49" s="35"/>
      <c r="H49" s="35"/>
      <c r="I49" s="35"/>
      <c r="J49" s="35"/>
      <c r="K49" s="35"/>
      <c r="L49" s="35"/>
      <c r="M49" s="35"/>
    </row>
    <row r="50" spans="1:13" ht="15.75" x14ac:dyDescent="0.25">
      <c r="A50" s="78" t="s">
        <v>403</v>
      </c>
      <c r="B50" s="75" t="s">
        <v>214</v>
      </c>
      <c r="C50" s="75"/>
      <c r="D50" s="75"/>
      <c r="E50" s="79"/>
      <c r="F50" s="79"/>
      <c r="G50" s="79"/>
      <c r="H50" s="79"/>
      <c r="I50" s="79"/>
      <c r="J50" s="79"/>
      <c r="K50" s="79"/>
      <c r="L50" s="79"/>
      <c r="M50" s="79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29</vt:i4>
      </vt:variant>
    </vt:vector>
  </HeadingPairs>
  <TitlesOfParts>
    <vt:vector size="56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 melléklet</vt:lpstr>
      <vt:lpstr>9 melléklet</vt:lpstr>
      <vt:lpstr>10 melléklet</vt:lpstr>
      <vt:lpstr>11 melléklet</vt:lpstr>
      <vt:lpstr>12 melléklet</vt:lpstr>
      <vt:lpstr>13A melléklet</vt:lpstr>
      <vt:lpstr>13B melléklet</vt:lpstr>
      <vt:lpstr>14. melléklet</vt:lpstr>
      <vt:lpstr>15. melléklet</vt:lpstr>
      <vt:lpstr>16 melléklet</vt:lpstr>
      <vt:lpstr>17 melléklet</vt:lpstr>
      <vt:lpstr>18. melléklet</vt:lpstr>
      <vt:lpstr>MÉRLEG </vt:lpstr>
      <vt:lpstr>GÖRDÜLŐ</vt:lpstr>
      <vt:lpstr>TÖBB ÉVES</vt:lpstr>
      <vt:lpstr>KÖZVETETT</vt:lpstr>
      <vt:lpstr>VAGYON</vt:lpstr>
      <vt:lpstr>PÉNZESZKÖZ VÁLTOZÁS</vt:lpstr>
      <vt:lpstr>Cofog kiadás</vt:lpstr>
      <vt:lpstr>Cofog bevétel</vt:lpstr>
      <vt:lpstr>KÖZVETETT!_pr232</vt:lpstr>
      <vt:lpstr>'MÉRLEG '!_pr232</vt:lpstr>
      <vt:lpstr>'TÖBB ÉVES'!_pr232</vt:lpstr>
      <vt:lpstr>KÖZVETETT!_pr233</vt:lpstr>
      <vt:lpstr>'MÉRLEG '!_pr233</vt:lpstr>
      <vt:lpstr>KÖZVETETT!_pr234</vt:lpstr>
      <vt:lpstr>'MÉRLEG '!_pr234</vt:lpstr>
      <vt:lpstr>KÖZVETETT!_pr235</vt:lpstr>
      <vt:lpstr>'MÉRLEG '!_pr235</vt:lpstr>
      <vt:lpstr>'TÖBB ÉVES'!_pr235</vt:lpstr>
      <vt:lpstr>KÖZVETETT!_pr236</vt:lpstr>
      <vt:lpstr>'MÉRLEG '!_pr236</vt:lpstr>
      <vt:lpstr>'TÖBB ÉVES'!_pr236</vt:lpstr>
      <vt:lpstr>'MÉRLEG '!_pr312</vt:lpstr>
      <vt:lpstr>'MÉRLEG '!_pr313</vt:lpstr>
      <vt:lpstr>'TÖBB ÉVES'!_pr313</vt:lpstr>
      <vt:lpstr>KÖZVETETT!_pr314</vt:lpstr>
      <vt:lpstr>'MÉRLEG '!_pr314</vt:lpstr>
      <vt:lpstr>'TÖBB ÉVES'!_pr314</vt:lpstr>
      <vt:lpstr>'MÉRLEG '!_pr315</vt:lpstr>
      <vt:lpstr>'TÖBB ÉVES'!_pr315</vt:lpstr>
      <vt:lpstr>'10 melléklet'!foot_4_place</vt:lpstr>
      <vt:lpstr>'10 melléklet'!foot_53_place</vt:lpstr>
      <vt:lpstr>GÖRDÜLŐ!Nyomtatási_terület</vt:lpstr>
      <vt:lpstr>KÖZVETETT!Nyomtatási_terület</vt:lpstr>
      <vt:lpstr>'MÉRLEG '!Nyomtatási_terület</vt:lpstr>
      <vt:lpstr>'PÉNZESZKÖZ VÁLTOZÁS'!Nyomtatási_terület</vt:lpstr>
      <vt:lpstr>'TÖBB ÉVES'!Nyomtatási_terület</vt:lpstr>
      <vt:lpstr>VAGYON!Nyomtatási_terület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2020-06-16T12:42:22Z</cp:lastPrinted>
  <dcterms:created xsi:type="dcterms:W3CDTF">2014-01-03T21:48:14Z</dcterms:created>
  <dcterms:modified xsi:type="dcterms:W3CDTF">2020-06-16T13:02:02Z</dcterms:modified>
</cp:coreProperties>
</file>