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1840" windowHeight="1257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H29" i="1" l="1"/>
  <c r="H33" i="1" s="1"/>
  <c r="H30" i="1"/>
  <c r="G33" i="1"/>
  <c r="H38" i="1"/>
  <c r="H37" i="1"/>
  <c r="G41" i="1"/>
  <c r="H21" i="1" l="1"/>
  <c r="H18" i="1"/>
  <c r="H17" i="1"/>
  <c r="C33" i="1"/>
  <c r="H39" i="1" l="1"/>
  <c r="H67" i="1" l="1"/>
  <c r="F68" i="1"/>
  <c r="E68" i="1"/>
  <c r="D68" i="1"/>
  <c r="C68" i="1"/>
  <c r="H66" i="1"/>
  <c r="H65" i="1"/>
  <c r="H64" i="1"/>
  <c r="H63" i="1"/>
  <c r="F60" i="1"/>
  <c r="E60" i="1"/>
  <c r="D60" i="1"/>
  <c r="C60" i="1"/>
  <c r="H59" i="1"/>
  <c r="H58" i="1"/>
  <c r="H57" i="1"/>
  <c r="H56" i="1"/>
  <c r="H55" i="1"/>
  <c r="H54" i="1"/>
  <c r="C13" i="1"/>
  <c r="H9" i="1"/>
  <c r="H40" i="1"/>
  <c r="H36" i="1"/>
  <c r="H28" i="1"/>
  <c r="H31" i="1"/>
  <c r="H32" i="1"/>
  <c r="H27" i="1"/>
  <c r="H19" i="1"/>
  <c r="H20" i="1"/>
  <c r="H16" i="1"/>
  <c r="H8" i="1"/>
  <c r="H10" i="1"/>
  <c r="H11" i="1"/>
  <c r="H12" i="1"/>
  <c r="H7" i="1"/>
  <c r="H60" i="1" l="1"/>
  <c r="H68" i="1"/>
  <c r="F41" i="1"/>
  <c r="E41" i="1"/>
  <c r="D41" i="1"/>
  <c r="H41" i="1"/>
  <c r="F33" i="1"/>
  <c r="E33" i="1"/>
  <c r="D33" i="1"/>
  <c r="F21" i="1"/>
  <c r="E21" i="1"/>
  <c r="D21" i="1"/>
  <c r="F13" i="1"/>
  <c r="E13" i="1"/>
  <c r="D13" i="1"/>
  <c r="H13" i="1"/>
  <c r="F15" i="1"/>
  <c r="F26" i="1" s="1"/>
  <c r="F35" i="1" s="1"/>
  <c r="F62" i="1" s="1"/>
  <c r="E6" i="1"/>
  <c r="D6" i="1"/>
  <c r="F5" i="1"/>
  <c r="F25" i="1" s="1"/>
  <c r="D15" i="1" l="1"/>
  <c r="D26" i="1" s="1"/>
  <c r="D35" i="1" s="1"/>
  <c r="D62" i="1" s="1"/>
  <c r="E15" i="1"/>
  <c r="E26" i="1" s="1"/>
  <c r="E35" i="1" s="1"/>
  <c r="E62" i="1" s="1"/>
</calcChain>
</file>

<file path=xl/sharedStrings.xml><?xml version="1.0" encoding="utf-8"?>
<sst xmlns="http://schemas.openxmlformats.org/spreadsheetml/2006/main" count="117" uniqueCount="45">
  <si>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</si>
  <si>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</si>
  <si>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</si>
  <si>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</si>
  <si>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</si>
  <si>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</si>
  <si>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</si>
  <si>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</si>
  <si>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</si>
  <si>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</si>
  <si>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</si>
  <si>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</si>
  <si>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</si>
  <si>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</si>
  <si>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</si>
  <si>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</si>
  <si>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TOP-2.1.3 -15 Csapadékvíz elvezetések fejlesztése</t>
  </si>
  <si>
    <t>2017.</t>
  </si>
  <si>
    <t>forintban</t>
  </si>
  <si>
    <t>Dologi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</si>
  <si>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</si>
  <si>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</si>
  <si>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</si>
  <si>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</si>
  <si>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</si>
  <si>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</si>
  <si>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</si>
  <si>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</si>
  <si>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</si>
  <si>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</si>
  <si>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</si>
  <si>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</si>
  <si>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1.1</t>
  </si>
  <si>
    <t>Tardos Község Önkormányzata Európai Uniós támogatással megvalósuló projektjei</t>
  </si>
  <si>
    <t>Csabán Béla</t>
  </si>
  <si>
    <t>polgármester</t>
  </si>
  <si>
    <t>Szakmáry Lászlóné</t>
  </si>
  <si>
    <t>jegyző</t>
  </si>
  <si>
    <t>1/2 oldal</t>
  </si>
  <si>
    <t>EFOP-1.5.2-16 "Humánközszolgáltatások fejlesztése térségi szemléletben"</t>
  </si>
  <si>
    <t>2/2 oldal</t>
  </si>
  <si>
    <t>Fordított ÁFA</t>
  </si>
  <si>
    <t>Fordított áfa</t>
  </si>
  <si>
    <t>KEHOP-2.2.2-15-2016-00066 Észak és Közép-Dunántúli szennyvízelvezetési és kezelési fejlesztés 7. (ÉKDU7)  (Szállítói finanszírozás)</t>
  </si>
  <si>
    <t>11. melléklet     1/2020. (II.12.)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</si>
</sst>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</xf>
    <xf numFmtId="49" fontId="5" fillId="0" borderId="11" xfId="0" quotePrefix="1" applyNumberFormat="1" applyFont="1" applyFill="1" applyBorder="1" applyAlignment="1" applyProtection="1">
      <alignment horizontal="left" vertical="center" indent="1"/>
    </xf>
    <xf numFmtId="49" fontId="4" fillId="0" borderId="11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center" vertical="center"/>
    </xf>
    <xf numFmtId="0" fontId="0" fillId="0" borderId="0" xfId="0" applyFill="1" applyAlignment="1">
      <alignment wrapText="1"/>
    </xf>
    <xf numFmtId="0" fontId="1" fillId="0" borderId="0" xfId="0" applyFont="1" applyFill="1" applyAlignment="1" applyProtection="1">
      <alignment wrapText="1"/>
      <protection locked="0"/>
    </xf>
    <xf numFmtId="0" fontId="0" fillId="0" borderId="13" xfId="0" applyFill="1" applyBorder="1"/>
    <xf numFmtId="49" fontId="0" fillId="0" borderId="13" xfId="0" applyNumberFormat="1" applyFill="1" applyBorder="1"/>
    <xf numFmtId="0" fontId="0" fillId="0" borderId="14" xfId="0" applyFill="1" applyBorder="1"/>
    <xf numFmtId="0" fontId="0" fillId="0" borderId="1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49" fontId="4" fillId="0" borderId="1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protection locked="0"/>
    </xf>
    <xf numFmtId="1" fontId="4" fillId="0" borderId="11" xfId="0" applyNumberFormat="1" applyFont="1" applyFill="1" applyBorder="1" applyAlignment="1" applyProtection="1">
      <alignment horizontal="center" vertical="center"/>
    </xf>
    <xf numFmtId="16" fontId="0" fillId="0" borderId="0" xfId="0" applyNumberFormat="1" applyFill="1"/>
    <xf numFmtId="3" fontId="0" fillId="0" borderId="0" xfId="0" applyNumberFormat="1" applyFill="1"/>
    <xf numFmtId="3" fontId="4" fillId="0" borderId="18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3" fontId="4" fillId="0" borderId="20" xfId="0" applyNumberFormat="1" applyFont="1" applyFill="1" applyBorder="1" applyAlignment="1" applyProtection="1">
      <alignment vertical="center"/>
      <protection locked="0"/>
    </xf>
    <xf numFmtId="3" fontId="5" fillId="0" borderId="21" xfId="0" applyNumberFormat="1" applyFont="1" applyFill="1" applyBorder="1" applyAlignment="1" applyProtection="1">
      <alignment vertical="center"/>
      <protection locked="0"/>
    </xf>
    <xf numFmtId="3" fontId="4" fillId="0" borderId="21" xfId="0" applyNumberFormat="1" applyFont="1" applyFill="1" applyBorder="1" applyAlignment="1" applyProtection="1">
      <alignment vertical="center"/>
      <protection locked="0"/>
    </xf>
    <xf numFmtId="3" fontId="4" fillId="0" borderId="22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wrapText="1"/>
      <protection locked="0"/>
    </xf>
  </cellXfs>
  <cellStyles count="1">
    <cellStyle name="Normá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abaly/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F2" t="str">
            <v>Forintban!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abSelected="1" zoomScaleNormal="100" workbookViewId="0">
      <selection activeCell="B49" sqref="B49"/>
    </sheetView>
  </sheetViews>
  <sheetFormatPr defaultRowHeight="15" x14ac:dyDescent="0.25"/>
  <cols>
    <col min="1" max="1" width="4.7109375" style="2" customWidth="1"/>
    <col min="2" max="2" width="25.42578125" style="2" customWidth="1"/>
    <col min="3" max="3" width="8.42578125" style="2" customWidth="1"/>
    <col min="4" max="4" width="9.140625" style="2" customWidth="1"/>
    <col min="5" max="5" width="10.28515625" style="2" customWidth="1"/>
    <col min="6" max="7" width="9.7109375" style="2" customWidth="1"/>
    <col min="8" max="8" width="10.85546875" style="2" customWidth="1"/>
    <col min="9" max="259" width="9.140625" style="2"/>
    <col min="260" max="260" width="33.140625" style="2" customWidth="1"/>
    <col min="261" max="264" width="11.85546875" style="2" customWidth="1"/>
    <col min="265" max="515" width="9.140625" style="2"/>
    <col min="516" max="516" width="33.140625" style="2" customWidth="1"/>
    <col min="517" max="520" width="11.85546875" style="2" customWidth="1"/>
    <col min="521" max="771" width="9.140625" style="2"/>
    <col min="772" max="772" width="33.140625" style="2" customWidth="1"/>
    <col min="773" max="776" width="11.85546875" style="2" customWidth="1"/>
    <col min="777" max="1027" width="9.140625" style="2"/>
    <col min="1028" max="1028" width="33.140625" style="2" customWidth="1"/>
    <col min="1029" max="1032" width="11.85546875" style="2" customWidth="1"/>
    <col min="1033" max="1283" width="9.140625" style="2"/>
    <col min="1284" max="1284" width="33.140625" style="2" customWidth="1"/>
    <col min="1285" max="1288" width="11.85546875" style="2" customWidth="1"/>
    <col min="1289" max="1539" width="9.140625" style="2"/>
    <col min="1540" max="1540" width="33.140625" style="2" customWidth="1"/>
    <col min="1541" max="1544" width="11.85546875" style="2" customWidth="1"/>
    <col min="1545" max="1795" width="9.140625" style="2"/>
    <col min="1796" max="1796" width="33.140625" style="2" customWidth="1"/>
    <col min="1797" max="1800" width="11.85546875" style="2" customWidth="1"/>
    <col min="1801" max="2051" width="9.140625" style="2"/>
    <col min="2052" max="2052" width="33.140625" style="2" customWidth="1"/>
    <col min="2053" max="2056" width="11.85546875" style="2" customWidth="1"/>
    <col min="2057" max="2307" width="9.140625" style="2"/>
    <col min="2308" max="2308" width="33.140625" style="2" customWidth="1"/>
    <col min="2309" max="2312" width="11.85546875" style="2" customWidth="1"/>
    <col min="2313" max="2563" width="9.140625" style="2"/>
    <col min="2564" max="2564" width="33.140625" style="2" customWidth="1"/>
    <col min="2565" max="2568" width="11.85546875" style="2" customWidth="1"/>
    <col min="2569" max="2819" width="9.140625" style="2"/>
    <col min="2820" max="2820" width="33.140625" style="2" customWidth="1"/>
    <col min="2821" max="2824" width="11.85546875" style="2" customWidth="1"/>
    <col min="2825" max="3075" width="9.140625" style="2"/>
    <col min="3076" max="3076" width="33.140625" style="2" customWidth="1"/>
    <col min="3077" max="3080" width="11.85546875" style="2" customWidth="1"/>
    <col min="3081" max="3331" width="9.140625" style="2"/>
    <col min="3332" max="3332" width="33.140625" style="2" customWidth="1"/>
    <col min="3333" max="3336" width="11.85546875" style="2" customWidth="1"/>
    <col min="3337" max="3587" width="9.140625" style="2"/>
    <col min="3588" max="3588" width="33.140625" style="2" customWidth="1"/>
    <col min="3589" max="3592" width="11.85546875" style="2" customWidth="1"/>
    <col min="3593" max="3843" width="9.140625" style="2"/>
    <col min="3844" max="3844" width="33.140625" style="2" customWidth="1"/>
    <col min="3845" max="3848" width="11.85546875" style="2" customWidth="1"/>
    <col min="3849" max="4099" width="9.140625" style="2"/>
    <col min="4100" max="4100" width="33.140625" style="2" customWidth="1"/>
    <col min="4101" max="4104" width="11.85546875" style="2" customWidth="1"/>
    <col min="4105" max="4355" width="9.140625" style="2"/>
    <col min="4356" max="4356" width="33.140625" style="2" customWidth="1"/>
    <col min="4357" max="4360" width="11.85546875" style="2" customWidth="1"/>
    <col min="4361" max="4611" width="9.140625" style="2"/>
    <col min="4612" max="4612" width="33.140625" style="2" customWidth="1"/>
    <col min="4613" max="4616" width="11.85546875" style="2" customWidth="1"/>
    <col min="4617" max="4867" width="9.140625" style="2"/>
    <col min="4868" max="4868" width="33.140625" style="2" customWidth="1"/>
    <col min="4869" max="4872" width="11.85546875" style="2" customWidth="1"/>
    <col min="4873" max="5123" width="9.140625" style="2"/>
    <col min="5124" max="5124" width="33.140625" style="2" customWidth="1"/>
    <col min="5125" max="5128" width="11.85546875" style="2" customWidth="1"/>
    <col min="5129" max="5379" width="9.140625" style="2"/>
    <col min="5380" max="5380" width="33.140625" style="2" customWidth="1"/>
    <col min="5381" max="5384" width="11.85546875" style="2" customWidth="1"/>
    <col min="5385" max="5635" width="9.140625" style="2"/>
    <col min="5636" max="5636" width="33.140625" style="2" customWidth="1"/>
    <col min="5637" max="5640" width="11.85546875" style="2" customWidth="1"/>
    <col min="5641" max="5891" width="9.140625" style="2"/>
    <col min="5892" max="5892" width="33.140625" style="2" customWidth="1"/>
    <col min="5893" max="5896" width="11.85546875" style="2" customWidth="1"/>
    <col min="5897" max="6147" width="9.140625" style="2"/>
    <col min="6148" max="6148" width="33.140625" style="2" customWidth="1"/>
    <col min="6149" max="6152" width="11.85546875" style="2" customWidth="1"/>
    <col min="6153" max="6403" width="9.140625" style="2"/>
    <col min="6404" max="6404" width="33.140625" style="2" customWidth="1"/>
    <col min="6405" max="6408" width="11.85546875" style="2" customWidth="1"/>
    <col min="6409" max="6659" width="9.140625" style="2"/>
    <col min="6660" max="6660" width="33.140625" style="2" customWidth="1"/>
    <col min="6661" max="6664" width="11.85546875" style="2" customWidth="1"/>
    <col min="6665" max="6915" width="9.140625" style="2"/>
    <col min="6916" max="6916" width="33.140625" style="2" customWidth="1"/>
    <col min="6917" max="6920" width="11.85546875" style="2" customWidth="1"/>
    <col min="6921" max="7171" width="9.140625" style="2"/>
    <col min="7172" max="7172" width="33.140625" style="2" customWidth="1"/>
    <col min="7173" max="7176" width="11.85546875" style="2" customWidth="1"/>
    <col min="7177" max="7427" width="9.140625" style="2"/>
    <col min="7428" max="7428" width="33.140625" style="2" customWidth="1"/>
    <col min="7429" max="7432" width="11.85546875" style="2" customWidth="1"/>
    <col min="7433" max="7683" width="9.140625" style="2"/>
    <col min="7684" max="7684" width="33.140625" style="2" customWidth="1"/>
    <col min="7685" max="7688" width="11.85546875" style="2" customWidth="1"/>
    <col min="7689" max="7939" width="9.140625" style="2"/>
    <col min="7940" max="7940" width="33.140625" style="2" customWidth="1"/>
    <col min="7941" max="7944" width="11.85546875" style="2" customWidth="1"/>
    <col min="7945" max="8195" width="9.140625" style="2"/>
    <col min="8196" max="8196" width="33.140625" style="2" customWidth="1"/>
    <col min="8197" max="8200" width="11.85546875" style="2" customWidth="1"/>
    <col min="8201" max="8451" width="9.140625" style="2"/>
    <col min="8452" max="8452" width="33.140625" style="2" customWidth="1"/>
    <col min="8453" max="8456" width="11.85546875" style="2" customWidth="1"/>
    <col min="8457" max="8707" width="9.140625" style="2"/>
    <col min="8708" max="8708" width="33.140625" style="2" customWidth="1"/>
    <col min="8709" max="8712" width="11.85546875" style="2" customWidth="1"/>
    <col min="8713" max="8963" width="9.140625" style="2"/>
    <col min="8964" max="8964" width="33.140625" style="2" customWidth="1"/>
    <col min="8965" max="8968" width="11.85546875" style="2" customWidth="1"/>
    <col min="8969" max="9219" width="9.140625" style="2"/>
    <col min="9220" max="9220" width="33.140625" style="2" customWidth="1"/>
    <col min="9221" max="9224" width="11.85546875" style="2" customWidth="1"/>
    <col min="9225" max="9475" width="9.140625" style="2"/>
    <col min="9476" max="9476" width="33.140625" style="2" customWidth="1"/>
    <col min="9477" max="9480" width="11.85546875" style="2" customWidth="1"/>
    <col min="9481" max="9731" width="9.140625" style="2"/>
    <col min="9732" max="9732" width="33.140625" style="2" customWidth="1"/>
    <col min="9733" max="9736" width="11.85546875" style="2" customWidth="1"/>
    <col min="9737" max="9987" width="9.140625" style="2"/>
    <col min="9988" max="9988" width="33.140625" style="2" customWidth="1"/>
    <col min="9989" max="9992" width="11.85546875" style="2" customWidth="1"/>
    <col min="9993" max="10243" width="9.140625" style="2"/>
    <col min="10244" max="10244" width="33.140625" style="2" customWidth="1"/>
    <col min="10245" max="10248" width="11.85546875" style="2" customWidth="1"/>
    <col min="10249" max="10499" width="9.140625" style="2"/>
    <col min="10500" max="10500" width="33.140625" style="2" customWidth="1"/>
    <col min="10501" max="10504" width="11.85546875" style="2" customWidth="1"/>
    <col min="10505" max="10755" width="9.140625" style="2"/>
    <col min="10756" max="10756" width="33.140625" style="2" customWidth="1"/>
    <col min="10757" max="10760" width="11.85546875" style="2" customWidth="1"/>
    <col min="10761" max="11011" width="9.140625" style="2"/>
    <col min="11012" max="11012" width="33.140625" style="2" customWidth="1"/>
    <col min="11013" max="11016" width="11.85546875" style="2" customWidth="1"/>
    <col min="11017" max="11267" width="9.140625" style="2"/>
    <col min="11268" max="11268" width="33.140625" style="2" customWidth="1"/>
    <col min="11269" max="11272" width="11.85546875" style="2" customWidth="1"/>
    <col min="11273" max="11523" width="9.140625" style="2"/>
    <col min="11524" max="11524" width="33.140625" style="2" customWidth="1"/>
    <col min="11525" max="11528" width="11.85546875" style="2" customWidth="1"/>
    <col min="11529" max="11779" width="9.140625" style="2"/>
    <col min="11780" max="11780" width="33.140625" style="2" customWidth="1"/>
    <col min="11781" max="11784" width="11.85546875" style="2" customWidth="1"/>
    <col min="11785" max="12035" width="9.140625" style="2"/>
    <col min="12036" max="12036" width="33.140625" style="2" customWidth="1"/>
    <col min="12037" max="12040" width="11.85546875" style="2" customWidth="1"/>
    <col min="12041" max="12291" width="9.140625" style="2"/>
    <col min="12292" max="12292" width="33.140625" style="2" customWidth="1"/>
    <col min="12293" max="12296" width="11.85546875" style="2" customWidth="1"/>
    <col min="12297" max="12547" width="9.140625" style="2"/>
    <col min="12548" max="12548" width="33.140625" style="2" customWidth="1"/>
    <col min="12549" max="12552" width="11.85546875" style="2" customWidth="1"/>
    <col min="12553" max="12803" width="9.140625" style="2"/>
    <col min="12804" max="12804" width="33.140625" style="2" customWidth="1"/>
    <col min="12805" max="12808" width="11.85546875" style="2" customWidth="1"/>
    <col min="12809" max="13059" width="9.140625" style="2"/>
    <col min="13060" max="13060" width="33.140625" style="2" customWidth="1"/>
    <col min="13061" max="13064" width="11.85546875" style="2" customWidth="1"/>
    <col min="13065" max="13315" width="9.140625" style="2"/>
    <col min="13316" max="13316" width="33.140625" style="2" customWidth="1"/>
    <col min="13317" max="13320" width="11.85546875" style="2" customWidth="1"/>
    <col min="13321" max="13571" width="9.140625" style="2"/>
    <col min="13572" max="13572" width="33.140625" style="2" customWidth="1"/>
    <col min="13573" max="13576" width="11.85546875" style="2" customWidth="1"/>
    <col min="13577" max="13827" width="9.140625" style="2"/>
    <col min="13828" max="13828" width="33.140625" style="2" customWidth="1"/>
    <col min="13829" max="13832" width="11.85546875" style="2" customWidth="1"/>
    <col min="13833" max="14083" width="9.140625" style="2"/>
    <col min="14084" max="14084" width="33.140625" style="2" customWidth="1"/>
    <col min="14085" max="14088" width="11.85546875" style="2" customWidth="1"/>
    <col min="14089" max="14339" width="9.140625" style="2"/>
    <col min="14340" max="14340" width="33.140625" style="2" customWidth="1"/>
    <col min="14341" max="14344" width="11.85546875" style="2" customWidth="1"/>
    <col min="14345" max="14595" width="9.140625" style="2"/>
    <col min="14596" max="14596" width="33.140625" style="2" customWidth="1"/>
    <col min="14597" max="14600" width="11.85546875" style="2" customWidth="1"/>
    <col min="14601" max="14851" width="9.140625" style="2"/>
    <col min="14852" max="14852" width="33.140625" style="2" customWidth="1"/>
    <col min="14853" max="14856" width="11.85546875" style="2" customWidth="1"/>
    <col min="14857" max="15107" width="9.140625" style="2"/>
    <col min="15108" max="15108" width="33.140625" style="2" customWidth="1"/>
    <col min="15109" max="15112" width="11.85546875" style="2" customWidth="1"/>
    <col min="15113" max="15363" width="9.140625" style="2"/>
    <col min="15364" max="15364" width="33.140625" style="2" customWidth="1"/>
    <col min="15365" max="15368" width="11.85546875" style="2" customWidth="1"/>
    <col min="15369" max="15619" width="9.140625" style="2"/>
    <col min="15620" max="15620" width="33.140625" style="2" customWidth="1"/>
    <col min="15621" max="15624" width="11.85546875" style="2" customWidth="1"/>
    <col min="15625" max="15875" width="9.140625" style="2"/>
    <col min="15876" max="15876" width="33.140625" style="2" customWidth="1"/>
    <col min="15877" max="15880" width="11.85546875" style="2" customWidth="1"/>
    <col min="15881" max="16131" width="9.140625" style="2"/>
    <col min="16132" max="16132" width="33.140625" style="2" customWidth="1"/>
    <col min="16133" max="16136" width="11.85546875" style="2" customWidth="1"/>
    <col min="16137" max="16384" width="9.140625" style="2"/>
  </cols>
  <sheetData>
    <row r="1" spans="1:9" x14ac:dyDescent="0.25">
      <c r="B1" s="1" t="s">
        <v>44</v>
      </c>
      <c r="C1" s="1"/>
      <c r="D1" s="1"/>
      <c r="E1" s="1"/>
      <c r="F1" s="1"/>
      <c r="G1" s="1"/>
      <c r="H1" s="1"/>
      <c r="I1" s="2" t="s">
        <v>38</v>
      </c>
    </row>
    <row r="2" spans="1:9" x14ac:dyDescent="0.25">
      <c r="B2" s="41" t="s">
        <v>33</v>
      </c>
      <c r="C2" s="41"/>
      <c r="D2" s="41"/>
      <c r="E2" s="41"/>
      <c r="F2" s="41"/>
      <c r="G2" s="41"/>
      <c r="H2" s="41"/>
    </row>
    <row r="3" spans="1:9" x14ac:dyDescent="0.25">
      <c r="B3" s="1"/>
      <c r="C3" s="1"/>
      <c r="D3" s="1"/>
      <c r="E3" s="1"/>
      <c r="F3" s="1"/>
      <c r="G3" s="1"/>
      <c r="H3" s="1"/>
    </row>
    <row r="4" spans="1:9" ht="31.5" x14ac:dyDescent="0.25">
      <c r="B4" s="20" t="s">
        <v>0</v>
      </c>
      <c r="C4" s="29"/>
      <c r="D4" s="44" t="s">
        <v>16</v>
      </c>
      <c r="E4" s="44"/>
      <c r="F4" s="44"/>
      <c r="G4" s="44"/>
      <c r="H4" s="44"/>
    </row>
    <row r="5" spans="1:9" ht="15.75" thickBot="1" x14ac:dyDescent="0.3">
      <c r="B5" s="1"/>
      <c r="C5" s="1"/>
      <c r="D5" s="1"/>
      <c r="E5" s="1"/>
      <c r="F5" s="42" t="str">
        <f>'[1]7.sz.mell.'!F2</f>
        <v>Forintban!</v>
      </c>
      <c r="G5" s="42"/>
      <c r="H5" s="42"/>
    </row>
    <row r="6" spans="1:9" ht="15" customHeight="1" thickBot="1" x14ac:dyDescent="0.3">
      <c r="A6" s="24"/>
      <c r="B6" s="12" t="s">
        <v>1</v>
      </c>
      <c r="C6" s="18" t="s">
        <v>17</v>
      </c>
      <c r="D6" s="3" t="str">
        <f>CONCATENATE((LEFT([1]ÖSSZEFÜGGÉSEK!A5,4)),".")</f>
        <v>2018.</v>
      </c>
      <c r="E6" s="3" t="str">
        <f>CONCATENATE((LEFT([1]ÖSSZEFÜGGÉSEK!A5,4))+1,".")</f>
        <v>2019.</v>
      </c>
      <c r="F6" s="3">
        <v>2020</v>
      </c>
      <c r="G6" s="35">
        <v>2021</v>
      </c>
      <c r="H6" s="4" t="s">
        <v>2</v>
      </c>
    </row>
    <row r="7" spans="1:9" ht="15.75" thickBot="1" x14ac:dyDescent="0.3">
      <c r="A7" s="25" t="s">
        <v>20</v>
      </c>
      <c r="B7" s="13" t="s">
        <v>3</v>
      </c>
      <c r="C7" s="13"/>
      <c r="D7" s="5"/>
      <c r="E7" s="5"/>
      <c r="F7" s="5">
        <v>1278946</v>
      </c>
      <c r="G7" s="36"/>
      <c r="H7" s="6">
        <f>SUM(C7:F7)</f>
        <v>1278946</v>
      </c>
    </row>
    <row r="8" spans="1:9" ht="15.75" thickBot="1" x14ac:dyDescent="0.3">
      <c r="A8" s="22" t="s">
        <v>32</v>
      </c>
      <c r="B8" s="14" t="s">
        <v>4</v>
      </c>
      <c r="C8" s="14"/>
      <c r="D8" s="7"/>
      <c r="E8" s="7"/>
      <c r="F8" s="7"/>
      <c r="G8" s="37"/>
      <c r="H8" s="6">
        <f t="shared" ref="H8:H12" si="0">SUM(C8:F8)</f>
        <v>0</v>
      </c>
    </row>
    <row r="9" spans="1:9" ht="15.75" thickBot="1" x14ac:dyDescent="0.3">
      <c r="A9" s="21" t="s">
        <v>21</v>
      </c>
      <c r="B9" s="15" t="s">
        <v>5</v>
      </c>
      <c r="C9" s="8">
        <v>40500000</v>
      </c>
      <c r="D9" s="8"/>
      <c r="E9" s="8"/>
      <c r="F9" s="8">
        <v>1591917</v>
      </c>
      <c r="G9" s="38"/>
      <c r="H9" s="6">
        <f t="shared" si="0"/>
        <v>42091917</v>
      </c>
    </row>
    <row r="10" spans="1:9" ht="15.75" thickBot="1" x14ac:dyDescent="0.3">
      <c r="A10" s="21" t="s">
        <v>22</v>
      </c>
      <c r="B10" s="15" t="s">
        <v>6</v>
      </c>
      <c r="C10" s="8"/>
      <c r="D10" s="8"/>
      <c r="E10" s="8"/>
      <c r="F10" s="8"/>
      <c r="G10" s="38"/>
      <c r="H10" s="6">
        <f t="shared" si="0"/>
        <v>0</v>
      </c>
    </row>
    <row r="11" spans="1:9" ht="15.75" thickBot="1" x14ac:dyDescent="0.3">
      <c r="A11" s="21" t="s">
        <v>23</v>
      </c>
      <c r="B11" s="15" t="s">
        <v>7</v>
      </c>
      <c r="C11" s="8"/>
      <c r="D11" s="8"/>
      <c r="E11" s="8"/>
      <c r="F11" s="8"/>
      <c r="G11" s="38"/>
      <c r="H11" s="6">
        <f t="shared" si="0"/>
        <v>0</v>
      </c>
    </row>
    <row r="12" spans="1:9" ht="15.75" thickBot="1" x14ac:dyDescent="0.3">
      <c r="A12" s="21" t="s">
        <v>24</v>
      </c>
      <c r="B12" s="15" t="s">
        <v>8</v>
      </c>
      <c r="C12" s="8"/>
      <c r="D12" s="8"/>
      <c r="E12" s="8"/>
      <c r="F12" s="8"/>
      <c r="G12" s="38"/>
      <c r="H12" s="6">
        <f t="shared" si="0"/>
        <v>0</v>
      </c>
    </row>
    <row r="13" spans="1:9" ht="15.75" thickBot="1" x14ac:dyDescent="0.3">
      <c r="A13" s="21" t="s">
        <v>25</v>
      </c>
      <c r="B13" s="16" t="s">
        <v>9</v>
      </c>
      <c r="C13" s="9">
        <f>C7+SUM(C9:C12)</f>
        <v>40500000</v>
      </c>
      <c r="D13" s="9">
        <f>D7+SUM(D9:D12)</f>
        <v>0</v>
      </c>
      <c r="E13" s="9">
        <f>E7+SUM(E9:E12)</f>
        <v>0</v>
      </c>
      <c r="F13" s="9">
        <f>F7+SUM(F9:F12)</f>
        <v>2870863</v>
      </c>
      <c r="G13" s="39"/>
      <c r="H13" s="10">
        <f>H7+SUM(H9:H12)</f>
        <v>43370863</v>
      </c>
    </row>
    <row r="14" spans="1:9" ht="15.75" thickBot="1" x14ac:dyDescent="0.3">
      <c r="A14" s="21"/>
      <c r="B14" s="11"/>
      <c r="C14" s="11"/>
      <c r="D14" s="11"/>
      <c r="E14" s="11"/>
      <c r="F14" s="11"/>
      <c r="G14" s="11"/>
      <c r="H14" s="11"/>
    </row>
    <row r="15" spans="1:9" ht="15" customHeight="1" thickBot="1" x14ac:dyDescent="0.3">
      <c r="A15" s="21"/>
      <c r="B15" s="12" t="s">
        <v>10</v>
      </c>
      <c r="C15" s="34" t="s">
        <v>17</v>
      </c>
      <c r="D15" s="3" t="str">
        <f>+D6</f>
        <v>2018.</v>
      </c>
      <c r="E15" s="3" t="str">
        <f>+E6</f>
        <v>2019.</v>
      </c>
      <c r="F15" s="3">
        <f>+F6</f>
        <v>2020</v>
      </c>
      <c r="G15" s="35">
        <v>2021</v>
      </c>
      <c r="H15" s="4" t="s">
        <v>2</v>
      </c>
    </row>
    <row r="16" spans="1:9" ht="15.75" thickBot="1" x14ac:dyDescent="0.3">
      <c r="A16" s="21" t="s">
        <v>26</v>
      </c>
      <c r="B16" s="13" t="s">
        <v>11</v>
      </c>
      <c r="C16" s="33"/>
      <c r="D16" s="5"/>
      <c r="E16" s="5"/>
      <c r="F16" s="5"/>
      <c r="G16" s="36"/>
      <c r="H16" s="6">
        <f>SUM(C16:F16)</f>
        <v>0</v>
      </c>
    </row>
    <row r="17" spans="1:9" ht="15.75" thickBot="1" x14ac:dyDescent="0.3">
      <c r="A17" s="21" t="s">
        <v>27</v>
      </c>
      <c r="B17" s="17" t="s">
        <v>12</v>
      </c>
      <c r="C17" s="8"/>
      <c r="D17" s="8">
        <v>2908300</v>
      </c>
      <c r="E17" s="8">
        <v>15977978</v>
      </c>
      <c r="F17" s="8">
        <v>15977977</v>
      </c>
      <c r="G17" s="38"/>
      <c r="H17" s="6">
        <f>SUM(C17:F17)</f>
        <v>34864255</v>
      </c>
    </row>
    <row r="18" spans="1:9" ht="15.75" thickBot="1" x14ac:dyDescent="0.3">
      <c r="A18" s="21" t="s">
        <v>28</v>
      </c>
      <c r="B18" s="17" t="s">
        <v>41</v>
      </c>
      <c r="C18" s="8"/>
      <c r="D18" s="8"/>
      <c r="E18" s="8">
        <v>4253304</v>
      </c>
      <c r="F18" s="8">
        <v>4253304</v>
      </c>
      <c r="G18" s="38"/>
      <c r="H18" s="6">
        <f>SUM(C18:F18)</f>
        <v>8506608</v>
      </c>
    </row>
    <row r="19" spans="1:9" ht="15.75" thickBot="1" x14ac:dyDescent="0.3">
      <c r="A19" s="21" t="s">
        <v>29</v>
      </c>
      <c r="B19" s="15" t="s">
        <v>13</v>
      </c>
      <c r="C19" s="8"/>
      <c r="D19" s="8"/>
      <c r="E19" s="8"/>
      <c r="F19" s="8"/>
      <c r="G19" s="38"/>
      <c r="H19" s="6">
        <f t="shared" ref="H19:H20" si="1">SUM(C19:F19)</f>
        <v>0</v>
      </c>
    </row>
    <row r="20" spans="1:9" ht="15.75" thickBot="1" x14ac:dyDescent="0.3">
      <c r="A20" s="23" t="s">
        <v>30</v>
      </c>
      <c r="B20" s="15" t="s">
        <v>14</v>
      </c>
      <c r="C20" s="8"/>
      <c r="D20" s="8"/>
      <c r="E20" s="8"/>
      <c r="F20" s="8"/>
      <c r="G20" s="38"/>
      <c r="H20" s="6">
        <f t="shared" si="1"/>
        <v>0</v>
      </c>
    </row>
    <row r="21" spans="1:9" ht="15.75" thickBot="1" x14ac:dyDescent="0.3">
      <c r="A21" s="24" t="s">
        <v>31</v>
      </c>
      <c r="B21" s="16" t="s">
        <v>15</v>
      </c>
      <c r="C21" s="16"/>
      <c r="D21" s="9">
        <f>SUM(D16:D20)</f>
        <v>2908300</v>
      </c>
      <c r="E21" s="9">
        <f>SUM(E16:E20)</f>
        <v>20231282</v>
      </c>
      <c r="F21" s="9">
        <f>SUM(F16:F20)</f>
        <v>20231281</v>
      </c>
      <c r="G21" s="39"/>
      <c r="H21" s="10">
        <f>SUM(H16:H20)</f>
        <v>43370863</v>
      </c>
    </row>
    <row r="22" spans="1:9" x14ac:dyDescent="0.25">
      <c r="B22" s="1"/>
      <c r="C22" s="1"/>
      <c r="D22" s="1"/>
      <c r="E22" s="1"/>
      <c r="F22" s="1"/>
      <c r="G22" s="1"/>
      <c r="H22" s="1"/>
    </row>
    <row r="23" spans="1:9" ht="6.75" customHeight="1" x14ac:dyDescent="0.25">
      <c r="B23" s="1"/>
      <c r="C23" s="1"/>
      <c r="D23" s="1"/>
      <c r="E23" s="1"/>
      <c r="F23" s="1"/>
      <c r="G23" s="1"/>
      <c r="H23" s="1"/>
    </row>
    <row r="24" spans="1:9" ht="48.75" customHeight="1" x14ac:dyDescent="0.25">
      <c r="B24" s="20" t="s">
        <v>0</v>
      </c>
      <c r="C24" s="40" t="s">
        <v>43</v>
      </c>
      <c r="D24" s="40"/>
      <c r="E24" s="40"/>
      <c r="F24" s="40"/>
      <c r="G24" s="40"/>
      <c r="H24" s="40"/>
      <c r="I24" s="19"/>
    </row>
    <row r="25" spans="1:9" ht="15.75" thickBot="1" x14ac:dyDescent="0.3">
      <c r="B25" s="1"/>
      <c r="C25" s="1"/>
      <c r="D25" s="1"/>
      <c r="E25" s="1"/>
      <c r="F25" s="42" t="str">
        <f>F5</f>
        <v>Forintban!</v>
      </c>
      <c r="G25" s="42"/>
      <c r="H25" s="42"/>
    </row>
    <row r="26" spans="1:9" ht="15.75" thickBot="1" x14ac:dyDescent="0.3">
      <c r="A26" s="27"/>
      <c r="B26" s="12" t="s">
        <v>1</v>
      </c>
      <c r="C26" s="18" t="s">
        <v>17</v>
      </c>
      <c r="D26" s="3" t="str">
        <f>+D15</f>
        <v>2018.</v>
      </c>
      <c r="E26" s="3" t="str">
        <f>+E15</f>
        <v>2019.</v>
      </c>
      <c r="F26" s="3">
        <f>+F15</f>
        <v>2020</v>
      </c>
      <c r="G26" s="35">
        <v>2021</v>
      </c>
      <c r="H26" s="4" t="s">
        <v>2</v>
      </c>
    </row>
    <row r="27" spans="1:9" ht="15.75" thickBot="1" x14ac:dyDescent="0.3">
      <c r="A27" s="22" t="s">
        <v>20</v>
      </c>
      <c r="B27" s="13" t="s">
        <v>3</v>
      </c>
      <c r="C27" s="13"/>
      <c r="D27" s="5"/>
      <c r="E27" s="5"/>
      <c r="F27" s="5"/>
      <c r="G27" s="36"/>
      <c r="H27" s="6">
        <f>SUM(C27:F27)</f>
        <v>0</v>
      </c>
    </row>
    <row r="28" spans="1:9" ht="15.75" thickBot="1" x14ac:dyDescent="0.3">
      <c r="A28" s="22" t="s">
        <v>32</v>
      </c>
      <c r="B28" s="14" t="s">
        <v>4</v>
      </c>
      <c r="C28" s="14"/>
      <c r="D28" s="7"/>
      <c r="E28" s="7"/>
      <c r="F28" s="7"/>
      <c r="G28" s="37"/>
      <c r="H28" s="6">
        <f t="shared" ref="H28:H32" si="2">SUM(C28:F28)</f>
        <v>0</v>
      </c>
    </row>
    <row r="29" spans="1:9" ht="15.75" thickBot="1" x14ac:dyDescent="0.3">
      <c r="A29" s="25" t="s">
        <v>21</v>
      </c>
      <c r="B29" s="15" t="s">
        <v>5</v>
      </c>
      <c r="C29" s="8"/>
      <c r="D29" s="8"/>
      <c r="E29" s="8">
        <v>153396713</v>
      </c>
      <c r="F29" s="8">
        <v>76698356</v>
      </c>
      <c r="G29" s="38">
        <v>76698357</v>
      </c>
      <c r="H29" s="6">
        <f>SUM(C29:G29)</f>
        <v>306793426</v>
      </c>
    </row>
    <row r="30" spans="1:9" ht="15.75" thickBot="1" x14ac:dyDescent="0.3">
      <c r="A30" s="21" t="s">
        <v>22</v>
      </c>
      <c r="B30" s="15" t="s">
        <v>6</v>
      </c>
      <c r="C30" s="15"/>
      <c r="D30" s="8"/>
      <c r="E30" s="8"/>
      <c r="F30" s="8">
        <v>41417112</v>
      </c>
      <c r="G30" s="38">
        <v>41417113</v>
      </c>
      <c r="H30" s="6">
        <f>SUM(F30:G30)</f>
        <v>82834225</v>
      </c>
    </row>
    <row r="31" spans="1:9" ht="15.75" thickBot="1" x14ac:dyDescent="0.3">
      <c r="A31" s="21" t="s">
        <v>23</v>
      </c>
      <c r="B31" s="15" t="s">
        <v>7</v>
      </c>
      <c r="C31" s="15"/>
      <c r="D31" s="8"/>
      <c r="E31" s="8"/>
      <c r="F31" s="8"/>
      <c r="G31" s="38"/>
      <c r="H31" s="6">
        <f t="shared" si="2"/>
        <v>0</v>
      </c>
    </row>
    <row r="32" spans="1:9" ht="15.75" thickBot="1" x14ac:dyDescent="0.3">
      <c r="A32" s="21" t="s">
        <v>24</v>
      </c>
      <c r="B32" s="15" t="s">
        <v>8</v>
      </c>
      <c r="C32" s="15"/>
      <c r="D32" s="8"/>
      <c r="E32" s="8"/>
      <c r="F32" s="8"/>
      <c r="G32" s="38"/>
      <c r="H32" s="6">
        <f t="shared" si="2"/>
        <v>0</v>
      </c>
    </row>
    <row r="33" spans="1:8" ht="15.75" thickBot="1" x14ac:dyDescent="0.3">
      <c r="A33" s="21" t="s">
        <v>25</v>
      </c>
      <c r="B33" s="16" t="s">
        <v>9</v>
      </c>
      <c r="C33" s="9">
        <f>C27+SUM(C29:C32)</f>
        <v>0</v>
      </c>
      <c r="D33" s="9">
        <f>D27+SUM(D29:D32)</f>
        <v>0</v>
      </c>
      <c r="E33" s="9">
        <f>E27+SUM(E29:E32)</f>
        <v>153396713</v>
      </c>
      <c r="F33" s="9">
        <f>F27+SUM(F29:F32)</f>
        <v>118115468</v>
      </c>
      <c r="G33" s="9">
        <f>G27+SUM(G29:G32)</f>
        <v>118115470</v>
      </c>
      <c r="H33" s="10">
        <f>H27+SUM(H29:H30)</f>
        <v>389627651</v>
      </c>
    </row>
    <row r="34" spans="1:8" ht="15.75" thickBot="1" x14ac:dyDescent="0.3">
      <c r="A34" s="21"/>
      <c r="B34" s="11"/>
      <c r="C34" s="11"/>
      <c r="D34" s="11"/>
      <c r="E34" s="11"/>
      <c r="F34" s="11"/>
      <c r="G34" s="11"/>
      <c r="H34" s="11"/>
    </row>
    <row r="35" spans="1:8" ht="15.75" thickBot="1" x14ac:dyDescent="0.3">
      <c r="A35" s="21"/>
      <c r="B35" s="12" t="s">
        <v>10</v>
      </c>
      <c r="C35" s="18" t="s">
        <v>17</v>
      </c>
      <c r="D35" s="3" t="str">
        <f>+D26</f>
        <v>2018.</v>
      </c>
      <c r="E35" s="3" t="str">
        <f>+E26</f>
        <v>2019.</v>
      </c>
      <c r="F35" s="3">
        <f>+F26</f>
        <v>2020</v>
      </c>
      <c r="G35" s="35">
        <v>2021</v>
      </c>
      <c r="H35" s="4" t="s">
        <v>2</v>
      </c>
    </row>
    <row r="36" spans="1:8" ht="15.75" thickBot="1" x14ac:dyDescent="0.3">
      <c r="A36" s="21" t="s">
        <v>26</v>
      </c>
      <c r="B36" s="13" t="s">
        <v>11</v>
      </c>
      <c r="C36" s="13"/>
      <c r="D36" s="5"/>
      <c r="E36" s="5"/>
      <c r="F36" s="5"/>
      <c r="G36" s="36"/>
      <c r="H36" s="6">
        <f>SUM(C36:F36)</f>
        <v>0</v>
      </c>
    </row>
    <row r="37" spans="1:8" ht="15.75" thickBot="1" x14ac:dyDescent="0.3">
      <c r="A37" s="21" t="s">
        <v>27</v>
      </c>
      <c r="B37" s="17" t="s">
        <v>12</v>
      </c>
      <c r="C37" s="30"/>
      <c r="D37" s="8"/>
      <c r="E37" s="8"/>
      <c r="F37" s="8">
        <v>153396713</v>
      </c>
      <c r="G37" s="38">
        <v>153396713</v>
      </c>
      <c r="H37" s="6">
        <f>SUM(C37+D37++E37+F37+G37)</f>
        <v>306793426</v>
      </c>
    </row>
    <row r="38" spans="1:8" ht="15.75" thickBot="1" x14ac:dyDescent="0.3">
      <c r="A38" s="21" t="s">
        <v>28</v>
      </c>
      <c r="B38" s="17" t="s">
        <v>42</v>
      </c>
      <c r="C38" s="30"/>
      <c r="D38" s="8"/>
      <c r="E38" s="8"/>
      <c r="F38" s="8">
        <v>41417112</v>
      </c>
      <c r="G38" s="38">
        <v>41417113</v>
      </c>
      <c r="H38" s="6">
        <f>SUM(C38+D38++E38+F38+G38)</f>
        <v>82834225</v>
      </c>
    </row>
    <row r="39" spans="1:8" ht="15.75" thickBot="1" x14ac:dyDescent="0.3">
      <c r="A39" s="21" t="s">
        <v>29</v>
      </c>
      <c r="B39" s="15" t="s">
        <v>13</v>
      </c>
      <c r="C39" s="15"/>
      <c r="D39" s="8"/>
      <c r="E39" s="8"/>
      <c r="F39" s="8"/>
      <c r="G39" s="38"/>
      <c r="H39" s="6">
        <f>SUM(C39+D39+E39+F39)</f>
        <v>0</v>
      </c>
    </row>
    <row r="40" spans="1:8" ht="15.75" thickBot="1" x14ac:dyDescent="0.3">
      <c r="A40" s="21" t="s">
        <v>30</v>
      </c>
      <c r="B40" s="15" t="s">
        <v>14</v>
      </c>
      <c r="C40" s="15"/>
      <c r="D40" s="8"/>
      <c r="E40" s="8"/>
      <c r="F40" s="8"/>
      <c r="G40" s="38"/>
      <c r="H40" s="6">
        <f t="shared" ref="H40" si="3">SUM(C40:F40)</f>
        <v>0</v>
      </c>
    </row>
    <row r="41" spans="1:8" ht="15.75" thickBot="1" x14ac:dyDescent="0.3">
      <c r="A41" s="26" t="s">
        <v>31</v>
      </c>
      <c r="B41" s="16" t="s">
        <v>15</v>
      </c>
      <c r="C41" s="9"/>
      <c r="D41" s="9">
        <f>SUM(D36:D40)</f>
        <v>0</v>
      </c>
      <c r="E41" s="9">
        <f>SUM(E36:E40)</f>
        <v>0</v>
      </c>
      <c r="F41" s="9">
        <f>SUM(F36:F40)</f>
        <v>194813825</v>
      </c>
      <c r="G41" s="9">
        <f>SUM(G36:G40)</f>
        <v>194813826</v>
      </c>
      <c r="H41" s="10">
        <f>SUM(H36:H40)</f>
        <v>389627651</v>
      </c>
    </row>
    <row r="42" spans="1:8" x14ac:dyDescent="0.25">
      <c r="B42" s="1"/>
      <c r="C42" s="1"/>
      <c r="D42" s="1"/>
      <c r="E42" s="1"/>
      <c r="F42" s="1"/>
      <c r="G42" s="1"/>
      <c r="H42" s="1"/>
    </row>
    <row r="43" spans="1:8" x14ac:dyDescent="0.25">
      <c r="B43" s="1" t="s">
        <v>34</v>
      </c>
      <c r="C43" s="1"/>
      <c r="D43" s="1"/>
      <c r="E43" s="1" t="s">
        <v>36</v>
      </c>
      <c r="F43" s="1"/>
      <c r="G43" s="1"/>
      <c r="H43" s="1"/>
    </row>
    <row r="44" spans="1:8" x14ac:dyDescent="0.25">
      <c r="B44" s="1" t="s">
        <v>35</v>
      </c>
      <c r="C44" s="1"/>
      <c r="D44" s="1"/>
      <c r="E44" s="1" t="s">
        <v>37</v>
      </c>
      <c r="F44" s="1"/>
      <c r="G44" s="1"/>
      <c r="H44" s="1"/>
    </row>
    <row r="45" spans="1:8" x14ac:dyDescent="0.25">
      <c r="B45" s="1"/>
      <c r="C45" s="1"/>
      <c r="D45" s="1"/>
      <c r="E45" s="1"/>
      <c r="F45" s="1"/>
      <c r="G45" s="1"/>
      <c r="H45" s="1"/>
    </row>
    <row r="49" spans="1:14" x14ac:dyDescent="0.25">
      <c r="B49" s="1" t="s">
        <v>44</v>
      </c>
      <c r="C49" s="1"/>
      <c r="D49" s="1"/>
      <c r="E49" s="1"/>
      <c r="F49" s="1"/>
      <c r="G49" s="1"/>
      <c r="H49" s="1"/>
      <c r="I49" s="2" t="s">
        <v>40</v>
      </c>
    </row>
    <row r="50" spans="1:14" x14ac:dyDescent="0.25">
      <c r="B50" s="41" t="s">
        <v>33</v>
      </c>
      <c r="C50" s="41"/>
      <c r="D50" s="41"/>
      <c r="E50" s="41"/>
      <c r="F50" s="41"/>
      <c r="G50" s="41"/>
      <c r="H50" s="41"/>
    </row>
    <row r="51" spans="1:14" ht="48.75" customHeight="1" x14ac:dyDescent="0.25">
      <c r="B51" s="20" t="s">
        <v>0</v>
      </c>
      <c r="C51" s="43" t="s">
        <v>39</v>
      </c>
      <c r="D51" s="43"/>
      <c r="E51" s="43"/>
      <c r="F51" s="43"/>
      <c r="G51" s="43"/>
      <c r="H51" s="43"/>
      <c r="I51" s="19"/>
      <c r="J51" s="19"/>
      <c r="K51" s="19"/>
      <c r="L51" s="19"/>
      <c r="M51" s="19"/>
      <c r="N51" s="19"/>
    </row>
    <row r="52" spans="1:14" ht="15.75" thickBot="1" x14ac:dyDescent="0.3">
      <c r="B52" s="1"/>
      <c r="C52" s="1"/>
      <c r="D52" s="1"/>
      <c r="E52" s="1"/>
      <c r="F52" s="42" t="s">
        <v>18</v>
      </c>
      <c r="G52" s="42"/>
      <c r="H52" s="42"/>
    </row>
    <row r="53" spans="1:14" ht="15.75" thickBot="1" x14ac:dyDescent="0.3">
      <c r="A53" s="27"/>
      <c r="B53" s="12" t="s">
        <v>1</v>
      </c>
      <c r="C53" s="18" t="s">
        <v>17</v>
      </c>
      <c r="D53" s="3">
        <v>2018</v>
      </c>
      <c r="E53" s="3">
        <v>2019</v>
      </c>
      <c r="F53" s="3">
        <v>2020</v>
      </c>
      <c r="G53" s="35">
        <v>2021</v>
      </c>
      <c r="H53" s="4" t="s">
        <v>2</v>
      </c>
    </row>
    <row r="54" spans="1:14" ht="15.75" thickBot="1" x14ac:dyDescent="0.3">
      <c r="A54" s="21" t="s">
        <v>20</v>
      </c>
      <c r="B54" s="13" t="s">
        <v>3</v>
      </c>
      <c r="C54" s="13"/>
      <c r="D54" s="5"/>
      <c r="E54" s="5"/>
      <c r="F54" s="5"/>
      <c r="G54" s="36"/>
      <c r="H54" s="6">
        <f>SUM(C54:F54)</f>
        <v>0</v>
      </c>
    </row>
    <row r="55" spans="1:14" ht="15.75" thickBot="1" x14ac:dyDescent="0.3">
      <c r="A55" s="22" t="s">
        <v>32</v>
      </c>
      <c r="B55" s="14" t="s">
        <v>4</v>
      </c>
      <c r="C55" s="14"/>
      <c r="D55" s="7"/>
      <c r="E55" s="7"/>
      <c r="F55" s="7"/>
      <c r="G55" s="37"/>
      <c r="H55" s="6">
        <f t="shared" ref="H55:H59" si="4">SUM(C55:F55)</f>
        <v>0</v>
      </c>
    </row>
    <row r="56" spans="1:14" ht="15.75" thickBot="1" x14ac:dyDescent="0.3">
      <c r="A56" s="21" t="s">
        <v>21</v>
      </c>
      <c r="B56" s="15" t="s">
        <v>5</v>
      </c>
      <c r="C56" s="8"/>
      <c r="D56" s="8">
        <v>2169256</v>
      </c>
      <c r="E56" s="8">
        <v>2764250</v>
      </c>
      <c r="F56" s="8">
        <v>1879735</v>
      </c>
      <c r="G56" s="38"/>
      <c r="H56" s="6">
        <f t="shared" si="4"/>
        <v>6813241</v>
      </c>
    </row>
    <row r="57" spans="1:14" ht="15.75" thickBot="1" x14ac:dyDescent="0.3">
      <c r="A57" s="21" t="s">
        <v>22</v>
      </c>
      <c r="B57" s="15" t="s">
        <v>6</v>
      </c>
      <c r="C57" s="15"/>
      <c r="D57" s="8"/>
      <c r="E57" s="8"/>
      <c r="F57" s="8"/>
      <c r="G57" s="38"/>
      <c r="H57" s="6">
        <f t="shared" si="4"/>
        <v>0</v>
      </c>
    </row>
    <row r="58" spans="1:14" ht="15.75" thickBot="1" x14ac:dyDescent="0.3">
      <c r="A58" s="21" t="s">
        <v>23</v>
      </c>
      <c r="B58" s="15" t="s">
        <v>7</v>
      </c>
      <c r="C58" s="15"/>
      <c r="D58" s="8"/>
      <c r="E58" s="8"/>
      <c r="F58" s="8"/>
      <c r="G58" s="38"/>
      <c r="H58" s="6">
        <f t="shared" si="4"/>
        <v>0</v>
      </c>
    </row>
    <row r="59" spans="1:14" ht="15.75" thickBot="1" x14ac:dyDescent="0.3">
      <c r="A59" s="21" t="s">
        <v>24</v>
      </c>
      <c r="B59" s="15" t="s">
        <v>8</v>
      </c>
      <c r="C59" s="15"/>
      <c r="D59" s="8"/>
      <c r="E59" s="8"/>
      <c r="F59" s="8"/>
      <c r="G59" s="38"/>
      <c r="H59" s="6">
        <f t="shared" si="4"/>
        <v>0</v>
      </c>
    </row>
    <row r="60" spans="1:14" ht="15.75" thickBot="1" x14ac:dyDescent="0.3">
      <c r="A60" s="21" t="s">
        <v>25</v>
      </c>
      <c r="B60" s="16" t="s">
        <v>9</v>
      </c>
      <c r="C60" s="9">
        <f>C54+SUM(C56:C59)</f>
        <v>0</v>
      </c>
      <c r="D60" s="9">
        <f>D54+SUM(D56:D59)</f>
        <v>2169256</v>
      </c>
      <c r="E60" s="9">
        <f>E54+SUM(E56:E59)</f>
        <v>2764250</v>
      </c>
      <c r="F60" s="9">
        <f>F54+SUM(F56:F59)</f>
        <v>1879735</v>
      </c>
      <c r="G60" s="39"/>
      <c r="H60" s="10">
        <f>H54+SUM(H56:H59)</f>
        <v>6813241</v>
      </c>
    </row>
    <row r="61" spans="1:14" ht="15.75" thickBot="1" x14ac:dyDescent="0.3">
      <c r="A61" s="21"/>
      <c r="B61" s="11"/>
      <c r="C61" s="11"/>
      <c r="D61" s="11"/>
      <c r="E61" s="11"/>
      <c r="F61" s="11"/>
      <c r="G61" s="11"/>
      <c r="H61" s="11"/>
    </row>
    <row r="62" spans="1:14" ht="15.75" thickBot="1" x14ac:dyDescent="0.3">
      <c r="A62" s="21"/>
      <c r="B62" s="12" t="s">
        <v>10</v>
      </c>
      <c r="C62" s="18" t="s">
        <v>17</v>
      </c>
      <c r="D62" s="3">
        <f>+D53</f>
        <v>2018</v>
      </c>
      <c r="E62" s="3">
        <f>+E53</f>
        <v>2019</v>
      </c>
      <c r="F62" s="3">
        <f>+F53</f>
        <v>2020</v>
      </c>
      <c r="G62" s="35">
        <v>2021</v>
      </c>
      <c r="H62" s="4" t="s">
        <v>2</v>
      </c>
    </row>
    <row r="63" spans="1:14" ht="15.75" thickBot="1" x14ac:dyDescent="0.3">
      <c r="A63" s="21" t="s">
        <v>26</v>
      </c>
      <c r="B63" s="13" t="s">
        <v>11</v>
      </c>
      <c r="C63" s="13"/>
      <c r="D63" s="5">
        <v>616588</v>
      </c>
      <c r="E63" s="5">
        <v>651298</v>
      </c>
      <c r="F63" s="5">
        <v>685993</v>
      </c>
      <c r="G63" s="36"/>
      <c r="H63" s="6">
        <f>SUM(C63:F63)</f>
        <v>1953879</v>
      </c>
    </row>
    <row r="64" spans="1:14" ht="15.75" thickBot="1" x14ac:dyDescent="0.3">
      <c r="A64" s="25" t="s">
        <v>27</v>
      </c>
      <c r="B64" s="17" t="s">
        <v>12</v>
      </c>
      <c r="C64" s="8"/>
      <c r="D64" s="8">
        <v>250000</v>
      </c>
      <c r="E64" s="8"/>
      <c r="F64" s="8"/>
      <c r="G64" s="38"/>
      <c r="H64" s="6">
        <f t="shared" ref="H64:H67" si="5">SUM(C64:F64)</f>
        <v>250000</v>
      </c>
    </row>
    <row r="65" spans="1:8" ht="15.75" thickBot="1" x14ac:dyDescent="0.3">
      <c r="A65" s="21" t="s">
        <v>28</v>
      </c>
      <c r="B65" s="15" t="s">
        <v>13</v>
      </c>
      <c r="C65" s="15"/>
      <c r="D65" s="8">
        <v>1247954</v>
      </c>
      <c r="E65" s="8">
        <v>2092952</v>
      </c>
      <c r="F65" s="8">
        <v>1186121</v>
      </c>
      <c r="G65" s="38"/>
      <c r="H65" s="6">
        <f t="shared" si="5"/>
        <v>4527027</v>
      </c>
    </row>
    <row r="66" spans="1:8" ht="15.75" thickBot="1" x14ac:dyDescent="0.3">
      <c r="A66" s="21" t="s">
        <v>29</v>
      </c>
      <c r="B66" s="15" t="s">
        <v>14</v>
      </c>
      <c r="C66" s="15"/>
      <c r="D66" s="8"/>
      <c r="E66" s="8"/>
      <c r="F66" s="8"/>
      <c r="G66" s="38"/>
      <c r="H66" s="6">
        <f t="shared" si="5"/>
        <v>0</v>
      </c>
    </row>
    <row r="67" spans="1:8" ht="15.75" thickBot="1" x14ac:dyDescent="0.3">
      <c r="A67" s="21" t="s">
        <v>30</v>
      </c>
      <c r="B67" s="28" t="s">
        <v>19</v>
      </c>
      <c r="C67" s="8"/>
      <c r="D67" s="8">
        <v>62335</v>
      </c>
      <c r="E67" s="8">
        <v>20000</v>
      </c>
      <c r="F67" s="8"/>
      <c r="G67" s="38"/>
      <c r="H67" s="6">
        <f t="shared" si="5"/>
        <v>82335</v>
      </c>
    </row>
    <row r="68" spans="1:8" ht="15.75" thickBot="1" x14ac:dyDescent="0.3">
      <c r="A68" s="26" t="s">
        <v>31</v>
      </c>
      <c r="B68" s="16" t="s">
        <v>15</v>
      </c>
      <c r="C68" s="9">
        <f>SUM(C63:C67)</f>
        <v>0</v>
      </c>
      <c r="D68" s="9">
        <f>SUM(D63:D67)</f>
        <v>2176877</v>
      </c>
      <c r="E68" s="9">
        <f>SUM(E63:E67)</f>
        <v>2764250</v>
      </c>
      <c r="F68" s="9">
        <f>SUM(F63:F67)</f>
        <v>1872114</v>
      </c>
      <c r="G68" s="39"/>
      <c r="H68" s="10">
        <f>SUM(H63:H67)</f>
        <v>6813241</v>
      </c>
    </row>
    <row r="70" spans="1:8" x14ac:dyDescent="0.25">
      <c r="B70" s="1" t="s">
        <v>34</v>
      </c>
      <c r="C70" s="1"/>
      <c r="D70" s="1"/>
      <c r="E70" s="1" t="s">
        <v>36</v>
      </c>
      <c r="F70" s="1"/>
      <c r="G70" s="1"/>
    </row>
    <row r="71" spans="1:8" x14ac:dyDescent="0.25">
      <c r="B71" s="1" t="s">
        <v>35</v>
      </c>
      <c r="C71" s="1"/>
      <c r="D71" s="1"/>
      <c r="E71" s="1" t="s">
        <v>37</v>
      </c>
      <c r="F71" s="1"/>
      <c r="G71" s="1"/>
    </row>
    <row r="79" spans="1:8" x14ac:dyDescent="0.25">
      <c r="A79" s="31"/>
    </row>
    <row r="80" spans="1:8" x14ac:dyDescent="0.25">
      <c r="C80" s="32"/>
      <c r="D80" s="32"/>
      <c r="E80" s="32"/>
      <c r="H80" s="32"/>
    </row>
    <row r="84" spans="3:8" x14ac:dyDescent="0.25">
      <c r="C84" s="32"/>
      <c r="D84" s="32"/>
      <c r="E84" s="32"/>
      <c r="H84" s="32"/>
    </row>
    <row r="87" spans="3:8" x14ac:dyDescent="0.25">
      <c r="C87" s="32"/>
      <c r="D87" s="32"/>
      <c r="E87" s="32"/>
      <c r="H87" s="32"/>
    </row>
    <row r="89" spans="3:8" x14ac:dyDescent="0.25">
      <c r="C89" s="32"/>
      <c r="D89" s="32"/>
      <c r="E89" s="32"/>
      <c r="H89" s="32"/>
    </row>
    <row r="92" spans="3:8" x14ac:dyDescent="0.25">
      <c r="C92" s="32"/>
      <c r="D92" s="32"/>
      <c r="E92" s="32"/>
      <c r="H92" s="32"/>
    </row>
  </sheetData>
  <mergeCells count="8">
    <mergeCell ref="C24:H24"/>
    <mergeCell ref="B2:H2"/>
    <mergeCell ref="F52:H52"/>
    <mergeCell ref="C51:H51"/>
    <mergeCell ref="D4:H4"/>
    <mergeCell ref="F5:H5"/>
    <mergeCell ref="F25:H25"/>
    <mergeCell ref="B50:H50"/>
  </mergeCells>
  <conditionalFormatting sqref="D21:H21 C13:G13 H7:H13 H54:H60 H63:H68 H16:H20 H27:H33 C41:G41 H36:H41 C33:G33">
    <cfRule type="cellIs" dxfId="1" priority="4" stopIfTrue="1" operator="equal">
      <formula>0</formula>
    </cfRule>
  </conditionalFormatting>
  <conditionalFormatting sqref="C60:G60 C68:G68">
    <cfRule type="cellIs" dxfId="0" priority="1" stopIfTrue="1" operator="equal">
      <formula>0</formula>
    </cfRule>
  </conditionalFormatting>
  <pageMargins left="0.7" right="0.7" top="0.75" bottom="0.75" header="0.3" footer="0.3"/>
  <pageSetup paperSize="9" scale="89" orientation="portrait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2020-02-12T09:36:35Z</dcterms:modified>
</cp:coreProperties>
</file>