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90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Szilajka Eszter\2018 Költségvetés Tervezés\Eszteregnye Önk 2018 eredeti előirányzat\Elfogadott költségvetés Eszteregnye\"/>
    </mc:Choice>
  </mc:AlternateContent>
  <bookViews>
    <workbookView xWindow="0" yWindow="0" windowWidth="19320" windowHeight="12120" activeTab="4"/>
  </bookViews>
  <sheets>
    <sheet name="Mellékletek" sheetId="36" r:id="rId1"/>
    <sheet name="kiemelt ei" sheetId="38" r:id="rId2"/>
    <sheet name="kiadások működés felhalmozás" sheetId="39" r:id="rId3"/>
    <sheet name="bevételek működés felhalmozás" sheetId="40" r:id="rId4"/>
    <sheet name="létszám" sheetId="37" r:id="rId5"/>
    <sheet name="szociális kiadások" sheetId="29" r:id="rId6"/>
    <sheet name="átadott" sheetId="30" r:id="rId7"/>
    <sheet name="átvett" sheetId="31" r:id="rId8"/>
    <sheet name="helyi adók" sheetId="32" r:id="rId9"/>
    <sheet name="beruházások felújítások" sheetId="11" r:id="rId10"/>
    <sheet name="tartalékok" sheetId="12" r:id="rId11"/>
    <sheet name="stabilitási 1" sheetId="13" r:id="rId12"/>
    <sheet name="stabilitási 2" sheetId="14" r:id="rId13"/>
    <sheet name="EU projektek" sheetId="18" r:id="rId14"/>
    <sheet name="TÖBB ÉVES" sheetId="21" r:id="rId15"/>
  </sheets>
  <definedNames>
    <definedName name="_pr232" localSheetId="14">'TÖBB ÉVES'!#REF!</definedName>
    <definedName name="_pr233" localSheetId="14">'TÖBB ÉVES'!#REF!</definedName>
    <definedName name="_pr234" localSheetId="14">'TÖBB ÉVES'!#REF!</definedName>
    <definedName name="_pr235" localSheetId="14">'TÖBB ÉVES'!$A$12</definedName>
    <definedName name="_pr236" localSheetId="14">'TÖBB ÉVES'!$A$13</definedName>
    <definedName name="_pr312" localSheetId="14">'TÖBB ÉVES'!#REF!</definedName>
    <definedName name="_pr313" localSheetId="14">'TÖBB ÉVES'!$A$4</definedName>
    <definedName name="_pr314" localSheetId="14">'TÖBB ÉVES'!$A$8</definedName>
    <definedName name="_pr315" localSheetId="14">'TÖBB ÉVES'!$A$9</definedName>
    <definedName name="foot_4_place" localSheetId="12">'stabilitási 2'!$A$20</definedName>
    <definedName name="foot_5_place" localSheetId="12">'stabilitási 2'!#REF!</definedName>
    <definedName name="foot_53_place" localSheetId="12">'stabilitási 2'!$A$65</definedName>
    <definedName name="_xlnm.Print_Area" localSheetId="6">átadott!$A$1:$C$106</definedName>
    <definedName name="_xlnm.Print_Area" localSheetId="7">átvett!$A$1:$C$116</definedName>
    <definedName name="_xlnm.Print_Area" localSheetId="9">'beruházások felújítások'!$A$1:$E$51</definedName>
    <definedName name="_xlnm.Print_Area" localSheetId="3">'bevételek működés felhalmozás'!$A$1:$C$105</definedName>
    <definedName name="_xlnm.Print_Area" localSheetId="13">'EU projektek'!$A$1:$B$44</definedName>
    <definedName name="_xlnm.Print_Area" localSheetId="8">'helyi adók'!$A$1:$C$34</definedName>
    <definedName name="_xlnm.Print_Area" localSheetId="2">'kiadások működés felhalmozás'!$A$1:$C$131</definedName>
    <definedName name="_xlnm.Print_Area" localSheetId="1">'kiemelt ei'!$B$1:$C$29</definedName>
    <definedName name="_xlnm.Print_Area" localSheetId="4">létszám!$A$1:$E$33</definedName>
    <definedName name="_xlnm.Print_Area" localSheetId="0">Mellékletek!$A$1:$B$25</definedName>
    <definedName name="_xlnm.Print_Area" localSheetId="11">'stabilitási 1'!$A$1:$J$30</definedName>
    <definedName name="_xlnm.Print_Area" localSheetId="12">'stabilitási 2'!$A$1:$I$38</definedName>
    <definedName name="_xlnm.Print_Area" localSheetId="5">'szociális kiadások'!$A$1:$C$39</definedName>
    <definedName name="_xlnm.Print_Area" localSheetId="10">tartalékok!$A$1:$H$14</definedName>
    <definedName name="_xlnm.Print_Area" localSheetId="14">'TÖBB ÉVES'!$A$1:$I$18</definedName>
  </definedNames>
  <calcPr calcId="162913"/>
</workbook>
</file>

<file path=xl/calcChain.xml><?xml version="1.0" encoding="utf-8"?>
<calcChain xmlns="http://schemas.openxmlformats.org/spreadsheetml/2006/main">
  <c r="C19" i="40" l="1"/>
  <c r="C73" i="39"/>
  <c r="C107" i="30"/>
  <c r="C35" i="39" l="1"/>
  <c r="C46" i="39"/>
  <c r="C83" i="39"/>
  <c r="C80" i="39"/>
  <c r="C15" i="11"/>
  <c r="E41" i="11"/>
  <c r="D41" i="11"/>
  <c r="D45" i="11"/>
  <c r="D42" i="11"/>
  <c r="C42" i="11"/>
  <c r="C43" i="11" s="1"/>
  <c r="E40" i="11"/>
  <c r="D40" i="11"/>
  <c r="C24" i="11" l="1"/>
  <c r="C115" i="39"/>
  <c r="C112" i="39"/>
  <c r="C105" i="39"/>
  <c r="C88" i="39" l="1"/>
  <c r="C85" i="39"/>
  <c r="D44" i="11"/>
  <c r="C60" i="39" l="1"/>
  <c r="C33" i="40"/>
  <c r="C30" i="40"/>
  <c r="C27" i="40"/>
  <c r="C26" i="40"/>
  <c r="C99" i="39"/>
  <c r="C12" i="32" l="1"/>
  <c r="C15" i="32"/>
  <c r="C23" i="32" l="1"/>
  <c r="C25" i="29" l="1"/>
  <c r="C23" i="29"/>
  <c r="C16" i="29"/>
  <c r="C38" i="29"/>
  <c r="C39" i="29" l="1"/>
  <c r="C17" i="21" l="1"/>
  <c r="D17" i="21"/>
  <c r="E17" i="21"/>
  <c r="F17" i="21"/>
  <c r="G17" i="21"/>
  <c r="H17" i="21"/>
  <c r="I17" i="21"/>
  <c r="C61" i="39" l="1"/>
  <c r="C11" i="38" s="1"/>
  <c r="C51" i="39"/>
  <c r="C87" i="40"/>
  <c r="C59" i="40"/>
  <c r="C20" i="38" s="1"/>
  <c r="C32" i="40"/>
  <c r="C14" i="40"/>
  <c r="C20" i="40" s="1"/>
  <c r="C19" i="38" s="1"/>
  <c r="C46" i="40"/>
  <c r="C22" i="38" s="1"/>
  <c r="C39" i="31"/>
  <c r="A2" i="21"/>
  <c r="A2" i="18"/>
  <c r="A2" i="14"/>
  <c r="A2" i="13"/>
  <c r="A2" i="12"/>
  <c r="A2" i="11"/>
  <c r="A2" i="32"/>
  <c r="A2" i="31"/>
  <c r="A2" i="30"/>
  <c r="A2" i="29"/>
  <c r="A2" i="37"/>
  <c r="A2" i="40"/>
  <c r="A2" i="39"/>
  <c r="B2" i="38"/>
  <c r="B33" i="37"/>
  <c r="B27" i="37"/>
  <c r="B23" i="37"/>
  <c r="B19" i="37"/>
  <c r="B11" i="37"/>
  <c r="C25" i="39"/>
  <c r="C34" i="32"/>
  <c r="C11" i="32"/>
  <c r="C116" i="31"/>
  <c r="C105" i="31"/>
  <c r="C94" i="31"/>
  <c r="C83" i="31"/>
  <c r="C72" i="31"/>
  <c r="C61" i="31"/>
  <c r="C50" i="31"/>
  <c r="C28" i="31"/>
  <c r="C17" i="31"/>
  <c r="C106" i="30"/>
  <c r="C95" i="30"/>
  <c r="C84" i="30"/>
  <c r="C73" i="30"/>
  <c r="C62" i="30"/>
  <c r="C51" i="30"/>
  <c r="C40" i="30"/>
  <c r="C67" i="39" s="1"/>
  <c r="C75" i="39" s="1"/>
  <c r="C29" i="30"/>
  <c r="C18" i="30"/>
  <c r="H9" i="12"/>
  <c r="H11" i="12"/>
  <c r="H12" i="12"/>
  <c r="H8" i="12"/>
  <c r="D13" i="12"/>
  <c r="E13" i="12"/>
  <c r="F13" i="12"/>
  <c r="G13" i="12"/>
  <c r="C13" i="12"/>
  <c r="D10" i="12"/>
  <c r="E10" i="12"/>
  <c r="F10" i="12"/>
  <c r="G10" i="12"/>
  <c r="C10" i="12"/>
  <c r="D50" i="11"/>
  <c r="C50" i="11"/>
  <c r="D48" i="11"/>
  <c r="C48" i="11"/>
  <c r="D46" i="11"/>
  <c r="C46" i="11"/>
  <c r="D39" i="11"/>
  <c r="C39" i="11"/>
  <c r="D37" i="11"/>
  <c r="C37" i="11"/>
  <c r="D35" i="11"/>
  <c r="C35" i="11"/>
  <c r="E34" i="11"/>
  <c r="E36" i="11"/>
  <c r="E38" i="11"/>
  <c r="E44" i="11"/>
  <c r="E45" i="11"/>
  <c r="E47" i="11"/>
  <c r="E49" i="11"/>
  <c r="C28" i="11"/>
  <c r="C26" i="11"/>
  <c r="C19" i="11"/>
  <c r="C17" i="11"/>
  <c r="C12" i="11"/>
  <c r="C10" i="11"/>
  <c r="C8" i="11"/>
  <c r="C101" i="40"/>
  <c r="C84" i="40"/>
  <c r="C79" i="40"/>
  <c r="C71" i="40"/>
  <c r="C25" i="38" s="1"/>
  <c r="C65" i="40"/>
  <c r="C52" i="40"/>
  <c r="C24" i="38" s="1"/>
  <c r="C23" i="40"/>
  <c r="C127" i="39"/>
  <c r="C15" i="38"/>
  <c r="C89" i="39"/>
  <c r="C14" i="38" s="1"/>
  <c r="C84" i="39"/>
  <c r="C45" i="39"/>
  <c r="C42" i="39"/>
  <c r="C34" i="39"/>
  <c r="C31" i="39"/>
  <c r="C21" i="39"/>
  <c r="E50" i="11" l="1"/>
  <c r="E35" i="11"/>
  <c r="E39" i="11"/>
  <c r="C35" i="32"/>
  <c r="C34" i="40"/>
  <c r="C21" i="38" s="1"/>
  <c r="H10" i="12"/>
  <c r="H13" i="12"/>
  <c r="E48" i="11"/>
  <c r="C30" i="11"/>
  <c r="C26" i="39"/>
  <c r="C121" i="39"/>
  <c r="C130" i="39" s="1"/>
  <c r="C17" i="38" s="1"/>
  <c r="C72" i="40"/>
  <c r="C23" i="38"/>
  <c r="C21" i="11"/>
  <c r="B28" i="37"/>
  <c r="C100" i="39"/>
  <c r="C13" i="38"/>
  <c r="C52" i="39"/>
  <c r="C10" i="38" s="1"/>
  <c r="C95" i="40"/>
  <c r="C104" i="40" s="1"/>
  <c r="C27" i="38" s="1"/>
  <c r="E37" i="11"/>
  <c r="E42" i="11"/>
  <c r="D51" i="11"/>
  <c r="C51" i="11"/>
  <c r="D43" i="11"/>
  <c r="E46" i="11"/>
  <c r="C117" i="31"/>
  <c r="C76" i="39" l="1"/>
  <c r="C75" i="40"/>
  <c r="C73" i="40"/>
  <c r="C105" i="40" s="1"/>
  <c r="C53" i="40"/>
  <c r="C26" i="38"/>
  <c r="C28" i="38" s="1"/>
  <c r="C12" i="38"/>
  <c r="C131" i="39"/>
  <c r="C8" i="38"/>
  <c r="C9" i="38"/>
  <c r="C101" i="39"/>
  <c r="E43" i="11"/>
  <c r="E51" i="11"/>
  <c r="C74" i="40" l="1"/>
  <c r="C16" i="38"/>
  <c r="C18" i="38" s="1"/>
</calcChain>
</file>

<file path=xl/sharedStrings.xml><?xml version="1.0" encoding="utf-8"?>
<sst xmlns="http://schemas.openxmlformats.org/spreadsheetml/2006/main" count="1378" uniqueCount="753">
  <si>
    <t>ÖSSZESEN:</t>
  </si>
  <si>
    <t>eredeti ei.</t>
  </si>
  <si>
    <t xml:space="preserve">Intézményi ellátottak pénzbeli juttatásai </t>
  </si>
  <si>
    <t xml:space="preserve">Lakhatással kapcsolatos ellátások </t>
  </si>
  <si>
    <t xml:space="preserve">Foglalkoztatással, munkanélküliséggel kapcsolatos ellátások </t>
  </si>
  <si>
    <t xml:space="preserve">Betegséggel kapcsolatos (nem társadalombiztosítási) ellátások </t>
  </si>
  <si>
    <t>Rovat-
szám</t>
  </si>
  <si>
    <t>Kötelezettségek megnevezése</t>
  </si>
  <si>
    <t>Köt.vállalás éve</t>
  </si>
  <si>
    <t>Tárgyév előtti kifizetés</t>
  </si>
  <si>
    <t>Összesen</t>
  </si>
  <si>
    <t>Működési célú hiteltörlesztések összesen:</t>
  </si>
  <si>
    <t>Felhalmozási célú hiteltörlesztések</t>
  </si>
  <si>
    <t>Beruházások összesen:</t>
  </si>
  <si>
    <t>Felújítások összesen:</t>
  </si>
  <si>
    <t>MINDÖSSZESEN:</t>
  </si>
  <si>
    <t>353/2011. (XII. 30.) Korm. rendelet</t>
  </si>
  <si>
    <r>
      <t>2. §</t>
    </r>
    <r>
      <rPr>
        <sz val="12"/>
        <color indexed="8"/>
        <rFont val="Times New Roman"/>
        <family val="1"/>
        <charset val="238"/>
      </rPr>
      <t xml:space="preserve"> (1) Az önkormányzat saját bevételének minősül</t>
    </r>
  </si>
  <si>
    <t>1. a helyi adóból származó bevétel,</t>
  </si>
  <si>
    <t>2. az önkormányzati vagyon és az önkormányzatot megillető vagyoni értékű jog értékesítéséből és hasznosításából származó bevétel,</t>
  </si>
  <si>
    <t>3. az osztalék, a koncessziós díj és a hozambevétel,</t>
  </si>
  <si>
    <t>4. a tárgyi eszköz és az immateriális jószág, részvény, részesedés, vállalat értékesítéséből vagy privatizációból származó bevétel,</t>
  </si>
  <si>
    <t>5. bírság-, pótlék- és díjbevétel, valamint</t>
  </si>
  <si>
    <t>6. a kezességvállalással kapcsolatos megtérülés.</t>
  </si>
  <si>
    <t>353/2011. (XII. 30.) Korm. Rendelet értelmében az önkormányzat saját bevételének minősül</t>
  </si>
  <si>
    <t>saját bevételek 2017.</t>
  </si>
  <si>
    <t>K1-8. Költségvetési kiadások</t>
  </si>
  <si>
    <t>K1. Személyi juttatások</t>
  </si>
  <si>
    <t>K2. Munkaadókat terhelő járulékok és szociális hozzájárulási adó</t>
  </si>
  <si>
    <t>K3. Dologi kiadások</t>
  </si>
  <si>
    <t>K4. Ellátottak pénzbeli juttatásai</t>
  </si>
  <si>
    <t>K5. Egyéb működési célú kiadások</t>
  </si>
  <si>
    <t>K6. Beruházási kiadások</t>
  </si>
  <si>
    <t>K7. Felújítások</t>
  </si>
  <si>
    <t>K8. Egyéb felhalmozási célú kiadások</t>
  </si>
  <si>
    <t>K9. Finanszírozási kiadások</t>
  </si>
  <si>
    <t>B1-7. Költségvetési bevételek</t>
  </si>
  <si>
    <t>B1. Működési célú támogatások államháztartáson belülről</t>
  </si>
  <si>
    <t>B2. Felhalmozási célú támogatások államháztartáson belülről</t>
  </si>
  <si>
    <t>B3. Közhatalmi bevételek</t>
  </si>
  <si>
    <t>B4. Működési bevételek</t>
  </si>
  <si>
    <t>B5. Felhalmozási bevételek</t>
  </si>
  <si>
    <t>B6. Működési célú átvett pénzeszközök</t>
  </si>
  <si>
    <t>B7. Felhalmozási célú átvett pénzeszközök</t>
  </si>
  <si>
    <t>B8. Finanszírozási bevételek</t>
  </si>
  <si>
    <t>Rovat megnevezése</t>
  </si>
  <si>
    <t>Rovat-szám</t>
  </si>
  <si>
    <t>Törvény szerinti illetmények, munkabérek</t>
  </si>
  <si>
    <t>K1101</t>
  </si>
  <si>
    <t>Normatív jutalmak</t>
  </si>
  <si>
    <t>K1102</t>
  </si>
  <si>
    <t>Céljuttatás, projektprémium</t>
  </si>
  <si>
    <t>K1103</t>
  </si>
  <si>
    <t>Készenléti, ügyeleti, helyettesítési díj, túlóra, túlszolgálat</t>
  </si>
  <si>
    <t>K1104</t>
  </si>
  <si>
    <t>Végkielégítés</t>
  </si>
  <si>
    <t>K1105</t>
  </si>
  <si>
    <t>Jubileumi jutalom</t>
  </si>
  <si>
    <t>K1106</t>
  </si>
  <si>
    <t>Béren kívüli juttatások</t>
  </si>
  <si>
    <t>K1107</t>
  </si>
  <si>
    <t>Ruházati költségtérítés</t>
  </si>
  <si>
    <t>K1108</t>
  </si>
  <si>
    <t>Közlekedési költségtérítés</t>
  </si>
  <si>
    <t>K1109</t>
  </si>
  <si>
    <t>Egyéb költségtérítések</t>
  </si>
  <si>
    <t>K1110</t>
  </si>
  <si>
    <t>Lakhatási támogatások</t>
  </si>
  <si>
    <t>K1111</t>
  </si>
  <si>
    <t>Szociális támogatások</t>
  </si>
  <si>
    <t>K1112</t>
  </si>
  <si>
    <t>K1113</t>
  </si>
  <si>
    <t>K11</t>
  </si>
  <si>
    <t>Választott tisztségviselők juttatásai</t>
  </si>
  <si>
    <t>K121</t>
  </si>
  <si>
    <t>Munkavégzésre irányuló egyéb jogviszonyban nem saját foglalkoztatottnak fizetett juttatások</t>
  </si>
  <si>
    <t>K122</t>
  </si>
  <si>
    <t>Egyéb külső személyi juttatások</t>
  </si>
  <si>
    <t>K123</t>
  </si>
  <si>
    <t>K12</t>
  </si>
  <si>
    <t>K1</t>
  </si>
  <si>
    <t>K2</t>
  </si>
  <si>
    <t>Szakmai anyagok beszerzése</t>
  </si>
  <si>
    <t>K311</t>
  </si>
  <si>
    <t>Üzemeltetési anyagok beszerzése</t>
  </si>
  <si>
    <t>K312</t>
  </si>
  <si>
    <t>Árubeszerzés</t>
  </si>
  <si>
    <t>K313</t>
  </si>
  <si>
    <t>K31</t>
  </si>
  <si>
    <t>Informatikai szolgáltatások igénybevétele</t>
  </si>
  <si>
    <t>K321</t>
  </si>
  <si>
    <t>Egyéb kommunikációs szolgáltatások</t>
  </si>
  <si>
    <t>K322</t>
  </si>
  <si>
    <t>K32</t>
  </si>
  <si>
    <t>Közüzemi díjak</t>
  </si>
  <si>
    <t>K331</t>
  </si>
  <si>
    <t>Vásárolt élelmezés</t>
  </si>
  <si>
    <t>K332</t>
  </si>
  <si>
    <t>K333</t>
  </si>
  <si>
    <t>Karbantartási, kisjavítási szolgáltatások</t>
  </si>
  <si>
    <t>K334</t>
  </si>
  <si>
    <t>K335</t>
  </si>
  <si>
    <t xml:space="preserve">Szakmai tevékenységet segítő szolgáltatások </t>
  </si>
  <si>
    <t>K336</t>
  </si>
  <si>
    <t>K337</t>
  </si>
  <si>
    <t>K33</t>
  </si>
  <si>
    <t>Kiküldetések kiadásai</t>
  </si>
  <si>
    <t>K341</t>
  </si>
  <si>
    <t>Reklám- és propagandakiadások</t>
  </si>
  <si>
    <t>K342</t>
  </si>
  <si>
    <t>K34</t>
  </si>
  <si>
    <t>Működési célú előzetesen felszámított általános forgalmi adó</t>
  </si>
  <si>
    <t>K351</t>
  </si>
  <si>
    <t xml:space="preserve">Fizetendő általános forgalmi adó </t>
  </si>
  <si>
    <t>K352</t>
  </si>
  <si>
    <t>K353</t>
  </si>
  <si>
    <t>K354</t>
  </si>
  <si>
    <t>Egyéb dologi kiadások</t>
  </si>
  <si>
    <t>K355</t>
  </si>
  <si>
    <t>K35</t>
  </si>
  <si>
    <t>K3</t>
  </si>
  <si>
    <t>Társadalombiztosítási ellátások</t>
  </si>
  <si>
    <t>K41</t>
  </si>
  <si>
    <t>K42</t>
  </si>
  <si>
    <t>K43</t>
  </si>
  <si>
    <t>K44</t>
  </si>
  <si>
    <t>K45</t>
  </si>
  <si>
    <t>K46</t>
  </si>
  <si>
    <t>K47</t>
  </si>
  <si>
    <t>K48</t>
  </si>
  <si>
    <t>K4</t>
  </si>
  <si>
    <t>K501</t>
  </si>
  <si>
    <t>Elvonások és befizetések</t>
  </si>
  <si>
    <t>K502</t>
  </si>
  <si>
    <t>Működési célú garancia- és kezességvállalásból származó kifizetés államháztartáson belülre</t>
  </si>
  <si>
    <t>K503</t>
  </si>
  <si>
    <t>K504</t>
  </si>
  <si>
    <t>K505</t>
  </si>
  <si>
    <t>K506</t>
  </si>
  <si>
    <t>K507</t>
  </si>
  <si>
    <t>K508</t>
  </si>
  <si>
    <t>Árkiegészítések, ártámogatások</t>
  </si>
  <si>
    <t>K509</t>
  </si>
  <si>
    <t>Kamattámogatások</t>
  </si>
  <si>
    <t>K510</t>
  </si>
  <si>
    <t>K511</t>
  </si>
  <si>
    <t>K512</t>
  </si>
  <si>
    <t>K5</t>
  </si>
  <si>
    <t>Immateriális javak beszerzése, létesítése</t>
  </si>
  <si>
    <t>K61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</si>
  <si>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</si>
  <si>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</si>
  <si>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</si>
  <si>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</si>
  <si>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</si>
  <si>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</si>
  <si>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</si>
  <si>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</si>
  <si>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</si>
  <si>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</si>
  <si>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</si>
  <si>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</si>
  <si>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</si>
  <si>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</si>
  <si>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</si>
  <si>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</si>
  <si>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</si>
  <si>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</si>
  <si>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</si>
  <si>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</si>
  <si>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>K7</t>
  </si>
  <si>
    <t>Felhalmozási célú garancia- és kezességvállalásból származó kifizetés államháztartáson belülre</t>
  </si>
  <si>
    <t>K81</t>
  </si>
  <si>
    <t>K82</t>
  </si>
  <si>
    <t>K83</t>
  </si>
  <si>
    <t>K84</t>
  </si>
  <si>
    <t>K85</t>
  </si>
  <si>
    <t>K86</t>
  </si>
  <si>
    <t>Lakástámogatás</t>
  </si>
  <si>
    <t>K87</t>
  </si>
  <si>
    <t>K88</t>
  </si>
  <si>
    <t>K8</t>
  </si>
  <si>
    <t>K1-K8</t>
  </si>
  <si>
    <t>K9111</t>
  </si>
  <si>
    <t>ebből: pénzügyi vállalkozás</t>
  </si>
  <si>
    <t>Likviditási célú hitelek, kölcsönök törlesztése pénzügyi vállalkozásnak</t>
  </si>
  <si>
    <t>K9112</t>
  </si>
  <si>
    <t>K9113</t>
  </si>
  <si>
    <t>K911</t>
  </si>
  <si>
    <t>K9121</t>
  </si>
  <si>
    <t>ebből: befektetési jegyek</t>
  </si>
  <si>
    <t>ebből: kárpótlási jegyek</t>
  </si>
  <si>
    <t>K9122</t>
  </si>
  <si>
    <t>Befektetési célú belföldi értékpapírok vásárlása</t>
  </si>
  <si>
    <t>K9123</t>
  </si>
  <si>
    <t>K9124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</si>
  <si>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</si>
  <si>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</si>
  <si>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</si>
  <si>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</si>
  <si>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</si>
  <si>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</si>
  <si>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</si>
  <si>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K916</t>
  </si>
  <si>
    <t>Pénzügyi lízing kiadásai</t>
  </si>
  <si>
    <t>K917</t>
  </si>
  <si>
    <t>Központi költségvetés sajátos finanszírozási kiadásai</t>
  </si>
  <si>
    <t>K918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</si>
  <si>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</si>
  <si>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</si>
  <si>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</si>
  <si>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</si>
  <si>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</si>
  <si>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K923</t>
  </si>
  <si>
    <t>K924</t>
  </si>
  <si>
    <t>ebből: nemzetközi fejlesztési szervezetek</t>
  </si>
  <si>
    <t>ebből: más kormányok</t>
  </si>
  <si>
    <t>ebből: külföldi pénzintézetek</t>
  </si>
  <si>
    <t>K92</t>
  </si>
  <si>
    <t>Adóssághoz nem kapcsolódó származékos ügyletek kiadásai</t>
  </si>
  <si>
    <t>K93</t>
  </si>
  <si>
    <t>K9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</si>
  <si>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</si>
  <si>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</si>
  <si>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</si>
  <si>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</si>
  <si>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 és gyermekjóléti  feladatainak támogatása</t>
  </si>
  <si>
    <t>B113</t>
  </si>
  <si>
    <t>Települési önkormányzatok kulturális feladatainak támogatása</t>
  </si>
  <si>
    <t>B114</t>
  </si>
  <si>
    <t>B115</t>
  </si>
  <si>
    <t>B116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</si>
  <si>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</si>
  <si>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</si>
  <si>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</si>
  <si>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</si>
  <si>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</si>
  <si>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B14</t>
  </si>
  <si>
    <t>B15</t>
  </si>
  <si>
    <t>B16</t>
  </si>
  <si>
    <t>B1</t>
  </si>
  <si>
    <t>Felhalmozási célú önkormányzati támogatások</t>
  </si>
  <si>
    <t>B21</t>
  </si>
  <si>
    <t>Felhalmozási célú garancia- és kezességvállalásból származó megtérülések államháztartáson belülről</t>
  </si>
  <si>
    <t>B22</t>
  </si>
  <si>
    <t>B23</t>
  </si>
  <si>
    <t>B24</t>
  </si>
  <si>
    <t>B25</t>
  </si>
  <si>
    <t>B2</t>
  </si>
  <si>
    <t>B311</t>
  </si>
  <si>
    <t>B312</t>
  </si>
  <si>
    <t>B31</t>
  </si>
  <si>
    <t>B32</t>
  </si>
  <si>
    <t>B33</t>
  </si>
  <si>
    <t>B34</t>
  </si>
  <si>
    <t>B351</t>
  </si>
  <si>
    <t>ebből: ideiglenes jeleggel végzett tevékenység után fizetett helyi iparűzési adó</t>
  </si>
  <si>
    <t>B352</t>
  </si>
  <si>
    <t xml:space="preserve">Pénzügyi monopóliumok nyereségét terhelő adók </t>
  </si>
  <si>
    <t>B353</t>
  </si>
  <si>
    <t>B354</t>
  </si>
  <si>
    <t>ebből: belföldi gépjárművek adójának a központi költségvetést megillető része</t>
  </si>
  <si>
    <t>ebből: belföldi gépjárművek adójának a helyi önkormányzatot megillető része</t>
  </si>
  <si>
    <t>ebből: külföldi gépjárművek adója</t>
  </si>
  <si>
    <t>ebből: gépjármű túlsúlydíj</t>
  </si>
  <si>
    <t>B355</t>
  </si>
  <si>
    <t xml:space="preserve">ebből: tartózkodás után fizetett idegenforgalmi adó </t>
  </si>
  <si>
    <t>ebből: talajterhelési díj</t>
  </si>
  <si>
    <t>B35</t>
  </si>
  <si>
    <t>B36</t>
  </si>
  <si>
    <t>B3</t>
  </si>
  <si>
    <t>Áru- és készletértékesítés ellenértéke</t>
  </si>
  <si>
    <t>B401</t>
  </si>
  <si>
    <t>B402</t>
  </si>
  <si>
    <t>B403</t>
  </si>
  <si>
    <t>B404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</si>
  <si>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</si>
  <si>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</si>
  <si>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</si>
  <si>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</si>
  <si>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</si>
  <si>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</si>
  <si>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B408</t>
  </si>
  <si>
    <t>B409</t>
  </si>
  <si>
    <t>B410</t>
  </si>
  <si>
    <t>B4</t>
  </si>
  <si>
    <t>B51</t>
  </si>
  <si>
    <t>B52</t>
  </si>
  <si>
    <t>Egyéb tárgyi eszközök értékesítése</t>
  </si>
  <si>
    <t>B53</t>
  </si>
  <si>
    <t>B54</t>
  </si>
  <si>
    <t>Részesedések megszűnéséhez kapcsolódó bevételek</t>
  </si>
  <si>
    <t>B55</t>
  </si>
  <si>
    <t>B5</t>
  </si>
  <si>
    <t>Működési célú garancia- és kezességvállalásból származó megtérülések államháztartáson kívülről</t>
  </si>
  <si>
    <t>B61</t>
  </si>
  <si>
    <t>B62</t>
  </si>
  <si>
    <t>B63</t>
  </si>
  <si>
    <t>B6</t>
  </si>
  <si>
    <t>Felhalmozási célú garancia- és kezességvállalásból származó megtérülések államháztartáson kívülről</t>
  </si>
  <si>
    <t>B71</t>
  </si>
  <si>
    <t>B72</t>
  </si>
  <si>
    <t>B73</t>
  </si>
  <si>
    <t>B7</t>
  </si>
  <si>
    <t>B1-B7</t>
  </si>
  <si>
    <t>B8111</t>
  </si>
  <si>
    <t>Likviditási célú hitelek, kölcsönök felvétele pénzügyi vállalkozástól</t>
  </si>
  <si>
    <t>B8112</t>
  </si>
  <si>
    <t>B8113</t>
  </si>
  <si>
    <t>B811</t>
  </si>
  <si>
    <t>B8121</t>
  </si>
  <si>
    <t>Forgatási célú belföldi értékpapírok kibocsátása</t>
  </si>
  <si>
    <t>B8122</t>
  </si>
  <si>
    <t>B8123</t>
  </si>
  <si>
    <t>Befektetési célú belföldi értékpapírok kibocsátása</t>
  </si>
  <si>
    <t>B8124</t>
  </si>
  <si>
    <t>B812</t>
  </si>
  <si>
    <t>B8131</t>
  </si>
  <si>
    <t>B8132</t>
  </si>
  <si>
    <t>B813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</si>
  <si>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</si>
  <si>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</si>
  <si>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</si>
  <si>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</si>
  <si>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</si>
  <si>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</si>
  <si>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B817</t>
  </si>
  <si>
    <t>B818</t>
  </si>
  <si>
    <t>B81</t>
  </si>
  <si>
    <t>Forgatási célú külföldi értékpapírok beváltása, 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</si>
  <si>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</si>
  <si>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</si>
  <si>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</si>
  <si>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</si>
  <si>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</si>
  <si>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>B824</t>
  </si>
  <si>
    <t>B82</t>
  </si>
  <si>
    <t>Adóssághoz nem kapcsolódó származékos ügyletek bevételei</t>
  </si>
  <si>
    <t>B83</t>
  </si>
  <si>
    <t>B8</t>
  </si>
  <si>
    <t xml:space="preserve">Foglalkoztatottak személyi juttatásai </t>
  </si>
  <si>
    <t xml:space="preserve">Külső személyi juttatások </t>
  </si>
  <si>
    <t xml:space="preserve">Készletbeszerzés </t>
  </si>
  <si>
    <t xml:space="preserve">Szolgáltatási kiadások </t>
  </si>
  <si>
    <t xml:space="preserve">Kiküldetések, reklám- és propagandakiadások </t>
  </si>
  <si>
    <t xml:space="preserve">Különféle befizetések és egyéb dologi kiadások </t>
  </si>
  <si>
    <t xml:space="preserve">Dologi kiadások </t>
  </si>
  <si>
    <t>Családi támogatások</t>
  </si>
  <si>
    <t>mozgáskorlátozottak közlekedési támogatása</t>
  </si>
  <si>
    <t>mozgáskorlátozottak szerzési és átalakítási támogatása</t>
  </si>
  <si>
    <t>megváltozott munkaképességűek illetve egészségkárosodottak keresetkiegészítése</t>
  </si>
  <si>
    <t>cukorbetegek támogatása</t>
  </si>
  <si>
    <t xml:space="preserve">helyi megállapítású ápolási díj  [Szoctv. 43/B. §]  </t>
  </si>
  <si>
    <t xml:space="preserve">helyi megállapítású közgyógyellátás [Szoctv.50.§ (3) bek.] </t>
  </si>
  <si>
    <t>foglalkoztatást helyettesítő támogatás [Szoctv. 35. § (1) bek.]</t>
  </si>
  <si>
    <t>hozzájárulás a lakossági energiaköltségekhez</t>
  </si>
  <si>
    <t>lakbértámogatás</t>
  </si>
  <si>
    <t xml:space="preserve">lakásfenntartási támogatás [Szoctv. 38. § (1) bek. a) és b) pontok] </t>
  </si>
  <si>
    <t>adósságcsökkentési támogatás [Szoctv. 55/A. § 1. bek. b) pont]</t>
  </si>
  <si>
    <t>természetben nyújtott lakásfenntartási támogatás [Szoctv. 47.§ (1) bek. b) pont]</t>
  </si>
  <si>
    <t>adósságkezelési szolgáltatás keretében gáz-vagy áram fogyasztást mérő készülék biztosítása [Szoctv. 55/A. § (3) bek.]</t>
  </si>
  <si>
    <t>állami gondozottak pénzbeli juttatásai</t>
  </si>
  <si>
    <t>időskorúak járadéka [Szoctv. 32/B. § (1) bek.]</t>
  </si>
  <si>
    <t>rendszeres szociális segély [Szoctv. 37. § (1) bek. a) - d) pontok]</t>
  </si>
  <si>
    <t>átmeneti segély [Szoctv. 45.§]</t>
  </si>
  <si>
    <t>temetési segély [Szoctv. 46.§]</t>
  </si>
  <si>
    <t>egyéb, az önkormányzat rendeletében megállapított juttatás</t>
  </si>
  <si>
    <t>természetben nyújtott rendszeres szociális segély [Szoctv. 47.§ (1) bek. a) pont]</t>
  </si>
  <si>
    <t>átmeneti segély [Szoctv. 47.§ (1) bek. c) pont]</t>
  </si>
  <si>
    <t>temetési segély [Szoctv. 47.§ (1) bek. d) pont}</t>
  </si>
  <si>
    <t>köztemetés [Szoctv. 48.§]</t>
  </si>
  <si>
    <t>rászorultságtól függõ normatív kedvezmények [Gyvt. 151. § (5) bek.]</t>
  </si>
  <si>
    <t>önkormányzat által saját hatáskörben (nem szociális és gyermekvédelmi előírások alapján) adott pénzügyi ellátás</t>
  </si>
  <si>
    <t>önkormányzat által saját hatáskörben (nem szociális és gyermekvédelmi előírások alapján) adott természetbeni ellátás</t>
  </si>
  <si>
    <t xml:space="preserve">Egyéb nem intézményi ellátások </t>
  </si>
  <si>
    <t xml:space="preserve">Ellátottak pénzbeli juttatásai </t>
  </si>
  <si>
    <t>Működési célú visszatérítendő támogatások, kölcsönök nyújtása államháztartáson belülre</t>
  </si>
  <si>
    <t xml:space="preserve">Működési célú visszatérítendő támogatások, kölcsönök törlesztése államháztartáson belülre </t>
  </si>
  <si>
    <t>Egyéb működési célú támogatások államháztartáson belülre</t>
  </si>
  <si>
    <t xml:space="preserve">Működési célú visszatérítendő támogatások, kölcsönök nyújtása államháztartáson kívülre </t>
  </si>
  <si>
    <t xml:space="preserve">Egyéb működési célú kiadások </t>
  </si>
  <si>
    <t xml:space="preserve">Ingatlanok beszerzése, létesítése </t>
  </si>
  <si>
    <t xml:space="preserve">Beruházások </t>
  </si>
  <si>
    <t xml:space="preserve">Felújítások </t>
  </si>
  <si>
    <t xml:space="preserve">Egyéb felhalmozási célú kiadások </t>
  </si>
  <si>
    <t xml:space="preserve">Felhalmozási célú visszatérítendő támogatások, kölcsönök nyújtása államháztartáson kívülre </t>
  </si>
  <si>
    <t xml:space="preserve">Egyéb felhalmozási célú támogatások államháztartáson belülre </t>
  </si>
  <si>
    <t xml:space="preserve">Felhalmozási célú visszatérítendő támogatások, kölcsönök törlesztése államháztartáson belülre </t>
  </si>
  <si>
    <t xml:space="preserve">Felhalmozási célú visszatérítendő támogatások, kölcsönök nyújtása államháztartáson belülre </t>
  </si>
  <si>
    <t xml:space="preserve">Hitel-, kölcsöntörlesztés államháztartáson kívülre </t>
  </si>
  <si>
    <t xml:space="preserve">Belföldi értékpapírok kiadásai </t>
  </si>
  <si>
    <t xml:space="preserve">Belföldi finanszírozás kiadásai </t>
  </si>
  <si>
    <t xml:space="preserve">Külföldi finanszírozás kiadásai </t>
  </si>
  <si>
    <t>Foglalkoztatottak egyéb személyi juttatásai</t>
  </si>
  <si>
    <t xml:space="preserve">Munkaadókat terhelő járulékok és szociális hozzájárulási adó                                                                            </t>
  </si>
  <si>
    <t>Bérleti és lízing díjak</t>
  </si>
  <si>
    <t>Közvetített szolgáltatások</t>
  </si>
  <si>
    <t>Egyéb szolgáltatások</t>
  </si>
  <si>
    <t xml:space="preserve">Kamatkiadások </t>
  </si>
  <si>
    <t>Egyéb pénzügyi műveletek kiadásai</t>
  </si>
  <si>
    <t>Pénzbeli kárpótlások, kártérítések</t>
  </si>
  <si>
    <t>Betegséggel kapcsolatos (nem társadalombiztosítási) ellátások</t>
  </si>
  <si>
    <t>Foglalkoztatással, munkanélküliséggel kapcsolatos ellátások</t>
  </si>
  <si>
    <t>Lakhatással kapcsolatos ellátások</t>
  </si>
  <si>
    <t>Intézményi ellátottak pénzbeli juttatásai</t>
  </si>
  <si>
    <t>Egyéb nem intézményi ellátások</t>
  </si>
  <si>
    <t>Nemzetközi kötelezettségek</t>
  </si>
  <si>
    <t>Működési célú visszatérítendő támogatások, kölcsönök törlesztése államháztartáson belülre</t>
  </si>
  <si>
    <t>Működési célú garancia- és kezességvállalásból származó kifizetés államháztartáson kívülre</t>
  </si>
  <si>
    <t>Működési célú visszatérítendő támogatások, kölcsönök nyújtása államháztartáson kívülre</t>
  </si>
  <si>
    <t>Egyéb működési célú támogatások államháztartáson kívülre</t>
  </si>
  <si>
    <t>Ingatlanok beszerzése, létesítése</t>
  </si>
  <si>
    <t>Felhalmozási célú visszatérítendő támogatások, kölcsönök nyújtása államháztartáson belülre</t>
  </si>
  <si>
    <t>Felhalmozási célú visszatérítendő támogatások, kölcsönök törlesztése államháztartáson belülre</t>
  </si>
  <si>
    <t>Egyéb felhalmozási célú támogatások államháztartáson belülre</t>
  </si>
  <si>
    <t>Felhalmozási célú garancia- és kezességvállalásból származó kifizetés államháztartáson kívülre</t>
  </si>
  <si>
    <t>Felhalmozási célú visszatérítendő támogatások, kölcsönök nyújtása államháztartáson kívülre</t>
  </si>
  <si>
    <t xml:space="preserve">Egyéb felhalmozási célú támogatások államháztartáson kívülre </t>
  </si>
  <si>
    <t xml:space="preserve">Hosszú lejáratú hitelek, kölcsönök törlesztése </t>
  </si>
  <si>
    <t xml:space="preserve">Rövid lejáratú hitelek, kölcsönök törlesztése </t>
  </si>
  <si>
    <t>Forgatási célú belföldi értékpapírok vásárlása</t>
  </si>
  <si>
    <t>Külföldi értékpapírok beváltása</t>
  </si>
  <si>
    <t xml:space="preserve">Személyi juttatások </t>
  </si>
  <si>
    <t xml:space="preserve">Kommunikációs szolgáltatások </t>
  </si>
  <si>
    <t xml:space="preserve">Költségvetési kiadások </t>
  </si>
  <si>
    <t xml:space="preserve">Finanszírozási kiadások </t>
  </si>
  <si>
    <t>Működési célú visszatérítendő támogatások, kölcsönök visszatérülése államháztartáson belülről</t>
  </si>
  <si>
    <t>Működési célú visszatérítendő támogatások, kölcsönök igénybevétele államháztartáson belülről</t>
  </si>
  <si>
    <t>Felhalmozási célú visszatérítendő támogatások, kölcsönök visszatérülése államháztartáson belülről</t>
  </si>
  <si>
    <t>Felhalmozási célú visszatérítendő támogatások, kölcsönök igénybevétele államháztartáson belülről</t>
  </si>
  <si>
    <t>Egyéb felhalmozási célú támogatások bevételei államháztartáson belülről</t>
  </si>
  <si>
    <t>Magánszemélyek jövedelemadói</t>
  </si>
  <si>
    <t xml:space="preserve">Társaságok jövedelemadói </t>
  </si>
  <si>
    <t>Szociális hozzájárulási adó és járulékok</t>
  </si>
  <si>
    <t>Bérhez és foglalkoztatáshoz kapcsolódó adók</t>
  </si>
  <si>
    <t xml:space="preserve">Vagyoni tipusú adók </t>
  </si>
  <si>
    <t xml:space="preserve">Értékesítési és forgalmi adók </t>
  </si>
  <si>
    <t xml:space="preserve">Fogyasztási adók </t>
  </si>
  <si>
    <t>Gépjárműadók</t>
  </si>
  <si>
    <t xml:space="preserve">Egyéb áruhasználati és szolgáltatási adók </t>
  </si>
  <si>
    <t xml:space="preserve">Egyéb közhatalmi bevételek </t>
  </si>
  <si>
    <t>Szolgáltatások ellenértéke</t>
  </si>
  <si>
    <t>Közvetített szolgáltatások értéke</t>
  </si>
  <si>
    <t>Tulajdonosi bevételek</t>
  </si>
  <si>
    <t>Kamatbevételek</t>
  </si>
  <si>
    <t>Egyéb pénzügyi műveletek bevételei</t>
  </si>
  <si>
    <t>Immateriális javak értékesítése</t>
  </si>
  <si>
    <t>Ingatlanok értékesítése</t>
  </si>
  <si>
    <t>Részesedések értékesítése</t>
  </si>
  <si>
    <t>Működési célú visszatérítendő támogatások, kölcsönök visszatérülése államháztartáson kívülről</t>
  </si>
  <si>
    <t>Egyéb működési célú átvett pénzeszközök</t>
  </si>
  <si>
    <t>Felhalmozási célú visszatérítendő támogatások, kölcsönök visszatérülése államháztartáson kívülről</t>
  </si>
  <si>
    <t>Egyéb felhalmozási célú átvett pénzeszközök</t>
  </si>
  <si>
    <t xml:space="preserve">Hosszú lejáratú hitelek, kölcsönök felvétele </t>
  </si>
  <si>
    <t xml:space="preserve">Rövid lejáratú hitelek, kölcsönök felvétele  </t>
  </si>
  <si>
    <t>Forgatási célú belföldi értékpapírok beváltása, értékesítése</t>
  </si>
  <si>
    <t>Befektetési célú belföldi értékpapírok beváltása,  értékesítése</t>
  </si>
  <si>
    <t>Központi költségvetés sajátos finanszírozási bevételei</t>
  </si>
  <si>
    <t xml:space="preserve">Külföldi hitelek, kölcsönök felvétele </t>
  </si>
  <si>
    <t>KIADÁSOK ÖSSZESEN (K1-9)</t>
  </si>
  <si>
    <t>BEVÉTELEK ÖSSZESEN (B1-8)</t>
  </si>
  <si>
    <t>Az egységes rovatrend szerint a kiemelt kiadási és bevételi jogcímek</t>
  </si>
  <si>
    <t xml:space="preserve">Önkormányzatok működési támogatásai </t>
  </si>
  <si>
    <t>Működési célú támogatások államháztartáson belülről</t>
  </si>
  <si>
    <t xml:space="preserve">Felhalmozási célú támogatások államháztartáson belülről </t>
  </si>
  <si>
    <t xml:space="preserve">Jövedelemadók </t>
  </si>
  <si>
    <t xml:space="preserve">Termékek és szolgáltatások adói </t>
  </si>
  <si>
    <t xml:space="preserve">Közhatalmi bevételek </t>
  </si>
  <si>
    <t xml:space="preserve">Működési bevételek </t>
  </si>
  <si>
    <t xml:space="preserve">Felhalmozási bevételek </t>
  </si>
  <si>
    <t xml:space="preserve">Működési célú átvett pénzeszközök </t>
  </si>
  <si>
    <t xml:space="preserve">Költségvetési bevételek </t>
  </si>
  <si>
    <t xml:space="preserve">Felhalmozási célú átvett pénzeszközök </t>
  </si>
  <si>
    <t xml:space="preserve">Hitel-, kölcsönfelvétel államháztartáson kívülről </t>
  </si>
  <si>
    <t xml:space="preserve">Belföldi értékpapírok bevételei </t>
  </si>
  <si>
    <t xml:space="preserve">Maradvány igénybevétele </t>
  </si>
  <si>
    <t xml:space="preserve">Belföldi finanszírozás bevételei </t>
  </si>
  <si>
    <t xml:space="preserve">Külföldi finanszírozás bevételei </t>
  </si>
  <si>
    <t xml:space="preserve">Finanszírozási bevételek </t>
  </si>
  <si>
    <t xml:space="preserve">Felhalmozási célú visszatérítendő támogatások, kölcsönök visszatérülése államháztartáson belülről </t>
  </si>
  <si>
    <t xml:space="preserve">Egyéb működési célú támogatások bevételei államháztartáson belülről </t>
  </si>
  <si>
    <t xml:space="preserve">Működési célú visszatérítendő támogatások, kölcsönök igénybevétele államháztartáson belülről </t>
  </si>
  <si>
    <t xml:space="preserve">Felhalmozási célú visszatérítendő támogatások, kölcsönök igénybevétele államháztartáson belülről </t>
  </si>
  <si>
    <t xml:space="preserve">építményadó </t>
  </si>
  <si>
    <t xml:space="preserve">épület után fizetett idegenforgalmi adó </t>
  </si>
  <si>
    <t>magánszemélyek kommunális adója</t>
  </si>
  <si>
    <t>telekadó</t>
  </si>
  <si>
    <t xml:space="preserve">Egyéb áruhasználati és szolgáltatási adók  </t>
  </si>
  <si>
    <t>eljárási illetékek</t>
  </si>
  <si>
    <t>igazgatási szolgáltatási díjak</t>
  </si>
  <si>
    <t>felügyeleti díjak</t>
  </si>
  <si>
    <t>ebrendészeti hozzájárulás</t>
  </si>
  <si>
    <t>környezetvédelmi bírság</t>
  </si>
  <si>
    <t>természetvédelmi bírság</t>
  </si>
  <si>
    <t>műemlékvédelmi bírság</t>
  </si>
  <si>
    <t>építésügyi bírság</t>
  </si>
  <si>
    <t>szabálysértési pénz- és helyszíni mbírság és a közlekedési szabályszegések után kiszabott közigazgatási bírság helyi önkormányzatot megillető része</t>
  </si>
  <si>
    <t>egyéb bírság</t>
  </si>
  <si>
    <t xml:space="preserve">Működési célú visszatérítendő támogatások, kölcsönök visszatérülése államháztartáson kívülről </t>
  </si>
  <si>
    <t xml:space="preserve">Egyéb működési célú átvett pénzeszközök </t>
  </si>
  <si>
    <t xml:space="preserve">Felhalmozási célú visszatérítendő támogatások, kölcsönök visszatérülése államháztartáson kívülről </t>
  </si>
  <si>
    <t xml:space="preserve">Egyéb felhalmozási célú átvett pénzeszközök </t>
  </si>
  <si>
    <t>Rövid lejáratú hitelek, kölcsönök felvétele</t>
  </si>
  <si>
    <t xml:space="preserve">Forgatási célú belföldi értékpapírok beváltása, értékesítése </t>
  </si>
  <si>
    <t xml:space="preserve">Befektetési célú belföldi értékpapírok beváltása, értékesítése </t>
  </si>
  <si>
    <t xml:space="preserve">BEVÉTELEK ÖSSZESEN </t>
  </si>
  <si>
    <t>főjegyző, jegyző, aljegyző, címzetes főjegyző, körjegyző</t>
  </si>
  <si>
    <t>I.  besorolási osztály összesen</t>
  </si>
  <si>
    <t>II.  besorolási osztály összesen</t>
  </si>
  <si>
    <t>III.  besorolási osztály összesen</t>
  </si>
  <si>
    <t>igazgató (főigazgató), igazgatóhelyettes (főigazgató-helyettes)</t>
  </si>
  <si>
    <t>főosztályvezető, főosztályvezető-helyettes, osztályvezető, ügykezelő osztályvezető, további vezető</t>
  </si>
  <si>
    <t>főtanácsos, főmunkatárs, tanácsos, munkatárs</t>
  </si>
  <si>
    <t>"A", "B" fizetési  osztály összesen</t>
  </si>
  <si>
    <t>"C", "D" fizetési osztály  összesen</t>
  </si>
  <si>
    <t>"E"-"J"  fizetési  osztály  összesen</t>
  </si>
  <si>
    <t>kutató, felsőoktatásban oktató</t>
  </si>
  <si>
    <t>közfoglalkoztatott</t>
  </si>
  <si>
    <t>polgármester, főpolgármester</t>
  </si>
  <si>
    <t>helyi önkormányzati képviselő-testület tagja, megyei közgyűlés tagja</t>
  </si>
  <si>
    <t xml:space="preserve">prémiumévek programról és a különleges foglalkoztatási állományról szóló 2004. évi CXXII. törvény alapján foglalkoztatott prémiumévesek </t>
  </si>
  <si>
    <t>prémiumévek programról és a különleges foglalkoztatási állományról szóló 2004. évi CXXII. törvény alapján foglalkoztatott különleges foglalkoztatási állományba helyezettek létszáma</t>
  </si>
  <si>
    <t>ösztöndíjas foglalkoztatottak (Pftv, illetve Magyar Közigazgatási Ösztöndíjról szóló 228/2011. (X. 28.) Korm. rendelet)</t>
  </si>
  <si>
    <t>munkaerőpiactól tartósan távol lévő személyek</t>
  </si>
  <si>
    <t>KÖLTSÉGVETÉSI ENGEDÉLYEZETT LÉTSZÁMKERETBE NEM TARTOZÓ FOGLALKOZTATOTTAK LÉTSZÁMA AZ IDŐSZAK VÉGÉN ÖSSZESEN (=80+…+86)</t>
  </si>
  <si>
    <t>KÖZTISZTVISELŐK, KORMÁNYTISZTVISELŐK ÖSSZESEN</t>
  </si>
  <si>
    <t xml:space="preserve">KÖZALKALMAZOTTAK ÖSSZESEN </t>
  </si>
  <si>
    <t xml:space="preserve">EGYÉB BÉRRENDSZER ÖSSZESEN </t>
  </si>
  <si>
    <t xml:space="preserve">VÁLASZTOTT TISZTSÉGVISELŐK ÖSSZESEN </t>
  </si>
  <si>
    <t xml:space="preserve">KÖLTSÉGVETÉSI ENGEDÉLYEZETT LÉTSZÁMKERETBE TARTOZÓ FOGLALKOZTATOTTAK LÉTSZÁMA MINDÖSSZESEN </t>
  </si>
  <si>
    <t>MEGNEVEZÉS</t>
  </si>
  <si>
    <t>Foglalkoztatottak létszáma (fő)</t>
  </si>
  <si>
    <t xml:space="preserve">Felhalmozási költségvetés előirányzat csoport </t>
  </si>
  <si>
    <t>Működési költségvetés előirányzat csoport</t>
  </si>
  <si>
    <t>kötelező feladatok</t>
  </si>
  <si>
    <t>központi költségvetési szervek részére</t>
  </si>
  <si>
    <t>központi kezelésű előirányzatok részére</t>
  </si>
  <si>
    <t>fejezeti kezelésű előirányzatok EU-s programokra és azok hazai társfinanszírozása részére</t>
  </si>
  <si>
    <t>egyéb fejezeti kezelésű előirányzatok részére</t>
  </si>
  <si>
    <t>társadalombiztosítás pénzügyi alapjai részére</t>
  </si>
  <si>
    <t>elkülönített állami pénzalapok részére</t>
  </si>
  <si>
    <t>helyi önkormányzatok és költségvetési szerveik részére</t>
  </si>
  <si>
    <t>társulások és költségvetési szerveik részére</t>
  </si>
  <si>
    <t>nemzetiségi önkormányzatok és költségvetési szerveik részére</t>
  </si>
  <si>
    <t>térségi fejlesztési tanácsok és költségvetési szerveik részére</t>
  </si>
  <si>
    <t>egyházi jogi személyek részére</t>
  </si>
  <si>
    <t>egyéb civil szervezetek részére</t>
  </si>
  <si>
    <t>háztartások részére</t>
  </si>
  <si>
    <t>pénzügyi vállalkozások részére</t>
  </si>
  <si>
    <t>állami többségi tulajdonú nem pénzügyi vállalkozások részére</t>
  </si>
  <si>
    <t>önkormányzati többségi tulajdonú nem pénzügyi vállalkozások részére</t>
  </si>
  <si>
    <t>egyéb vállalkozások részére</t>
  </si>
  <si>
    <t>Európai Unió részére</t>
  </si>
  <si>
    <t>kormányok és nemzetközi szervezetek részére</t>
  </si>
  <si>
    <t>egyéb külföldiek részére</t>
  </si>
  <si>
    <t>Európai Unió  részére</t>
  </si>
  <si>
    <t>központi költségvetési szervektől</t>
  </si>
  <si>
    <t>helyi önkormányzatok és költségvetési szerveiktől</t>
  </si>
  <si>
    <t>társulások és költségvetési szerveiktől</t>
  </si>
  <si>
    <t>nemzetiségi önkormányzatok és költségvetési szerveiktől</t>
  </si>
  <si>
    <t>térségi fejlesztési tanácsok és költségvetési szerveiktől</t>
  </si>
  <si>
    <t xml:space="preserve"> központi költségvetési szervektől</t>
  </si>
  <si>
    <t>elkülönített állami pénzalapoktól</t>
  </si>
  <si>
    <t>társadalombiztosítás pénzügyi alapjaitól</t>
  </si>
  <si>
    <t>egyéb fejezeti kezelésű előirányzatoktól</t>
  </si>
  <si>
    <t>központi kezelésű előirányzatoktól</t>
  </si>
  <si>
    <t>fejezeti kezelésű előirányzatok EU-s programokra és azok hazai társfinanszírozásától</t>
  </si>
  <si>
    <t>egyházi jogi személyektől</t>
  </si>
  <si>
    <t>egyéb civil szervezetektől</t>
  </si>
  <si>
    <t>kormányok és nemzetközi szervezetektől</t>
  </si>
  <si>
    <t>egyéb külföldiektől</t>
  </si>
  <si>
    <t>Európai Uniótól</t>
  </si>
  <si>
    <t>egyéb vállalkozásoktól</t>
  </si>
  <si>
    <t>önkormányzati többségi tulajdonú nem pénzügyi vállalkozásoktól</t>
  </si>
  <si>
    <t>állami többségi tulajdonú nem pénzügyi vállalkozásoktól</t>
  </si>
  <si>
    <t>pénzügyi vállalkozásoktól</t>
  </si>
  <si>
    <t>háztartásoktól</t>
  </si>
  <si>
    <t xml:space="preserve">Európai Uniótól </t>
  </si>
  <si>
    <t xml:space="preserve">Költségvetési engedélyezett létszámkeret (álláshely) (fő) ÖNKORMÁNYZAT </t>
  </si>
  <si>
    <t>költségvetési egyenleg  MŰKÖDÉSI</t>
  </si>
  <si>
    <t>költségvetési egyenleg FELHALMOZÁSI</t>
  </si>
  <si>
    <t>Céltartalékok-</t>
  </si>
  <si>
    <t>Általános tartalékok</t>
  </si>
  <si>
    <t>Megnevezés</t>
  </si>
  <si>
    <t>nettó</t>
  </si>
  <si>
    <t>áfa</t>
  </si>
  <si>
    <t>bruttó</t>
  </si>
  <si>
    <t xml:space="preserve">kiadási eredeti előirányzat </t>
  </si>
  <si>
    <t>adósságot keletkeztető ügylet kezdő időpontja</t>
  </si>
  <si>
    <t>adósságot keletkeztető ügylet lejárati időpontja</t>
  </si>
  <si>
    <t>ebből kiadási előirányzat fedezete-saját forrás</t>
  </si>
  <si>
    <t>ebből kiadási előirányzat fedezete-adósságot keletkeztető ügylet</t>
  </si>
  <si>
    <t>adósságot keletkeztető ügylet fajtája</t>
  </si>
  <si>
    <t>adósságot keletkeztető ügylet- várható visszatérítendő összege (kamattal) leáratig mindösszesen</t>
  </si>
  <si>
    <t xml:space="preserve">adósságot keletkeztető ügyletekből és kezességvállalásokból fennálló kötelezettségek </t>
  </si>
  <si>
    <t>saját bevételek 2014.</t>
  </si>
  <si>
    <t>saját bevételek 2015.</t>
  </si>
  <si>
    <t>saját bevételek 2016.</t>
  </si>
  <si>
    <t>a)4 hitel, kölcsön felvétele, átvállalása a folyósítás, átvállalás napjától a végtörlesztés napjáig, és annak aktuális tőketartozása,</t>
  </si>
  <si>
    <t>g)5 hitelintézetek által, származékos műveletek különbözeteként az Államadósság Kezelő Központ Zrt.-nél (a továbbiakban: ÁKK Zrt.) elhelyezett fedezeti betétek, és azok összege.</t>
  </si>
  <si>
    <t>adósságot keletkeztető ügylet rovatszáma (B8)</t>
  </si>
  <si>
    <t>hitel/lízing/kölcsön/értékpapír</t>
  </si>
  <si>
    <r>
      <t>b)</t>
    </r>
    <r>
      <rPr>
        <sz val="12"/>
        <color indexed="8"/>
        <rFont val="Bookman Old Style"/>
        <family val="1"/>
        <charset val="238"/>
      </rPr>
      <t xml:space="preserve"> a számvitelről szóló törvény (a továbbiakban: Szt.) szerinti hitelviszonyt megtestesítő értékpapír forgalomba hozatala a forgalomba hozatal napjától a beváltás napjáig, kamatozó értékpapír esetén annak névértéke, egyéb értékpapír esetén annak vételára,</t>
    </r>
  </si>
  <si>
    <r>
      <t>c)</t>
    </r>
    <r>
      <rPr>
        <sz val="12"/>
        <color indexed="8"/>
        <rFont val="Bookman Old Style"/>
        <family val="1"/>
        <charset val="238"/>
      </rPr>
      <t xml:space="preserve"> váltó kibocsátása a kibocsátás napjától a beváltás napjáig, és annak a váltóval kiváltott kötelezettséggel megegyező, kamatot nem tartalmazó értéke,</t>
    </r>
  </si>
  <si>
    <r>
      <t>d)</t>
    </r>
    <r>
      <rPr>
        <sz val="12"/>
        <color indexed="8"/>
        <rFont val="Bookman Old Style"/>
        <family val="1"/>
        <charset val="238"/>
      </rPr>
      <t xml:space="preserve"> az Szt. szerint pénzügyi lízing lízingbevevői félként történő megkötése a lízing futamideje alatt, és a lízingszerződésben kikötött tőkerész hátralévő összege,</t>
    </r>
  </si>
  <si>
    <r>
      <t>e)</t>
    </r>
    <r>
      <rPr>
        <sz val="12"/>
        <color indexed="8"/>
        <rFont val="Bookman Old Style"/>
        <family val="1"/>
        <charset val="238"/>
      </rPr>
      <t xml:space="preserve"> a visszavásárlási kötelezettség kikötésével megkötött adásvételi szerződés eladói félként történő megkötése – ideértve az Szt. szerinti valódi penziós és óvadéki repóügyleteket is – a visszavásárlásig, és a kikötött visszavásárlási ár,</t>
    </r>
  </si>
  <si>
    <r>
      <t>f)</t>
    </r>
    <r>
      <rPr>
        <sz val="12"/>
        <color indexed="8"/>
        <rFont val="Bookman Old Style"/>
        <family val="1"/>
        <charset val="238"/>
      </rPr>
      <t xml:space="preserve"> a szerződésben kapott, legalább háromszázhatvanöt nap időtartamú halasztott fizetés, részletfizetés, és a még ki nem fizetett ellenérték,</t>
    </r>
  </si>
  <si>
    <t>Stabilitási tv.10. § (3):  Az önkormányzat 3. § (1) bekezdése szerinti adósságot keletkeztető ügyletből származó tárgyévi összes fizetési kötelezettsége az adósságot keletkeztető ügylet futamidejének végéig egyik évben sem haladja meg az önkormányzat adott évi saját bevételeinek 50%-át.</t>
  </si>
  <si>
    <t>d)53 törvény alapján az önkormányzatot megillető illeték, bírság, díj;</t>
  </si>
  <si>
    <r>
      <t>Mötv. 106. §</t>
    </r>
    <r>
      <rPr>
        <sz val="12"/>
        <color indexed="8"/>
        <rFont val="Bookman Old Style"/>
        <family val="1"/>
        <charset val="238"/>
      </rPr>
      <t xml:space="preserve"> (1) E törvény alkalmazásában saját bevétel:</t>
    </r>
  </si>
  <si>
    <r>
      <t>a)</t>
    </r>
    <r>
      <rPr>
        <sz val="12"/>
        <color indexed="8"/>
        <rFont val="Bookman Old Style"/>
        <family val="1"/>
        <charset val="238"/>
      </rPr>
      <t xml:space="preserve"> a helyi adók;</t>
    </r>
  </si>
  <si>
    <r>
      <t>b)</t>
    </r>
    <r>
      <rPr>
        <sz val="12"/>
        <color indexed="8"/>
        <rFont val="Bookman Old Style"/>
        <family val="1"/>
        <charset val="238"/>
      </rPr>
      <t xml:space="preserve"> saját tevékenységből, vállalkozásból és az önkormányzati vagyon hasznosításából származó bevétel, nyereség, osztalék, kamat és bérleti díj;</t>
    </r>
  </si>
  <si>
    <r>
      <t>c)</t>
    </r>
    <r>
      <rPr>
        <sz val="12"/>
        <color indexed="8"/>
        <rFont val="Bookman Old Style"/>
        <family val="1"/>
        <charset val="238"/>
      </rPr>
      <t xml:space="preserve"> átvett pénzeszközök;</t>
    </r>
  </si>
  <si>
    <r>
      <t>e)</t>
    </r>
    <r>
      <rPr>
        <sz val="12"/>
        <color indexed="8"/>
        <rFont val="Bookman Old Style"/>
        <family val="1"/>
        <charset val="238"/>
      </rPr>
      <t xml:space="preserve"> az önkormányzat és intézményei egyéb sajátos bevételei.</t>
    </r>
  </si>
  <si>
    <t>ÖNKORMÁNYZATI ELŐIRÁNYZATOK</t>
  </si>
  <si>
    <t>KÖLTSÉGVETÉSI SZERV</t>
  </si>
  <si>
    <t>MINDÖSSZESEN</t>
  </si>
  <si>
    <t>Projekt megnevezése</t>
  </si>
  <si>
    <t>B16 Működési célú támogatások fejezeti kezelésű előirányzatok EU-s programokra és azok hazai társfinanszírozásától</t>
  </si>
  <si>
    <t>B25 Felhalmozási célú támogatásokfejezeti kezelésű előirányzatok EU-s programokra és azok hazai társfinanszírozásától</t>
  </si>
  <si>
    <t>B63 Működési célú átvett pénzeszközök Európai Uniótól</t>
  </si>
  <si>
    <t>B73 Felhalmozási célú átvett pénzeszközök Európai Uniótól</t>
  </si>
  <si>
    <t xml:space="preserve">B1-B7 Költségvetési bevételek </t>
  </si>
  <si>
    <t>Eredeti ei.</t>
  </si>
  <si>
    <t>B1-7 A helyi önkormányzat projekthez történő hozzájárulása</t>
  </si>
  <si>
    <t>B8 Finanszírozási bevételek- önkormányzat projekthez történő hozzájárulása</t>
  </si>
  <si>
    <t>K1-K8. Költségvetési kiadások ÖSSZESEN</t>
  </si>
  <si>
    <t>Tájékoztató mellékletek:</t>
  </si>
  <si>
    <t>Létszámkeret</t>
  </si>
  <si>
    <t>Beruházások, felújítások</t>
  </si>
  <si>
    <t>Tartalékok</t>
  </si>
  <si>
    <t>Stabilitás 1.</t>
  </si>
  <si>
    <t>Stabilitás 2.</t>
  </si>
  <si>
    <t>EU projektek</t>
  </si>
  <si>
    <t xml:space="preserve">1.számú melléklet </t>
  </si>
  <si>
    <t xml:space="preserve">2.számú melléklet </t>
  </si>
  <si>
    <t>Kiadások működési és felhalmozási bontásban</t>
  </si>
  <si>
    <t xml:space="preserve">3.számú melléklet </t>
  </si>
  <si>
    <t xml:space="preserve">4.számú melléklet </t>
  </si>
  <si>
    <t xml:space="preserve">6.számú melléklet </t>
  </si>
  <si>
    <t xml:space="preserve">7.számú melléklet </t>
  </si>
  <si>
    <t xml:space="preserve">8.számú melléklet </t>
  </si>
  <si>
    <t xml:space="preserve">9.számú melléklet </t>
  </si>
  <si>
    <t xml:space="preserve">10.számú melléklet </t>
  </si>
  <si>
    <t xml:space="preserve">11.számú melléklet </t>
  </si>
  <si>
    <t xml:space="preserve">12.számú melléklet </t>
  </si>
  <si>
    <t>Szociális kiadások</t>
  </si>
  <si>
    <t xml:space="preserve">13.számú melléklet </t>
  </si>
  <si>
    <t>Átadott pénzeszközök</t>
  </si>
  <si>
    <t xml:space="preserve">14.számú melléklet </t>
  </si>
  <si>
    <t>Átvett pénzeszközök</t>
  </si>
  <si>
    <t>Helyi adók</t>
  </si>
  <si>
    <t>Többéves kihatással járó döntések</t>
  </si>
  <si>
    <t>Betételek működési és felhalmozási bontásban</t>
  </si>
  <si>
    <t>4.számú melléklet</t>
  </si>
  <si>
    <t>1.számú melléklet</t>
  </si>
  <si>
    <t>2.számú melléklet</t>
  </si>
  <si>
    <t>3.számú melléklet</t>
  </si>
  <si>
    <t>Mellékletek</t>
  </si>
  <si>
    <t>5.számú melléklet</t>
  </si>
  <si>
    <t>Kötelező mellékletek:</t>
  </si>
  <si>
    <t>Kiemelt előirányzatok</t>
  </si>
  <si>
    <t>6.számú melléklet</t>
  </si>
  <si>
    <t>7.számú melléklet</t>
  </si>
  <si>
    <t>8.számú melléklet</t>
  </si>
  <si>
    <t>9.számú melléklet</t>
  </si>
  <si>
    <t>10.számú melléklet</t>
  </si>
  <si>
    <t>11.számú melléklet</t>
  </si>
  <si>
    <t>12.számú melléklet</t>
  </si>
  <si>
    <t>13.számú melléklet</t>
  </si>
  <si>
    <t>14.számú melléklet</t>
  </si>
  <si>
    <t xml:space="preserve">5.számú melléklet </t>
  </si>
  <si>
    <t>egyéb alkalmazott</t>
  </si>
  <si>
    <t>Eszteregnye Község Önkormányzata</t>
  </si>
  <si>
    <t>konyha</t>
  </si>
  <si>
    <t>ovi</t>
  </si>
  <si>
    <t>közfogl.</t>
  </si>
  <si>
    <t>védőnő</t>
  </si>
  <si>
    <t>társadalombiztosítás pénzügyi alapjaitól-védőnő</t>
  </si>
  <si>
    <t>társulások és költségvetési szerveiktől-Kerekvár óvoda-bejáró gyerekek</t>
  </si>
  <si>
    <t>Egyéb működési bevételek-továbbszámlázott szolgáltatás(villany,gáz)</t>
  </si>
  <si>
    <t>Helyi iparűzési adó</t>
  </si>
  <si>
    <t>Biztosító által fizetett kártérítés</t>
  </si>
  <si>
    <t>B411</t>
  </si>
  <si>
    <t>Helyi adó és egyéb közhatalmi bevételek (Ft)</t>
  </si>
  <si>
    <t>Lakosságnak juttatott támogatások, szociális, rászorultsági jellegű ellátások (Ft)</t>
  </si>
  <si>
    <t>Kiadások (Ft)</t>
  </si>
  <si>
    <t>Bevételek (Ft)</t>
  </si>
  <si>
    <t>2018. évi költségvetés</t>
  </si>
  <si>
    <t>Tárgyévi kifizetés (2018. évi ei.)</t>
  </si>
  <si>
    <t>2019. évi kifizetés</t>
  </si>
  <si>
    <t>2020. évi kifizetés</t>
  </si>
  <si>
    <t>2021. évi kifizetés</t>
  </si>
  <si>
    <t>2022. év utáni kifizetések</t>
  </si>
  <si>
    <t>Működési célú támogatások az EU-nak</t>
  </si>
  <si>
    <t>K513</t>
  </si>
  <si>
    <t>Felhalmozási célú tám-ok az EU-nak</t>
  </si>
  <si>
    <t>K89</t>
  </si>
  <si>
    <t>Kincstárjegyek beváltása</t>
  </si>
  <si>
    <t>Éven belüli lejáratú belföldi értékpapírok beváltása</t>
  </si>
  <si>
    <t>Belföldi kötvények beváltása</t>
  </si>
  <si>
    <t>K9125</t>
  </si>
  <si>
    <t>Éven túli lejáratú belföldi értékpapírok beváltása</t>
  </si>
  <si>
    <t>K9126</t>
  </si>
  <si>
    <t>Pénzeszközök lekötött bankbetétként elhelyezése</t>
  </si>
  <si>
    <t>Hosszú lejáratú tulajdonosi kölcsönök kiadásai</t>
  </si>
  <si>
    <t>K9191</t>
  </si>
  <si>
    <t>Rövid lejáratú tulajdonosi kölcsönök kiadásai</t>
  </si>
  <si>
    <t>K9192</t>
  </si>
  <si>
    <t>Hitelek, kölcsönök törlesztése külföldi kormányok és nemzetközi szervezeteknek</t>
  </si>
  <si>
    <t>Hitelek, kölcsönök törlesztése külföldi pénzintézeteknek</t>
  </si>
  <si>
    <t>K925</t>
  </si>
  <si>
    <t>Váltókiadások</t>
  </si>
  <si>
    <t>K94</t>
  </si>
  <si>
    <t>Működési célú költségvetési támogatások és kiegészítő támogatások</t>
  </si>
  <si>
    <t>Elszámolásból származó bevételek</t>
  </si>
  <si>
    <t>Működési célú visszatérítendő támogatások, kölcsönök visszatérülése az EU-tól</t>
  </si>
  <si>
    <t>Működési célú visszatérítendő támogatások, kölcsönök visszatérülése kormányoktól és más nemzetközi szervezetektől</t>
  </si>
  <si>
    <t>B64</t>
  </si>
  <si>
    <t>B65</t>
  </si>
  <si>
    <t>Felhalmozási célú visszatérítendő támogatások, kölcsönök visszatérülése az EU-tól</t>
  </si>
  <si>
    <t>Felhalmozási célú visszatérítendő támogatások, kölcsönök visszatérülése kormányoktól és más nemzetközi szervezetektől</t>
  </si>
  <si>
    <t>B74</t>
  </si>
  <si>
    <t>B75</t>
  </si>
  <si>
    <t xml:space="preserve">Előző év költségvetési maradványának igénybevétele </t>
  </si>
  <si>
    <t xml:space="preserve">Előző év vállalkozási maradványának igénybevétele </t>
  </si>
  <si>
    <t>Lekötött bankbetétek megszüntetése</t>
  </si>
  <si>
    <t xml:space="preserve">Hosszú lejáratú tulajdonosi kölcsönök bevételei </t>
  </si>
  <si>
    <t>B8191</t>
  </si>
  <si>
    <t xml:space="preserve">Rövid lejáratú tulajdonosi kölcsönök bevételei </t>
  </si>
  <si>
    <t>B8192</t>
  </si>
  <si>
    <t>Hitelek, kölcsönök felvétele külföldi kormányoktól és nemzetközi szervezeteitől</t>
  </si>
  <si>
    <t>Hitelek, kölcsönök felvétele külföldi pénzintézetektől</t>
  </si>
  <si>
    <t>B825</t>
  </si>
  <si>
    <t>Váltóbevételek</t>
  </si>
  <si>
    <t>B84</t>
  </si>
  <si>
    <t>2018. évi előirányzat</t>
  </si>
  <si>
    <t>2018. évi
 előirányzat</t>
  </si>
  <si>
    <t>Egyéb működési célú támogatások bevételei államháztartáson belülről (közfogl., OEP védőnő)</t>
  </si>
  <si>
    <t>Támogatások, kölcsönök bevételei (Ft)</t>
  </si>
  <si>
    <t>Beruházások és felújítások (Ft)</t>
  </si>
  <si>
    <t>Támogatások, kölcsönök nyújtása és törlesztése (Ft)</t>
  </si>
  <si>
    <t>Általános- és céltartalékok (Ft)</t>
  </si>
  <si>
    <t>a költségvetési év azon fejlesztési céljai, amelyek megvalósításához a Stabilitási tv. 3. § (1) bekezdése szerinti adósságot keletkeztető ügylet megkötése válik vagy válhat szükségessé (Ft)</t>
  </si>
  <si>
    <t>A Stabilitási tv. 3. § (1) bekezdése szerinti adósságot keletkeztető ügyletekből és kezességvállalásokból fennálló kötelezettségek az adósságot keletkeztető ügyletek futamidejének végéig, illetve a kezesség érvényesíthetőségéig, és a Stabilitási tv. 45. § (1) bekezdés a) pontja felhatalmazása alapján kiadott jogszabályban meghatározottak szerinti saját bevételek (Ft)</t>
  </si>
  <si>
    <t>Az európai uniós forrásból finanszírozott támogatással megvalósuló programok, projektek kiadásai, bevételei, valamint a helyi önkormányzat ilyen projektekhez történő hozzájárulásai (Ft)</t>
  </si>
  <si>
    <t>A többéves kihatással járó döntések számszerűsítése évenkénti bontásban és összesítve (Ft)</t>
  </si>
  <si>
    <t>Csíkfa utca felújítás befejezése</t>
  </si>
  <si>
    <t>Temető út építése</t>
  </si>
  <si>
    <t>Tűzoltó szertár felújítás</t>
  </si>
  <si>
    <t>Gép besz (pályázat)</t>
  </si>
  <si>
    <t>fizikai alkalmazott, a költségvetési szerveknél foglalkoztatott egyéb munkavállaló</t>
  </si>
  <si>
    <t>alpolgármester, főpolgármester-helyettes, megyei közgyűlés elnöke, alelnöke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</si>
</sst>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F_t_-;\-* #,##0.00\ _F_t_-;_-* &quot;-&quot;??\ _F_t_-;_-@_-"/>
    <numFmt numFmtId="164" formatCode="0__"/>
    <numFmt numFmtId="165" formatCode="\ ##########"/>
    <numFmt numFmtId="166" formatCode="_-* #,##0\ _F_t_-;\-* #,##0\ _F_t_-;_-* &quot;-&quot;??\ _F_t_-;_-@_-"/>
  </numFmts>
  <fonts count="59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b/>
      <sz val="10"/>
      <name val="Bookman Old Style"/>
      <family val="1"/>
      <charset val="238"/>
    </font>
    <font>
      <sz val="10"/>
      <name val="Bookman Old Style"/>
      <family val="1"/>
      <charset val="238"/>
    </font>
    <font>
      <b/>
      <sz val="12"/>
      <name val="Bookman Old Style"/>
      <family val="1"/>
      <charset val="238"/>
    </font>
    <font>
      <b/>
      <sz val="11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sz val="12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sz val="10"/>
      <name val="Arial CE"/>
      <charset val="238"/>
    </font>
    <font>
      <sz val="11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b/>
      <i/>
      <sz val="14"/>
      <name val="Bookman Old Style"/>
      <family val="1"/>
      <charset val="238"/>
    </font>
    <font>
      <b/>
      <i/>
      <sz val="12"/>
      <name val="Bookman Old Style"/>
      <family val="1"/>
      <charset val="238"/>
    </font>
    <font>
      <b/>
      <i/>
      <sz val="10"/>
      <name val="Bookman Old Style"/>
      <family val="1"/>
      <charset val="238"/>
    </font>
    <font>
      <b/>
      <i/>
      <sz val="9"/>
      <name val="Bookman Old Style"/>
      <family val="1"/>
      <charset val="238"/>
    </font>
    <font>
      <b/>
      <i/>
      <sz val="11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sz val="14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sz val="12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i/>
      <sz val="10"/>
      <color indexed="40"/>
      <name val="Bookman Old Style"/>
      <family val="1"/>
      <charset val="238"/>
    </font>
    <font>
      <b/>
      <sz val="10"/>
      <color indexed="40"/>
      <name val="Bookman Old Style"/>
      <family val="1"/>
      <charset val="238"/>
    </font>
    <font>
      <b/>
      <i/>
      <u/>
      <sz val="12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sz val="9"/>
      <color indexed="8"/>
      <name val="Bookman Old Style"/>
      <family val="1"/>
      <charset val="238"/>
    </font>
    <font>
      <u/>
      <sz val="11"/>
      <color indexed="12"/>
      <name val="Bookman Old Style"/>
      <family val="1"/>
      <charset val="238"/>
    </font>
    <font>
      <i/>
      <sz val="12"/>
      <color indexed="8"/>
      <name val="Bookman Old Style"/>
      <family val="1"/>
      <charset val="238"/>
    </font>
    <font>
      <b/>
      <i/>
      <sz val="12"/>
      <color indexed="8"/>
      <name val="Bookman Old Style"/>
      <family val="1"/>
      <charset val="238"/>
    </font>
    <font>
      <b/>
      <sz val="10"/>
      <color indexed="8"/>
      <name val="Bookman Old Style"/>
      <family val="1"/>
      <charset val="238"/>
    </font>
    <font>
      <b/>
      <i/>
      <sz val="11"/>
      <color indexed="8"/>
      <name val="Bookman Old Style"/>
      <family val="1"/>
      <charset val="238"/>
    </font>
    <font>
      <b/>
      <sz val="11"/>
      <color indexed="10"/>
      <name val="Bookman Old Style"/>
      <family val="1"/>
      <charset val="238"/>
    </font>
    <font>
      <i/>
      <sz val="14"/>
      <color indexed="8"/>
      <name val="Calibri"/>
      <family val="2"/>
      <charset val="238"/>
    </font>
    <font>
      <b/>
      <sz val="12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8"/>
      <name val="Calibri"/>
      <family val="2"/>
      <charset val="238"/>
    </font>
    <font>
      <b/>
      <sz val="14"/>
      <name val="Bookman Old Style"/>
      <family val="1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i/>
      <sz val="11"/>
      <color indexed="8"/>
      <name val="Bookman Old Style"/>
      <family val="1"/>
      <charset val="238"/>
    </font>
    <font>
      <b/>
      <sz val="16"/>
      <color indexed="8"/>
      <name val="Bookman Old Style"/>
      <family val="1"/>
      <charset val="238"/>
    </font>
    <font>
      <b/>
      <sz val="14"/>
      <color indexed="10"/>
      <name val="Bookman Old Style"/>
      <family val="1"/>
      <charset val="238"/>
    </font>
    <font>
      <i/>
      <sz val="11"/>
      <color indexed="8"/>
      <name val="Calibri"/>
      <family val="2"/>
      <charset val="238"/>
    </font>
    <font>
      <sz val="11"/>
      <color indexed="10"/>
      <name val="Bookman Old Style"/>
      <family val="1"/>
      <charset val="238"/>
    </font>
    <font>
      <sz val="11"/>
      <name val="Calibri"/>
      <family val="2"/>
      <charset val="238"/>
    </font>
    <font>
      <u/>
      <sz val="11"/>
      <color theme="10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1"/>
      <name val="Bookman Old Style"/>
      <family val="1"/>
      <charset val="238"/>
    </font>
    <font>
      <b/>
      <i/>
      <sz val="11"/>
      <color theme="1"/>
      <name val="Bookman Old Style"/>
      <family val="1"/>
      <charset val="238"/>
    </font>
    <font>
      <b/>
      <sz val="11"/>
      <color theme="1"/>
      <name val="Bookman Old Style"/>
      <family val="1"/>
      <charset val="238"/>
    </font>
    <font>
      <b/>
      <sz val="11"/>
      <name val="Calibri"/>
      <family val="2"/>
      <charset val="238"/>
    </font>
    <font>
      <sz val="11"/>
      <color theme="1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52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3" fillId="0" borderId="0"/>
    <xf numFmtId="43" fontId="58" fillId="0" borderId="0" applyFont="0" applyFill="0" applyBorder="0" applyAlignment="0" applyProtection="0"/>
  </cellStyleXfs>
  <cellXfs count="257">
    <xf numFmtId="0" fontId="0" fillId="0" borderId="0" xfId="0"/>
    <xf numFmtId="0" fontId="0" fillId="0" borderId="0" xfId="0" applyAlignment="1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21" fillId="0" borderId="0" xfId="0" applyFont="1"/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0" fillId="0" borderId="0" xfId="0" applyBorder="1"/>
    <xf numFmtId="0" fontId="2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0" fillId="0" borderId="1" xfId="0" applyBorder="1"/>
    <xf numFmtId="0" fontId="4" fillId="0" borderId="1" xfId="0" applyFont="1" applyFill="1" applyBorder="1" applyAlignment="1">
      <alignment vertical="center"/>
    </xf>
    <xf numFmtId="0" fontId="4" fillId="0" borderId="1" xfId="0" applyNumberFormat="1" applyFont="1" applyFill="1" applyBorder="1" applyAlignment="1">
      <alignment vertical="center"/>
    </xf>
    <xf numFmtId="165" fontId="4" fillId="0" borderId="1" xfId="0" applyNumberFormat="1" applyFont="1" applyFill="1" applyBorder="1" applyAlignment="1">
      <alignment vertical="center"/>
    </xf>
    <xf numFmtId="0" fontId="4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165" fontId="3" fillId="0" borderId="1" xfId="0" applyNumberFormat="1" applyFont="1" applyFill="1" applyBorder="1" applyAlignment="1">
      <alignment vertical="center"/>
    </xf>
    <xf numFmtId="164" fontId="4" fillId="0" borderId="1" xfId="0" applyNumberFormat="1" applyFont="1" applyFill="1" applyBorder="1" applyAlignment="1">
      <alignment horizontal="left" vertical="center"/>
    </xf>
    <xf numFmtId="0" fontId="5" fillId="4" borderId="1" xfId="0" applyFont="1" applyFill="1" applyBorder="1" applyAlignment="1">
      <alignment horizontal="left" vertical="center"/>
    </xf>
    <xf numFmtId="165" fontId="5" fillId="4" borderId="1" xfId="0" applyNumberFormat="1" applyFont="1" applyFill="1" applyBorder="1" applyAlignment="1">
      <alignment vertical="center"/>
    </xf>
    <xf numFmtId="0" fontId="7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 wrapText="1"/>
    </xf>
    <xf numFmtId="0" fontId="8" fillId="4" borderId="1" xfId="0" applyFont="1" applyFill="1" applyBorder="1" applyAlignment="1">
      <alignment horizontal="left" vertical="center"/>
    </xf>
    <xf numFmtId="0" fontId="5" fillId="4" borderId="1" xfId="0" applyFont="1" applyFill="1" applyBorder="1" applyAlignment="1">
      <alignment horizontal="left" vertical="center" wrapText="1"/>
    </xf>
    <xf numFmtId="0" fontId="21" fillId="0" borderId="1" xfId="0" applyFont="1" applyBorder="1"/>
    <xf numFmtId="0" fontId="22" fillId="0" borderId="1" xfId="0" applyFont="1" applyBorder="1"/>
    <xf numFmtId="0" fontId="23" fillId="0" borderId="1" xfId="0" applyFont="1" applyBorder="1"/>
    <xf numFmtId="0" fontId="24" fillId="5" borderId="1" xfId="0" applyFont="1" applyFill="1" applyBorder="1"/>
    <xf numFmtId="0" fontId="8" fillId="4" borderId="1" xfId="0" applyFont="1" applyFill="1" applyBorder="1" applyAlignment="1">
      <alignment horizontal="left" vertical="center" wrapText="1"/>
    </xf>
    <xf numFmtId="0" fontId="26" fillId="0" borderId="0" xfId="0" applyFont="1"/>
    <xf numFmtId="0" fontId="9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vertical="center" wrapText="1"/>
    </xf>
    <xf numFmtId="165" fontId="10" fillId="0" borderId="1" xfId="0" applyNumberFormat="1" applyFont="1" applyFill="1" applyBorder="1" applyAlignment="1">
      <alignment vertical="center"/>
    </xf>
    <xf numFmtId="0" fontId="27" fillId="0" borderId="1" xfId="0" applyFont="1" applyFill="1" applyBorder="1" applyAlignment="1">
      <alignment horizontal="left" vertical="center" wrapText="1"/>
    </xf>
    <xf numFmtId="0" fontId="28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vertical="center"/>
    </xf>
    <xf numFmtId="0" fontId="24" fillId="0" borderId="0" xfId="0" applyFont="1"/>
    <xf numFmtId="0" fontId="6" fillId="0" borderId="1" xfId="3" applyFont="1" applyFill="1" applyBorder="1" applyAlignment="1">
      <alignment horizontal="left" vertical="center" wrapText="1"/>
    </xf>
    <xf numFmtId="0" fontId="7" fillId="0" borderId="1" xfId="3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0" fillId="0" borderId="1" xfId="0" applyFont="1" applyBorder="1" applyAlignment="1">
      <alignment wrapText="1"/>
    </xf>
    <xf numFmtId="0" fontId="5" fillId="6" borderId="1" xfId="0" applyFont="1" applyFill="1" applyBorder="1" applyAlignment="1">
      <alignment horizontal="left" vertical="center"/>
    </xf>
    <xf numFmtId="0" fontId="31" fillId="0" borderId="1" xfId="0" applyFont="1" applyBorder="1"/>
    <xf numFmtId="0" fontId="31" fillId="0" borderId="1" xfId="0" applyFont="1" applyBorder="1" applyAlignment="1">
      <alignment wrapText="1"/>
    </xf>
    <xf numFmtId="0" fontId="32" fillId="0" borderId="0" xfId="1" applyFont="1" applyAlignment="1" applyProtection="1"/>
    <xf numFmtId="0" fontId="33" fillId="0" borderId="0" xfId="0" applyFont="1"/>
    <xf numFmtId="0" fontId="34" fillId="0" borderId="0" xfId="0" applyFont="1" applyAlignment="1">
      <alignment horizontal="center" wrapText="1"/>
    </xf>
    <xf numFmtId="0" fontId="24" fillId="0" borderId="0" xfId="0" applyFont="1" applyAlignment="1">
      <alignment horizontal="center" wrapText="1"/>
    </xf>
    <xf numFmtId="0" fontId="26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35" fillId="0" borderId="1" xfId="0" applyFont="1" applyBorder="1" applyAlignment="1">
      <alignment wrapText="1"/>
    </xf>
    <xf numFmtId="0" fontId="22" fillId="5" borderId="1" xfId="0" applyFont="1" applyFill="1" applyBorder="1"/>
    <xf numFmtId="0" fontId="26" fillId="0" borderId="0" xfId="0" applyFont="1" applyAlignment="1">
      <alignment horizontal="center"/>
    </xf>
    <xf numFmtId="0" fontId="21" fillId="0" borderId="1" xfId="0" applyFont="1" applyBorder="1" applyAlignment="1">
      <alignment wrapText="1"/>
    </xf>
    <xf numFmtId="0" fontId="14" fillId="0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37" fillId="0" borderId="0" xfId="0" applyFont="1"/>
    <xf numFmtId="0" fontId="38" fillId="0" borderId="0" xfId="0" applyFont="1" applyAlignment="1">
      <alignment horizontal="center" wrapText="1"/>
    </xf>
    <xf numFmtId="0" fontId="18" fillId="0" borderId="1" xfId="0" applyFont="1" applyFill="1" applyBorder="1" applyAlignment="1">
      <alignment wrapText="1"/>
    </xf>
    <xf numFmtId="0" fontId="19" fillId="0" borderId="1" xfId="0" applyFont="1" applyFill="1" applyBorder="1" applyAlignment="1">
      <alignment wrapText="1"/>
    </xf>
    <xf numFmtId="0" fontId="7" fillId="0" borderId="1" xfId="0" applyFont="1" applyFill="1" applyBorder="1"/>
    <xf numFmtId="3" fontId="7" fillId="0" borderId="1" xfId="0" applyNumberFormat="1" applyFont="1" applyFill="1" applyBorder="1"/>
    <xf numFmtId="0" fontId="18" fillId="0" borderId="1" xfId="0" applyFont="1" applyFill="1" applyBorder="1"/>
    <xf numFmtId="3" fontId="18" fillId="0" borderId="1" xfId="0" applyNumberFormat="1" applyFont="1" applyFill="1" applyBorder="1"/>
    <xf numFmtId="0" fontId="17" fillId="0" borderId="1" xfId="0" applyFont="1" applyFill="1" applyBorder="1"/>
    <xf numFmtId="3" fontId="17" fillId="0" borderId="1" xfId="0" applyNumberFormat="1" applyFont="1" applyFill="1" applyBorder="1"/>
    <xf numFmtId="0" fontId="20" fillId="0" borderId="1" xfId="0" applyFont="1" applyFill="1" applyBorder="1" applyAlignment="1">
      <alignment wrapText="1"/>
    </xf>
    <xf numFmtId="0" fontId="39" fillId="0" borderId="0" xfId="0" applyFont="1"/>
    <xf numFmtId="0" fontId="40" fillId="0" borderId="0" xfId="0" applyFont="1"/>
    <xf numFmtId="0" fontId="9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left" vertical="center" wrapText="1"/>
    </xf>
    <xf numFmtId="0" fontId="40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3" fontId="0" fillId="0" borderId="0" xfId="0" applyNumberFormat="1"/>
    <xf numFmtId="3" fontId="10" fillId="5" borderId="1" xfId="0" applyNumberFormat="1" applyFont="1" applyFill="1" applyBorder="1"/>
    <xf numFmtId="3" fontId="10" fillId="0" borderId="1" xfId="0" applyNumberFormat="1" applyFont="1" applyBorder="1"/>
    <xf numFmtId="3" fontId="0" fillId="0" borderId="0" xfId="0" applyNumberFormat="1" applyBorder="1"/>
    <xf numFmtId="3" fontId="36" fillId="0" borderId="1" xfId="0" applyNumberFormat="1" applyFont="1" applyBorder="1"/>
    <xf numFmtId="3" fontId="7" fillId="0" borderId="1" xfId="0" applyNumberFormat="1" applyFont="1" applyFill="1" applyBorder="1" applyAlignment="1">
      <alignment horizontal="right" vertical="center" wrapText="1"/>
    </xf>
    <xf numFmtId="3" fontId="6" fillId="0" borderId="1" xfId="0" applyNumberFormat="1" applyFont="1" applyFill="1" applyBorder="1" applyAlignment="1">
      <alignment horizontal="right" vertical="center" wrapText="1"/>
    </xf>
    <xf numFmtId="3" fontId="7" fillId="0" borderId="1" xfId="0" applyNumberFormat="1" applyFont="1" applyFill="1" applyBorder="1" applyAlignment="1">
      <alignment horizontal="right" vertical="center"/>
    </xf>
    <xf numFmtId="3" fontId="6" fillId="0" borderId="1" xfId="0" applyNumberFormat="1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wrapText="1"/>
    </xf>
    <xf numFmtId="3" fontId="44" fillId="0" borderId="0" xfId="0" applyNumberFormat="1" applyFont="1" applyAlignment="1">
      <alignment horizontal="right"/>
    </xf>
    <xf numFmtId="0" fontId="23" fillId="0" borderId="0" xfId="0" applyFont="1" applyAlignment="1"/>
    <xf numFmtId="0" fontId="7" fillId="0" borderId="1" xfId="3" applyFont="1" applyFill="1" applyBorder="1" applyAlignment="1">
      <alignment horizontal="center" vertical="center" wrapText="1"/>
    </xf>
    <xf numFmtId="0" fontId="44" fillId="0" borderId="0" xfId="0" applyFont="1"/>
    <xf numFmtId="0" fontId="15" fillId="0" borderId="0" xfId="0" applyFont="1"/>
    <xf numFmtId="0" fontId="44" fillId="0" borderId="1" xfId="0" applyFont="1" applyBorder="1" applyAlignment="1">
      <alignment horizontal="center"/>
    </xf>
    <xf numFmtId="0" fontId="15" fillId="0" borderId="1" xfId="0" applyFont="1" applyBorder="1"/>
    <xf numFmtId="3" fontId="15" fillId="0" borderId="1" xfId="0" applyNumberFormat="1" applyFont="1" applyBorder="1"/>
    <xf numFmtId="0" fontId="10" fillId="0" borderId="1" xfId="0" applyFont="1" applyBorder="1"/>
    <xf numFmtId="0" fontId="10" fillId="5" borderId="1" xfId="0" applyFont="1" applyFill="1" applyBorder="1"/>
    <xf numFmtId="3" fontId="15" fillId="0" borderId="0" xfId="0" applyNumberFormat="1" applyFont="1"/>
    <xf numFmtId="3" fontId="44" fillId="0" borderId="0" xfId="0" applyNumberFormat="1" applyFont="1"/>
    <xf numFmtId="0" fontId="12" fillId="0" borderId="0" xfId="0" applyFont="1"/>
    <xf numFmtId="3" fontId="44" fillId="0" borderId="1" xfId="0" applyNumberFormat="1" applyFont="1" applyBorder="1"/>
    <xf numFmtId="3" fontId="45" fillId="0" borderId="1" xfId="0" applyNumberFormat="1" applyFont="1" applyBorder="1"/>
    <xf numFmtId="0" fontId="5" fillId="5" borderId="1" xfId="0" applyFont="1" applyFill="1" applyBorder="1"/>
    <xf numFmtId="0" fontId="11" fillId="5" borderId="1" xfId="0" applyFont="1" applyFill="1" applyBorder="1"/>
    <xf numFmtId="0" fontId="44" fillId="0" borderId="0" xfId="0" applyFont="1" applyBorder="1"/>
    <xf numFmtId="3" fontId="46" fillId="0" borderId="1" xfId="0" applyNumberFormat="1" applyFont="1" applyBorder="1"/>
    <xf numFmtId="0" fontId="5" fillId="6" borderId="1" xfId="0" applyFont="1" applyFill="1" applyBorder="1"/>
    <xf numFmtId="0" fontId="46" fillId="0" borderId="0" xfId="0" applyFont="1"/>
    <xf numFmtId="0" fontId="47" fillId="0" borderId="0" xfId="0" applyFont="1" applyAlignment="1">
      <alignment horizontal="center"/>
    </xf>
    <xf numFmtId="0" fontId="48" fillId="0" borderId="0" xfId="0" applyFont="1" applyAlignment="1"/>
    <xf numFmtId="0" fontId="44" fillId="0" borderId="0" xfId="0" applyFont="1" applyAlignment="1">
      <alignment horizontal="left"/>
    </xf>
    <xf numFmtId="0" fontId="43" fillId="0" borderId="1" xfId="0" applyFont="1" applyBorder="1"/>
    <xf numFmtId="3" fontId="43" fillId="0" borderId="1" xfId="0" applyNumberFormat="1" applyFont="1" applyBorder="1" applyAlignment="1">
      <alignment vertical="center"/>
    </xf>
    <xf numFmtId="0" fontId="0" fillId="0" borderId="0" xfId="0" applyFill="1"/>
    <xf numFmtId="3" fontId="22" fillId="0" borderId="1" xfId="0" applyNumberFormat="1" applyFont="1" applyBorder="1" applyAlignment="1">
      <alignment horizontal="center"/>
    </xf>
    <xf numFmtId="3" fontId="0" fillId="0" borderId="1" xfId="0" applyNumberFormat="1" applyBorder="1"/>
    <xf numFmtId="3" fontId="43" fillId="0" borderId="1" xfId="0" applyNumberFormat="1" applyFont="1" applyBorder="1"/>
    <xf numFmtId="0" fontId="42" fillId="0" borderId="0" xfId="0" applyFont="1" applyAlignment="1">
      <alignment horizontal="center"/>
    </xf>
    <xf numFmtId="3" fontId="21" fillId="0" borderId="1" xfId="0" applyNumberFormat="1" applyFont="1" applyBorder="1"/>
    <xf numFmtId="3" fontId="7" fillId="0" borderId="1" xfId="0" applyNumberFormat="1" applyFont="1" applyFill="1" applyBorder="1" applyAlignment="1">
      <alignment horizontal="left" vertical="center" wrapText="1"/>
    </xf>
    <xf numFmtId="3" fontId="4" fillId="0" borderId="1" xfId="0" applyNumberFormat="1" applyFont="1" applyFill="1" applyBorder="1" applyAlignment="1">
      <alignment horizontal="left" vertical="center"/>
    </xf>
    <xf numFmtId="3" fontId="4" fillId="0" borderId="1" xfId="0" applyNumberFormat="1" applyFont="1" applyFill="1" applyBorder="1" applyAlignment="1">
      <alignment horizontal="left" vertical="center" wrapText="1"/>
    </xf>
    <xf numFmtId="3" fontId="8" fillId="2" borderId="1" xfId="0" applyNumberFormat="1" applyFont="1" applyFill="1" applyBorder="1" applyAlignment="1">
      <alignment horizontal="left" vertical="center" wrapText="1"/>
    </xf>
    <xf numFmtId="3" fontId="3" fillId="2" borderId="1" xfId="0" applyNumberFormat="1" applyFont="1" applyFill="1" applyBorder="1" applyAlignment="1">
      <alignment horizontal="left" vertical="center"/>
    </xf>
    <xf numFmtId="3" fontId="3" fillId="0" borderId="1" xfId="0" applyNumberFormat="1" applyFont="1" applyFill="1" applyBorder="1" applyAlignment="1">
      <alignment horizontal="left" vertical="center"/>
    </xf>
    <xf numFmtId="3" fontId="49" fillId="0" borderId="1" xfId="0" applyNumberFormat="1" applyFont="1" applyBorder="1"/>
    <xf numFmtId="3" fontId="26" fillId="0" borderId="0" xfId="0" applyNumberFormat="1" applyFont="1" applyAlignment="1">
      <alignment horizontal="center" wrapText="1"/>
    </xf>
    <xf numFmtId="3" fontId="22" fillId="0" borderId="1" xfId="0" applyNumberFormat="1" applyFont="1" applyBorder="1"/>
    <xf numFmtId="3" fontId="21" fillId="0" borderId="1" xfId="0" applyNumberFormat="1" applyFont="1" applyBorder="1" applyAlignment="1">
      <alignment horizontal="right"/>
    </xf>
    <xf numFmtId="3" fontId="21" fillId="5" borderId="1" xfId="0" applyNumberFormat="1" applyFont="1" applyFill="1" applyBorder="1" applyAlignment="1">
      <alignment horizontal="right"/>
    </xf>
    <xf numFmtId="3" fontId="5" fillId="0" borderId="1" xfId="0" applyNumberFormat="1" applyFont="1" applyFill="1" applyBorder="1" applyAlignment="1">
      <alignment horizontal="right" vertical="center" wrapText="1"/>
    </xf>
    <xf numFmtId="3" fontId="25" fillId="5" borderId="1" xfId="0" applyNumberFormat="1" applyFont="1" applyFill="1" applyBorder="1" applyAlignment="1">
      <alignment horizontal="right"/>
    </xf>
    <xf numFmtId="3" fontId="10" fillId="0" borderId="1" xfId="0" applyNumberFormat="1" applyFont="1" applyBorder="1" applyAlignment="1">
      <alignment horizontal="right"/>
    </xf>
    <xf numFmtId="3" fontId="5" fillId="5" borderId="1" xfId="0" applyNumberFormat="1" applyFont="1" applyFill="1" applyBorder="1"/>
    <xf numFmtId="3" fontId="10" fillId="5" borderId="1" xfId="0" applyNumberFormat="1" applyFont="1" applyFill="1" applyBorder="1" applyAlignment="1">
      <alignment horizontal="right"/>
    </xf>
    <xf numFmtId="0" fontId="50" fillId="0" borderId="0" xfId="0" applyFont="1"/>
    <xf numFmtId="0" fontId="42" fillId="0" borderId="1" xfId="0" applyFont="1" applyBorder="1"/>
    <xf numFmtId="3" fontId="51" fillId="0" borderId="1" xfId="0" applyNumberFormat="1" applyFont="1" applyBorder="1"/>
    <xf numFmtId="165" fontId="7" fillId="0" borderId="1" xfId="0" applyNumberFormat="1" applyFont="1" applyFill="1" applyBorder="1" applyAlignment="1">
      <alignment vertical="center"/>
    </xf>
    <xf numFmtId="3" fontId="9" fillId="0" borderId="1" xfId="0" applyNumberFormat="1" applyFont="1" applyBorder="1"/>
    <xf numFmtId="0" fontId="9" fillId="0" borderId="1" xfId="0" applyFont="1" applyFill="1" applyBorder="1" applyAlignment="1">
      <alignment horizontal="center" vertical="center" wrapText="1"/>
    </xf>
    <xf numFmtId="3" fontId="14" fillId="0" borderId="1" xfId="0" applyNumberFormat="1" applyFont="1" applyBorder="1"/>
    <xf numFmtId="0" fontId="42" fillId="0" borderId="0" xfId="0" applyFont="1" applyAlignment="1">
      <alignment horizontal="center"/>
    </xf>
    <xf numFmtId="0" fontId="1" fillId="0" borderId="0" xfId="0" applyFont="1" applyFill="1" applyBorder="1" applyAlignment="1">
      <alignment horizontal="left" vertical="center" wrapText="1"/>
    </xf>
    <xf numFmtId="3" fontId="10" fillId="7" borderId="1" xfId="0" applyNumberFormat="1" applyFont="1" applyFill="1" applyBorder="1"/>
    <xf numFmtId="3" fontId="53" fillId="0" borderId="1" xfId="0" applyNumberFormat="1" applyFont="1" applyBorder="1"/>
    <xf numFmtId="3" fontId="57" fillId="0" borderId="1" xfId="0" applyNumberFormat="1" applyFont="1" applyBorder="1"/>
    <xf numFmtId="9" fontId="0" fillId="0" borderId="0" xfId="0" applyNumberFormat="1"/>
    <xf numFmtId="165" fontId="10" fillId="8" borderId="1" xfId="0" applyNumberFormat="1" applyFont="1" applyFill="1" applyBorder="1" applyAlignment="1">
      <alignment vertical="center"/>
    </xf>
    <xf numFmtId="3" fontId="36" fillId="8" borderId="1" xfId="0" applyNumberFormat="1" applyFont="1" applyFill="1" applyBorder="1"/>
    <xf numFmtId="0" fontId="29" fillId="8" borderId="1" xfId="0" applyFont="1" applyFill="1" applyBorder="1"/>
    <xf numFmtId="0" fontId="10" fillId="8" borderId="1" xfId="0" applyFont="1" applyFill="1" applyBorder="1" applyAlignment="1">
      <alignment horizontal="left" vertical="center"/>
    </xf>
    <xf numFmtId="3" fontId="5" fillId="6" borderId="1" xfId="0" applyNumberFormat="1" applyFont="1" applyFill="1" applyBorder="1" applyAlignment="1">
      <alignment horizontal="right" vertical="center"/>
    </xf>
    <xf numFmtId="3" fontId="45" fillId="9" borderId="1" xfId="0" applyNumberFormat="1" applyFont="1" applyFill="1" applyBorder="1"/>
    <xf numFmtId="3" fontId="10" fillId="9" borderId="1" xfId="0" applyNumberFormat="1" applyFont="1" applyFill="1" applyBorder="1"/>
    <xf numFmtId="0" fontId="30" fillId="0" borderId="1" xfId="0" applyFont="1" applyBorder="1" applyAlignment="1">
      <alignment horizontal="center" wrapText="1"/>
    </xf>
    <xf numFmtId="3" fontId="45" fillId="7" borderId="1" xfId="0" applyNumberFormat="1" applyFont="1" applyFill="1" applyBorder="1"/>
    <xf numFmtId="3" fontId="6" fillId="9" borderId="1" xfId="0" applyNumberFormat="1" applyFont="1" applyFill="1" applyBorder="1" applyAlignment="1">
      <alignment horizontal="right" vertical="center"/>
    </xf>
    <xf numFmtId="0" fontId="4" fillId="0" borderId="0" xfId="0" applyFont="1" applyBorder="1" applyAlignment="1">
      <alignment horizontal="center" wrapText="1"/>
    </xf>
    <xf numFmtId="3" fontId="44" fillId="0" borderId="3" xfId="0" applyNumberFormat="1" applyFont="1" applyBorder="1" applyAlignment="1"/>
    <xf numFmtId="0" fontId="1" fillId="0" borderId="0" xfId="0" applyFont="1" applyFill="1" applyBorder="1" applyAlignment="1">
      <alignment horizontal="left" vertical="center" wrapText="1"/>
    </xf>
    <xf numFmtId="3" fontId="15" fillId="0" borderId="0" xfId="0" applyNumberFormat="1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3" fontId="15" fillId="0" borderId="0" xfId="0" applyNumberFormat="1" applyFont="1" applyBorder="1"/>
    <xf numFmtId="3" fontId="14" fillId="0" borderId="0" xfId="0" applyNumberFormat="1" applyFont="1" applyBorder="1"/>
    <xf numFmtId="3" fontId="15" fillId="0" borderId="1" xfId="0" applyNumberFormat="1" applyFont="1" applyBorder="1" applyAlignment="1">
      <alignment horizontal="center" wrapText="1"/>
    </xf>
    <xf numFmtId="3" fontId="15" fillId="0" borderId="0" xfId="0" applyNumberFormat="1" applyFont="1" applyFill="1" applyBorder="1"/>
    <xf numFmtId="3" fontId="10" fillId="0" borderId="0" xfId="0" applyNumberFormat="1" applyFont="1" applyFill="1" applyBorder="1"/>
    <xf numFmtId="3" fontId="7" fillId="0" borderId="0" xfId="0" applyNumberFormat="1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 wrapText="1"/>
    </xf>
    <xf numFmtId="3" fontId="44" fillId="0" borderId="0" xfId="0" applyNumberFormat="1" applyFont="1" applyFill="1" applyBorder="1"/>
    <xf numFmtId="3" fontId="36" fillId="0" borderId="0" xfId="0" applyNumberFormat="1" applyFont="1" applyFill="1" applyBorder="1"/>
    <xf numFmtId="3" fontId="45" fillId="0" borderId="0" xfId="0" applyNumberFormat="1" applyFont="1" applyFill="1" applyBorder="1"/>
    <xf numFmtId="3" fontId="14" fillId="0" borderId="0" xfId="0" applyNumberFormat="1" applyFont="1" applyFill="1" applyBorder="1"/>
    <xf numFmtId="3" fontId="9" fillId="0" borderId="0" xfId="0" applyNumberFormat="1" applyFont="1" applyFill="1" applyBorder="1"/>
    <xf numFmtId="3" fontId="7" fillId="0" borderId="0" xfId="0" applyNumberFormat="1" applyFont="1" applyFill="1" applyBorder="1" applyAlignment="1">
      <alignment horizontal="right" vertical="center" wrapText="1"/>
    </xf>
    <xf numFmtId="3" fontId="6" fillId="0" borderId="0" xfId="0" applyNumberFormat="1" applyFont="1" applyFill="1" applyBorder="1" applyAlignment="1">
      <alignment horizontal="right" vertical="center" wrapText="1"/>
    </xf>
    <xf numFmtId="3" fontId="7" fillId="0" borderId="0" xfId="0" applyNumberFormat="1" applyFont="1" applyFill="1" applyBorder="1" applyAlignment="1">
      <alignment horizontal="right" vertical="center"/>
    </xf>
    <xf numFmtId="3" fontId="6" fillId="0" borderId="0" xfId="0" applyNumberFormat="1" applyFont="1" applyFill="1" applyBorder="1" applyAlignment="1">
      <alignment horizontal="right" vertical="center"/>
    </xf>
    <xf numFmtId="3" fontId="44" fillId="0" borderId="0" xfId="0" applyNumberFormat="1" applyFont="1" applyBorder="1" applyAlignment="1"/>
    <xf numFmtId="3" fontId="54" fillId="0" borderId="0" xfId="0" applyNumberFormat="1" applyFont="1" applyFill="1" applyBorder="1"/>
    <xf numFmtId="3" fontId="0" fillId="0" borderId="0" xfId="0" applyNumberFormat="1" applyFill="1" applyBorder="1"/>
    <xf numFmtId="3" fontId="55" fillId="0" borderId="0" xfId="0" applyNumberFormat="1" applyFont="1" applyFill="1" applyBorder="1"/>
    <xf numFmtId="3" fontId="46" fillId="0" borderId="0" xfId="0" applyNumberFormat="1" applyFont="1" applyFill="1" applyBorder="1"/>
    <xf numFmtId="3" fontId="5" fillId="0" borderId="0" xfId="0" applyNumberFormat="1" applyFont="1" applyFill="1" applyBorder="1" applyAlignment="1">
      <alignment horizontal="right" vertical="center"/>
    </xf>
    <xf numFmtId="3" fontId="56" fillId="0" borderId="0" xfId="0" applyNumberFormat="1" applyFont="1" applyFill="1" applyBorder="1"/>
    <xf numFmtId="0" fontId="7" fillId="0" borderId="0" xfId="3" applyFont="1" applyFill="1" applyBorder="1" applyAlignment="1">
      <alignment horizontal="center" vertical="center" wrapText="1"/>
    </xf>
    <xf numFmtId="0" fontId="3" fillId="0" borderId="0" xfId="0" applyFont="1" applyBorder="1" applyAlignment="1">
      <alignment wrapText="1"/>
    </xf>
    <xf numFmtId="0" fontId="7" fillId="0" borderId="0" xfId="0" applyFont="1" applyFill="1" applyBorder="1" applyAlignment="1">
      <alignment horizontal="center" vertical="center" wrapText="1"/>
    </xf>
    <xf numFmtId="0" fontId="44" fillId="0" borderId="0" xfId="0" applyFont="1" applyBorder="1" applyAlignment="1">
      <alignment horizontal="center"/>
    </xf>
    <xf numFmtId="0" fontId="6" fillId="0" borderId="0" xfId="0" applyFont="1" applyFill="1" applyBorder="1" applyAlignment="1">
      <alignment horizontal="center" vertical="center" wrapText="1"/>
    </xf>
    <xf numFmtId="0" fontId="45" fillId="0" borderId="0" xfId="0" applyFont="1" applyBorder="1" applyAlignment="1">
      <alignment horizontal="center"/>
    </xf>
    <xf numFmtId="0" fontId="10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3" fontId="54" fillId="0" borderId="1" xfId="0" applyNumberFormat="1" applyFont="1" applyBorder="1"/>
    <xf numFmtId="0" fontId="35" fillId="0" borderId="0" xfId="0" applyFont="1" applyBorder="1" applyAlignment="1">
      <alignment wrapText="1"/>
    </xf>
    <xf numFmtId="3" fontId="49" fillId="0" borderId="0" xfId="0" applyNumberFormat="1" applyFont="1" applyBorder="1"/>
    <xf numFmtId="3" fontId="43" fillId="0" borderId="0" xfId="0" applyNumberFormat="1" applyFont="1" applyBorder="1"/>
    <xf numFmtId="3" fontId="15" fillId="0" borderId="0" xfId="0" applyNumberFormat="1" applyFont="1" applyAlignment="1">
      <alignment horizontal="right"/>
    </xf>
    <xf numFmtId="0" fontId="44" fillId="0" borderId="0" xfId="0" applyFont="1" applyAlignment="1">
      <alignment wrapText="1"/>
    </xf>
    <xf numFmtId="0" fontId="42" fillId="0" borderId="0" xfId="0" applyFont="1" applyAlignment="1"/>
    <xf numFmtId="166" fontId="44" fillId="0" borderId="0" xfId="4" applyNumberFormat="1" applyFont="1" applyAlignment="1">
      <alignment horizontal="right"/>
    </xf>
    <xf numFmtId="166" fontId="38" fillId="0" borderId="0" xfId="4" applyNumberFormat="1" applyFont="1" applyAlignment="1">
      <alignment horizontal="center" wrapText="1"/>
    </xf>
    <xf numFmtId="166" fontId="0" fillId="0" borderId="0" xfId="4" applyNumberFormat="1" applyFont="1"/>
    <xf numFmtId="166" fontId="22" fillId="0" borderId="1" xfId="4" applyNumberFormat="1" applyFont="1" applyBorder="1" applyAlignment="1">
      <alignment horizontal="center"/>
    </xf>
    <xf numFmtId="166" fontId="0" fillId="0" borderId="1" xfId="4" applyNumberFormat="1" applyFont="1" applyBorder="1"/>
    <xf numFmtId="166" fontId="53" fillId="0" borderId="1" xfId="4" applyNumberFormat="1" applyFont="1" applyBorder="1"/>
    <xf numFmtId="0" fontId="1" fillId="0" borderId="0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 wrapText="1"/>
    </xf>
    <xf numFmtId="3" fontId="0" fillId="0" borderId="0" xfId="0" applyNumberFormat="1" applyFont="1" applyFill="1" applyBorder="1"/>
    <xf numFmtId="3" fontId="0" fillId="0" borderId="0" xfId="0" applyNumberFormat="1" applyFont="1"/>
    <xf numFmtId="0" fontId="0" fillId="0" borderId="0" xfId="0" applyFont="1"/>
    <xf numFmtId="0" fontId="0" fillId="0" borderId="0" xfId="0" applyAlignment="1">
      <alignment wrapText="1"/>
    </xf>
    <xf numFmtId="0" fontId="12" fillId="0" borderId="0" xfId="0" applyFont="1" applyAlignment="1">
      <alignment wrapText="1"/>
    </xf>
    <xf numFmtId="0" fontId="42" fillId="0" borderId="0" xfId="0" applyFont="1" applyAlignment="1">
      <alignment vertical="center"/>
    </xf>
    <xf numFmtId="0" fontId="36" fillId="0" borderId="0" xfId="0" applyFont="1" applyAlignment="1">
      <alignment horizontal="center" wrapText="1"/>
    </xf>
    <xf numFmtId="0" fontId="0" fillId="0" borderId="0" xfId="0" applyFont="1" applyAlignment="1">
      <alignment horizontal="center" wrapText="1"/>
    </xf>
    <xf numFmtId="3" fontId="0" fillId="0" borderId="0" xfId="0" applyNumberFormat="1" applyFont="1" applyAlignment="1">
      <alignment horizontal="center" wrapText="1"/>
    </xf>
    <xf numFmtId="0" fontId="10" fillId="0" borderId="1" xfId="0" applyFont="1" applyFill="1" applyBorder="1" applyAlignment="1">
      <alignment horizontal="center" vertical="center" wrapText="1"/>
    </xf>
    <xf numFmtId="3" fontId="10" fillId="0" borderId="1" xfId="0" applyNumberFormat="1" applyFont="1" applyBorder="1" applyAlignment="1">
      <alignment horizontal="center"/>
    </xf>
    <xf numFmtId="0" fontId="15" fillId="0" borderId="1" xfId="0" applyFont="1" applyFill="1" applyBorder="1" applyAlignment="1">
      <alignment horizontal="left" vertical="center"/>
    </xf>
    <xf numFmtId="3" fontId="0" fillId="0" borderId="1" xfId="0" applyNumberFormat="1" applyFont="1" applyBorder="1"/>
    <xf numFmtId="0" fontId="9" fillId="0" borderId="1" xfId="0" applyFont="1" applyFill="1" applyBorder="1" applyAlignment="1">
      <alignment vertical="center" wrapText="1"/>
    </xf>
    <xf numFmtId="0" fontId="42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47" fillId="0" borderId="0" xfId="0" applyFont="1" applyAlignment="1">
      <alignment horizontal="center"/>
    </xf>
    <xf numFmtId="0" fontId="12" fillId="0" borderId="0" xfId="0" applyFont="1" applyAlignment="1">
      <alignment horizontal="center" wrapText="1"/>
    </xf>
    <xf numFmtId="0" fontId="42" fillId="0" borderId="0" xfId="0" applyFont="1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26" fillId="0" borderId="0" xfId="0" applyFont="1" applyAlignment="1">
      <alignment horizontal="center" wrapText="1"/>
    </xf>
    <xf numFmtId="0" fontId="10" fillId="0" borderId="0" xfId="0" applyFont="1" applyAlignment="1">
      <alignment horizontal="center"/>
    </xf>
    <xf numFmtId="0" fontId="36" fillId="0" borderId="0" xfId="0" applyFont="1" applyAlignment="1">
      <alignment horizontal="center" wrapText="1"/>
    </xf>
    <xf numFmtId="0" fontId="0" fillId="0" borderId="0" xfId="0" applyFont="1" applyAlignment="1">
      <alignment horizontal="center" wrapText="1"/>
    </xf>
    <xf numFmtId="0" fontId="9" fillId="0" borderId="0" xfId="0" applyFont="1" applyAlignment="1">
      <alignment horizontal="center"/>
    </xf>
    <xf numFmtId="0" fontId="0" fillId="0" borderId="0" xfId="0" applyAlignment="1">
      <alignment horizontal="center" wrapText="1"/>
    </xf>
    <xf numFmtId="0" fontId="24" fillId="0" borderId="0" xfId="0" applyFont="1" applyAlignment="1">
      <alignment wrapText="1"/>
    </xf>
    <xf numFmtId="0" fontId="22" fillId="0" borderId="0" xfId="0" applyFont="1" applyAlignment="1">
      <alignment wrapText="1"/>
    </xf>
  </cellXfs>
  <cellStyles count="5">
    <cellStyle name="Ezres" xfId="4" builtinId="3"/>
    <cellStyle name="Hivatkozás" xfId="1" builtinId="8"/>
    <cellStyle name="Normál" xfId="0" builtinId="0"/>
    <cellStyle name="Normál 2" xfId="2"/>
    <cellStyle name="Normal_KTRSZJ" xfId="3"/>
  </cellStyles>
  <dxfs count="0"/>
  <tableStyles count="0" defaultTableStyle="TableStyleMedium9" defaultPivotStyle="PivotStyleLight16"/>
  <colors>
    <mruColors>
      <color rgb="FF00FF00"/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hyperlink" Target="http://njt.hu/cgi_bin/njt_doc.cgi?docid=142896.245143" TargetMode="External"/><Relationship Id="rId2" Type="http://schemas.openxmlformats.org/officeDocument/2006/relationships/hyperlink" Target="http://njt.hu/cgi_bin/njt_doc.cgi?docid=142896.245143" TargetMode="External"/><Relationship Id="rId1" Type="http://schemas.openxmlformats.org/officeDocument/2006/relationships/hyperlink" Target="http://njt.hu/cgi_bin/njt_doc.cgi?docid=142896.245143" TargetMode="External"/><Relationship Id="rId5" Type="http://schemas.openxmlformats.org/officeDocument/2006/relationships/printerSettings" Target="../printerSettings/printerSettings13.bin"/><Relationship Id="rId4" Type="http://schemas.openxmlformats.org/officeDocument/2006/relationships/hyperlink" Target="http://njt.hu/cgi_bin/njt_doc.cgi?docid=139876.243471" TargetMode="Externa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B28"/>
  <sheetViews>
    <sheetView view="pageBreakPreview" zoomScale="60" zoomScaleNormal="100" workbookViewId="0">
      <selection activeCell="B23" sqref="B23"/>
    </sheetView>
  </sheetViews>
  <sheetFormatPr defaultRowHeight="15" x14ac:dyDescent="0.25"/>
  <cols>
    <col min="1" max="1" width="22.7109375" style="109" customWidth="1"/>
    <col min="2" max="2" width="53" style="109" bestFit="1" customWidth="1"/>
    <col min="3" max="16384" width="9.140625" style="109"/>
  </cols>
  <sheetData>
    <row r="1" spans="1:2" ht="18" x14ac:dyDescent="0.25">
      <c r="A1" s="242" t="s">
        <v>673</v>
      </c>
      <c r="B1" s="242"/>
    </row>
    <row r="2" spans="1:2" ht="18" x14ac:dyDescent="0.25">
      <c r="A2" s="243" t="s">
        <v>688</v>
      </c>
      <c r="B2" s="243"/>
    </row>
    <row r="4" spans="1:2" ht="20.25" x14ac:dyDescent="0.3">
      <c r="A4" s="244" t="s">
        <v>658</v>
      </c>
      <c r="B4" s="244"/>
    </row>
    <row r="5" spans="1:2" ht="20.25" x14ac:dyDescent="0.3">
      <c r="A5" s="127"/>
      <c r="B5" s="127"/>
    </row>
    <row r="6" spans="1:2" x14ac:dyDescent="0.25">
      <c r="A6" s="126" t="s">
        <v>660</v>
      </c>
    </row>
    <row r="7" spans="1:2" x14ac:dyDescent="0.25">
      <c r="A7" s="126"/>
    </row>
    <row r="8" spans="1:2" x14ac:dyDescent="0.25">
      <c r="A8" s="129" t="s">
        <v>634</v>
      </c>
      <c r="B8" s="109" t="s">
        <v>661</v>
      </c>
    </row>
    <row r="9" spans="1:2" x14ac:dyDescent="0.25">
      <c r="A9" s="129" t="s">
        <v>635</v>
      </c>
      <c r="B9" s="109" t="s">
        <v>636</v>
      </c>
    </row>
    <row r="10" spans="1:2" x14ac:dyDescent="0.25">
      <c r="A10" s="129" t="s">
        <v>637</v>
      </c>
      <c r="B10" s="109" t="s">
        <v>653</v>
      </c>
    </row>
    <row r="11" spans="1:2" x14ac:dyDescent="0.25">
      <c r="A11" s="129" t="s">
        <v>638</v>
      </c>
      <c r="B11" s="109" t="s">
        <v>628</v>
      </c>
    </row>
    <row r="12" spans="1:2" x14ac:dyDescent="0.25">
      <c r="A12" s="129"/>
    </row>
    <row r="14" spans="1:2" x14ac:dyDescent="0.25">
      <c r="A14" s="126" t="s">
        <v>627</v>
      </c>
    </row>
    <row r="15" spans="1:2" x14ac:dyDescent="0.25">
      <c r="A15" s="126"/>
    </row>
    <row r="16" spans="1:2" x14ac:dyDescent="0.25">
      <c r="A16" s="109" t="s">
        <v>671</v>
      </c>
      <c r="B16" s="109" t="s">
        <v>646</v>
      </c>
    </row>
    <row r="17" spans="1:2" x14ac:dyDescent="0.25">
      <c r="A17" s="109" t="s">
        <v>639</v>
      </c>
      <c r="B17" s="109" t="s">
        <v>648</v>
      </c>
    </row>
    <row r="18" spans="1:2" x14ac:dyDescent="0.25">
      <c r="A18" s="109" t="s">
        <v>640</v>
      </c>
      <c r="B18" s="109" t="s">
        <v>650</v>
      </c>
    </row>
    <row r="19" spans="1:2" x14ac:dyDescent="0.25">
      <c r="A19" s="109" t="s">
        <v>641</v>
      </c>
      <c r="B19" s="109" t="s">
        <v>651</v>
      </c>
    </row>
    <row r="20" spans="1:2" x14ac:dyDescent="0.25">
      <c r="A20" s="109" t="s">
        <v>642</v>
      </c>
      <c r="B20" s="109" t="s">
        <v>629</v>
      </c>
    </row>
    <row r="21" spans="1:2" x14ac:dyDescent="0.25">
      <c r="A21" s="109" t="s">
        <v>643</v>
      </c>
      <c r="B21" s="109" t="s">
        <v>630</v>
      </c>
    </row>
    <row r="22" spans="1:2" x14ac:dyDescent="0.25">
      <c r="A22" s="109" t="s">
        <v>644</v>
      </c>
      <c r="B22" s="109" t="s">
        <v>631</v>
      </c>
    </row>
    <row r="23" spans="1:2" x14ac:dyDescent="0.25">
      <c r="A23" s="109" t="s">
        <v>645</v>
      </c>
      <c r="B23" s="109" t="s">
        <v>632</v>
      </c>
    </row>
    <row r="24" spans="1:2" x14ac:dyDescent="0.25">
      <c r="A24" s="109" t="s">
        <v>647</v>
      </c>
      <c r="B24" s="109" t="s">
        <v>633</v>
      </c>
    </row>
    <row r="25" spans="1:2" x14ac:dyDescent="0.25">
      <c r="A25" s="110" t="s">
        <v>649</v>
      </c>
      <c r="B25" s="109" t="s">
        <v>652</v>
      </c>
    </row>
    <row r="28" spans="1:2" x14ac:dyDescent="0.25">
      <c r="A28" s="154"/>
      <c r="B28" s="154"/>
    </row>
  </sheetData>
  <mergeCells count="3">
    <mergeCell ref="A1:B1"/>
    <mergeCell ref="A2:B2"/>
    <mergeCell ref="A4:B4"/>
  </mergeCells>
  <phoneticPr fontId="4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4294967293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7"/>
  <sheetViews>
    <sheetView zoomScaleNormal="100" workbookViewId="0">
      <selection activeCell="C15" sqref="C15"/>
    </sheetView>
  </sheetViews>
  <sheetFormatPr defaultRowHeight="15" x14ac:dyDescent="0.25"/>
  <cols>
    <col min="1" max="1" width="64.7109375" customWidth="1"/>
    <col min="2" max="2" width="9.42578125" customWidth="1"/>
    <col min="3" max="3" width="22.42578125" customWidth="1"/>
    <col min="4" max="4" width="18.85546875" customWidth="1"/>
    <col min="5" max="6" width="18.7109375" customWidth="1"/>
  </cols>
  <sheetData>
    <row r="1" spans="1:6" ht="15" customHeight="1" x14ac:dyDescent="0.25">
      <c r="E1" s="106" t="s">
        <v>665</v>
      </c>
      <c r="F1" s="106"/>
    </row>
    <row r="2" spans="1:6" ht="18" customHeight="1" x14ac:dyDescent="0.25">
      <c r="A2" s="242" t="str">
        <f>Mellékletek!A1</f>
        <v>Eszteregnye Község Önkormányzata</v>
      </c>
      <c r="B2" s="242"/>
      <c r="C2" s="242"/>
      <c r="D2" s="242"/>
      <c r="E2" s="242"/>
      <c r="F2" s="242"/>
    </row>
    <row r="3" spans="1:6" ht="25.5" customHeight="1" x14ac:dyDescent="0.25">
      <c r="A3" s="243" t="s">
        <v>688</v>
      </c>
      <c r="B3" s="243"/>
      <c r="C3" s="243"/>
      <c r="D3" s="243"/>
      <c r="E3" s="243"/>
      <c r="F3" s="243"/>
    </row>
    <row r="4" spans="1:6" ht="26.25" customHeight="1" x14ac:dyDescent="0.25">
      <c r="A4" s="245" t="s">
        <v>740</v>
      </c>
      <c r="B4" s="254"/>
      <c r="C4" s="254"/>
      <c r="D4" s="254"/>
      <c r="E4" s="254"/>
      <c r="F4" s="254"/>
    </row>
    <row r="6" spans="1:6" ht="30" x14ac:dyDescent="0.3">
      <c r="A6" s="2" t="s">
        <v>45</v>
      </c>
      <c r="B6" s="3" t="s">
        <v>46</v>
      </c>
      <c r="C6" s="174" t="s">
        <v>614</v>
      </c>
      <c r="D6" s="177"/>
      <c r="E6" s="177"/>
      <c r="F6" s="214"/>
    </row>
    <row r="7" spans="1:6" s="95" customFormat="1" x14ac:dyDescent="0.25">
      <c r="A7" s="134"/>
      <c r="B7" s="134"/>
      <c r="C7" s="134"/>
      <c r="D7" s="98"/>
      <c r="E7" s="98"/>
      <c r="F7" s="98"/>
    </row>
    <row r="8" spans="1:6" s="95" customFormat="1" x14ac:dyDescent="0.25">
      <c r="A8" s="138" t="s">
        <v>148</v>
      </c>
      <c r="B8" s="139" t="s">
        <v>149</v>
      </c>
      <c r="C8" s="144">
        <f>SUM(C7:C7)</f>
        <v>0</v>
      </c>
      <c r="D8" s="215"/>
      <c r="E8" s="215"/>
      <c r="F8" s="215"/>
    </row>
    <row r="9" spans="1:6" s="95" customFormat="1" x14ac:dyDescent="0.25">
      <c r="A9" s="138"/>
      <c r="B9" s="139"/>
      <c r="C9" s="134"/>
      <c r="D9" s="98"/>
      <c r="E9" s="98"/>
      <c r="F9" s="98"/>
    </row>
    <row r="10" spans="1:6" s="95" customFormat="1" x14ac:dyDescent="0.25">
      <c r="A10" s="138" t="s">
        <v>381</v>
      </c>
      <c r="B10" s="139" t="s">
        <v>150</v>
      </c>
      <c r="C10" s="144">
        <f>SUM(C9:C9)</f>
        <v>0</v>
      </c>
      <c r="D10" s="215"/>
      <c r="E10" s="215"/>
      <c r="F10" s="215"/>
    </row>
    <row r="11" spans="1:6" s="95" customFormat="1" x14ac:dyDescent="0.25">
      <c r="A11" s="138"/>
      <c r="B11" s="139"/>
      <c r="C11" s="134"/>
      <c r="D11" s="98"/>
      <c r="E11" s="98"/>
      <c r="F11" s="98"/>
    </row>
    <row r="12" spans="1:6" s="95" customFormat="1" x14ac:dyDescent="0.25">
      <c r="A12" s="140" t="s">
        <v>151</v>
      </c>
      <c r="B12" s="139" t="s">
        <v>152</v>
      </c>
      <c r="C12" s="144">
        <f>SUM(C11:C11)</f>
        <v>0</v>
      </c>
      <c r="D12" s="215"/>
      <c r="E12" s="215"/>
      <c r="F12" s="215"/>
    </row>
    <row r="13" spans="1:6" s="95" customFormat="1" x14ac:dyDescent="0.25">
      <c r="A13" s="140" t="s">
        <v>748</v>
      </c>
      <c r="B13" s="139"/>
      <c r="C13" s="144">
        <v>920740</v>
      </c>
      <c r="D13" s="215"/>
      <c r="E13" s="215"/>
      <c r="F13" s="215"/>
    </row>
    <row r="14" spans="1:6" s="95" customFormat="1" x14ac:dyDescent="0.25">
      <c r="A14" s="140" t="s">
        <v>750</v>
      </c>
      <c r="B14" s="139"/>
      <c r="C14" s="134">
        <v>4054882</v>
      </c>
      <c r="D14" s="98"/>
      <c r="E14" s="98"/>
      <c r="F14" s="98"/>
    </row>
    <row r="15" spans="1:6" s="95" customFormat="1" x14ac:dyDescent="0.25">
      <c r="A15" s="138" t="s">
        <v>153</v>
      </c>
      <c r="B15" s="139" t="s">
        <v>154</v>
      </c>
      <c r="C15" s="144">
        <f>SUM(C13:C14)</f>
        <v>4975622</v>
      </c>
      <c r="D15" s="215"/>
      <c r="E15" s="215"/>
      <c r="F15" s="215"/>
    </row>
    <row r="16" spans="1:6" s="95" customFormat="1" x14ac:dyDescent="0.25">
      <c r="A16" s="138"/>
      <c r="B16" s="139"/>
      <c r="C16" s="134"/>
      <c r="D16" s="98"/>
      <c r="E16" s="98"/>
      <c r="F16" s="98"/>
    </row>
    <row r="17" spans="1:6" s="95" customFormat="1" x14ac:dyDescent="0.25">
      <c r="A17" s="138" t="s">
        <v>155</v>
      </c>
      <c r="B17" s="139" t="s">
        <v>156</v>
      </c>
      <c r="C17" s="144">
        <f>SUM(C16:C16)</f>
        <v>0</v>
      </c>
      <c r="D17" s="215"/>
      <c r="E17" s="215"/>
      <c r="F17" s="215"/>
    </row>
    <row r="18" spans="1:6" s="95" customFormat="1" x14ac:dyDescent="0.25">
      <c r="A18" s="138"/>
      <c r="B18" s="139"/>
      <c r="C18" s="134"/>
      <c r="D18" s="98"/>
      <c r="E18" s="98"/>
      <c r="F18" s="98"/>
    </row>
    <row r="19" spans="1:6" s="95" customFormat="1" x14ac:dyDescent="0.25">
      <c r="A19" s="140" t="s">
        <v>157</v>
      </c>
      <c r="B19" s="139" t="s">
        <v>158</v>
      </c>
      <c r="C19" s="144">
        <f>SUM(C18:C18)</f>
        <v>0</v>
      </c>
      <c r="D19" s="215"/>
      <c r="E19" s="215"/>
      <c r="F19" s="215"/>
    </row>
    <row r="20" spans="1:6" s="95" customFormat="1" x14ac:dyDescent="0.25">
      <c r="A20" s="140" t="s">
        <v>159</v>
      </c>
      <c r="B20" s="139" t="s">
        <v>160</v>
      </c>
      <c r="C20" s="134">
        <v>1343418</v>
      </c>
      <c r="D20" s="98"/>
      <c r="E20" s="98"/>
      <c r="F20" s="98"/>
    </row>
    <row r="21" spans="1:6" s="95" customFormat="1" ht="15.75" x14ac:dyDescent="0.25">
      <c r="A21" s="141" t="s">
        <v>382</v>
      </c>
      <c r="B21" s="142" t="s">
        <v>161</v>
      </c>
      <c r="C21" s="135">
        <f>C8+C10+C12+C15+C17+C19+C20</f>
        <v>6319040</v>
      </c>
      <c r="D21" s="216"/>
      <c r="E21" s="216"/>
      <c r="F21" s="216"/>
    </row>
    <row r="22" spans="1:6" s="95" customFormat="1" x14ac:dyDescent="0.25">
      <c r="A22" s="138" t="s">
        <v>747</v>
      </c>
      <c r="B22" s="143"/>
      <c r="C22" s="134">
        <v>1131810</v>
      </c>
      <c r="D22" s="98"/>
      <c r="E22" s="98"/>
      <c r="F22" s="98"/>
    </row>
    <row r="23" spans="1:6" s="95" customFormat="1" x14ac:dyDescent="0.25">
      <c r="A23" s="138" t="s">
        <v>749</v>
      </c>
      <c r="B23" s="143"/>
      <c r="C23" s="134">
        <v>537400</v>
      </c>
      <c r="D23" s="98"/>
      <c r="E23" s="98"/>
      <c r="F23" s="98"/>
    </row>
    <row r="24" spans="1:6" s="95" customFormat="1" x14ac:dyDescent="0.25">
      <c r="A24" s="138" t="s">
        <v>162</v>
      </c>
      <c r="B24" s="139" t="s">
        <v>163</v>
      </c>
      <c r="C24" s="144">
        <f>SUM(C22:C23)</f>
        <v>1669210</v>
      </c>
      <c r="D24" s="215"/>
      <c r="E24" s="215"/>
      <c r="F24" s="215"/>
    </row>
    <row r="25" spans="1:6" s="95" customFormat="1" x14ac:dyDescent="0.25">
      <c r="A25" s="138"/>
      <c r="B25" s="139"/>
      <c r="C25" s="134"/>
      <c r="D25" s="98"/>
      <c r="E25" s="98"/>
      <c r="F25" s="98"/>
    </row>
    <row r="26" spans="1:6" s="95" customFormat="1" x14ac:dyDescent="0.25">
      <c r="A26" s="138" t="s">
        <v>164</v>
      </c>
      <c r="B26" s="139" t="s">
        <v>165</v>
      </c>
      <c r="C26" s="144">
        <f>SUM(C25:C25)</f>
        <v>0</v>
      </c>
      <c r="D26" s="215"/>
      <c r="E26" s="215"/>
      <c r="F26" s="215"/>
    </row>
    <row r="27" spans="1:6" s="95" customFormat="1" x14ac:dyDescent="0.25">
      <c r="A27" s="138"/>
      <c r="B27" s="139"/>
      <c r="C27" s="134"/>
      <c r="D27" s="98"/>
      <c r="E27" s="98"/>
      <c r="F27" s="98"/>
    </row>
    <row r="28" spans="1:6" s="95" customFormat="1" x14ac:dyDescent="0.25">
      <c r="A28" s="138" t="s">
        <v>166</v>
      </c>
      <c r="B28" s="139" t="s">
        <v>167</v>
      </c>
      <c r="C28" s="144">
        <f>SUM(C27:C27)</f>
        <v>0</v>
      </c>
      <c r="D28" s="215"/>
      <c r="E28" s="215"/>
      <c r="F28" s="215"/>
    </row>
    <row r="29" spans="1:6" s="95" customFormat="1" x14ac:dyDescent="0.25">
      <c r="A29" s="138" t="s">
        <v>168</v>
      </c>
      <c r="B29" s="139" t="s">
        <v>169</v>
      </c>
      <c r="C29" s="134">
        <v>450687</v>
      </c>
      <c r="D29" s="98"/>
      <c r="E29" s="98"/>
      <c r="F29" s="98"/>
    </row>
    <row r="30" spans="1:6" s="95" customFormat="1" ht="15.75" x14ac:dyDescent="0.25">
      <c r="A30" s="141" t="s">
        <v>383</v>
      </c>
      <c r="B30" s="142" t="s">
        <v>170</v>
      </c>
      <c r="C30" s="135">
        <f>C24+C26+C28+C29</f>
        <v>2119897</v>
      </c>
      <c r="D30" s="216"/>
      <c r="E30" s="216"/>
      <c r="F30" s="216"/>
    </row>
    <row r="33" spans="1:5" ht="25.5" x14ac:dyDescent="0.25">
      <c r="A33" s="44" t="s">
        <v>583</v>
      </c>
      <c r="B33" s="3" t="s">
        <v>46</v>
      </c>
      <c r="C33" s="114" t="s">
        <v>584</v>
      </c>
      <c r="D33" s="44" t="s">
        <v>585</v>
      </c>
      <c r="E33" s="44" t="s">
        <v>586</v>
      </c>
    </row>
    <row r="34" spans="1:5" s="95" customFormat="1" x14ac:dyDescent="0.25">
      <c r="A34" s="137"/>
      <c r="B34" s="137"/>
      <c r="C34" s="137"/>
      <c r="D34" s="137"/>
      <c r="E34" s="137">
        <f t="shared" ref="E34:E51" si="0">SUM(C34:D34)</f>
        <v>0</v>
      </c>
    </row>
    <row r="35" spans="1:5" s="95" customFormat="1" x14ac:dyDescent="0.25">
      <c r="A35" s="138" t="s">
        <v>148</v>
      </c>
      <c r="B35" s="139" t="s">
        <v>149</v>
      </c>
      <c r="C35" s="137">
        <f>SUM(C34:C34)</f>
        <v>0</v>
      </c>
      <c r="D35" s="137">
        <f>SUM(D34:D34)</f>
        <v>0</v>
      </c>
      <c r="E35" s="137">
        <f t="shared" si="0"/>
        <v>0</v>
      </c>
    </row>
    <row r="36" spans="1:5" s="95" customFormat="1" x14ac:dyDescent="0.25">
      <c r="A36" s="138"/>
      <c r="B36" s="139"/>
      <c r="C36" s="137"/>
      <c r="D36" s="137"/>
      <c r="E36" s="137">
        <f t="shared" si="0"/>
        <v>0</v>
      </c>
    </row>
    <row r="37" spans="1:5" s="95" customFormat="1" x14ac:dyDescent="0.25">
      <c r="A37" s="138" t="s">
        <v>381</v>
      </c>
      <c r="B37" s="139" t="s">
        <v>150</v>
      </c>
      <c r="C37" s="137">
        <f>SUM(C36:C36)</f>
        <v>0</v>
      </c>
      <c r="D37" s="137">
        <f>SUM(D36:D36)</f>
        <v>0</v>
      </c>
      <c r="E37" s="137">
        <f t="shared" si="0"/>
        <v>0</v>
      </c>
    </row>
    <row r="38" spans="1:5" s="95" customFormat="1" x14ac:dyDescent="0.25">
      <c r="A38" s="138"/>
      <c r="B38" s="139"/>
      <c r="C38" s="137"/>
      <c r="D38" s="137"/>
      <c r="E38" s="137">
        <f t="shared" si="0"/>
        <v>0</v>
      </c>
    </row>
    <row r="39" spans="1:5" s="95" customFormat="1" x14ac:dyDescent="0.25">
      <c r="A39" s="140" t="s">
        <v>151</v>
      </c>
      <c r="B39" s="139" t="s">
        <v>152</v>
      </c>
      <c r="C39" s="137">
        <f>SUM(C38:C38)</f>
        <v>0</v>
      </c>
      <c r="D39" s="137">
        <f>SUM(D38:D38)</f>
        <v>0</v>
      </c>
      <c r="E39" s="137">
        <f t="shared" si="0"/>
        <v>0</v>
      </c>
    </row>
    <row r="40" spans="1:5" s="95" customFormat="1" x14ac:dyDescent="0.25">
      <c r="A40" s="140" t="s">
        <v>748</v>
      </c>
      <c r="B40" s="139"/>
      <c r="C40" s="137">
        <v>920740</v>
      </c>
      <c r="D40" s="137">
        <f>C40*0.27</f>
        <v>248599.80000000002</v>
      </c>
      <c r="E40" s="137">
        <f t="shared" si="0"/>
        <v>1169339.8</v>
      </c>
    </row>
    <row r="41" spans="1:5" s="95" customFormat="1" x14ac:dyDescent="0.25">
      <c r="A41" s="140" t="s">
        <v>750</v>
      </c>
      <c r="B41" s="139"/>
      <c r="C41" s="113">
        <v>4054882</v>
      </c>
      <c r="D41" s="137">
        <f>C41*0.27</f>
        <v>1094818.1400000001</v>
      </c>
      <c r="E41" s="137">
        <f t="shared" si="0"/>
        <v>5149700.1400000006</v>
      </c>
    </row>
    <row r="42" spans="1:5" s="95" customFormat="1" x14ac:dyDescent="0.25">
      <c r="A42" s="138" t="s">
        <v>153</v>
      </c>
      <c r="B42" s="139" t="s">
        <v>154</v>
      </c>
      <c r="C42" s="137">
        <f>SUM(C40:C41)</f>
        <v>4975622</v>
      </c>
      <c r="D42" s="137">
        <f>SUM(D40:D41)</f>
        <v>1343417.9400000002</v>
      </c>
      <c r="E42" s="137">
        <f t="shared" si="0"/>
        <v>6319039.9400000004</v>
      </c>
    </row>
    <row r="43" spans="1:5" s="95" customFormat="1" ht="15.75" x14ac:dyDescent="0.25">
      <c r="A43" s="141" t="s">
        <v>382</v>
      </c>
      <c r="B43" s="142" t="s">
        <v>161</v>
      </c>
      <c r="C43" s="97">
        <f>C35+C37+C39+C42</f>
        <v>4975622</v>
      </c>
      <c r="D43" s="97">
        <f>D35+D37+D39+D42</f>
        <v>1343417.9400000002</v>
      </c>
      <c r="E43" s="97">
        <f t="shared" si="0"/>
        <v>6319039.9400000004</v>
      </c>
    </row>
    <row r="44" spans="1:5" s="95" customFormat="1" x14ac:dyDescent="0.25">
      <c r="A44" s="138" t="s">
        <v>747</v>
      </c>
      <c r="B44" s="143"/>
      <c r="C44" s="213">
        <v>1131810</v>
      </c>
      <c r="D44" s="137">
        <f>C44*0.27</f>
        <v>305588.7</v>
      </c>
      <c r="E44" s="137">
        <f t="shared" si="0"/>
        <v>1437398.7</v>
      </c>
    </row>
    <row r="45" spans="1:5" s="95" customFormat="1" x14ac:dyDescent="0.25">
      <c r="A45" s="138" t="s">
        <v>749</v>
      </c>
      <c r="B45" s="143"/>
      <c r="C45" s="137">
        <v>537400</v>
      </c>
      <c r="D45" s="137">
        <f>C45*0.27</f>
        <v>145098</v>
      </c>
      <c r="E45" s="137">
        <f t="shared" si="0"/>
        <v>682498</v>
      </c>
    </row>
    <row r="46" spans="1:5" s="95" customFormat="1" x14ac:dyDescent="0.25">
      <c r="A46" s="138" t="s">
        <v>162</v>
      </c>
      <c r="B46" s="139" t="s">
        <v>163</v>
      </c>
      <c r="C46" s="137">
        <f>SUM(C44:C45)</f>
        <v>1669210</v>
      </c>
      <c r="D46" s="137">
        <f>SUM(D44:D45)</f>
        <v>450686.7</v>
      </c>
      <c r="E46" s="137">
        <f t="shared" si="0"/>
        <v>2119896.7000000002</v>
      </c>
    </row>
    <row r="47" spans="1:5" s="95" customFormat="1" x14ac:dyDescent="0.25">
      <c r="A47" s="138"/>
      <c r="B47" s="139"/>
      <c r="C47" s="137"/>
      <c r="D47" s="137"/>
      <c r="E47" s="137">
        <f t="shared" si="0"/>
        <v>0</v>
      </c>
    </row>
    <row r="48" spans="1:5" s="95" customFormat="1" x14ac:dyDescent="0.25">
      <c r="A48" s="138" t="s">
        <v>164</v>
      </c>
      <c r="B48" s="139" t="s">
        <v>165</v>
      </c>
      <c r="C48" s="137">
        <f>SUM(C47:C47)</f>
        <v>0</v>
      </c>
      <c r="D48" s="137">
        <f>SUM(D47:D47)</f>
        <v>0</v>
      </c>
      <c r="E48" s="137">
        <f t="shared" si="0"/>
        <v>0</v>
      </c>
    </row>
    <row r="49" spans="1:5" s="95" customFormat="1" x14ac:dyDescent="0.25">
      <c r="A49" s="138"/>
      <c r="B49" s="139"/>
      <c r="C49" s="137"/>
      <c r="D49" s="137"/>
      <c r="E49" s="137">
        <f t="shared" si="0"/>
        <v>0</v>
      </c>
    </row>
    <row r="50" spans="1:5" s="95" customFormat="1" x14ac:dyDescent="0.25">
      <c r="A50" s="138" t="s">
        <v>166</v>
      </c>
      <c r="B50" s="139" t="s">
        <v>167</v>
      </c>
      <c r="C50" s="137">
        <f>SUM(C49:C49)</f>
        <v>0</v>
      </c>
      <c r="D50" s="137">
        <f>SUM(D49:D49)</f>
        <v>0</v>
      </c>
      <c r="E50" s="137">
        <f t="shared" si="0"/>
        <v>0</v>
      </c>
    </row>
    <row r="51" spans="1:5" s="95" customFormat="1" ht="15.75" x14ac:dyDescent="0.25">
      <c r="A51" s="141" t="s">
        <v>383</v>
      </c>
      <c r="B51" s="142" t="s">
        <v>170</v>
      </c>
      <c r="C51" s="97">
        <f>C46+C48+C50</f>
        <v>1669210</v>
      </c>
      <c r="D51" s="97">
        <f>D46+D48+D50</f>
        <v>450686.7</v>
      </c>
      <c r="E51" s="97">
        <f t="shared" si="0"/>
        <v>2119896.7000000002</v>
      </c>
    </row>
    <row r="52" spans="1:5" x14ac:dyDescent="0.25">
      <c r="A52" s="4"/>
      <c r="B52" s="4"/>
      <c r="C52" s="4"/>
      <c r="D52" s="4"/>
      <c r="E52" s="4"/>
    </row>
    <row r="53" spans="1:5" x14ac:dyDescent="0.25">
      <c r="A53" s="4"/>
      <c r="B53" s="4"/>
      <c r="C53" s="4"/>
      <c r="D53" s="4"/>
      <c r="E53" s="4"/>
    </row>
    <row r="54" spans="1:5" x14ac:dyDescent="0.25">
      <c r="A54" s="4"/>
      <c r="B54" s="4"/>
      <c r="C54" s="4"/>
      <c r="D54" s="4"/>
      <c r="E54" s="4"/>
    </row>
    <row r="55" spans="1:5" x14ac:dyDescent="0.25">
      <c r="A55" s="4"/>
      <c r="B55" s="4"/>
      <c r="C55" s="4"/>
      <c r="D55" s="4"/>
      <c r="E55" s="4"/>
    </row>
    <row r="56" spans="1:5" x14ac:dyDescent="0.25">
      <c r="A56" s="4"/>
      <c r="B56" s="4"/>
      <c r="C56" s="4"/>
      <c r="D56" s="4"/>
      <c r="E56" s="4"/>
    </row>
    <row r="57" spans="1:5" x14ac:dyDescent="0.25">
      <c r="A57" s="4"/>
      <c r="B57" s="4"/>
      <c r="C57" s="4"/>
      <c r="D57" s="4"/>
      <c r="E57" s="4"/>
    </row>
  </sheetData>
  <mergeCells count="3">
    <mergeCell ref="A3:F3"/>
    <mergeCell ref="A4:F4"/>
    <mergeCell ref="A2:F2"/>
  </mergeCells>
  <phoneticPr fontId="4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65" orientation="portrait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3"/>
  <sheetViews>
    <sheetView zoomScaleNormal="100" workbookViewId="0">
      <selection activeCell="B14" sqref="B14"/>
    </sheetView>
  </sheetViews>
  <sheetFormatPr defaultRowHeight="15" x14ac:dyDescent="0.25"/>
  <cols>
    <col min="1" max="1" width="36.42578125" customWidth="1"/>
    <col min="2" max="2" width="10.140625" customWidth="1"/>
    <col min="3" max="3" width="18.85546875" customWidth="1"/>
    <col min="4" max="4" width="17.28515625" customWidth="1"/>
    <col min="5" max="5" width="17.5703125" customWidth="1"/>
    <col min="6" max="6" width="17.7109375" customWidth="1"/>
    <col min="7" max="7" width="17.140625" customWidth="1"/>
    <col min="8" max="8" width="17.7109375" customWidth="1"/>
  </cols>
  <sheetData>
    <row r="1" spans="1:8" ht="15" customHeight="1" x14ac:dyDescent="0.25">
      <c r="H1" s="106" t="s">
        <v>666</v>
      </c>
    </row>
    <row r="2" spans="1:8" ht="18" customHeight="1" x14ac:dyDescent="0.25">
      <c r="A2" s="242" t="str">
        <f>Mellékletek!A1</f>
        <v>Eszteregnye Község Önkormányzata</v>
      </c>
      <c r="B2" s="242"/>
      <c r="C2" s="242"/>
      <c r="D2" s="242"/>
      <c r="E2" s="242"/>
      <c r="F2" s="242"/>
      <c r="G2" s="242"/>
      <c r="H2" s="242"/>
    </row>
    <row r="3" spans="1:8" ht="25.5" customHeight="1" x14ac:dyDescent="0.25">
      <c r="A3" s="243" t="s">
        <v>688</v>
      </c>
      <c r="B3" s="243"/>
      <c r="C3" s="243"/>
      <c r="D3" s="243"/>
      <c r="E3" s="243"/>
      <c r="F3" s="243"/>
      <c r="G3" s="243"/>
      <c r="H3" s="243"/>
    </row>
    <row r="4" spans="1:8" ht="23.25" customHeight="1" x14ac:dyDescent="0.25">
      <c r="A4" s="245" t="s">
        <v>742</v>
      </c>
      <c r="B4" s="254"/>
      <c r="C4" s="254"/>
      <c r="D4" s="254"/>
      <c r="E4" s="254"/>
      <c r="F4" s="254"/>
      <c r="G4" s="254"/>
      <c r="H4" s="254"/>
    </row>
    <row r="5" spans="1:8" ht="18" x14ac:dyDescent="0.25">
      <c r="A5" s="48"/>
    </row>
    <row r="7" spans="1:8" ht="30" x14ac:dyDescent="0.3">
      <c r="A7" s="2" t="s">
        <v>45</v>
      </c>
      <c r="B7" s="3" t="s">
        <v>46</v>
      </c>
      <c r="C7" s="60" t="s">
        <v>614</v>
      </c>
      <c r="D7" s="60" t="s">
        <v>615</v>
      </c>
      <c r="E7" s="60" t="s">
        <v>615</v>
      </c>
      <c r="F7" s="60" t="s">
        <v>615</v>
      </c>
      <c r="G7" s="60" t="s">
        <v>615</v>
      </c>
      <c r="H7" s="70" t="s">
        <v>616</v>
      </c>
    </row>
    <row r="8" spans="1:8" x14ac:dyDescent="0.25">
      <c r="A8" s="28"/>
      <c r="B8" s="28"/>
      <c r="C8" s="28"/>
      <c r="D8" s="28"/>
      <c r="E8" s="28"/>
      <c r="F8" s="28"/>
      <c r="G8" s="28"/>
      <c r="H8" s="28">
        <f>SUM(C8:G8)</f>
        <v>0</v>
      </c>
    </row>
    <row r="9" spans="1:8" x14ac:dyDescent="0.25">
      <c r="A9" s="28"/>
      <c r="B9" s="28"/>
      <c r="C9" s="28"/>
      <c r="D9" s="28"/>
      <c r="E9" s="28"/>
      <c r="F9" s="28"/>
      <c r="G9" s="28"/>
      <c r="H9" s="28">
        <f t="shared" ref="H9:H13" si="0">SUM(C9:G9)</f>
        <v>0</v>
      </c>
    </row>
    <row r="10" spans="1:8" x14ac:dyDescent="0.25">
      <c r="A10" s="15" t="s">
        <v>582</v>
      </c>
      <c r="B10" s="8" t="s">
        <v>695</v>
      </c>
      <c r="C10" s="130">
        <f>SUM(C8:C9)</f>
        <v>0</v>
      </c>
      <c r="D10" s="130">
        <f>SUM(D8:D9)</f>
        <v>0</v>
      </c>
      <c r="E10" s="130">
        <f>SUM(E8:E9)</f>
        <v>0</v>
      </c>
      <c r="F10" s="130">
        <f>SUM(F8:F9)</f>
        <v>0</v>
      </c>
      <c r="G10" s="130">
        <f>SUM(G8:G9)</f>
        <v>0</v>
      </c>
      <c r="H10" s="130">
        <f t="shared" si="0"/>
        <v>0</v>
      </c>
    </row>
    <row r="11" spans="1:8" x14ac:dyDescent="0.25">
      <c r="A11" s="15"/>
      <c r="B11" s="8"/>
      <c r="C11" s="28"/>
      <c r="D11" s="28"/>
      <c r="E11" s="28"/>
      <c r="F11" s="28"/>
      <c r="G11" s="28"/>
      <c r="H11" s="28">
        <f t="shared" si="0"/>
        <v>0</v>
      </c>
    </row>
    <row r="12" spans="1:8" x14ac:dyDescent="0.25">
      <c r="A12" s="15"/>
      <c r="B12" s="8"/>
      <c r="C12" s="28"/>
      <c r="D12" s="28"/>
      <c r="E12" s="28"/>
      <c r="F12" s="28"/>
      <c r="G12" s="28"/>
      <c r="H12" s="28">
        <f t="shared" si="0"/>
        <v>0</v>
      </c>
    </row>
    <row r="13" spans="1:8" x14ac:dyDescent="0.25">
      <c r="A13" s="15" t="s">
        <v>581</v>
      </c>
      <c r="B13" s="8" t="s">
        <v>695</v>
      </c>
      <c r="C13" s="130">
        <f>SUM(C11:C12)</f>
        <v>0</v>
      </c>
      <c r="D13" s="130">
        <f>SUM(D11:D12)</f>
        <v>0</v>
      </c>
      <c r="E13" s="130">
        <f>SUM(E11:E12)</f>
        <v>0</v>
      </c>
      <c r="F13" s="130">
        <f>SUM(F11:F12)</f>
        <v>0</v>
      </c>
      <c r="G13" s="130">
        <f>SUM(G11:G12)</f>
        <v>0</v>
      </c>
      <c r="H13" s="130">
        <f t="shared" si="0"/>
        <v>0</v>
      </c>
    </row>
  </sheetData>
  <mergeCells count="3">
    <mergeCell ref="A3:H3"/>
    <mergeCell ref="A4:H4"/>
    <mergeCell ref="A2:H2"/>
  </mergeCells>
  <phoneticPr fontId="41" type="noConversion"/>
  <pageMargins left="0.70866141732283472" right="0.70866141732283472" top="0.74803149606299213" bottom="0.74803149606299213" header="0.31496062992125984" footer="0.31496062992125984"/>
  <pageSetup paperSize="9" scale="85" orientation="landscape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0"/>
  <sheetViews>
    <sheetView view="pageBreakPreview" zoomScale="60" zoomScaleNormal="100" workbookViewId="0">
      <selection activeCell="A18" sqref="A18"/>
    </sheetView>
  </sheetViews>
  <sheetFormatPr defaultRowHeight="15" x14ac:dyDescent="0.25"/>
  <cols>
    <col min="1" max="1" width="64.28515625" customWidth="1"/>
    <col min="3" max="3" width="18.140625" customWidth="1"/>
    <col min="4" max="4" width="21.5703125" customWidth="1"/>
    <col min="5" max="5" width="21.85546875" customWidth="1"/>
    <col min="6" max="7" width="19.5703125" customWidth="1"/>
    <col min="8" max="8" width="16.42578125" customWidth="1"/>
    <col min="9" max="9" width="16.28515625" customWidth="1"/>
    <col min="10" max="10" width="30.140625" customWidth="1"/>
  </cols>
  <sheetData>
    <row r="1" spans="1:10" ht="15" customHeight="1" x14ac:dyDescent="0.25">
      <c r="J1" s="106" t="s">
        <v>667</v>
      </c>
    </row>
    <row r="2" spans="1:10" ht="18" customHeight="1" x14ac:dyDescent="0.25">
      <c r="A2" s="242" t="str">
        <f>Mellékletek!A1</f>
        <v>Eszteregnye Község Önkormányzata</v>
      </c>
      <c r="B2" s="242"/>
      <c r="C2" s="242"/>
      <c r="D2" s="242"/>
      <c r="E2" s="242"/>
      <c r="F2" s="242"/>
      <c r="G2" s="242"/>
      <c r="H2" s="242"/>
      <c r="I2" s="242"/>
      <c r="J2" s="242"/>
    </row>
    <row r="3" spans="1:10" ht="25.5" customHeight="1" x14ac:dyDescent="0.25">
      <c r="A3" s="243" t="s">
        <v>688</v>
      </c>
      <c r="B3" s="243"/>
      <c r="C3" s="243"/>
      <c r="D3" s="243"/>
      <c r="E3" s="243"/>
      <c r="F3" s="243"/>
      <c r="G3" s="243"/>
      <c r="H3" s="243"/>
      <c r="I3" s="243"/>
      <c r="J3" s="243"/>
    </row>
    <row r="4" spans="1:10" ht="46.5" customHeight="1" x14ac:dyDescent="0.25">
      <c r="A4" s="245" t="s">
        <v>743</v>
      </c>
      <c r="B4" s="254"/>
      <c r="C4" s="254"/>
      <c r="D4" s="254"/>
      <c r="E4" s="254"/>
      <c r="F4" s="254"/>
      <c r="G4" s="254"/>
      <c r="H4" s="254"/>
      <c r="I4" s="254"/>
      <c r="J4" s="254"/>
    </row>
    <row r="5" spans="1:10" ht="16.5" customHeight="1" x14ac:dyDescent="0.25">
      <c r="A5" s="68"/>
      <c r="B5" s="69"/>
      <c r="C5" s="69"/>
      <c r="D5" s="69"/>
      <c r="E5" s="69"/>
      <c r="F5" s="69"/>
      <c r="G5" s="69"/>
      <c r="H5" s="69"/>
      <c r="I5" s="69"/>
      <c r="J5" s="69"/>
    </row>
    <row r="6" spans="1:10" x14ac:dyDescent="0.25">
      <c r="A6" s="4" t="s">
        <v>614</v>
      </c>
    </row>
    <row r="7" spans="1:10" ht="61.5" customHeight="1" x14ac:dyDescent="0.3">
      <c r="A7" s="2" t="s">
        <v>45</v>
      </c>
      <c r="B7" s="3" t="s">
        <v>46</v>
      </c>
      <c r="C7" s="60" t="s">
        <v>587</v>
      </c>
      <c r="D7" s="60" t="s">
        <v>590</v>
      </c>
      <c r="E7" s="60" t="s">
        <v>591</v>
      </c>
      <c r="F7" s="60" t="s">
        <v>592</v>
      </c>
      <c r="G7" s="60" t="s">
        <v>600</v>
      </c>
      <c r="H7" s="60" t="s">
        <v>588</v>
      </c>
      <c r="I7" s="60" t="s">
        <v>589</v>
      </c>
      <c r="J7" s="60" t="s">
        <v>593</v>
      </c>
    </row>
    <row r="8" spans="1:10" ht="25.5" x14ac:dyDescent="0.25">
      <c r="A8" s="43"/>
      <c r="B8" s="43"/>
      <c r="C8" s="43"/>
      <c r="D8" s="43"/>
      <c r="E8" s="43"/>
      <c r="F8" s="63" t="s">
        <v>601</v>
      </c>
      <c r="G8" s="62"/>
      <c r="H8" s="43"/>
      <c r="I8" s="43"/>
      <c r="J8" s="43"/>
    </row>
    <row r="9" spans="1:10" x14ac:dyDescent="0.25">
      <c r="A9" s="43"/>
      <c r="B9" s="43"/>
      <c r="C9" s="43"/>
      <c r="D9" s="43"/>
      <c r="E9" s="43"/>
      <c r="F9" s="43"/>
      <c r="G9" s="43"/>
      <c r="H9" s="43"/>
      <c r="I9" s="43"/>
      <c r="J9" s="43"/>
    </row>
    <row r="10" spans="1:10" x14ac:dyDescent="0.25">
      <c r="A10" s="13" t="s">
        <v>148</v>
      </c>
      <c r="B10" s="6" t="s">
        <v>149</v>
      </c>
      <c r="C10" s="43"/>
      <c r="D10" s="43"/>
      <c r="E10" s="43"/>
      <c r="F10" s="43"/>
      <c r="G10" s="43"/>
      <c r="H10" s="43"/>
      <c r="I10" s="43"/>
      <c r="J10" s="43"/>
    </row>
    <row r="11" spans="1:10" x14ac:dyDescent="0.25">
      <c r="A11" s="13"/>
      <c r="B11" s="6"/>
      <c r="C11" s="43"/>
      <c r="D11" s="43"/>
      <c r="E11" s="43"/>
      <c r="F11" s="43"/>
      <c r="G11" s="43"/>
      <c r="H11" s="43"/>
      <c r="I11" s="43"/>
      <c r="J11" s="43"/>
    </row>
    <row r="12" spans="1:10" x14ac:dyDescent="0.25">
      <c r="A12" s="13" t="s">
        <v>381</v>
      </c>
      <c r="B12" s="6" t="s">
        <v>150</v>
      </c>
      <c r="C12" s="43"/>
      <c r="D12" s="43"/>
      <c r="E12" s="43"/>
      <c r="F12" s="43"/>
      <c r="G12" s="43"/>
      <c r="H12" s="43"/>
      <c r="I12" s="43"/>
      <c r="J12" s="43"/>
    </row>
    <row r="13" spans="1:10" x14ac:dyDescent="0.25">
      <c r="A13" s="13"/>
      <c r="B13" s="6"/>
      <c r="C13" s="43"/>
      <c r="D13" s="43"/>
      <c r="E13" s="43"/>
      <c r="F13" s="43"/>
      <c r="G13" s="43"/>
      <c r="H13" s="43"/>
      <c r="I13" s="43"/>
      <c r="J13" s="43"/>
    </row>
    <row r="14" spans="1:10" x14ac:dyDescent="0.25">
      <c r="A14" s="5" t="s">
        <v>151</v>
      </c>
      <c r="B14" s="6" t="s">
        <v>152</v>
      </c>
      <c r="C14" s="43"/>
      <c r="D14" s="43"/>
      <c r="E14" s="43"/>
      <c r="F14" s="43"/>
      <c r="G14" s="43"/>
      <c r="H14" s="43"/>
      <c r="I14" s="43"/>
      <c r="J14" s="43"/>
    </row>
    <row r="15" spans="1:10" x14ac:dyDescent="0.25">
      <c r="A15" s="5"/>
      <c r="B15" s="6"/>
      <c r="C15" s="43"/>
      <c r="D15" s="43"/>
      <c r="E15" s="43"/>
      <c r="F15" s="43"/>
      <c r="G15" s="43"/>
      <c r="H15" s="43"/>
      <c r="I15" s="43"/>
      <c r="J15" s="43"/>
    </row>
    <row r="16" spans="1:10" x14ac:dyDescent="0.25">
      <c r="A16" s="13" t="s">
        <v>153</v>
      </c>
      <c r="B16" s="6" t="s">
        <v>154</v>
      </c>
      <c r="C16" s="43"/>
      <c r="D16" s="43"/>
      <c r="E16" s="43"/>
      <c r="F16" s="43"/>
      <c r="G16" s="43"/>
      <c r="H16" s="43"/>
      <c r="I16" s="43"/>
      <c r="J16" s="43"/>
    </row>
    <row r="17" spans="1:10" x14ac:dyDescent="0.25">
      <c r="A17" s="13"/>
      <c r="B17" s="6"/>
      <c r="C17" s="43"/>
      <c r="D17" s="43"/>
      <c r="E17" s="43"/>
      <c r="F17" s="43"/>
      <c r="G17" s="43"/>
      <c r="H17" s="43"/>
      <c r="I17" s="43"/>
      <c r="J17" s="43"/>
    </row>
    <row r="18" spans="1:10" x14ac:dyDescent="0.25">
      <c r="A18" s="13" t="s">
        <v>155</v>
      </c>
      <c r="B18" s="6" t="s">
        <v>156</v>
      </c>
      <c r="C18" s="43"/>
      <c r="D18" s="43"/>
      <c r="E18" s="43"/>
      <c r="F18" s="43"/>
      <c r="G18" s="43"/>
      <c r="H18" s="43"/>
      <c r="I18" s="43"/>
      <c r="J18" s="43"/>
    </row>
    <row r="19" spans="1:10" x14ac:dyDescent="0.25">
      <c r="A19" s="13"/>
      <c r="B19" s="6"/>
      <c r="C19" s="43"/>
      <c r="D19" s="43"/>
      <c r="E19" s="43"/>
      <c r="F19" s="43"/>
      <c r="G19" s="43"/>
      <c r="H19" s="43"/>
      <c r="I19" s="43"/>
      <c r="J19" s="43"/>
    </row>
    <row r="20" spans="1:10" x14ac:dyDescent="0.25">
      <c r="A20" s="5" t="s">
        <v>157</v>
      </c>
      <c r="B20" s="6" t="s">
        <v>158</v>
      </c>
      <c r="C20" s="43"/>
      <c r="D20" s="43"/>
      <c r="E20" s="43"/>
      <c r="F20" s="43"/>
      <c r="G20" s="43"/>
      <c r="H20" s="43"/>
      <c r="I20" s="43"/>
      <c r="J20" s="43"/>
    </row>
    <row r="21" spans="1:10" x14ac:dyDescent="0.25">
      <c r="A21" s="5" t="s">
        <v>159</v>
      </c>
      <c r="B21" s="6" t="s">
        <v>160</v>
      </c>
      <c r="C21" s="43"/>
      <c r="D21" s="43"/>
      <c r="E21" s="43"/>
      <c r="F21" s="43"/>
      <c r="G21" s="43"/>
      <c r="H21" s="43"/>
      <c r="I21" s="43"/>
      <c r="J21" s="43"/>
    </row>
    <row r="22" spans="1:10" ht="15.75" x14ac:dyDescent="0.25">
      <c r="A22" s="19" t="s">
        <v>382</v>
      </c>
      <c r="B22" s="9" t="s">
        <v>161</v>
      </c>
      <c r="C22" s="43"/>
      <c r="D22" s="43"/>
      <c r="E22" s="43"/>
      <c r="F22" s="43"/>
      <c r="G22" s="43"/>
      <c r="H22" s="43"/>
      <c r="I22" s="43"/>
      <c r="J22" s="43"/>
    </row>
    <row r="23" spans="1:10" ht="15.75" x14ac:dyDescent="0.25">
      <c r="A23" s="22"/>
      <c r="B23" s="8"/>
      <c r="C23" s="43"/>
      <c r="D23" s="43"/>
      <c r="E23" s="43"/>
      <c r="F23" s="43"/>
      <c r="G23" s="43"/>
      <c r="H23" s="43"/>
      <c r="I23" s="43"/>
      <c r="J23" s="43"/>
    </row>
    <row r="24" spans="1:10" x14ac:dyDescent="0.25">
      <c r="A24" s="13" t="s">
        <v>162</v>
      </c>
      <c r="B24" s="6" t="s">
        <v>163</v>
      </c>
      <c r="C24" s="43"/>
      <c r="D24" s="43"/>
      <c r="E24" s="43"/>
      <c r="F24" s="43"/>
      <c r="G24" s="43"/>
      <c r="H24" s="43"/>
      <c r="I24" s="43"/>
      <c r="J24" s="43"/>
    </row>
    <row r="25" spans="1:10" x14ac:dyDescent="0.25">
      <c r="A25" s="13"/>
      <c r="B25" s="6"/>
      <c r="C25" s="43"/>
      <c r="D25" s="43"/>
      <c r="E25" s="43"/>
      <c r="F25" s="43"/>
      <c r="G25" s="43"/>
      <c r="H25" s="43"/>
      <c r="I25" s="43"/>
      <c r="J25" s="43"/>
    </row>
    <row r="26" spans="1:10" x14ac:dyDescent="0.25">
      <c r="A26" s="13" t="s">
        <v>164</v>
      </c>
      <c r="B26" s="6" t="s">
        <v>165</v>
      </c>
      <c r="C26" s="43"/>
      <c r="D26" s="43"/>
      <c r="E26" s="43"/>
      <c r="F26" s="43"/>
      <c r="G26" s="43"/>
      <c r="H26" s="43"/>
      <c r="I26" s="43"/>
      <c r="J26" s="43"/>
    </row>
    <row r="27" spans="1:10" x14ac:dyDescent="0.25">
      <c r="A27" s="13"/>
      <c r="B27" s="6"/>
      <c r="C27" s="43"/>
      <c r="D27" s="43"/>
      <c r="E27" s="43"/>
      <c r="F27" s="43"/>
      <c r="G27" s="43"/>
      <c r="H27" s="43"/>
      <c r="I27" s="43"/>
      <c r="J27" s="43"/>
    </row>
    <row r="28" spans="1:10" x14ac:dyDescent="0.25">
      <c r="A28" s="13" t="s">
        <v>166</v>
      </c>
      <c r="B28" s="6" t="s">
        <v>167</v>
      </c>
      <c r="C28" s="43"/>
      <c r="D28" s="43"/>
      <c r="E28" s="43"/>
      <c r="F28" s="43"/>
      <c r="G28" s="43"/>
      <c r="H28" s="43"/>
      <c r="I28" s="43"/>
      <c r="J28" s="43"/>
    </row>
    <row r="29" spans="1:10" x14ac:dyDescent="0.25">
      <c r="A29" s="13" t="s">
        <v>168</v>
      </c>
      <c r="B29" s="6" t="s">
        <v>169</v>
      </c>
      <c r="C29" s="43"/>
      <c r="D29" s="43"/>
      <c r="E29" s="43"/>
      <c r="F29" s="43"/>
      <c r="G29" s="43"/>
      <c r="H29" s="43"/>
      <c r="I29" s="43"/>
      <c r="J29" s="43"/>
    </row>
    <row r="30" spans="1:10" ht="15.75" x14ac:dyDescent="0.25">
      <c r="A30" s="19" t="s">
        <v>383</v>
      </c>
      <c r="B30" s="9" t="s">
        <v>170</v>
      </c>
      <c r="C30" s="43"/>
      <c r="D30" s="43"/>
      <c r="E30" s="43"/>
      <c r="F30" s="43"/>
      <c r="G30" s="43"/>
      <c r="H30" s="43"/>
      <c r="I30" s="43"/>
      <c r="J30" s="43"/>
    </row>
  </sheetData>
  <mergeCells count="3">
    <mergeCell ref="A4:J4"/>
    <mergeCell ref="A3:J3"/>
    <mergeCell ref="A2:J2"/>
  </mergeCells>
  <phoneticPr fontId="41" type="noConversion"/>
  <pageMargins left="0.70866141732283472" right="0.70866141732283472" top="0.74803149606299213" bottom="0.74803149606299213" header="0.31496062992125984" footer="0.31496062992125984"/>
  <pageSetup paperSize="9" scale="55" orientation="landscape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5"/>
  <sheetViews>
    <sheetView view="pageBreakPreview" zoomScale="60" zoomScaleNormal="100" workbookViewId="0">
      <selection activeCell="A5" sqref="A5"/>
    </sheetView>
  </sheetViews>
  <sheetFormatPr defaultRowHeight="15" x14ac:dyDescent="0.25"/>
  <cols>
    <col min="1" max="1" width="64.140625" customWidth="1"/>
    <col min="2" max="2" width="15.42578125" customWidth="1"/>
    <col min="3" max="3" width="14.7109375" customWidth="1"/>
    <col min="4" max="4" width="13.28515625" customWidth="1"/>
    <col min="5" max="5" width="25.140625" customWidth="1"/>
    <col min="6" max="6" width="14.28515625" customWidth="1"/>
    <col min="7" max="7" width="15.28515625" customWidth="1"/>
    <col min="8" max="8" width="17" customWidth="1"/>
    <col min="9" max="9" width="16.28515625" customWidth="1"/>
  </cols>
  <sheetData>
    <row r="1" spans="1:10" ht="15" customHeight="1" x14ac:dyDescent="0.25">
      <c r="I1" s="106" t="s">
        <v>668</v>
      </c>
    </row>
    <row r="2" spans="1:10" ht="18" customHeight="1" x14ac:dyDescent="0.25">
      <c r="A2" s="242" t="str">
        <f>Mellékletek!A1</f>
        <v>Eszteregnye Község Önkormányzata</v>
      </c>
      <c r="B2" s="242"/>
      <c r="C2" s="242"/>
      <c r="D2" s="242"/>
      <c r="E2" s="242"/>
      <c r="F2" s="242"/>
      <c r="G2" s="242"/>
      <c r="H2" s="242"/>
      <c r="I2" s="242"/>
      <c r="J2" s="128"/>
    </row>
    <row r="3" spans="1:10" ht="25.5" customHeight="1" x14ac:dyDescent="0.25">
      <c r="A3" s="243" t="s">
        <v>688</v>
      </c>
      <c r="B3" s="243"/>
      <c r="C3" s="243"/>
      <c r="D3" s="243"/>
      <c r="E3" s="243"/>
      <c r="F3" s="243"/>
      <c r="G3" s="243"/>
      <c r="H3" s="243"/>
      <c r="I3" s="243"/>
      <c r="J3" s="107"/>
    </row>
    <row r="4" spans="1:10" ht="82.5" customHeight="1" x14ac:dyDescent="0.25">
      <c r="A4" s="245" t="s">
        <v>744</v>
      </c>
      <c r="B4" s="249"/>
      <c r="C4" s="249"/>
      <c r="D4" s="249"/>
      <c r="E4" s="249"/>
      <c r="F4" s="249"/>
      <c r="G4" s="249"/>
      <c r="H4" s="249"/>
      <c r="I4" s="249"/>
    </row>
    <row r="5" spans="1:10" ht="20.25" customHeight="1" x14ac:dyDescent="0.25">
      <c r="A5" s="66"/>
      <c r="B5" s="67"/>
      <c r="C5" s="67"/>
      <c r="D5" s="67"/>
      <c r="E5" s="67"/>
      <c r="F5" s="67"/>
      <c r="G5" s="67"/>
      <c r="H5" s="67"/>
    </row>
    <row r="6" spans="1:10" x14ac:dyDescent="0.25">
      <c r="A6" s="4" t="s">
        <v>614</v>
      </c>
    </row>
    <row r="7" spans="1:10" ht="86.25" customHeight="1" x14ac:dyDescent="0.3">
      <c r="A7" s="2" t="s">
        <v>45</v>
      </c>
      <c r="B7" s="3" t="s">
        <v>46</v>
      </c>
      <c r="C7" s="60" t="s">
        <v>588</v>
      </c>
      <c r="D7" s="60" t="s">
        <v>589</v>
      </c>
      <c r="E7" s="60" t="s">
        <v>594</v>
      </c>
      <c r="F7" s="60" t="s">
        <v>595</v>
      </c>
      <c r="G7" s="60" t="s">
        <v>596</v>
      </c>
      <c r="H7" s="60" t="s">
        <v>597</v>
      </c>
      <c r="I7" s="60" t="s">
        <v>25</v>
      </c>
    </row>
    <row r="8" spans="1:10" x14ac:dyDescent="0.25">
      <c r="A8" s="20" t="s">
        <v>453</v>
      </c>
      <c r="B8" s="5" t="s">
        <v>305</v>
      </c>
      <c r="C8" s="43"/>
      <c r="D8" s="43"/>
      <c r="E8" s="62"/>
      <c r="F8" s="43"/>
      <c r="G8" s="43"/>
      <c r="H8" s="43"/>
      <c r="I8" s="43"/>
    </row>
    <row r="9" spans="1:10" x14ac:dyDescent="0.25">
      <c r="A9" s="53" t="s">
        <v>184</v>
      </c>
      <c r="B9" s="53" t="s">
        <v>305</v>
      </c>
      <c r="C9" s="43"/>
      <c r="D9" s="43"/>
      <c r="E9" s="43"/>
      <c r="F9" s="43"/>
      <c r="G9" s="43"/>
      <c r="H9" s="43"/>
      <c r="I9" s="43"/>
    </row>
    <row r="10" spans="1:10" ht="30" x14ac:dyDescent="0.25">
      <c r="A10" s="12" t="s">
        <v>306</v>
      </c>
      <c r="B10" s="5" t="s">
        <v>307</v>
      </c>
      <c r="C10" s="43"/>
      <c r="D10" s="43"/>
      <c r="E10" s="43"/>
      <c r="F10" s="43"/>
      <c r="G10" s="43"/>
      <c r="H10" s="43"/>
      <c r="I10" s="43"/>
    </row>
    <row r="11" spans="1:10" x14ac:dyDescent="0.25">
      <c r="A11" s="20" t="s">
        <v>502</v>
      </c>
      <c r="B11" s="5" t="s">
        <v>308</v>
      </c>
      <c r="C11" s="43"/>
      <c r="D11" s="43"/>
      <c r="E11" s="43"/>
      <c r="F11" s="43"/>
      <c r="G11" s="43"/>
      <c r="H11" s="43"/>
      <c r="I11" s="43"/>
    </row>
    <row r="12" spans="1:10" x14ac:dyDescent="0.25">
      <c r="A12" s="53" t="s">
        <v>184</v>
      </c>
      <c r="B12" s="53" t="s">
        <v>308</v>
      </c>
      <c r="C12" s="43"/>
      <c r="D12" s="43"/>
      <c r="E12" s="43"/>
      <c r="F12" s="43"/>
      <c r="G12" s="43"/>
      <c r="H12" s="43"/>
      <c r="I12" s="43"/>
    </row>
    <row r="13" spans="1:10" x14ac:dyDescent="0.25">
      <c r="A13" s="11" t="s">
        <v>473</v>
      </c>
      <c r="B13" s="7" t="s">
        <v>309</v>
      </c>
      <c r="C13" s="43"/>
      <c r="D13" s="43"/>
      <c r="E13" s="43"/>
      <c r="F13" s="43"/>
      <c r="G13" s="43"/>
      <c r="H13" s="43"/>
      <c r="I13" s="43"/>
    </row>
    <row r="14" spans="1:10" x14ac:dyDescent="0.25">
      <c r="A14" s="12" t="s">
        <v>503</v>
      </c>
      <c r="B14" s="5" t="s">
        <v>310</v>
      </c>
      <c r="C14" s="43"/>
      <c r="D14" s="43"/>
      <c r="E14" s="43"/>
      <c r="F14" s="43"/>
      <c r="G14" s="43"/>
      <c r="H14" s="43"/>
      <c r="I14" s="43"/>
    </row>
    <row r="15" spans="1:10" x14ac:dyDescent="0.25">
      <c r="A15" s="53" t="s">
        <v>190</v>
      </c>
      <c r="B15" s="53" t="s">
        <v>310</v>
      </c>
      <c r="C15" s="43"/>
      <c r="D15" s="43"/>
      <c r="E15" s="43"/>
      <c r="F15" s="43"/>
      <c r="G15" s="43"/>
      <c r="H15" s="43"/>
      <c r="I15" s="43"/>
    </row>
    <row r="16" spans="1:10" x14ac:dyDescent="0.25">
      <c r="A16" s="20" t="s">
        <v>311</v>
      </c>
      <c r="B16" s="5" t="s">
        <v>312</v>
      </c>
      <c r="C16" s="43"/>
      <c r="D16" s="43"/>
      <c r="E16" s="43"/>
      <c r="F16" s="43"/>
      <c r="G16" s="43"/>
      <c r="H16" s="43"/>
      <c r="I16" s="43"/>
    </row>
    <row r="17" spans="1:9" x14ac:dyDescent="0.25">
      <c r="A17" s="13" t="s">
        <v>504</v>
      </c>
      <c r="B17" s="5" t="s">
        <v>313</v>
      </c>
      <c r="C17" s="28"/>
      <c r="D17" s="28"/>
      <c r="E17" s="28"/>
      <c r="F17" s="28"/>
      <c r="G17" s="28"/>
      <c r="H17" s="28"/>
      <c r="I17" s="28"/>
    </row>
    <row r="18" spans="1:9" x14ac:dyDescent="0.25">
      <c r="A18" s="53" t="s">
        <v>191</v>
      </c>
      <c r="B18" s="53" t="s">
        <v>313</v>
      </c>
      <c r="C18" s="28"/>
      <c r="D18" s="28"/>
      <c r="E18" s="28"/>
      <c r="F18" s="28"/>
      <c r="G18" s="28"/>
      <c r="H18" s="28"/>
      <c r="I18" s="28"/>
    </row>
    <row r="19" spans="1:9" x14ac:dyDescent="0.25">
      <c r="A19" s="20" t="s">
        <v>314</v>
      </c>
      <c r="B19" s="5" t="s">
        <v>315</v>
      </c>
      <c r="C19" s="28"/>
      <c r="D19" s="28"/>
      <c r="E19" s="28"/>
      <c r="F19" s="28"/>
      <c r="G19" s="28"/>
      <c r="H19" s="28"/>
      <c r="I19" s="28"/>
    </row>
    <row r="20" spans="1:9" x14ac:dyDescent="0.25">
      <c r="A20" s="21" t="s">
        <v>474</v>
      </c>
      <c r="B20" s="7" t="s">
        <v>316</v>
      </c>
      <c r="C20" s="28"/>
      <c r="D20" s="28"/>
      <c r="E20" s="28"/>
      <c r="F20" s="28"/>
      <c r="G20" s="28"/>
      <c r="H20" s="28"/>
      <c r="I20" s="28"/>
    </row>
    <row r="21" spans="1:9" x14ac:dyDescent="0.25">
      <c r="A21" s="12" t="s">
        <v>329</v>
      </c>
      <c r="B21" s="5" t="s">
        <v>330</v>
      </c>
      <c r="C21" s="28"/>
      <c r="D21" s="28"/>
      <c r="E21" s="28"/>
      <c r="F21" s="28"/>
      <c r="G21" s="28"/>
      <c r="H21" s="28"/>
      <c r="I21" s="28"/>
    </row>
    <row r="22" spans="1:9" x14ac:dyDescent="0.25">
      <c r="A22" s="13" t="s">
        <v>331</v>
      </c>
      <c r="B22" s="5" t="s">
        <v>332</v>
      </c>
      <c r="C22" s="28"/>
      <c r="D22" s="28"/>
      <c r="E22" s="28"/>
      <c r="F22" s="28"/>
      <c r="G22" s="28"/>
      <c r="H22" s="28"/>
      <c r="I22" s="28"/>
    </row>
    <row r="23" spans="1:9" x14ac:dyDescent="0.25">
      <c r="A23" s="20" t="s">
        <v>333</v>
      </c>
      <c r="B23" s="5" t="s">
        <v>334</v>
      </c>
      <c r="C23" s="28"/>
      <c r="D23" s="28"/>
      <c r="E23" s="28"/>
      <c r="F23" s="28"/>
      <c r="G23" s="28"/>
      <c r="H23" s="28"/>
      <c r="I23" s="28"/>
    </row>
    <row r="24" spans="1:9" x14ac:dyDescent="0.25">
      <c r="A24" s="20" t="s">
        <v>458</v>
      </c>
      <c r="B24" s="5" t="s">
        <v>335</v>
      </c>
      <c r="C24" s="28"/>
      <c r="D24" s="28"/>
      <c r="E24" s="28"/>
      <c r="F24" s="28"/>
      <c r="G24" s="28"/>
      <c r="H24" s="28"/>
      <c r="I24" s="28"/>
    </row>
    <row r="25" spans="1:9" x14ac:dyDescent="0.25">
      <c r="A25" s="53" t="s">
        <v>215</v>
      </c>
      <c r="B25" s="53" t="s">
        <v>335</v>
      </c>
      <c r="C25" s="28"/>
      <c r="D25" s="28"/>
      <c r="E25" s="28"/>
      <c r="F25" s="28"/>
      <c r="G25" s="28"/>
      <c r="H25" s="28"/>
      <c r="I25" s="28"/>
    </row>
    <row r="26" spans="1:9" x14ac:dyDescent="0.25">
      <c r="A26" s="53" t="s">
        <v>216</v>
      </c>
      <c r="B26" s="53" t="s">
        <v>335</v>
      </c>
      <c r="C26" s="28"/>
      <c r="D26" s="28"/>
      <c r="E26" s="28"/>
      <c r="F26" s="28"/>
      <c r="G26" s="28"/>
      <c r="H26" s="28"/>
      <c r="I26" s="28"/>
    </row>
    <row r="27" spans="1:9" x14ac:dyDescent="0.25">
      <c r="A27" s="54" t="s">
        <v>217</v>
      </c>
      <c r="B27" s="54" t="s">
        <v>335</v>
      </c>
      <c r="C27" s="28"/>
      <c r="D27" s="28"/>
      <c r="E27" s="28"/>
      <c r="F27" s="28"/>
      <c r="G27" s="28"/>
      <c r="H27" s="28"/>
      <c r="I27" s="28"/>
    </row>
    <row r="28" spans="1:9" x14ac:dyDescent="0.25">
      <c r="A28" s="55" t="s">
        <v>477</v>
      </c>
      <c r="B28" s="40" t="s">
        <v>336</v>
      </c>
      <c r="C28" s="28"/>
      <c r="D28" s="28"/>
      <c r="E28" s="28"/>
      <c r="F28" s="28"/>
      <c r="G28" s="28"/>
      <c r="H28" s="28"/>
      <c r="I28" s="28"/>
    </row>
    <row r="29" spans="1:9" x14ac:dyDescent="0.25">
      <c r="A29" s="91"/>
      <c r="B29" s="92"/>
    </row>
    <row r="30" spans="1:9" ht="24.75" customHeight="1" x14ac:dyDescent="0.25">
      <c r="A30" s="2" t="s">
        <v>45</v>
      </c>
      <c r="B30" s="3" t="s">
        <v>46</v>
      </c>
      <c r="C30" s="28"/>
      <c r="D30" s="28"/>
      <c r="E30" s="28"/>
    </row>
    <row r="31" spans="1:9" ht="26.25" x14ac:dyDescent="0.25">
      <c r="A31" s="94" t="s">
        <v>24</v>
      </c>
      <c r="B31" s="40"/>
      <c r="C31" s="28"/>
      <c r="D31" s="28"/>
      <c r="E31" s="28"/>
    </row>
    <row r="32" spans="1:9" ht="15.75" x14ac:dyDescent="0.25">
      <c r="A32" s="93" t="s">
        <v>18</v>
      </c>
      <c r="B32" s="40"/>
      <c r="C32" s="28"/>
      <c r="D32" s="28"/>
      <c r="E32" s="28"/>
    </row>
    <row r="33" spans="1:5" ht="31.5" x14ac:dyDescent="0.25">
      <c r="A33" s="93" t="s">
        <v>19</v>
      </c>
      <c r="B33" s="40"/>
      <c r="C33" s="28"/>
      <c r="D33" s="28"/>
      <c r="E33" s="28"/>
    </row>
    <row r="34" spans="1:5" ht="15.75" x14ac:dyDescent="0.25">
      <c r="A34" s="93" t="s">
        <v>20</v>
      </c>
      <c r="B34" s="40"/>
      <c r="C34" s="28"/>
      <c r="D34" s="28"/>
      <c r="E34" s="28"/>
    </row>
    <row r="35" spans="1:5" ht="31.5" x14ac:dyDescent="0.25">
      <c r="A35" s="93" t="s">
        <v>21</v>
      </c>
      <c r="B35" s="40"/>
      <c r="C35" s="28"/>
      <c r="D35" s="28"/>
      <c r="E35" s="28"/>
    </row>
    <row r="36" spans="1:5" ht="15.75" x14ac:dyDescent="0.25">
      <c r="A36" s="93" t="s">
        <v>22</v>
      </c>
      <c r="B36" s="40"/>
      <c r="C36" s="28"/>
      <c r="D36" s="28"/>
      <c r="E36" s="28"/>
    </row>
    <row r="37" spans="1:5" ht="15.75" x14ac:dyDescent="0.25">
      <c r="A37" s="93" t="s">
        <v>23</v>
      </c>
      <c r="B37" s="40"/>
      <c r="C37" s="28"/>
      <c r="D37" s="28"/>
      <c r="E37" s="28"/>
    </row>
    <row r="38" spans="1:5" x14ac:dyDescent="0.25">
      <c r="A38" s="55" t="s">
        <v>0</v>
      </c>
      <c r="B38" s="40"/>
      <c r="C38" s="28"/>
      <c r="D38" s="28"/>
      <c r="E38" s="28"/>
    </row>
    <row r="39" spans="1:5" x14ac:dyDescent="0.25">
      <c r="A39" s="91"/>
      <c r="B39" s="92"/>
    </row>
    <row r="40" spans="1:5" x14ac:dyDescent="0.25">
      <c r="A40" s="91"/>
      <c r="B40" s="92"/>
    </row>
    <row r="41" spans="1:5" x14ac:dyDescent="0.25">
      <c r="A41" s="91"/>
      <c r="B41" s="92"/>
    </row>
    <row r="42" spans="1:5" x14ac:dyDescent="0.25">
      <c r="A42" s="91"/>
      <c r="B42" s="92"/>
    </row>
    <row r="43" spans="1:5" x14ac:dyDescent="0.25">
      <c r="A43" s="91"/>
      <c r="B43" s="92"/>
    </row>
    <row r="44" spans="1:5" x14ac:dyDescent="0.25">
      <c r="A44" s="91"/>
      <c r="B44" s="92"/>
    </row>
    <row r="45" spans="1:5" x14ac:dyDescent="0.25">
      <c r="A45" s="91"/>
      <c r="B45" s="92"/>
    </row>
    <row r="46" spans="1:5" x14ac:dyDescent="0.25">
      <c r="A46" s="91"/>
      <c r="B46" s="92"/>
    </row>
    <row r="47" spans="1:5" x14ac:dyDescent="0.25">
      <c r="A47" s="91"/>
      <c r="B47" s="92"/>
    </row>
    <row r="49" spans="1:8" x14ac:dyDescent="0.25">
      <c r="A49" s="4"/>
      <c r="B49" s="4"/>
      <c r="C49" s="4"/>
      <c r="D49" s="4"/>
      <c r="E49" s="4"/>
      <c r="F49" s="4"/>
      <c r="G49" s="4"/>
    </row>
    <row r="50" spans="1:8" x14ac:dyDescent="0.25">
      <c r="A50" s="64" t="s">
        <v>598</v>
      </c>
      <c r="B50" s="4"/>
      <c r="C50" s="4"/>
      <c r="D50" s="4"/>
      <c r="E50" s="4"/>
      <c r="F50" s="4"/>
      <c r="G50" s="4"/>
    </row>
    <row r="51" spans="1:8" ht="15.75" x14ac:dyDescent="0.25">
      <c r="A51" s="65" t="s">
        <v>602</v>
      </c>
      <c r="B51" s="4"/>
      <c r="C51" s="4"/>
      <c r="D51" s="4"/>
      <c r="E51" s="4"/>
      <c r="F51" s="4"/>
      <c r="G51" s="4"/>
    </row>
    <row r="52" spans="1:8" ht="15.75" x14ac:dyDescent="0.25">
      <c r="A52" s="65" t="s">
        <v>603</v>
      </c>
      <c r="B52" s="4"/>
      <c r="C52" s="4"/>
      <c r="D52" s="4"/>
      <c r="E52" s="4"/>
      <c r="F52" s="4"/>
      <c r="G52" s="4"/>
    </row>
    <row r="53" spans="1:8" ht="15.75" x14ac:dyDescent="0.25">
      <c r="A53" s="65" t="s">
        <v>604</v>
      </c>
      <c r="B53" s="4"/>
      <c r="C53" s="4"/>
      <c r="D53" s="4"/>
      <c r="E53" s="4"/>
      <c r="F53" s="4"/>
      <c r="G53" s="4"/>
    </row>
    <row r="54" spans="1:8" ht="15.75" x14ac:dyDescent="0.25">
      <c r="A54" s="65" t="s">
        <v>605</v>
      </c>
      <c r="B54" s="4"/>
      <c r="C54" s="4"/>
      <c r="D54" s="4"/>
      <c r="E54" s="4"/>
      <c r="F54" s="4"/>
      <c r="G54" s="4"/>
    </row>
    <row r="55" spans="1:8" ht="15.75" x14ac:dyDescent="0.25">
      <c r="A55" s="65" t="s">
        <v>606</v>
      </c>
      <c r="B55" s="4"/>
      <c r="C55" s="4"/>
      <c r="D55" s="4"/>
      <c r="E55" s="4"/>
      <c r="F55" s="4"/>
      <c r="G55" s="4"/>
    </row>
    <row r="56" spans="1:8" x14ac:dyDescent="0.25">
      <c r="A56" s="64" t="s">
        <v>599</v>
      </c>
      <c r="B56" s="4"/>
      <c r="C56" s="4"/>
      <c r="D56" s="4"/>
      <c r="E56" s="4"/>
      <c r="F56" s="4"/>
      <c r="G56" s="4"/>
    </row>
    <row r="57" spans="1:8" x14ac:dyDescent="0.25">
      <c r="A57" s="4"/>
      <c r="B57" s="4"/>
      <c r="C57" s="4"/>
      <c r="D57" s="4"/>
      <c r="E57" s="4"/>
      <c r="F57" s="4"/>
      <c r="G57" s="4"/>
    </row>
    <row r="58" spans="1:8" ht="45.75" customHeight="1" x14ac:dyDescent="0.25">
      <c r="A58" s="255" t="s">
        <v>607</v>
      </c>
      <c r="B58" s="256"/>
      <c r="C58" s="256"/>
      <c r="D58" s="256"/>
      <c r="E58" s="256"/>
      <c r="F58" s="256"/>
      <c r="G58" s="256"/>
      <c r="H58" s="256"/>
    </row>
    <row r="61" spans="1:8" ht="15.75" x14ac:dyDescent="0.25">
      <c r="A61" s="56" t="s">
        <v>609</v>
      </c>
    </row>
    <row r="62" spans="1:8" ht="15.75" x14ac:dyDescent="0.25">
      <c r="A62" s="65" t="s">
        <v>610</v>
      </c>
    </row>
    <row r="63" spans="1:8" ht="15.75" x14ac:dyDescent="0.25">
      <c r="A63" s="65" t="s">
        <v>611</v>
      </c>
    </row>
    <row r="64" spans="1:8" ht="15.75" x14ac:dyDescent="0.25">
      <c r="A64" s="65" t="s">
        <v>612</v>
      </c>
    </row>
    <row r="65" spans="1:1" x14ac:dyDescent="0.25">
      <c r="A65" s="64" t="s">
        <v>608</v>
      </c>
    </row>
    <row r="66" spans="1:1" ht="15.75" x14ac:dyDescent="0.25">
      <c r="A66" s="65" t="s">
        <v>613</v>
      </c>
    </row>
    <row r="68" spans="1:1" ht="15.75" x14ac:dyDescent="0.25">
      <c r="A68" s="89" t="s">
        <v>16</v>
      </c>
    </row>
    <row r="69" spans="1:1" ht="15.75" x14ac:dyDescent="0.25">
      <c r="A69" s="89" t="s">
        <v>17</v>
      </c>
    </row>
    <row r="70" spans="1:1" ht="15.75" x14ac:dyDescent="0.25">
      <c r="A70" s="90" t="s">
        <v>18</v>
      </c>
    </row>
    <row r="71" spans="1:1" ht="15.75" x14ac:dyDescent="0.25">
      <c r="A71" s="90" t="s">
        <v>19</v>
      </c>
    </row>
    <row r="72" spans="1:1" ht="15.75" x14ac:dyDescent="0.25">
      <c r="A72" s="90" t="s">
        <v>20</v>
      </c>
    </row>
    <row r="73" spans="1:1" ht="15.75" x14ac:dyDescent="0.25">
      <c r="A73" s="90" t="s">
        <v>21</v>
      </c>
    </row>
    <row r="74" spans="1:1" ht="15.75" x14ac:dyDescent="0.25">
      <c r="A74" s="90" t="s">
        <v>22</v>
      </c>
    </row>
    <row r="75" spans="1:1" ht="15.75" x14ac:dyDescent="0.25">
      <c r="A75" s="90" t="s">
        <v>23</v>
      </c>
    </row>
  </sheetData>
  <mergeCells count="4">
    <mergeCell ref="A58:H58"/>
    <mergeCell ref="A2:I2"/>
    <mergeCell ref="A3:I3"/>
    <mergeCell ref="A4:I4"/>
  </mergeCells>
  <phoneticPr fontId="41" type="noConversion"/>
  <hyperlinks>
    <hyperlink ref="A20" r:id="rId1" location="foot4" display="http://njt.hu/cgi_bin/njt_doc.cgi?docid=142896.245143 - foot4"/>
    <hyperlink ref="A50" r:id="rId2" location="foot4" display="http://njt.hu/cgi_bin/njt_doc.cgi?docid=142896.245143 - foot4"/>
    <hyperlink ref="A56" r:id="rId3" location="foot5" display="http://njt.hu/cgi_bin/njt_doc.cgi?docid=142896.245143 - foot5"/>
    <hyperlink ref="A65" r:id="rId4" location="foot53" display="http://njt.hu/cgi_bin/njt_doc.cgi?docid=139876.243471 - foot53"/>
  </hyperlinks>
  <pageMargins left="0.70866141732283472" right="0.70866141732283472" top="0.74803149606299213" bottom="0.74803149606299213" header="0.31496062992125984" footer="0.31496062992125984"/>
  <pageSetup paperSize="9" scale="63" orientation="landscape" horizontalDpi="300" verticalDpi="300" r:id="rId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4"/>
  <sheetViews>
    <sheetView view="pageBreakPreview" zoomScale="60" zoomScaleNormal="100" workbookViewId="0">
      <selection activeCell="B24" sqref="B24"/>
    </sheetView>
  </sheetViews>
  <sheetFormatPr defaultRowHeight="15" x14ac:dyDescent="0.25"/>
  <cols>
    <col min="1" max="1" width="83.28515625" customWidth="1"/>
    <col min="2" max="2" width="19.5703125" style="95" customWidth="1"/>
  </cols>
  <sheetData>
    <row r="1" spans="1:8" ht="15" customHeight="1" x14ac:dyDescent="0.25">
      <c r="B1" s="106" t="s">
        <v>669</v>
      </c>
    </row>
    <row r="2" spans="1:8" ht="18" customHeight="1" x14ac:dyDescent="0.25">
      <c r="A2" s="242" t="str">
        <f>Mellékletek!A1</f>
        <v>Eszteregnye Község Önkormányzata</v>
      </c>
      <c r="B2" s="242"/>
      <c r="C2" s="128"/>
      <c r="D2" s="128"/>
      <c r="E2" s="128"/>
      <c r="F2" s="128"/>
      <c r="G2" s="128"/>
      <c r="H2" s="128"/>
    </row>
    <row r="3" spans="1:8" ht="25.5" customHeight="1" x14ac:dyDescent="0.25">
      <c r="A3" s="243" t="s">
        <v>688</v>
      </c>
      <c r="B3" s="243"/>
      <c r="C3" s="107"/>
      <c r="D3" s="107"/>
      <c r="E3" s="107"/>
      <c r="F3" s="107"/>
      <c r="G3" s="107"/>
      <c r="H3" s="107"/>
    </row>
    <row r="4" spans="1:8" ht="71.25" customHeight="1" x14ac:dyDescent="0.25">
      <c r="A4" s="245" t="s">
        <v>745</v>
      </c>
      <c r="B4" s="249"/>
      <c r="C4" s="72"/>
      <c r="D4" s="72"/>
      <c r="E4" s="72"/>
      <c r="F4" s="72"/>
      <c r="G4" s="72"/>
    </row>
    <row r="5" spans="1:8" ht="24" customHeight="1" x14ac:dyDescent="0.25">
      <c r="A5" s="68"/>
      <c r="B5" s="145"/>
      <c r="C5" s="72"/>
      <c r="D5" s="72"/>
      <c r="E5" s="72"/>
      <c r="F5" s="72"/>
      <c r="G5" s="72"/>
    </row>
    <row r="6" spans="1:8" ht="22.5" customHeight="1" x14ac:dyDescent="0.25">
      <c r="A6" s="4" t="s">
        <v>614</v>
      </c>
    </row>
    <row r="7" spans="1:8" ht="18" x14ac:dyDescent="0.25">
      <c r="A7" s="155" t="s">
        <v>617</v>
      </c>
      <c r="B7" s="146" t="s">
        <v>623</v>
      </c>
    </row>
    <row r="8" spans="1:8" x14ac:dyDescent="0.25">
      <c r="A8" s="43" t="s">
        <v>27</v>
      </c>
      <c r="B8" s="147"/>
    </row>
    <row r="9" spans="1:8" x14ac:dyDescent="0.25">
      <c r="A9" s="73" t="s">
        <v>28</v>
      </c>
      <c r="B9" s="147"/>
    </row>
    <row r="10" spans="1:8" x14ac:dyDescent="0.25">
      <c r="A10" s="43" t="s">
        <v>29</v>
      </c>
      <c r="B10" s="147"/>
    </row>
    <row r="11" spans="1:8" x14ac:dyDescent="0.25">
      <c r="A11" s="43" t="s">
        <v>30</v>
      </c>
      <c r="B11" s="147"/>
    </row>
    <row r="12" spans="1:8" x14ac:dyDescent="0.25">
      <c r="A12" s="43" t="s">
        <v>31</v>
      </c>
      <c r="B12" s="147"/>
    </row>
    <row r="13" spans="1:8" x14ac:dyDescent="0.25">
      <c r="A13" s="43" t="s">
        <v>32</v>
      </c>
      <c r="B13" s="147"/>
    </row>
    <row r="14" spans="1:8" x14ac:dyDescent="0.25">
      <c r="A14" s="43" t="s">
        <v>33</v>
      </c>
      <c r="B14" s="147"/>
    </row>
    <row r="15" spans="1:8" x14ac:dyDescent="0.25">
      <c r="A15" s="43" t="s">
        <v>34</v>
      </c>
      <c r="B15" s="147"/>
    </row>
    <row r="16" spans="1:8" x14ac:dyDescent="0.25">
      <c r="A16" s="71" t="s">
        <v>626</v>
      </c>
      <c r="B16" s="153"/>
    </row>
    <row r="17" spans="1:2" ht="30" x14ac:dyDescent="0.25">
      <c r="A17" s="74" t="s">
        <v>618</v>
      </c>
      <c r="B17" s="147"/>
    </row>
    <row r="18" spans="1:2" ht="30" x14ac:dyDescent="0.25">
      <c r="A18" s="74" t="s">
        <v>619</v>
      </c>
      <c r="B18" s="147"/>
    </row>
    <row r="19" spans="1:2" x14ac:dyDescent="0.25">
      <c r="A19" s="75" t="s">
        <v>620</v>
      </c>
      <c r="B19" s="147"/>
    </row>
    <row r="20" spans="1:2" x14ac:dyDescent="0.25">
      <c r="A20" s="75" t="s">
        <v>621</v>
      </c>
      <c r="B20" s="147"/>
    </row>
    <row r="21" spans="1:2" x14ac:dyDescent="0.25">
      <c r="A21" s="43" t="s">
        <v>624</v>
      </c>
      <c r="B21" s="147"/>
    </row>
    <row r="22" spans="1:2" x14ac:dyDescent="0.25">
      <c r="A22" s="49" t="s">
        <v>622</v>
      </c>
      <c r="B22" s="151"/>
    </row>
    <row r="23" spans="1:2" ht="31.5" x14ac:dyDescent="0.25">
      <c r="A23" s="76" t="s">
        <v>625</v>
      </c>
      <c r="B23" s="149"/>
    </row>
    <row r="24" spans="1:2" ht="15.75" x14ac:dyDescent="0.25">
      <c r="A24" s="46" t="s">
        <v>505</v>
      </c>
      <c r="B24" s="152"/>
    </row>
    <row r="27" spans="1:2" ht="18" x14ac:dyDescent="0.25">
      <c r="A27" s="45" t="s">
        <v>617</v>
      </c>
      <c r="B27" s="146" t="s">
        <v>623</v>
      </c>
    </row>
    <row r="28" spans="1:2" x14ac:dyDescent="0.25">
      <c r="A28" s="43" t="s">
        <v>27</v>
      </c>
      <c r="B28" s="147"/>
    </row>
    <row r="29" spans="1:2" x14ac:dyDescent="0.25">
      <c r="A29" s="73" t="s">
        <v>28</v>
      </c>
      <c r="B29" s="147"/>
    </row>
    <row r="30" spans="1:2" x14ac:dyDescent="0.25">
      <c r="A30" s="43" t="s">
        <v>29</v>
      </c>
      <c r="B30" s="147"/>
    </row>
    <row r="31" spans="1:2" x14ac:dyDescent="0.25">
      <c r="A31" s="43" t="s">
        <v>30</v>
      </c>
      <c r="B31" s="147"/>
    </row>
    <row r="32" spans="1:2" x14ac:dyDescent="0.25">
      <c r="A32" s="43" t="s">
        <v>31</v>
      </c>
      <c r="B32" s="147"/>
    </row>
    <row r="33" spans="1:2" x14ac:dyDescent="0.25">
      <c r="A33" s="43" t="s">
        <v>32</v>
      </c>
      <c r="B33" s="147"/>
    </row>
    <row r="34" spans="1:2" x14ac:dyDescent="0.25">
      <c r="A34" s="43" t="s">
        <v>33</v>
      </c>
      <c r="B34" s="147"/>
    </row>
    <row r="35" spans="1:2" x14ac:dyDescent="0.25">
      <c r="A35" s="43" t="s">
        <v>34</v>
      </c>
      <c r="B35" s="147"/>
    </row>
    <row r="36" spans="1:2" x14ac:dyDescent="0.25">
      <c r="A36" s="71" t="s">
        <v>626</v>
      </c>
      <c r="B36" s="148"/>
    </row>
    <row r="37" spans="1:2" ht="30" x14ac:dyDescent="0.25">
      <c r="A37" s="74" t="s">
        <v>618</v>
      </c>
      <c r="B37" s="147"/>
    </row>
    <row r="38" spans="1:2" ht="30" x14ac:dyDescent="0.25">
      <c r="A38" s="74" t="s">
        <v>619</v>
      </c>
      <c r="B38" s="147"/>
    </row>
    <row r="39" spans="1:2" x14ac:dyDescent="0.25">
      <c r="A39" s="75" t="s">
        <v>620</v>
      </c>
      <c r="B39" s="147"/>
    </row>
    <row r="40" spans="1:2" x14ac:dyDescent="0.25">
      <c r="A40" s="75" t="s">
        <v>621</v>
      </c>
      <c r="B40" s="147"/>
    </row>
    <row r="41" spans="1:2" x14ac:dyDescent="0.25">
      <c r="A41" s="43" t="s">
        <v>624</v>
      </c>
      <c r="B41" s="147"/>
    </row>
    <row r="42" spans="1:2" x14ac:dyDescent="0.25">
      <c r="A42" s="49" t="s">
        <v>622</v>
      </c>
      <c r="B42" s="147"/>
    </row>
    <row r="43" spans="1:2" ht="31.5" x14ac:dyDescent="0.25">
      <c r="A43" s="76" t="s">
        <v>625</v>
      </c>
      <c r="B43" s="149"/>
    </row>
    <row r="44" spans="1:2" ht="15.75" x14ac:dyDescent="0.25">
      <c r="A44" s="46" t="s">
        <v>505</v>
      </c>
      <c r="B44" s="150"/>
    </row>
  </sheetData>
  <mergeCells count="3">
    <mergeCell ref="A4:B4"/>
    <mergeCell ref="A3:B3"/>
    <mergeCell ref="A2:B2"/>
  </mergeCells>
  <phoneticPr fontId="41" type="noConversion"/>
  <pageMargins left="0.70866141732283472" right="0.70866141732283472" top="0.74803149606299213" bottom="0.74803149606299213" header="0.31496062992125984" footer="0.31496062992125984"/>
  <pageSetup paperSize="9" scale="84" orientation="portrait" horizontalDpi="300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7"/>
  <sheetViews>
    <sheetView workbookViewId="0">
      <selection activeCell="A18" sqref="A18"/>
    </sheetView>
  </sheetViews>
  <sheetFormatPr defaultRowHeight="15" x14ac:dyDescent="0.25"/>
  <cols>
    <col min="1" max="1" width="44.5703125" customWidth="1"/>
    <col min="2" max="2" width="14" customWidth="1"/>
    <col min="3" max="3" width="10.85546875" customWidth="1"/>
    <col min="4" max="4" width="14.140625" customWidth="1"/>
    <col min="8" max="8" width="11.42578125" customWidth="1"/>
    <col min="9" max="9" width="13.85546875" customWidth="1"/>
  </cols>
  <sheetData>
    <row r="1" spans="1:15" x14ac:dyDescent="0.25">
      <c r="I1" s="217" t="s">
        <v>670</v>
      </c>
    </row>
    <row r="2" spans="1:15" s="132" customFormat="1" ht="18" x14ac:dyDescent="0.25">
      <c r="A2" s="242" t="str">
        <f>Mellékletek!A1</f>
        <v>Eszteregnye Község Önkormányzata</v>
      </c>
      <c r="B2" s="242"/>
      <c r="C2" s="242"/>
      <c r="D2" s="242"/>
      <c r="E2" s="242"/>
      <c r="F2" s="242"/>
      <c r="G2" s="242"/>
      <c r="H2" s="242"/>
      <c r="I2" s="242"/>
      <c r="J2" s="128"/>
      <c r="K2" s="128"/>
      <c r="L2" s="128"/>
      <c r="M2" s="128"/>
      <c r="N2" s="128"/>
      <c r="O2" s="128"/>
    </row>
    <row r="3" spans="1:15" s="132" customFormat="1" ht="22.5" customHeight="1" x14ac:dyDescent="0.25">
      <c r="A3" s="243" t="s">
        <v>688</v>
      </c>
      <c r="B3" s="243"/>
      <c r="C3" s="243"/>
      <c r="D3" s="243"/>
      <c r="E3" s="243"/>
      <c r="F3" s="243"/>
      <c r="G3" s="243"/>
      <c r="H3" s="243"/>
      <c r="I3" s="243"/>
      <c r="J3" s="107"/>
      <c r="K3" s="107"/>
      <c r="L3" s="107"/>
      <c r="M3" s="107"/>
      <c r="N3" s="107"/>
      <c r="O3" s="107"/>
    </row>
    <row r="4" spans="1:15" ht="23.25" customHeight="1" x14ac:dyDescent="0.25">
      <c r="A4" s="245" t="s">
        <v>746</v>
      </c>
      <c r="B4" s="254"/>
      <c r="C4" s="254"/>
      <c r="D4" s="254"/>
      <c r="E4" s="254"/>
      <c r="F4" s="254"/>
      <c r="G4" s="254"/>
      <c r="H4" s="254"/>
      <c r="I4" s="254"/>
    </row>
    <row r="6" spans="1:15" x14ac:dyDescent="0.25">
      <c r="A6" s="4" t="s">
        <v>614</v>
      </c>
    </row>
    <row r="7" spans="1:15" ht="36.75" x14ac:dyDescent="0.25">
      <c r="A7" s="80" t="s">
        <v>7</v>
      </c>
      <c r="B7" s="81" t="s">
        <v>8</v>
      </c>
      <c r="C7" s="81" t="s">
        <v>9</v>
      </c>
      <c r="D7" s="81" t="s">
        <v>689</v>
      </c>
      <c r="E7" s="81" t="s">
        <v>690</v>
      </c>
      <c r="F7" s="81" t="s">
        <v>691</v>
      </c>
      <c r="G7" s="81" t="s">
        <v>692</v>
      </c>
      <c r="H7" s="81" t="s">
        <v>693</v>
      </c>
      <c r="I7" s="88" t="s">
        <v>10</v>
      </c>
    </row>
    <row r="8" spans="1:15" ht="15.75" x14ac:dyDescent="0.3">
      <c r="A8" s="82"/>
      <c r="B8" s="82"/>
      <c r="C8" s="83"/>
      <c r="D8" s="83"/>
      <c r="E8" s="83"/>
      <c r="F8" s="83"/>
      <c r="G8" s="83"/>
      <c r="H8" s="83"/>
      <c r="I8" s="83"/>
    </row>
    <row r="9" spans="1:15" x14ac:dyDescent="0.25">
      <c r="A9" s="84" t="s">
        <v>11</v>
      </c>
      <c r="B9" s="84"/>
      <c r="C9" s="85"/>
      <c r="D9" s="85"/>
      <c r="E9" s="85"/>
      <c r="F9" s="85"/>
      <c r="G9" s="85"/>
      <c r="H9" s="85"/>
      <c r="I9" s="85"/>
    </row>
    <row r="10" spans="1:15" ht="15.75" x14ac:dyDescent="0.3">
      <c r="A10" s="82"/>
      <c r="B10" s="82"/>
      <c r="C10" s="83"/>
      <c r="D10" s="83"/>
      <c r="E10" s="83"/>
      <c r="F10" s="83"/>
      <c r="G10" s="83"/>
      <c r="H10" s="83"/>
      <c r="I10" s="83"/>
    </row>
    <row r="11" spans="1:15" x14ac:dyDescent="0.25">
      <c r="A11" s="84" t="s">
        <v>12</v>
      </c>
      <c r="B11" s="84"/>
      <c r="C11" s="85"/>
      <c r="D11" s="85"/>
      <c r="E11" s="85"/>
      <c r="F11" s="85"/>
      <c r="G11" s="85"/>
      <c r="H11" s="85"/>
      <c r="I11" s="85"/>
    </row>
    <row r="12" spans="1:15" ht="15.75" x14ac:dyDescent="0.3">
      <c r="A12" s="82"/>
      <c r="B12" s="82"/>
      <c r="C12" s="83"/>
      <c r="D12" s="83"/>
      <c r="E12" s="83"/>
      <c r="F12" s="83"/>
      <c r="G12" s="83"/>
      <c r="H12" s="83"/>
      <c r="I12" s="83"/>
    </row>
    <row r="13" spans="1:15" x14ac:dyDescent="0.25">
      <c r="A13" s="84" t="s">
        <v>13</v>
      </c>
      <c r="B13" s="84"/>
      <c r="C13" s="85"/>
      <c r="D13" s="85"/>
      <c r="E13" s="85"/>
      <c r="F13" s="85"/>
      <c r="G13" s="85"/>
      <c r="H13" s="85"/>
      <c r="I13" s="85"/>
    </row>
    <row r="14" spans="1:15" ht="15.75" x14ac:dyDescent="0.3">
      <c r="A14" s="82"/>
      <c r="B14" s="82"/>
      <c r="C14" s="83"/>
      <c r="D14" s="83"/>
      <c r="E14" s="83"/>
      <c r="F14" s="83"/>
      <c r="G14" s="83"/>
      <c r="H14" s="83"/>
      <c r="I14" s="83"/>
    </row>
    <row r="15" spans="1:15" x14ac:dyDescent="0.25">
      <c r="A15" s="84" t="s">
        <v>14</v>
      </c>
      <c r="B15" s="84"/>
      <c r="C15" s="85"/>
      <c r="D15" s="85"/>
      <c r="E15" s="85"/>
      <c r="F15" s="85"/>
      <c r="G15" s="85"/>
      <c r="H15" s="85"/>
      <c r="I15" s="85"/>
    </row>
    <row r="16" spans="1:15" x14ac:dyDescent="0.25">
      <c r="A16" s="84"/>
      <c r="B16" s="84"/>
      <c r="C16" s="85"/>
      <c r="D16" s="85"/>
      <c r="E16" s="85"/>
      <c r="F16" s="85"/>
      <c r="G16" s="85"/>
      <c r="H16" s="85"/>
      <c r="I16" s="85"/>
    </row>
    <row r="17" spans="1:9" ht="16.5" x14ac:dyDescent="0.3">
      <c r="A17" s="86" t="s">
        <v>15</v>
      </c>
      <c r="B17" s="82"/>
      <c r="C17" s="87">
        <f t="shared" ref="C17:I17" si="0">C9+C11+C13+C15</f>
        <v>0</v>
      </c>
      <c r="D17" s="87">
        <f t="shared" si="0"/>
        <v>0</v>
      </c>
      <c r="E17" s="87">
        <f t="shared" si="0"/>
        <v>0</v>
      </c>
      <c r="F17" s="87">
        <f t="shared" si="0"/>
        <v>0</v>
      </c>
      <c r="G17" s="87">
        <f t="shared" si="0"/>
        <v>0</v>
      </c>
      <c r="H17" s="87">
        <f t="shared" si="0"/>
        <v>0</v>
      </c>
      <c r="I17" s="87">
        <f t="shared" si="0"/>
        <v>0</v>
      </c>
    </row>
  </sheetData>
  <mergeCells count="3">
    <mergeCell ref="A3:I3"/>
    <mergeCell ref="A4:I4"/>
    <mergeCell ref="A2:I2"/>
  </mergeCells>
  <phoneticPr fontId="41" type="noConversion"/>
  <pageMargins left="0.70866141732283472" right="0.70866141732283472" top="0.74803149606299213" bottom="0.74803149606299213" header="0.31496062992125984" footer="0.31496062992125984"/>
  <pageSetup paperSize="9" scale="96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40"/>
  <sheetViews>
    <sheetView view="pageBreakPreview" zoomScale="60" zoomScaleNormal="100" workbookViewId="0">
      <selection activeCell="C30" sqref="C30"/>
    </sheetView>
  </sheetViews>
  <sheetFormatPr defaultRowHeight="15" x14ac:dyDescent="0.25"/>
  <cols>
    <col min="1" max="1" width="13.85546875" customWidth="1"/>
    <col min="2" max="2" width="73.140625" customWidth="1"/>
    <col min="3" max="4" width="16.140625" style="95" customWidth="1"/>
    <col min="5" max="5" width="14.5703125" bestFit="1" customWidth="1"/>
    <col min="6" max="6" width="14.42578125" customWidth="1"/>
  </cols>
  <sheetData>
    <row r="1" spans="2:11" x14ac:dyDescent="0.25">
      <c r="C1" s="106" t="s">
        <v>655</v>
      </c>
      <c r="D1" s="106"/>
    </row>
    <row r="2" spans="2:11" ht="18" x14ac:dyDescent="0.25">
      <c r="B2" s="242" t="str">
        <f>Mellékletek!A1</f>
        <v>Eszteregnye Község Önkormányzata</v>
      </c>
      <c r="C2" s="242"/>
      <c r="D2" s="219"/>
      <c r="E2" s="219"/>
      <c r="F2" s="219"/>
    </row>
    <row r="3" spans="2:11" ht="18" x14ac:dyDescent="0.25">
      <c r="B3" s="136"/>
      <c r="C3" s="136"/>
      <c r="D3" s="161"/>
    </row>
    <row r="4" spans="2:11" ht="18" x14ac:dyDescent="0.25">
      <c r="B4" s="243" t="s">
        <v>688</v>
      </c>
      <c r="C4" s="243"/>
      <c r="D4" s="107"/>
      <c r="E4" s="107"/>
      <c r="F4" s="107"/>
    </row>
    <row r="5" spans="2:11" ht="18" customHeight="1" x14ac:dyDescent="0.25">
      <c r="B5" s="245" t="s">
        <v>461</v>
      </c>
      <c r="C5" s="245"/>
      <c r="D5" s="232"/>
      <c r="E5" s="232"/>
      <c r="F5" s="232"/>
    </row>
    <row r="7" spans="2:11" ht="30" customHeight="1" x14ac:dyDescent="0.25">
      <c r="B7" s="111" t="s">
        <v>583</v>
      </c>
      <c r="C7" s="184" t="s">
        <v>737</v>
      </c>
      <c r="D7" s="180"/>
      <c r="E7" s="181"/>
      <c r="F7" s="181"/>
      <c r="G7" s="110"/>
      <c r="H7" s="110"/>
      <c r="I7" s="110"/>
      <c r="J7" s="110"/>
      <c r="K7" s="110"/>
    </row>
    <row r="8" spans="2:11" x14ac:dyDescent="0.25">
      <c r="B8" s="112" t="s">
        <v>27</v>
      </c>
      <c r="C8" s="160">
        <f>'kiadások működés felhalmozás'!C26</f>
        <v>17850881</v>
      </c>
      <c r="D8" s="182"/>
      <c r="E8" s="182"/>
      <c r="F8" s="182"/>
      <c r="G8" s="116"/>
      <c r="H8" s="110"/>
      <c r="I8" s="110"/>
      <c r="J8" s="110"/>
      <c r="K8" s="110"/>
    </row>
    <row r="9" spans="2:11" x14ac:dyDescent="0.25">
      <c r="B9" s="112" t="s">
        <v>28</v>
      </c>
      <c r="C9" s="160">
        <f>'kiadások működés felhalmozás'!C27</f>
        <v>3775704</v>
      </c>
      <c r="D9" s="182"/>
      <c r="E9" s="182"/>
      <c r="F9" s="182"/>
      <c r="G9" s="116"/>
      <c r="H9" s="110"/>
      <c r="I9" s="110"/>
      <c r="J9" s="110"/>
      <c r="K9" s="110"/>
    </row>
    <row r="10" spans="2:11" x14ac:dyDescent="0.25">
      <c r="B10" s="112" t="s">
        <v>29</v>
      </c>
      <c r="C10" s="160">
        <f>'kiadások működés felhalmozás'!C52</f>
        <v>22315657</v>
      </c>
      <c r="D10" s="182"/>
      <c r="E10" s="182"/>
      <c r="F10" s="182"/>
      <c r="G10" s="116"/>
      <c r="H10" s="110"/>
      <c r="I10" s="110"/>
      <c r="J10" s="110"/>
      <c r="K10" s="110"/>
    </row>
    <row r="11" spans="2:11" x14ac:dyDescent="0.25">
      <c r="B11" s="112" t="s">
        <v>30</v>
      </c>
      <c r="C11" s="113">
        <f>'kiadások működés felhalmozás'!C61</f>
        <v>5489000</v>
      </c>
      <c r="D11" s="182"/>
      <c r="E11" s="182"/>
      <c r="F11" s="182"/>
      <c r="G11" s="116"/>
      <c r="H11" s="110"/>
      <c r="I11" s="110"/>
      <c r="J11" s="110"/>
      <c r="K11" s="110"/>
    </row>
    <row r="12" spans="2:11" x14ac:dyDescent="0.25">
      <c r="B12" s="112" t="s">
        <v>31</v>
      </c>
      <c r="C12" s="160">
        <f>'kiadások működés felhalmozás'!C75</f>
        <v>20919094</v>
      </c>
      <c r="D12" s="182"/>
      <c r="E12" s="182"/>
      <c r="F12" s="182"/>
      <c r="G12" s="116"/>
      <c r="H12" s="110"/>
      <c r="I12" s="110"/>
      <c r="J12" s="110"/>
      <c r="K12" s="110"/>
    </row>
    <row r="13" spans="2:11" x14ac:dyDescent="0.25">
      <c r="B13" s="112" t="s">
        <v>32</v>
      </c>
      <c r="C13" s="160">
        <f>'kiadások működés felhalmozás'!C84</f>
        <v>6319040</v>
      </c>
      <c r="D13" s="183"/>
      <c r="E13" s="182"/>
      <c r="F13" s="182"/>
      <c r="G13" s="116"/>
      <c r="H13" s="110"/>
      <c r="I13" s="110"/>
      <c r="J13" s="110"/>
      <c r="K13" s="110"/>
    </row>
    <row r="14" spans="2:11" x14ac:dyDescent="0.25">
      <c r="B14" s="112" t="s">
        <v>33</v>
      </c>
      <c r="C14" s="113">
        <f>'kiadások működés felhalmozás'!C89</f>
        <v>2119897</v>
      </c>
      <c r="D14" s="182"/>
      <c r="E14" s="182"/>
      <c r="F14" s="182"/>
      <c r="G14" s="116"/>
      <c r="H14" s="110"/>
      <c r="I14" s="110"/>
      <c r="J14" s="110"/>
      <c r="K14" s="110"/>
    </row>
    <row r="15" spans="2:11" x14ac:dyDescent="0.25">
      <c r="B15" s="112" t="s">
        <v>34</v>
      </c>
      <c r="C15" s="160">
        <f>'kiadások működés felhalmozás'!C99</f>
        <v>0</v>
      </c>
      <c r="D15" s="183"/>
      <c r="E15" s="182"/>
      <c r="F15" s="182"/>
      <c r="G15" s="116"/>
      <c r="H15" s="110"/>
      <c r="I15" s="110"/>
      <c r="J15" s="110"/>
      <c r="K15" s="110"/>
    </row>
    <row r="16" spans="2:11" x14ac:dyDescent="0.25">
      <c r="B16" s="114" t="s">
        <v>26</v>
      </c>
      <c r="C16" s="113">
        <f>SUM(C8:C15)</f>
        <v>78789273</v>
      </c>
      <c r="D16" s="182"/>
      <c r="E16" s="182"/>
      <c r="F16" s="182"/>
      <c r="G16" s="116"/>
      <c r="H16" s="110"/>
      <c r="I16" s="110"/>
      <c r="J16" s="110"/>
      <c r="K16" s="110"/>
    </row>
    <row r="17" spans="2:11" x14ac:dyDescent="0.25">
      <c r="B17" s="114" t="s">
        <v>35</v>
      </c>
      <c r="C17" s="113">
        <f>'kiadások működés felhalmozás'!C130</f>
        <v>1259819</v>
      </c>
      <c r="D17" s="182"/>
      <c r="E17" s="182"/>
      <c r="F17" s="182"/>
      <c r="G17" s="116"/>
      <c r="H17" s="110"/>
      <c r="I17" s="110"/>
      <c r="J17" s="110"/>
      <c r="K17" s="110"/>
    </row>
    <row r="18" spans="2:11" x14ac:dyDescent="0.25">
      <c r="B18" s="115" t="s">
        <v>459</v>
      </c>
      <c r="C18" s="96">
        <f>C16+C17</f>
        <v>80049092</v>
      </c>
      <c r="D18" s="186"/>
      <c r="E18" s="186"/>
      <c r="F18" s="186"/>
      <c r="G18" s="116"/>
      <c r="H18" s="110"/>
      <c r="I18" s="110"/>
      <c r="J18" s="110"/>
      <c r="K18" s="110"/>
    </row>
    <row r="19" spans="2:11" x14ac:dyDescent="0.25">
      <c r="B19" s="112" t="s">
        <v>37</v>
      </c>
      <c r="C19" s="160">
        <f>'bevételek működés felhalmozás'!C20</f>
        <v>42398903</v>
      </c>
      <c r="D19" s="183"/>
      <c r="E19" s="182"/>
      <c r="F19" s="182"/>
      <c r="G19" s="116"/>
      <c r="H19" s="110"/>
      <c r="I19" s="110"/>
      <c r="J19" s="110"/>
      <c r="K19" s="110"/>
    </row>
    <row r="20" spans="2:11" x14ac:dyDescent="0.25">
      <c r="B20" s="112" t="s">
        <v>38</v>
      </c>
      <c r="C20" s="113">
        <f>'bevételek működés felhalmozás'!C59</f>
        <v>0</v>
      </c>
      <c r="D20" s="182"/>
      <c r="E20" s="182"/>
      <c r="F20" s="182"/>
      <c r="G20" s="116"/>
      <c r="H20" s="110"/>
      <c r="I20" s="110"/>
      <c r="J20" s="110"/>
      <c r="K20" s="110"/>
    </row>
    <row r="21" spans="2:11" x14ac:dyDescent="0.25">
      <c r="B21" s="112" t="s">
        <v>39</v>
      </c>
      <c r="C21" s="160">
        <f>'bevételek működés felhalmozás'!C34</f>
        <v>18550000</v>
      </c>
      <c r="D21" s="182"/>
      <c r="E21" s="182"/>
      <c r="F21" s="182"/>
      <c r="G21" s="116"/>
      <c r="H21" s="110"/>
      <c r="I21" s="110"/>
      <c r="J21" s="110"/>
      <c r="K21" s="110"/>
    </row>
    <row r="22" spans="2:11" x14ac:dyDescent="0.25">
      <c r="B22" s="112" t="s">
        <v>40</v>
      </c>
      <c r="C22" s="113">
        <f>'bevételek működés felhalmozás'!C46</f>
        <v>6289762</v>
      </c>
      <c r="D22" s="182"/>
      <c r="E22" s="182"/>
      <c r="F22" s="182"/>
      <c r="G22" s="116"/>
      <c r="H22" s="110"/>
      <c r="I22" s="110"/>
      <c r="J22" s="110"/>
      <c r="K22" s="110"/>
    </row>
    <row r="23" spans="2:11" x14ac:dyDescent="0.25">
      <c r="B23" s="112" t="s">
        <v>41</v>
      </c>
      <c r="C23" s="113">
        <f>'bevételek működés felhalmozás'!C65</f>
        <v>0</v>
      </c>
      <c r="D23" s="182"/>
      <c r="E23" s="182"/>
      <c r="F23" s="182"/>
      <c r="G23" s="116"/>
      <c r="H23" s="110"/>
      <c r="I23" s="110"/>
      <c r="J23" s="110"/>
      <c r="K23" s="110"/>
    </row>
    <row r="24" spans="2:11" x14ac:dyDescent="0.25">
      <c r="B24" s="112" t="s">
        <v>42</v>
      </c>
      <c r="C24" s="160">
        <f>'bevételek működés felhalmozás'!C52</f>
        <v>0</v>
      </c>
      <c r="D24" s="182"/>
      <c r="E24" s="182"/>
      <c r="F24" s="182"/>
      <c r="G24" s="116"/>
      <c r="H24" s="110"/>
      <c r="I24" s="110"/>
      <c r="J24" s="110"/>
      <c r="K24" s="110"/>
    </row>
    <row r="25" spans="2:11" x14ac:dyDescent="0.25">
      <c r="B25" s="112" t="s">
        <v>43</v>
      </c>
      <c r="C25" s="113">
        <f>'bevételek működés felhalmozás'!C71</f>
        <v>0</v>
      </c>
      <c r="D25" s="182"/>
      <c r="E25" s="182"/>
      <c r="F25" s="182"/>
      <c r="G25" s="116"/>
      <c r="H25" s="110"/>
      <c r="I25" s="110"/>
      <c r="J25" s="110"/>
      <c r="K25" s="110"/>
    </row>
    <row r="26" spans="2:11" x14ac:dyDescent="0.25">
      <c r="B26" s="114" t="s">
        <v>36</v>
      </c>
      <c r="C26" s="113">
        <f>SUM(C19:C25)</f>
        <v>67238665</v>
      </c>
      <c r="D26" s="182"/>
      <c r="E26" s="182"/>
      <c r="F26" s="182"/>
      <c r="G26" s="116"/>
      <c r="H26" s="110"/>
      <c r="I26" s="110"/>
      <c r="J26" s="110"/>
      <c r="K26" s="110"/>
    </row>
    <row r="27" spans="2:11" x14ac:dyDescent="0.25">
      <c r="B27" s="114" t="s">
        <v>44</v>
      </c>
      <c r="C27" s="160">
        <f>'bevételek működés felhalmozás'!C104</f>
        <v>12810427</v>
      </c>
      <c r="D27" s="182"/>
      <c r="E27" s="182"/>
      <c r="F27" s="182"/>
      <c r="G27" s="116"/>
      <c r="H27" s="110"/>
      <c r="I27" s="110"/>
      <c r="J27" s="110"/>
      <c r="K27" s="110"/>
    </row>
    <row r="28" spans="2:11" x14ac:dyDescent="0.25">
      <c r="B28" s="115" t="s">
        <v>460</v>
      </c>
      <c r="C28" s="96">
        <f>C26+C27</f>
        <v>80049092</v>
      </c>
      <c r="D28" s="186"/>
      <c r="E28" s="186"/>
      <c r="F28" s="186"/>
      <c r="G28" s="116"/>
      <c r="H28" s="110"/>
      <c r="I28" s="110"/>
      <c r="J28" s="110"/>
      <c r="K28" s="110"/>
    </row>
    <row r="29" spans="2:11" x14ac:dyDescent="0.25">
      <c r="B29" s="110"/>
      <c r="C29" s="116"/>
      <c r="D29" s="182"/>
      <c r="E29" s="182"/>
      <c r="F29" s="182"/>
      <c r="G29" s="116"/>
      <c r="H29" s="110"/>
      <c r="I29" s="110"/>
      <c r="J29" s="110"/>
      <c r="K29" s="110"/>
    </row>
    <row r="30" spans="2:11" x14ac:dyDescent="0.25">
      <c r="B30" s="110"/>
      <c r="C30" s="116"/>
      <c r="D30" s="182"/>
      <c r="E30" s="182"/>
      <c r="F30" s="182"/>
      <c r="G30" s="116"/>
      <c r="H30" s="110"/>
      <c r="I30" s="110"/>
      <c r="J30" s="110"/>
      <c r="K30" s="110"/>
    </row>
    <row r="31" spans="2:11" x14ac:dyDescent="0.25">
      <c r="B31" s="110"/>
      <c r="C31" s="116"/>
      <c r="D31" s="116"/>
      <c r="E31" s="116"/>
      <c r="F31" s="116"/>
      <c r="G31" s="116"/>
      <c r="H31" s="110"/>
      <c r="I31" s="110"/>
      <c r="J31" s="110"/>
      <c r="K31" s="110"/>
    </row>
    <row r="32" spans="2:11" x14ac:dyDescent="0.25">
      <c r="B32" s="110"/>
      <c r="C32" s="116"/>
      <c r="D32" s="116"/>
      <c r="E32" s="116"/>
      <c r="F32" s="116"/>
      <c r="G32" s="116"/>
      <c r="H32" s="110"/>
      <c r="I32" s="110"/>
      <c r="J32" s="110"/>
      <c r="K32" s="110"/>
    </row>
    <row r="33" spans="2:11" x14ac:dyDescent="0.25">
      <c r="B33" s="110"/>
      <c r="C33" s="116"/>
      <c r="D33" s="116"/>
      <c r="E33" s="116"/>
      <c r="F33" s="116"/>
      <c r="G33" s="116"/>
      <c r="H33" s="110"/>
      <c r="I33" s="110"/>
      <c r="J33" s="110"/>
      <c r="K33" s="110"/>
    </row>
    <row r="34" spans="2:11" x14ac:dyDescent="0.25">
      <c r="B34" s="110"/>
      <c r="C34" s="116"/>
      <c r="D34" s="116"/>
      <c r="E34" s="116"/>
      <c r="F34" s="116"/>
      <c r="G34" s="116"/>
      <c r="H34" s="110"/>
      <c r="I34" s="110"/>
      <c r="J34" s="110"/>
      <c r="K34" s="110"/>
    </row>
    <row r="35" spans="2:11" x14ac:dyDescent="0.25">
      <c r="B35" s="110"/>
      <c r="C35" s="116"/>
      <c r="D35" s="116"/>
      <c r="E35" s="116"/>
      <c r="F35" s="116"/>
      <c r="G35" s="116"/>
      <c r="H35" s="110"/>
      <c r="I35" s="110"/>
      <c r="J35" s="110"/>
      <c r="K35" s="110"/>
    </row>
    <row r="36" spans="2:11" x14ac:dyDescent="0.25">
      <c r="E36" s="95"/>
      <c r="F36" s="95"/>
      <c r="G36" s="95"/>
    </row>
    <row r="37" spans="2:11" x14ac:dyDescent="0.25">
      <c r="E37" s="95"/>
      <c r="F37" s="95"/>
      <c r="G37" s="95"/>
    </row>
    <row r="38" spans="2:11" x14ac:dyDescent="0.25">
      <c r="E38" s="95"/>
      <c r="F38" s="95"/>
      <c r="G38" s="95"/>
    </row>
    <row r="39" spans="2:11" x14ac:dyDescent="0.25">
      <c r="E39" s="95"/>
      <c r="F39" s="95"/>
      <c r="G39" s="95"/>
    </row>
    <row r="40" spans="2:11" x14ac:dyDescent="0.25">
      <c r="E40" s="95"/>
      <c r="F40" s="95"/>
      <c r="G40" s="95"/>
    </row>
  </sheetData>
  <mergeCells count="3">
    <mergeCell ref="B2:C2"/>
    <mergeCell ref="B4:C4"/>
    <mergeCell ref="B5:C5"/>
  </mergeCells>
  <phoneticPr fontId="41" type="noConversion"/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80"/>
  <sheetViews>
    <sheetView view="pageBreakPreview" topLeftCell="A73" zoomScale="60" zoomScaleNormal="100" workbookViewId="0">
      <selection activeCell="C95" sqref="C95"/>
    </sheetView>
  </sheetViews>
  <sheetFormatPr defaultRowHeight="15" x14ac:dyDescent="0.25"/>
  <cols>
    <col min="1" max="1" width="105.140625" customWidth="1"/>
    <col min="3" max="3" width="16.85546875" style="95" customWidth="1"/>
    <col min="4" max="4" width="17.140625" style="95" customWidth="1"/>
    <col min="5" max="5" width="18.85546875" customWidth="1"/>
    <col min="6" max="6" width="15.5703125" style="109" customWidth="1"/>
    <col min="7" max="7" width="15.7109375" customWidth="1"/>
    <col min="8" max="8" width="20.5703125" customWidth="1"/>
  </cols>
  <sheetData>
    <row r="1" spans="1:8" x14ac:dyDescent="0.25">
      <c r="A1" s="109"/>
      <c r="B1" s="109"/>
      <c r="C1" s="106" t="s">
        <v>656</v>
      </c>
      <c r="D1" s="117"/>
      <c r="E1" s="109"/>
    </row>
    <row r="2" spans="1:8" ht="18" x14ac:dyDescent="0.25">
      <c r="A2" s="242" t="str">
        <f>Mellékletek!A1</f>
        <v>Eszteregnye Község Önkormányzata</v>
      </c>
      <c r="B2" s="242"/>
      <c r="C2" s="242"/>
      <c r="D2" s="219"/>
      <c r="E2" s="219"/>
      <c r="F2" s="219"/>
    </row>
    <row r="3" spans="1:8" ht="24.75" customHeight="1" x14ac:dyDescent="0.25">
      <c r="A3" s="243" t="s">
        <v>688</v>
      </c>
      <c r="B3" s="243"/>
      <c r="C3" s="243"/>
      <c r="D3" s="107"/>
      <c r="E3" s="107"/>
      <c r="F3" s="107"/>
    </row>
    <row r="4" spans="1:8" ht="18.75" customHeight="1" x14ac:dyDescent="0.25">
      <c r="A4" s="245" t="s">
        <v>686</v>
      </c>
      <c r="B4" s="245"/>
      <c r="C4" s="245"/>
      <c r="D4" s="218"/>
      <c r="E4" s="218"/>
      <c r="F4" s="218"/>
    </row>
    <row r="5" spans="1:8" ht="18" x14ac:dyDescent="0.25">
      <c r="A5" s="118"/>
      <c r="B5" s="109"/>
      <c r="C5" s="117"/>
      <c r="D5" s="117"/>
      <c r="E5" s="109"/>
    </row>
    <row r="6" spans="1:8" ht="15.75" x14ac:dyDescent="0.3">
      <c r="A6" s="110" t="s">
        <v>614</v>
      </c>
      <c r="B6" s="109"/>
      <c r="C6" s="198" t="s">
        <v>534</v>
      </c>
      <c r="D6" s="198"/>
      <c r="E6" s="198"/>
      <c r="F6" s="198"/>
      <c r="G6" s="177"/>
      <c r="H6" s="177"/>
    </row>
    <row r="7" spans="1:8" ht="30" x14ac:dyDescent="0.3">
      <c r="A7" s="2" t="s">
        <v>45</v>
      </c>
      <c r="B7" s="3" t="s">
        <v>46</v>
      </c>
      <c r="C7" s="105" t="s">
        <v>736</v>
      </c>
      <c r="D7" s="187"/>
      <c r="E7" s="188"/>
      <c r="F7" s="188"/>
    </row>
    <row r="8" spans="1:8" x14ac:dyDescent="0.25">
      <c r="A8" s="29" t="s">
        <v>47</v>
      </c>
      <c r="B8" s="30" t="s">
        <v>48</v>
      </c>
      <c r="C8" s="160">
        <v>10135713</v>
      </c>
      <c r="D8" s="185"/>
      <c r="E8" s="185"/>
      <c r="F8" s="189"/>
    </row>
    <row r="9" spans="1:8" x14ac:dyDescent="0.25">
      <c r="A9" s="29" t="s">
        <v>49</v>
      </c>
      <c r="B9" s="31" t="s">
        <v>50</v>
      </c>
      <c r="C9" s="113">
        <v>0</v>
      </c>
      <c r="D9" s="185"/>
      <c r="E9" s="185"/>
      <c r="F9" s="189"/>
    </row>
    <row r="10" spans="1:8" x14ac:dyDescent="0.25">
      <c r="A10" s="29" t="s">
        <v>51</v>
      </c>
      <c r="B10" s="31" t="s">
        <v>52</v>
      </c>
      <c r="C10" s="113">
        <v>0</v>
      </c>
      <c r="D10" s="185"/>
      <c r="E10" s="185"/>
      <c r="F10" s="189"/>
    </row>
    <row r="11" spans="1:8" x14ac:dyDescent="0.25">
      <c r="A11" s="32" t="s">
        <v>53</v>
      </c>
      <c r="B11" s="31" t="s">
        <v>54</v>
      </c>
      <c r="C11" s="113">
        <v>0</v>
      </c>
      <c r="D11" s="185"/>
      <c r="E11" s="185"/>
      <c r="F11" s="189"/>
    </row>
    <row r="12" spans="1:8" x14ac:dyDescent="0.25">
      <c r="A12" s="32" t="s">
        <v>55</v>
      </c>
      <c r="B12" s="31" t="s">
        <v>56</v>
      </c>
      <c r="C12" s="113">
        <v>0</v>
      </c>
      <c r="D12" s="185"/>
      <c r="E12" s="185"/>
      <c r="F12" s="189"/>
    </row>
    <row r="13" spans="1:8" x14ac:dyDescent="0.25">
      <c r="A13" s="32" t="s">
        <v>57</v>
      </c>
      <c r="B13" s="31" t="s">
        <v>58</v>
      </c>
      <c r="C13" s="113">
        <v>807500</v>
      </c>
      <c r="D13" s="185"/>
      <c r="E13" s="185"/>
      <c r="F13" s="189"/>
    </row>
    <row r="14" spans="1:8" x14ac:dyDescent="0.25">
      <c r="A14" s="32" t="s">
        <v>59</v>
      </c>
      <c r="B14" s="31" t="s">
        <v>60</v>
      </c>
      <c r="C14" s="113">
        <v>296000</v>
      </c>
      <c r="D14" s="185"/>
      <c r="E14" s="185"/>
      <c r="F14" s="189"/>
    </row>
    <row r="15" spans="1:8" x14ac:dyDescent="0.25">
      <c r="A15" s="32" t="s">
        <v>61</v>
      </c>
      <c r="B15" s="31" t="s">
        <v>62</v>
      </c>
      <c r="C15" s="113">
        <v>0</v>
      </c>
      <c r="D15" s="185"/>
      <c r="E15" s="185"/>
      <c r="F15" s="189"/>
    </row>
    <row r="16" spans="1:8" x14ac:dyDescent="0.25">
      <c r="A16" s="13" t="s">
        <v>63</v>
      </c>
      <c r="B16" s="157" t="s">
        <v>64</v>
      </c>
      <c r="C16" s="160">
        <v>0</v>
      </c>
      <c r="D16" s="185"/>
      <c r="E16" s="185"/>
      <c r="F16" s="189"/>
    </row>
    <row r="17" spans="1:6" x14ac:dyDescent="0.25">
      <c r="A17" s="5" t="s">
        <v>65</v>
      </c>
      <c r="B17" s="31" t="s">
        <v>66</v>
      </c>
      <c r="C17" s="113">
        <v>79700</v>
      </c>
      <c r="D17" s="185"/>
      <c r="E17" s="185"/>
      <c r="F17" s="189"/>
    </row>
    <row r="18" spans="1:6" x14ac:dyDescent="0.25">
      <c r="A18" s="5" t="s">
        <v>67</v>
      </c>
      <c r="B18" s="31" t="s">
        <v>68</v>
      </c>
      <c r="C18" s="113">
        <v>0</v>
      </c>
      <c r="D18" s="185"/>
      <c r="E18" s="185"/>
      <c r="F18" s="189"/>
    </row>
    <row r="19" spans="1:6" x14ac:dyDescent="0.25">
      <c r="A19" s="5" t="s">
        <v>69</v>
      </c>
      <c r="B19" s="31" t="s">
        <v>70</v>
      </c>
      <c r="C19" s="113">
        <v>0</v>
      </c>
      <c r="D19" s="185"/>
      <c r="E19" s="185"/>
      <c r="F19" s="189"/>
    </row>
    <row r="20" spans="1:6" x14ac:dyDescent="0.25">
      <c r="A20" s="5" t="s">
        <v>393</v>
      </c>
      <c r="B20" s="31" t="s">
        <v>71</v>
      </c>
      <c r="C20" s="113">
        <v>0</v>
      </c>
      <c r="D20" s="185"/>
      <c r="E20" s="185"/>
      <c r="F20" s="189"/>
    </row>
    <row r="21" spans="1:6" x14ac:dyDescent="0.25">
      <c r="A21" s="33" t="s">
        <v>340</v>
      </c>
      <c r="B21" s="34" t="s">
        <v>72</v>
      </c>
      <c r="C21" s="99">
        <f>SUM(C8:C20)</f>
        <v>11318913</v>
      </c>
      <c r="D21" s="190"/>
      <c r="E21" s="190"/>
      <c r="F21" s="191"/>
    </row>
    <row r="22" spans="1:6" x14ac:dyDescent="0.25">
      <c r="A22" s="5" t="s">
        <v>73</v>
      </c>
      <c r="B22" s="31" t="s">
        <v>74</v>
      </c>
      <c r="C22" s="113">
        <v>5881968</v>
      </c>
      <c r="D22" s="185"/>
      <c r="E22" s="185"/>
      <c r="F22" s="189"/>
    </row>
    <row r="23" spans="1:6" x14ac:dyDescent="0.25">
      <c r="A23" s="5" t="s">
        <v>75</v>
      </c>
      <c r="B23" s="31" t="s">
        <v>76</v>
      </c>
      <c r="C23" s="113">
        <v>350000</v>
      </c>
      <c r="D23" s="185"/>
      <c r="E23" s="185"/>
      <c r="F23" s="189"/>
    </row>
    <row r="24" spans="1:6" x14ac:dyDescent="0.25">
      <c r="A24" s="6" t="s">
        <v>77</v>
      </c>
      <c r="B24" s="31" t="s">
        <v>78</v>
      </c>
      <c r="C24" s="160">
        <v>300000</v>
      </c>
      <c r="D24" s="192"/>
      <c r="E24" s="185"/>
      <c r="F24" s="189"/>
    </row>
    <row r="25" spans="1:6" x14ac:dyDescent="0.25">
      <c r="A25" s="7" t="s">
        <v>341</v>
      </c>
      <c r="B25" s="34" t="s">
        <v>79</v>
      </c>
      <c r="C25" s="99">
        <f>SUM(C22:C24)</f>
        <v>6531968</v>
      </c>
      <c r="D25" s="190"/>
      <c r="E25" s="190"/>
      <c r="F25" s="191"/>
    </row>
    <row r="26" spans="1:6" x14ac:dyDescent="0.25">
      <c r="A26" s="51" t="s">
        <v>422</v>
      </c>
      <c r="B26" s="52" t="s">
        <v>80</v>
      </c>
      <c r="C26" s="158">
        <f>C21+C25</f>
        <v>17850881</v>
      </c>
      <c r="D26" s="186"/>
      <c r="E26" s="193"/>
      <c r="F26" s="191"/>
    </row>
    <row r="27" spans="1:6" x14ac:dyDescent="0.25">
      <c r="A27" s="40" t="s">
        <v>394</v>
      </c>
      <c r="B27" s="52" t="s">
        <v>81</v>
      </c>
      <c r="C27" s="158">
        <v>3775704</v>
      </c>
      <c r="D27" s="186"/>
      <c r="E27" s="193"/>
      <c r="F27" s="191"/>
    </row>
    <row r="28" spans="1:6" x14ac:dyDescent="0.25">
      <c r="A28" s="5" t="s">
        <v>82</v>
      </c>
      <c r="B28" s="31" t="s">
        <v>83</v>
      </c>
      <c r="C28" s="160">
        <v>0</v>
      </c>
      <c r="D28" s="192"/>
      <c r="E28" s="192"/>
      <c r="F28" s="189"/>
    </row>
    <row r="29" spans="1:6" x14ac:dyDescent="0.25">
      <c r="A29" s="5" t="s">
        <v>84</v>
      </c>
      <c r="B29" s="31" t="s">
        <v>85</v>
      </c>
      <c r="C29" s="160">
        <v>4791906</v>
      </c>
      <c r="D29" s="192"/>
      <c r="E29" s="192"/>
      <c r="F29" s="189"/>
    </row>
    <row r="30" spans="1:6" x14ac:dyDescent="0.25">
      <c r="A30" s="5" t="s">
        <v>86</v>
      </c>
      <c r="B30" s="31" t="s">
        <v>87</v>
      </c>
      <c r="C30" s="113">
        <v>0</v>
      </c>
      <c r="D30" s="185"/>
      <c r="E30" s="185"/>
      <c r="F30" s="189"/>
    </row>
    <row r="31" spans="1:6" x14ac:dyDescent="0.25">
      <c r="A31" s="7" t="s">
        <v>342</v>
      </c>
      <c r="B31" s="34" t="s">
        <v>88</v>
      </c>
      <c r="C31" s="99">
        <f>SUM(C28:C30)</f>
        <v>4791906</v>
      </c>
      <c r="D31" s="190"/>
      <c r="E31" s="190"/>
      <c r="F31" s="191"/>
    </row>
    <row r="32" spans="1:6" x14ac:dyDescent="0.25">
      <c r="A32" s="5" t="s">
        <v>89</v>
      </c>
      <c r="B32" s="31" t="s">
        <v>90</v>
      </c>
      <c r="C32" s="113">
        <v>61936</v>
      </c>
      <c r="D32" s="185"/>
      <c r="E32" s="185"/>
      <c r="F32" s="189"/>
    </row>
    <row r="33" spans="1:6" x14ac:dyDescent="0.25">
      <c r="A33" s="5" t="s">
        <v>91</v>
      </c>
      <c r="B33" s="31" t="s">
        <v>92</v>
      </c>
      <c r="C33" s="160">
        <v>180806</v>
      </c>
      <c r="D33" s="192"/>
      <c r="E33" s="192"/>
      <c r="F33" s="189"/>
    </row>
    <row r="34" spans="1:6" ht="15" customHeight="1" x14ac:dyDescent="0.25">
      <c r="A34" s="7" t="s">
        <v>423</v>
      </c>
      <c r="B34" s="34" t="s">
        <v>93</v>
      </c>
      <c r="C34" s="99">
        <f>SUM(C32:C33)</f>
        <v>242742</v>
      </c>
      <c r="D34" s="190"/>
      <c r="E34" s="190"/>
      <c r="F34" s="191"/>
    </row>
    <row r="35" spans="1:6" x14ac:dyDescent="0.25">
      <c r="A35" s="5" t="s">
        <v>94</v>
      </c>
      <c r="B35" s="31" t="s">
        <v>95</v>
      </c>
      <c r="C35" s="160">
        <f>4370214+1249504</f>
        <v>5619718</v>
      </c>
      <c r="D35" s="192"/>
      <c r="E35" s="192"/>
      <c r="F35" s="189"/>
    </row>
    <row r="36" spans="1:6" x14ac:dyDescent="0.25">
      <c r="A36" s="5" t="s">
        <v>96</v>
      </c>
      <c r="B36" s="31" t="s">
        <v>97</v>
      </c>
      <c r="C36" s="113">
        <v>0</v>
      </c>
      <c r="D36" s="185"/>
      <c r="E36" s="185"/>
      <c r="F36" s="189"/>
    </row>
    <row r="37" spans="1:6" x14ac:dyDescent="0.25">
      <c r="A37" s="5" t="s">
        <v>395</v>
      </c>
      <c r="B37" s="31" t="s">
        <v>98</v>
      </c>
      <c r="C37" s="113">
        <v>0</v>
      </c>
      <c r="D37" s="185"/>
      <c r="E37" s="185"/>
      <c r="F37" s="189"/>
    </row>
    <row r="38" spans="1:6" x14ac:dyDescent="0.25">
      <c r="A38" s="5" t="s">
        <v>99</v>
      </c>
      <c r="B38" s="31" t="s">
        <v>100</v>
      </c>
      <c r="C38" s="160">
        <v>2509588</v>
      </c>
      <c r="D38" s="185"/>
      <c r="E38" s="192"/>
      <c r="F38" s="189"/>
    </row>
    <row r="39" spans="1:6" x14ac:dyDescent="0.25">
      <c r="A39" s="10" t="s">
        <v>396</v>
      </c>
      <c r="B39" s="31" t="s">
        <v>101</v>
      </c>
      <c r="C39" s="113">
        <v>0</v>
      </c>
      <c r="D39" s="185"/>
      <c r="E39" s="185"/>
      <c r="F39" s="189"/>
    </row>
    <row r="40" spans="1:6" x14ac:dyDescent="0.25">
      <c r="A40" s="6" t="s">
        <v>102</v>
      </c>
      <c r="B40" s="31" t="s">
        <v>103</v>
      </c>
      <c r="C40" s="160">
        <v>83790</v>
      </c>
      <c r="D40" s="192"/>
      <c r="E40" s="192"/>
      <c r="F40" s="189"/>
    </row>
    <row r="41" spans="1:6" x14ac:dyDescent="0.25">
      <c r="A41" s="5" t="s">
        <v>397</v>
      </c>
      <c r="B41" s="31" t="s">
        <v>104</v>
      </c>
      <c r="C41" s="160">
        <v>5182680</v>
      </c>
      <c r="D41" s="192"/>
      <c r="E41" s="192"/>
      <c r="F41" s="189"/>
    </row>
    <row r="42" spans="1:6" x14ac:dyDescent="0.25">
      <c r="A42" s="7" t="s">
        <v>343</v>
      </c>
      <c r="B42" s="34" t="s">
        <v>105</v>
      </c>
      <c r="C42" s="99">
        <f>SUM(C35:C41)</f>
        <v>13395776</v>
      </c>
      <c r="D42" s="190"/>
      <c r="E42" s="190"/>
      <c r="F42" s="191"/>
    </row>
    <row r="43" spans="1:6" x14ac:dyDescent="0.25">
      <c r="A43" s="5" t="s">
        <v>106</v>
      </c>
      <c r="B43" s="31" t="s">
        <v>107</v>
      </c>
      <c r="C43" s="113">
        <v>0</v>
      </c>
      <c r="D43" s="185"/>
      <c r="E43" s="185"/>
      <c r="F43" s="189"/>
    </row>
    <row r="44" spans="1:6" x14ac:dyDescent="0.25">
      <c r="A44" s="5" t="s">
        <v>108</v>
      </c>
      <c r="B44" s="31" t="s">
        <v>109</v>
      </c>
      <c r="C44" s="113">
        <v>0</v>
      </c>
      <c r="D44" s="185"/>
      <c r="E44" s="185"/>
      <c r="F44" s="189"/>
    </row>
    <row r="45" spans="1:6" x14ac:dyDescent="0.25">
      <c r="A45" s="7" t="s">
        <v>344</v>
      </c>
      <c r="B45" s="34" t="s">
        <v>110</v>
      </c>
      <c r="C45" s="99">
        <f>SUM(C43:C44)</f>
        <v>0</v>
      </c>
      <c r="D45" s="190"/>
      <c r="E45" s="190"/>
      <c r="F45" s="191"/>
    </row>
    <row r="46" spans="1:6" x14ac:dyDescent="0.25">
      <c r="A46" s="5" t="s">
        <v>111</v>
      </c>
      <c r="B46" s="31" t="s">
        <v>112</v>
      </c>
      <c r="C46" s="160">
        <f>3462320+337366</f>
        <v>3799686</v>
      </c>
      <c r="D46" s="185"/>
      <c r="E46" s="192"/>
      <c r="F46" s="189"/>
    </row>
    <row r="47" spans="1:6" x14ac:dyDescent="0.25">
      <c r="A47" s="5" t="s">
        <v>113</v>
      </c>
      <c r="B47" s="31" t="s">
        <v>114</v>
      </c>
      <c r="C47" s="113">
        <v>0</v>
      </c>
      <c r="D47" s="185"/>
      <c r="E47" s="185"/>
      <c r="F47" s="189"/>
    </row>
    <row r="48" spans="1:6" x14ac:dyDescent="0.25">
      <c r="A48" s="5" t="s">
        <v>398</v>
      </c>
      <c r="B48" s="31" t="s">
        <v>115</v>
      </c>
      <c r="C48" s="113">
        <v>0</v>
      </c>
      <c r="D48" s="185"/>
      <c r="E48" s="185"/>
      <c r="F48" s="189"/>
    </row>
    <row r="49" spans="1:6" x14ac:dyDescent="0.25">
      <c r="A49" s="5" t="s">
        <v>399</v>
      </c>
      <c r="B49" s="31" t="s">
        <v>116</v>
      </c>
      <c r="C49" s="113">
        <v>0</v>
      </c>
      <c r="D49" s="185"/>
      <c r="E49" s="185"/>
      <c r="F49" s="189"/>
    </row>
    <row r="50" spans="1:6" x14ac:dyDescent="0.25">
      <c r="A50" s="5" t="s">
        <v>117</v>
      </c>
      <c r="B50" s="31" t="s">
        <v>118</v>
      </c>
      <c r="C50" s="160">
        <v>85547</v>
      </c>
      <c r="D50" s="192"/>
      <c r="E50" s="192"/>
      <c r="F50" s="189"/>
    </row>
    <row r="51" spans="1:6" x14ac:dyDescent="0.25">
      <c r="A51" s="7" t="s">
        <v>345</v>
      </c>
      <c r="B51" s="34" t="s">
        <v>119</v>
      </c>
      <c r="C51" s="99">
        <f>SUM(C46:C50)</f>
        <v>3885233</v>
      </c>
      <c r="D51" s="190"/>
      <c r="E51" s="190"/>
      <c r="F51" s="191"/>
    </row>
    <row r="52" spans="1:6" x14ac:dyDescent="0.25">
      <c r="A52" s="40" t="s">
        <v>346</v>
      </c>
      <c r="B52" s="52" t="s">
        <v>120</v>
      </c>
      <c r="C52" s="158">
        <f>C31+C34+C45+C42+C51</f>
        <v>22315657</v>
      </c>
      <c r="D52" s="186"/>
      <c r="E52" s="193"/>
      <c r="F52" s="191"/>
    </row>
    <row r="53" spans="1:6" x14ac:dyDescent="0.25">
      <c r="A53" s="13" t="s">
        <v>121</v>
      </c>
      <c r="B53" s="31" t="s">
        <v>122</v>
      </c>
      <c r="C53" s="113">
        <v>0</v>
      </c>
      <c r="D53" s="185"/>
      <c r="E53" s="185"/>
      <c r="F53" s="189"/>
    </row>
    <row r="54" spans="1:6" x14ac:dyDescent="0.25">
      <c r="A54" s="13" t="s">
        <v>347</v>
      </c>
      <c r="B54" s="31" t="s">
        <v>123</v>
      </c>
      <c r="C54" s="113">
        <v>0</v>
      </c>
      <c r="D54" s="185"/>
      <c r="E54" s="185"/>
      <c r="F54" s="189"/>
    </row>
    <row r="55" spans="1:6" x14ac:dyDescent="0.25">
      <c r="A55" s="17" t="s">
        <v>400</v>
      </c>
      <c r="B55" s="31" t="s">
        <v>124</v>
      </c>
      <c r="C55" s="113">
        <v>0</v>
      </c>
      <c r="D55" s="185"/>
      <c r="E55" s="185"/>
      <c r="F55" s="189"/>
    </row>
    <row r="56" spans="1:6" x14ac:dyDescent="0.25">
      <c r="A56" s="17" t="s">
        <v>401</v>
      </c>
      <c r="B56" s="31" t="s">
        <v>125</v>
      </c>
      <c r="C56" s="113">
        <v>0</v>
      </c>
      <c r="D56" s="185"/>
      <c r="E56" s="185"/>
      <c r="F56" s="189"/>
    </row>
    <row r="57" spans="1:6" x14ac:dyDescent="0.25">
      <c r="A57" s="17" t="s">
        <v>402</v>
      </c>
      <c r="B57" s="31" t="s">
        <v>126</v>
      </c>
      <c r="C57" s="113">
        <v>0</v>
      </c>
      <c r="D57" s="185"/>
      <c r="E57" s="185"/>
      <c r="F57" s="189"/>
    </row>
    <row r="58" spans="1:6" x14ac:dyDescent="0.25">
      <c r="A58" s="13" t="s">
        <v>403</v>
      </c>
      <c r="B58" s="31" t="s">
        <v>127</v>
      </c>
      <c r="C58" s="113">
        <v>0</v>
      </c>
      <c r="D58" s="185"/>
      <c r="E58" s="185"/>
      <c r="F58" s="189"/>
    </row>
    <row r="59" spans="1:6" x14ac:dyDescent="0.25">
      <c r="A59" s="13" t="s">
        <v>404</v>
      </c>
      <c r="B59" s="31" t="s">
        <v>128</v>
      </c>
      <c r="C59" s="113">
        <v>0</v>
      </c>
      <c r="D59" s="185"/>
      <c r="E59" s="185"/>
      <c r="F59" s="189"/>
    </row>
    <row r="60" spans="1:6" x14ac:dyDescent="0.25">
      <c r="A60" s="13" t="s">
        <v>405</v>
      </c>
      <c r="B60" s="31" t="s">
        <v>129</v>
      </c>
      <c r="C60" s="113">
        <f>'szociális kiadások'!C38</f>
        <v>5489000</v>
      </c>
      <c r="D60" s="185"/>
      <c r="E60" s="185"/>
      <c r="F60" s="189"/>
    </row>
    <row r="61" spans="1:6" x14ac:dyDescent="0.25">
      <c r="A61" s="49" t="s">
        <v>375</v>
      </c>
      <c r="B61" s="52" t="s">
        <v>130</v>
      </c>
      <c r="C61" s="97">
        <f>SUM(C53:C60)</f>
        <v>5489000</v>
      </c>
      <c r="D61" s="186"/>
      <c r="E61" s="186"/>
      <c r="F61" s="191"/>
    </row>
    <row r="62" spans="1:6" x14ac:dyDescent="0.25">
      <c r="A62" s="12" t="s">
        <v>406</v>
      </c>
      <c r="B62" s="31" t="s">
        <v>131</v>
      </c>
      <c r="C62" s="113">
        <v>0</v>
      </c>
      <c r="D62" s="185"/>
      <c r="E62" s="185"/>
      <c r="F62" s="189"/>
    </row>
    <row r="63" spans="1:6" x14ac:dyDescent="0.25">
      <c r="A63" s="12" t="s">
        <v>132</v>
      </c>
      <c r="B63" s="31" t="s">
        <v>133</v>
      </c>
      <c r="C63" s="113">
        <v>550000</v>
      </c>
      <c r="D63" s="185"/>
      <c r="E63" s="185"/>
      <c r="F63" s="189"/>
    </row>
    <row r="64" spans="1:6" x14ac:dyDescent="0.25">
      <c r="A64" s="12" t="s">
        <v>134</v>
      </c>
      <c r="B64" s="31" t="s">
        <v>135</v>
      </c>
      <c r="C64" s="113">
        <v>0</v>
      </c>
      <c r="D64" s="185"/>
      <c r="E64" s="185"/>
      <c r="F64" s="189"/>
    </row>
    <row r="65" spans="1:6" x14ac:dyDescent="0.25">
      <c r="A65" s="12" t="s">
        <v>376</v>
      </c>
      <c r="B65" s="31" t="s">
        <v>136</v>
      </c>
      <c r="C65" s="113">
        <v>0</v>
      </c>
      <c r="D65" s="185"/>
      <c r="E65" s="185"/>
      <c r="F65" s="189"/>
    </row>
    <row r="66" spans="1:6" x14ac:dyDescent="0.25">
      <c r="A66" s="12" t="s">
        <v>407</v>
      </c>
      <c r="B66" s="31" t="s">
        <v>137</v>
      </c>
      <c r="C66" s="113">
        <v>0</v>
      </c>
      <c r="D66" s="185"/>
      <c r="E66" s="185"/>
      <c r="F66" s="189"/>
    </row>
    <row r="67" spans="1:6" x14ac:dyDescent="0.25">
      <c r="A67" s="12" t="s">
        <v>378</v>
      </c>
      <c r="B67" s="31" t="s">
        <v>138</v>
      </c>
      <c r="C67" s="160">
        <f>átadott!C40</f>
        <v>19449094</v>
      </c>
      <c r="D67" s="185"/>
      <c r="E67" s="185"/>
      <c r="F67" s="189"/>
    </row>
    <row r="68" spans="1:6" x14ac:dyDescent="0.25">
      <c r="A68" s="12" t="s">
        <v>408</v>
      </c>
      <c r="B68" s="31" t="s">
        <v>139</v>
      </c>
      <c r="C68" s="113">
        <v>0</v>
      </c>
      <c r="D68" s="185"/>
      <c r="E68" s="185"/>
      <c r="F68" s="189"/>
    </row>
    <row r="69" spans="1:6" x14ac:dyDescent="0.25">
      <c r="A69" s="12" t="s">
        <v>409</v>
      </c>
      <c r="B69" s="31" t="s">
        <v>140</v>
      </c>
      <c r="C69" s="113">
        <v>0</v>
      </c>
      <c r="D69" s="185"/>
      <c r="E69" s="185"/>
      <c r="F69" s="189"/>
    </row>
    <row r="70" spans="1:6" x14ac:dyDescent="0.25">
      <c r="A70" s="12" t="s">
        <v>141</v>
      </c>
      <c r="B70" s="31" t="s">
        <v>142</v>
      </c>
      <c r="C70" s="113">
        <v>0</v>
      </c>
      <c r="D70" s="185"/>
      <c r="E70" s="185"/>
      <c r="F70" s="189"/>
    </row>
    <row r="71" spans="1:6" x14ac:dyDescent="0.25">
      <c r="A71" s="20" t="s">
        <v>143</v>
      </c>
      <c r="B71" s="31" t="s">
        <v>144</v>
      </c>
      <c r="C71" s="113">
        <v>0</v>
      </c>
      <c r="D71" s="185"/>
      <c r="E71" s="185"/>
      <c r="F71" s="189"/>
    </row>
    <row r="72" spans="1:6" x14ac:dyDescent="0.25">
      <c r="A72" s="12" t="s">
        <v>694</v>
      </c>
      <c r="B72" s="31" t="s">
        <v>145</v>
      </c>
      <c r="C72" s="113">
        <v>0</v>
      </c>
      <c r="D72" s="185"/>
      <c r="E72" s="185"/>
      <c r="F72" s="189"/>
    </row>
    <row r="73" spans="1:6" x14ac:dyDescent="0.25">
      <c r="A73" s="12" t="s">
        <v>410</v>
      </c>
      <c r="B73" s="31" t="s">
        <v>146</v>
      </c>
      <c r="C73" s="113">
        <f>átadott!C51</f>
        <v>920000</v>
      </c>
      <c r="D73" s="185"/>
      <c r="E73" s="185"/>
      <c r="F73" s="189"/>
    </row>
    <row r="74" spans="1:6" x14ac:dyDescent="0.25">
      <c r="A74" s="20" t="s">
        <v>630</v>
      </c>
      <c r="B74" s="31" t="s">
        <v>695</v>
      </c>
      <c r="C74" s="113">
        <v>0</v>
      </c>
      <c r="D74" s="185"/>
      <c r="E74" s="185"/>
      <c r="F74" s="189"/>
    </row>
    <row r="75" spans="1:6" x14ac:dyDescent="0.25">
      <c r="A75" s="49" t="s">
        <v>380</v>
      </c>
      <c r="B75" s="52" t="s">
        <v>147</v>
      </c>
      <c r="C75" s="97">
        <f>SUM(C62:C74)</f>
        <v>20919094</v>
      </c>
      <c r="D75" s="186"/>
      <c r="E75" s="186"/>
      <c r="F75" s="191"/>
    </row>
    <row r="76" spans="1:6" ht="15.75" x14ac:dyDescent="0.25">
      <c r="A76" s="169" t="s">
        <v>533</v>
      </c>
      <c r="B76" s="167"/>
      <c r="C76" s="168">
        <f>C26+C27+C52+C61+C75</f>
        <v>70350336</v>
      </c>
      <c r="D76" s="190"/>
      <c r="E76" s="190"/>
      <c r="F76" s="190"/>
    </row>
    <row r="77" spans="1:6" x14ac:dyDescent="0.25">
      <c r="A77" s="35" t="s">
        <v>148</v>
      </c>
      <c r="B77" s="31" t="s">
        <v>149</v>
      </c>
      <c r="C77" s="113">
        <v>0</v>
      </c>
      <c r="D77" s="185"/>
      <c r="E77" s="185"/>
      <c r="F77" s="189"/>
    </row>
    <row r="78" spans="1:6" x14ac:dyDescent="0.25">
      <c r="A78" s="35" t="s">
        <v>411</v>
      </c>
      <c r="B78" s="31" t="s">
        <v>150</v>
      </c>
      <c r="C78" s="113">
        <v>0</v>
      </c>
      <c r="D78" s="185"/>
      <c r="E78" s="185"/>
      <c r="F78" s="189"/>
    </row>
    <row r="79" spans="1:6" x14ac:dyDescent="0.25">
      <c r="A79" s="35" t="s">
        <v>151</v>
      </c>
      <c r="B79" s="31" t="s">
        <v>152</v>
      </c>
      <c r="C79" s="113">
        <v>0</v>
      </c>
      <c r="D79" s="185"/>
      <c r="E79" s="185"/>
      <c r="F79" s="189"/>
    </row>
    <row r="80" spans="1:6" x14ac:dyDescent="0.25">
      <c r="A80" s="35" t="s">
        <v>153</v>
      </c>
      <c r="B80" s="31" t="s">
        <v>154</v>
      </c>
      <c r="C80" s="160">
        <f>'beruházások felújítások'!C15</f>
        <v>4975622</v>
      </c>
      <c r="D80" s="192"/>
      <c r="E80" s="192"/>
      <c r="F80" s="189"/>
    </row>
    <row r="81" spans="1:6" x14ac:dyDescent="0.25">
      <c r="A81" s="6" t="s">
        <v>155</v>
      </c>
      <c r="B81" s="31" t="s">
        <v>156</v>
      </c>
      <c r="C81" s="113">
        <v>0</v>
      </c>
      <c r="D81" s="185"/>
      <c r="E81" s="185"/>
      <c r="F81" s="189"/>
    </row>
    <row r="82" spans="1:6" x14ac:dyDescent="0.25">
      <c r="A82" s="6" t="s">
        <v>157</v>
      </c>
      <c r="B82" s="31" t="s">
        <v>158</v>
      </c>
      <c r="C82" s="113">
        <v>0</v>
      </c>
      <c r="D82" s="185"/>
      <c r="E82" s="185"/>
      <c r="F82" s="189"/>
    </row>
    <row r="83" spans="1:6" x14ac:dyDescent="0.25">
      <c r="A83" s="6" t="s">
        <v>159</v>
      </c>
      <c r="B83" s="31" t="s">
        <v>160</v>
      </c>
      <c r="C83" s="113">
        <f>'beruházások felújítások'!C20</f>
        <v>1343418</v>
      </c>
      <c r="D83" s="185"/>
      <c r="E83" s="185"/>
      <c r="F83" s="189"/>
    </row>
    <row r="84" spans="1:6" x14ac:dyDescent="0.25">
      <c r="A84" s="50" t="s">
        <v>382</v>
      </c>
      <c r="B84" s="52" t="s">
        <v>161</v>
      </c>
      <c r="C84" s="97">
        <f>SUM(C77:C83)</f>
        <v>6319040</v>
      </c>
      <c r="D84" s="186"/>
      <c r="E84" s="186"/>
      <c r="F84" s="191"/>
    </row>
    <row r="85" spans="1:6" x14ac:dyDescent="0.25">
      <c r="A85" s="13" t="s">
        <v>162</v>
      </c>
      <c r="B85" s="31" t="s">
        <v>163</v>
      </c>
      <c r="C85" s="113">
        <f>'beruházások felújítások'!C24</f>
        <v>1669210</v>
      </c>
      <c r="D85" s="185"/>
      <c r="E85" s="185"/>
      <c r="F85" s="189"/>
    </row>
    <row r="86" spans="1:6" x14ac:dyDescent="0.25">
      <c r="A86" s="13" t="s">
        <v>164</v>
      </c>
      <c r="B86" s="31" t="s">
        <v>165</v>
      </c>
      <c r="C86" s="113">
        <v>0</v>
      </c>
      <c r="D86" s="185"/>
      <c r="E86" s="185"/>
      <c r="F86" s="189"/>
    </row>
    <row r="87" spans="1:6" x14ac:dyDescent="0.25">
      <c r="A87" s="13" t="s">
        <v>166</v>
      </c>
      <c r="B87" s="31" t="s">
        <v>167</v>
      </c>
      <c r="C87" s="113">
        <v>0</v>
      </c>
      <c r="D87" s="185"/>
      <c r="E87" s="185"/>
      <c r="F87" s="189"/>
    </row>
    <row r="88" spans="1:6" x14ac:dyDescent="0.25">
      <c r="A88" s="13" t="s">
        <v>168</v>
      </c>
      <c r="B88" s="31" t="s">
        <v>169</v>
      </c>
      <c r="C88" s="113">
        <f>'beruházások felújítások'!C29</f>
        <v>450687</v>
      </c>
      <c r="D88" s="185"/>
      <c r="E88" s="185"/>
      <c r="F88" s="189"/>
    </row>
    <row r="89" spans="1:6" x14ac:dyDescent="0.25">
      <c r="A89" s="49" t="s">
        <v>383</v>
      </c>
      <c r="B89" s="52" t="s">
        <v>170</v>
      </c>
      <c r="C89" s="97">
        <f>SUM(C85:C88)</f>
        <v>2119897</v>
      </c>
      <c r="D89" s="186"/>
      <c r="E89" s="186"/>
      <c r="F89" s="191"/>
    </row>
    <row r="90" spans="1:6" x14ac:dyDescent="0.25">
      <c r="A90" s="13" t="s">
        <v>171</v>
      </c>
      <c r="B90" s="31" t="s">
        <v>172</v>
      </c>
      <c r="C90" s="113">
        <v>0</v>
      </c>
      <c r="D90" s="185"/>
      <c r="E90" s="185"/>
      <c r="F90" s="189"/>
    </row>
    <row r="91" spans="1:6" x14ac:dyDescent="0.25">
      <c r="A91" s="13" t="s">
        <v>412</v>
      </c>
      <c r="B91" s="31" t="s">
        <v>173</v>
      </c>
      <c r="C91" s="113">
        <v>0</v>
      </c>
      <c r="D91" s="185"/>
      <c r="E91" s="185"/>
      <c r="F91" s="189"/>
    </row>
    <row r="92" spans="1:6" x14ac:dyDescent="0.25">
      <c r="A92" s="13" t="s">
        <v>413</v>
      </c>
      <c r="B92" s="31" t="s">
        <v>174</v>
      </c>
      <c r="C92" s="113">
        <v>0</v>
      </c>
      <c r="D92" s="185"/>
      <c r="E92" s="185"/>
      <c r="F92" s="189"/>
    </row>
    <row r="93" spans="1:6" x14ac:dyDescent="0.25">
      <c r="A93" s="13" t="s">
        <v>414</v>
      </c>
      <c r="B93" s="31" t="s">
        <v>175</v>
      </c>
      <c r="C93" s="113">
        <v>0</v>
      </c>
      <c r="D93" s="185"/>
      <c r="E93" s="185"/>
      <c r="F93" s="189"/>
    </row>
    <row r="94" spans="1:6" x14ac:dyDescent="0.25">
      <c r="A94" s="13" t="s">
        <v>415</v>
      </c>
      <c r="B94" s="31" t="s">
        <v>176</v>
      </c>
      <c r="C94" s="113">
        <v>0</v>
      </c>
      <c r="D94" s="185"/>
      <c r="E94" s="185"/>
      <c r="F94" s="189"/>
    </row>
    <row r="95" spans="1:6" x14ac:dyDescent="0.25">
      <c r="A95" s="13" t="s">
        <v>416</v>
      </c>
      <c r="B95" s="31" t="s">
        <v>177</v>
      </c>
      <c r="C95" s="113">
        <v>0</v>
      </c>
      <c r="D95" s="185"/>
      <c r="E95" s="185"/>
      <c r="F95" s="189"/>
    </row>
    <row r="96" spans="1:6" x14ac:dyDescent="0.25">
      <c r="A96" s="13" t="s">
        <v>178</v>
      </c>
      <c r="B96" s="31" t="s">
        <v>179</v>
      </c>
      <c r="C96" s="113">
        <v>0</v>
      </c>
      <c r="D96" s="185"/>
      <c r="E96" s="185"/>
      <c r="F96" s="189"/>
    </row>
    <row r="97" spans="1:25" x14ac:dyDescent="0.25">
      <c r="A97" s="13" t="s">
        <v>696</v>
      </c>
      <c r="B97" s="31" t="s">
        <v>180</v>
      </c>
      <c r="C97" s="113">
        <v>0</v>
      </c>
      <c r="D97" s="185"/>
      <c r="E97" s="185"/>
      <c r="F97" s="189"/>
    </row>
    <row r="98" spans="1:25" x14ac:dyDescent="0.25">
      <c r="A98" s="13" t="s">
        <v>417</v>
      </c>
      <c r="B98" s="31" t="s">
        <v>697</v>
      </c>
      <c r="C98" s="113">
        <v>0</v>
      </c>
      <c r="D98" s="185"/>
      <c r="E98" s="185"/>
      <c r="F98" s="189"/>
    </row>
    <row r="99" spans="1:25" x14ac:dyDescent="0.25">
      <c r="A99" s="49" t="s">
        <v>384</v>
      </c>
      <c r="B99" s="52" t="s">
        <v>181</v>
      </c>
      <c r="C99" s="97">
        <f>SUM(C90:C98)</f>
        <v>0</v>
      </c>
      <c r="D99" s="186"/>
      <c r="E99" s="186"/>
      <c r="F99" s="191"/>
    </row>
    <row r="100" spans="1:25" ht="15.75" x14ac:dyDescent="0.25">
      <c r="A100" s="169" t="s">
        <v>532</v>
      </c>
      <c r="B100" s="167"/>
      <c r="C100" s="168">
        <f>C84+C89+C99</f>
        <v>8438937</v>
      </c>
      <c r="D100" s="190"/>
      <c r="E100" s="190"/>
      <c r="F100" s="190"/>
    </row>
    <row r="101" spans="1:25" ht="15.75" x14ac:dyDescent="0.25">
      <c r="A101" s="36" t="s">
        <v>424</v>
      </c>
      <c r="B101" s="37" t="s">
        <v>182</v>
      </c>
      <c r="C101" s="173">
        <f>C26+C27+C52+C61+C75+C84+C89+C99</f>
        <v>78789273</v>
      </c>
      <c r="D101" s="186"/>
      <c r="E101" s="186"/>
      <c r="F101" s="191"/>
    </row>
    <row r="102" spans="1:25" x14ac:dyDescent="0.25">
      <c r="A102" s="13" t="s">
        <v>418</v>
      </c>
      <c r="B102" s="5" t="s">
        <v>183</v>
      </c>
      <c r="C102" s="100">
        <v>0</v>
      </c>
      <c r="D102" s="194"/>
      <c r="E102" s="194"/>
      <c r="F102" s="189"/>
      <c r="G102" s="23"/>
      <c r="H102" s="23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4"/>
      <c r="Y102" s="24"/>
    </row>
    <row r="103" spans="1:25" x14ac:dyDescent="0.25">
      <c r="A103" s="13" t="s">
        <v>185</v>
      </c>
      <c r="B103" s="5" t="s">
        <v>186</v>
      </c>
      <c r="C103" s="100">
        <v>0</v>
      </c>
      <c r="D103" s="194"/>
      <c r="E103" s="194"/>
      <c r="F103" s="189"/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4"/>
      <c r="Y103" s="24"/>
    </row>
    <row r="104" spans="1:25" x14ac:dyDescent="0.25">
      <c r="A104" s="13" t="s">
        <v>419</v>
      </c>
      <c r="B104" s="5" t="s">
        <v>187</v>
      </c>
      <c r="C104" s="100">
        <v>0</v>
      </c>
      <c r="D104" s="194"/>
      <c r="E104" s="194"/>
      <c r="F104" s="189"/>
      <c r="G104" s="23"/>
      <c r="H104" s="23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4"/>
      <c r="Y104" s="24"/>
    </row>
    <row r="105" spans="1:25" x14ac:dyDescent="0.25">
      <c r="A105" s="15" t="s">
        <v>389</v>
      </c>
      <c r="B105" s="7" t="s">
        <v>188</v>
      </c>
      <c r="C105" s="101">
        <f>SUM(C102:C104)</f>
        <v>0</v>
      </c>
      <c r="D105" s="195"/>
      <c r="E105" s="195"/>
      <c r="F105" s="191"/>
      <c r="G105" s="25"/>
      <c r="H105" s="25"/>
      <c r="I105" s="25"/>
      <c r="J105" s="25"/>
      <c r="K105" s="25"/>
      <c r="L105" s="25"/>
      <c r="M105" s="25"/>
      <c r="N105" s="25"/>
      <c r="O105" s="25"/>
      <c r="P105" s="25"/>
      <c r="Q105" s="25"/>
      <c r="R105" s="25"/>
      <c r="S105" s="25"/>
      <c r="T105" s="25"/>
      <c r="U105" s="25"/>
      <c r="V105" s="25"/>
      <c r="W105" s="25"/>
      <c r="X105" s="24"/>
      <c r="Y105" s="24"/>
    </row>
    <row r="106" spans="1:25" x14ac:dyDescent="0.25">
      <c r="A106" s="38" t="s">
        <v>420</v>
      </c>
      <c r="B106" s="5" t="s">
        <v>189</v>
      </c>
      <c r="C106" s="102">
        <v>0</v>
      </c>
      <c r="D106" s="196"/>
      <c r="E106" s="196"/>
      <c r="F106" s="189"/>
      <c r="G106" s="26"/>
      <c r="H106" s="26"/>
      <c r="I106" s="26"/>
      <c r="J106" s="26"/>
      <c r="K106" s="26"/>
      <c r="L106" s="26"/>
      <c r="M106" s="26"/>
      <c r="N106" s="26"/>
      <c r="O106" s="26"/>
      <c r="P106" s="26"/>
      <c r="Q106" s="26"/>
      <c r="R106" s="26"/>
      <c r="S106" s="26"/>
      <c r="T106" s="26"/>
      <c r="U106" s="26"/>
      <c r="V106" s="26"/>
      <c r="W106" s="26"/>
      <c r="X106" s="24"/>
      <c r="Y106" s="24"/>
    </row>
    <row r="107" spans="1:25" x14ac:dyDescent="0.25">
      <c r="A107" s="13" t="s">
        <v>193</v>
      </c>
      <c r="B107" s="5" t="s">
        <v>192</v>
      </c>
      <c r="C107" s="102">
        <v>0</v>
      </c>
      <c r="D107" s="196"/>
      <c r="E107" s="196"/>
      <c r="F107" s="189"/>
      <c r="G107" s="26"/>
      <c r="H107" s="26"/>
      <c r="I107" s="26"/>
      <c r="J107" s="26"/>
      <c r="K107" s="26"/>
      <c r="L107" s="26"/>
      <c r="M107" s="26"/>
      <c r="N107" s="26"/>
      <c r="O107" s="26"/>
      <c r="P107" s="26"/>
      <c r="Q107" s="26"/>
      <c r="R107" s="26"/>
      <c r="S107" s="26"/>
      <c r="T107" s="26"/>
      <c r="U107" s="26"/>
      <c r="V107" s="26"/>
      <c r="W107" s="26"/>
      <c r="X107" s="24"/>
      <c r="Y107" s="24"/>
    </row>
    <row r="108" spans="1:25" x14ac:dyDescent="0.25">
      <c r="A108" s="227" t="s">
        <v>698</v>
      </c>
      <c r="B108" s="5" t="s">
        <v>194</v>
      </c>
      <c r="C108" s="100">
        <v>0</v>
      </c>
      <c r="D108" s="194"/>
      <c r="E108" s="194"/>
      <c r="F108" s="189"/>
      <c r="G108" s="23"/>
      <c r="H108" s="23"/>
      <c r="I108" s="23"/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23"/>
      <c r="U108" s="23"/>
      <c r="V108" s="23"/>
      <c r="W108" s="23"/>
      <c r="X108" s="24"/>
      <c r="Y108" s="24"/>
    </row>
    <row r="109" spans="1:25" x14ac:dyDescent="0.25">
      <c r="A109" s="227" t="s">
        <v>699</v>
      </c>
      <c r="B109" s="5" t="s">
        <v>195</v>
      </c>
      <c r="C109" s="100">
        <v>0</v>
      </c>
      <c r="D109" s="194"/>
      <c r="E109" s="194"/>
      <c r="F109" s="189"/>
      <c r="G109" s="226"/>
      <c r="H109" s="226"/>
      <c r="I109" s="226"/>
      <c r="J109" s="226"/>
      <c r="K109" s="226"/>
      <c r="L109" s="226"/>
      <c r="M109" s="226"/>
      <c r="N109" s="226"/>
      <c r="O109" s="226"/>
      <c r="P109" s="226"/>
      <c r="Q109" s="226"/>
      <c r="R109" s="226"/>
      <c r="S109" s="226"/>
      <c r="T109" s="226"/>
      <c r="U109" s="226"/>
      <c r="V109" s="226"/>
      <c r="W109" s="226"/>
      <c r="X109" s="24"/>
      <c r="Y109" s="24"/>
    </row>
    <row r="110" spans="1:25" x14ac:dyDescent="0.25">
      <c r="A110" s="227" t="s">
        <v>700</v>
      </c>
      <c r="B110" s="5" t="s">
        <v>701</v>
      </c>
      <c r="C110" s="100">
        <v>0</v>
      </c>
      <c r="D110" s="194"/>
      <c r="E110" s="194"/>
      <c r="F110" s="189"/>
      <c r="G110" s="226"/>
      <c r="H110" s="226"/>
      <c r="I110" s="226"/>
      <c r="J110" s="226"/>
      <c r="K110" s="226"/>
      <c r="L110" s="226"/>
      <c r="M110" s="226"/>
      <c r="N110" s="226"/>
      <c r="O110" s="226"/>
      <c r="P110" s="226"/>
      <c r="Q110" s="226"/>
      <c r="R110" s="226"/>
      <c r="S110" s="226"/>
      <c r="T110" s="226"/>
      <c r="U110" s="226"/>
      <c r="V110" s="226"/>
      <c r="W110" s="226"/>
      <c r="X110" s="24"/>
      <c r="Y110" s="24"/>
    </row>
    <row r="111" spans="1:25" x14ac:dyDescent="0.25">
      <c r="A111" s="13" t="s">
        <v>702</v>
      </c>
      <c r="B111" s="5" t="s">
        <v>703</v>
      </c>
      <c r="C111" s="100">
        <v>0</v>
      </c>
      <c r="D111" s="194"/>
      <c r="E111" s="194"/>
      <c r="F111" s="189"/>
      <c r="G111" s="226"/>
      <c r="H111" s="226"/>
      <c r="I111" s="226"/>
      <c r="J111" s="226"/>
      <c r="K111" s="226"/>
      <c r="L111" s="226"/>
      <c r="M111" s="226"/>
      <c r="N111" s="226"/>
      <c r="O111" s="226"/>
      <c r="P111" s="226"/>
      <c r="Q111" s="226"/>
      <c r="R111" s="226"/>
      <c r="S111" s="226"/>
      <c r="T111" s="226"/>
      <c r="U111" s="226"/>
      <c r="V111" s="226"/>
      <c r="W111" s="226"/>
      <c r="X111" s="24"/>
      <c r="Y111" s="24"/>
    </row>
    <row r="112" spans="1:25" x14ac:dyDescent="0.25">
      <c r="A112" s="14" t="s">
        <v>390</v>
      </c>
      <c r="B112" s="7" t="s">
        <v>196</v>
      </c>
      <c r="C112" s="103">
        <f>SUM(C106:C111)</f>
        <v>0</v>
      </c>
      <c r="D112" s="197"/>
      <c r="E112" s="197"/>
      <c r="F112" s="191"/>
      <c r="G112" s="27"/>
      <c r="H112" s="27"/>
      <c r="I112" s="27"/>
      <c r="J112" s="27"/>
      <c r="K112" s="27"/>
      <c r="L112" s="27"/>
      <c r="M112" s="27"/>
      <c r="N112" s="27"/>
      <c r="O112" s="27"/>
      <c r="P112" s="27"/>
      <c r="Q112" s="27"/>
      <c r="R112" s="27"/>
      <c r="S112" s="27"/>
      <c r="T112" s="27"/>
      <c r="U112" s="27"/>
      <c r="V112" s="27"/>
      <c r="W112" s="27"/>
      <c r="X112" s="24"/>
      <c r="Y112" s="24"/>
    </row>
    <row r="113" spans="1:25" x14ac:dyDescent="0.25">
      <c r="A113" s="38" t="s">
        <v>197</v>
      </c>
      <c r="B113" s="5" t="s">
        <v>198</v>
      </c>
      <c r="C113" s="102">
        <v>0</v>
      </c>
      <c r="D113" s="196"/>
      <c r="E113" s="196"/>
      <c r="F113" s="189"/>
      <c r="G113" s="26"/>
      <c r="H113" s="26"/>
      <c r="I113" s="26"/>
      <c r="J113" s="26"/>
      <c r="K113" s="26"/>
      <c r="L113" s="26"/>
      <c r="M113" s="26"/>
      <c r="N113" s="26"/>
      <c r="O113" s="26"/>
      <c r="P113" s="26"/>
      <c r="Q113" s="26"/>
      <c r="R113" s="26"/>
      <c r="S113" s="26"/>
      <c r="T113" s="26"/>
      <c r="U113" s="26"/>
      <c r="V113" s="26"/>
      <c r="W113" s="26"/>
      <c r="X113" s="24"/>
      <c r="Y113" s="24"/>
    </row>
    <row r="114" spans="1:25" x14ac:dyDescent="0.25">
      <c r="A114" s="38" t="s">
        <v>199</v>
      </c>
      <c r="B114" s="5" t="s">
        <v>200</v>
      </c>
      <c r="C114" s="102">
        <v>1259819</v>
      </c>
      <c r="D114" s="196"/>
      <c r="E114" s="196"/>
      <c r="F114" s="189"/>
      <c r="G114" s="26"/>
      <c r="H114" s="26"/>
      <c r="I114" s="26"/>
      <c r="J114" s="26"/>
      <c r="K114" s="26"/>
      <c r="L114" s="26"/>
      <c r="M114" s="26"/>
      <c r="N114" s="26"/>
      <c r="O114" s="26"/>
      <c r="P114" s="26"/>
      <c r="Q114" s="26"/>
      <c r="R114" s="26"/>
      <c r="S114" s="26"/>
      <c r="T114" s="26"/>
      <c r="U114" s="26"/>
      <c r="V114" s="26"/>
      <c r="W114" s="26"/>
      <c r="X114" s="24"/>
      <c r="Y114" s="24"/>
    </row>
    <row r="115" spans="1:25" x14ac:dyDescent="0.25">
      <c r="A115" s="14" t="s">
        <v>201</v>
      </c>
      <c r="B115" s="7" t="s">
        <v>202</v>
      </c>
      <c r="C115" s="103">
        <f>SUM(C113:C114)</f>
        <v>1259819</v>
      </c>
      <c r="D115" s="197"/>
      <c r="E115" s="197"/>
      <c r="F115" s="191"/>
      <c r="G115" s="26"/>
      <c r="H115" s="26"/>
      <c r="I115" s="26"/>
      <c r="J115" s="26"/>
      <c r="K115" s="26"/>
      <c r="L115" s="26"/>
      <c r="M115" s="26"/>
      <c r="N115" s="26"/>
      <c r="O115" s="26"/>
      <c r="P115" s="26"/>
      <c r="Q115" s="26"/>
      <c r="R115" s="26"/>
      <c r="S115" s="26"/>
      <c r="T115" s="26"/>
      <c r="U115" s="26"/>
      <c r="V115" s="26"/>
      <c r="W115" s="26"/>
      <c r="X115" s="24"/>
      <c r="Y115" s="24"/>
    </row>
    <row r="116" spans="1:25" x14ac:dyDescent="0.25">
      <c r="A116" s="38" t="s">
        <v>704</v>
      </c>
      <c r="B116" s="5" t="s">
        <v>203</v>
      </c>
      <c r="C116" s="102">
        <v>0</v>
      </c>
      <c r="D116" s="196"/>
      <c r="E116" s="196"/>
      <c r="F116" s="189"/>
      <c r="G116" s="26"/>
      <c r="H116" s="26"/>
      <c r="I116" s="26"/>
      <c r="J116" s="26"/>
      <c r="K116" s="26"/>
      <c r="L116" s="26"/>
      <c r="M116" s="26"/>
      <c r="N116" s="26"/>
      <c r="O116" s="26"/>
      <c r="P116" s="26"/>
      <c r="Q116" s="26"/>
      <c r="R116" s="26"/>
      <c r="S116" s="26"/>
      <c r="T116" s="26"/>
      <c r="U116" s="26"/>
      <c r="V116" s="26"/>
      <c r="W116" s="26"/>
      <c r="X116" s="24"/>
      <c r="Y116" s="24"/>
    </row>
    <row r="117" spans="1:25" x14ac:dyDescent="0.25">
      <c r="A117" s="38" t="s">
        <v>204</v>
      </c>
      <c r="B117" s="5" t="s">
        <v>205</v>
      </c>
      <c r="C117" s="102">
        <v>0</v>
      </c>
      <c r="D117" s="196"/>
      <c r="E117" s="196"/>
      <c r="F117" s="189"/>
      <c r="G117" s="26"/>
      <c r="H117" s="26"/>
      <c r="I117" s="26"/>
      <c r="J117" s="26"/>
      <c r="K117" s="26"/>
      <c r="L117" s="26"/>
      <c r="M117" s="26"/>
      <c r="N117" s="26"/>
      <c r="O117" s="26"/>
      <c r="P117" s="26"/>
      <c r="Q117" s="26"/>
      <c r="R117" s="26"/>
      <c r="S117" s="26"/>
      <c r="T117" s="26"/>
      <c r="U117" s="26"/>
      <c r="V117" s="26"/>
      <c r="W117" s="26"/>
      <c r="X117" s="24"/>
      <c r="Y117" s="24"/>
    </row>
    <row r="118" spans="1:25" x14ac:dyDescent="0.25">
      <c r="A118" s="38" t="s">
        <v>206</v>
      </c>
      <c r="B118" s="5" t="s">
        <v>207</v>
      </c>
      <c r="C118" s="102">
        <v>0</v>
      </c>
      <c r="D118" s="196"/>
      <c r="E118" s="196"/>
      <c r="F118" s="189"/>
      <c r="G118" s="26"/>
      <c r="H118" s="26"/>
      <c r="I118" s="26"/>
      <c r="J118" s="26"/>
      <c r="K118" s="26"/>
      <c r="L118" s="26"/>
      <c r="M118" s="26"/>
      <c r="N118" s="26"/>
      <c r="O118" s="26"/>
      <c r="P118" s="26"/>
      <c r="Q118" s="26"/>
      <c r="R118" s="26"/>
      <c r="S118" s="26"/>
      <c r="T118" s="26"/>
      <c r="U118" s="26"/>
      <c r="V118" s="26"/>
      <c r="W118" s="26"/>
      <c r="X118" s="24"/>
      <c r="Y118" s="24"/>
    </row>
    <row r="119" spans="1:25" x14ac:dyDescent="0.25">
      <c r="A119" s="38" t="s">
        <v>705</v>
      </c>
      <c r="B119" s="5" t="s">
        <v>706</v>
      </c>
      <c r="C119" s="102"/>
      <c r="D119" s="196"/>
      <c r="E119" s="196"/>
      <c r="F119" s="189"/>
      <c r="G119" s="26"/>
      <c r="H119" s="26"/>
      <c r="I119" s="26"/>
      <c r="J119" s="26"/>
      <c r="K119" s="26"/>
      <c r="L119" s="26"/>
      <c r="M119" s="26"/>
      <c r="N119" s="26"/>
      <c r="O119" s="26"/>
      <c r="P119" s="26"/>
      <c r="Q119" s="26"/>
      <c r="R119" s="26"/>
      <c r="S119" s="26"/>
      <c r="T119" s="26"/>
      <c r="U119" s="26"/>
      <c r="V119" s="26"/>
      <c r="W119" s="26"/>
      <c r="X119" s="24"/>
      <c r="Y119" s="24"/>
    </row>
    <row r="120" spans="1:25" x14ac:dyDescent="0.25">
      <c r="A120" s="38" t="s">
        <v>707</v>
      </c>
      <c r="B120" s="5" t="s">
        <v>708</v>
      </c>
      <c r="C120" s="102"/>
      <c r="D120" s="196"/>
      <c r="E120" s="196"/>
      <c r="F120" s="189"/>
      <c r="G120" s="26"/>
      <c r="H120" s="26"/>
      <c r="I120" s="26"/>
      <c r="J120" s="26"/>
      <c r="K120" s="26"/>
      <c r="L120" s="26"/>
      <c r="M120" s="26"/>
      <c r="N120" s="26"/>
      <c r="O120" s="26"/>
      <c r="P120" s="26"/>
      <c r="Q120" s="26"/>
      <c r="R120" s="26"/>
      <c r="S120" s="26"/>
      <c r="T120" s="26"/>
      <c r="U120" s="26"/>
      <c r="V120" s="26"/>
      <c r="W120" s="26"/>
      <c r="X120" s="24"/>
      <c r="Y120" s="24"/>
    </row>
    <row r="121" spans="1:25" x14ac:dyDescent="0.25">
      <c r="A121" s="39" t="s">
        <v>391</v>
      </c>
      <c r="B121" s="40" t="s">
        <v>208</v>
      </c>
      <c r="C121" s="103">
        <f>C105+C112+C115+C116+C117+C118</f>
        <v>1259819</v>
      </c>
      <c r="D121" s="197"/>
      <c r="E121" s="197"/>
      <c r="F121" s="197"/>
      <c r="G121" s="27"/>
      <c r="H121" s="27"/>
      <c r="I121" s="27"/>
      <c r="J121" s="27"/>
      <c r="K121" s="27"/>
      <c r="L121" s="27"/>
      <c r="M121" s="27"/>
      <c r="N121" s="27"/>
      <c r="O121" s="27"/>
      <c r="P121" s="27"/>
      <c r="Q121" s="27"/>
      <c r="R121" s="27"/>
      <c r="S121" s="27"/>
      <c r="T121" s="27"/>
      <c r="U121" s="27"/>
      <c r="V121" s="27"/>
      <c r="W121" s="27"/>
      <c r="X121" s="24"/>
      <c r="Y121" s="24"/>
    </row>
    <row r="122" spans="1:25" x14ac:dyDescent="0.25">
      <c r="A122" s="38" t="s">
        <v>209</v>
      </c>
      <c r="B122" s="5" t="s">
        <v>210</v>
      </c>
      <c r="C122" s="102">
        <v>0</v>
      </c>
      <c r="D122" s="196"/>
      <c r="E122" s="196"/>
      <c r="F122" s="189"/>
      <c r="G122" s="26"/>
      <c r="H122" s="26"/>
      <c r="I122" s="26"/>
      <c r="J122" s="26"/>
      <c r="K122" s="26"/>
      <c r="L122" s="26"/>
      <c r="M122" s="26"/>
      <c r="N122" s="26"/>
      <c r="O122" s="26"/>
      <c r="P122" s="26"/>
      <c r="Q122" s="26"/>
      <c r="R122" s="26"/>
      <c r="S122" s="26"/>
      <c r="T122" s="26"/>
      <c r="U122" s="26"/>
      <c r="V122" s="26"/>
      <c r="W122" s="26"/>
      <c r="X122" s="24"/>
      <c r="Y122" s="24"/>
    </row>
    <row r="123" spans="1:25" x14ac:dyDescent="0.25">
      <c r="A123" s="13" t="s">
        <v>211</v>
      </c>
      <c r="B123" s="5" t="s">
        <v>212</v>
      </c>
      <c r="C123" s="100">
        <v>0</v>
      </c>
      <c r="D123" s="194"/>
      <c r="E123" s="194"/>
      <c r="F123" s="189"/>
      <c r="G123" s="23"/>
      <c r="H123" s="23"/>
      <c r="I123" s="23"/>
      <c r="J123" s="23"/>
      <c r="K123" s="23"/>
      <c r="L123" s="23"/>
      <c r="M123" s="23"/>
      <c r="N123" s="23"/>
      <c r="O123" s="23"/>
      <c r="P123" s="23"/>
      <c r="Q123" s="23"/>
      <c r="R123" s="23"/>
      <c r="S123" s="23"/>
      <c r="T123" s="23"/>
      <c r="U123" s="23"/>
      <c r="V123" s="23"/>
      <c r="W123" s="23"/>
      <c r="X123" s="24"/>
      <c r="Y123" s="24"/>
    </row>
    <row r="124" spans="1:25" x14ac:dyDescent="0.25">
      <c r="A124" s="38" t="s">
        <v>421</v>
      </c>
      <c r="B124" s="5" t="s">
        <v>213</v>
      </c>
      <c r="C124" s="102">
        <v>0</v>
      </c>
      <c r="D124" s="196"/>
      <c r="E124" s="196"/>
      <c r="F124" s="189"/>
      <c r="G124" s="26"/>
      <c r="H124" s="26"/>
      <c r="I124" s="26"/>
      <c r="J124" s="26"/>
      <c r="K124" s="26"/>
      <c r="L124" s="26"/>
      <c r="M124" s="26"/>
      <c r="N124" s="26"/>
      <c r="O124" s="26"/>
      <c r="P124" s="26"/>
      <c r="Q124" s="26"/>
      <c r="R124" s="26"/>
      <c r="S124" s="26"/>
      <c r="T124" s="26"/>
      <c r="U124" s="26"/>
      <c r="V124" s="26"/>
      <c r="W124" s="26"/>
      <c r="X124" s="24"/>
      <c r="Y124" s="24"/>
    </row>
    <row r="125" spans="1:25" x14ac:dyDescent="0.25">
      <c r="A125" s="38" t="s">
        <v>709</v>
      </c>
      <c r="B125" s="5" t="s">
        <v>214</v>
      </c>
      <c r="C125" s="102">
        <v>0</v>
      </c>
      <c r="D125" s="196"/>
      <c r="E125" s="196"/>
      <c r="F125" s="189"/>
      <c r="G125" s="26"/>
      <c r="H125" s="26"/>
      <c r="I125" s="26"/>
      <c r="J125" s="26"/>
      <c r="K125" s="26"/>
      <c r="L125" s="26"/>
      <c r="M125" s="26"/>
      <c r="N125" s="26"/>
      <c r="O125" s="26"/>
      <c r="P125" s="26"/>
      <c r="Q125" s="26"/>
      <c r="R125" s="26"/>
      <c r="S125" s="26"/>
      <c r="T125" s="26"/>
      <c r="U125" s="26"/>
      <c r="V125" s="26"/>
      <c r="W125" s="26"/>
      <c r="X125" s="24"/>
      <c r="Y125" s="24"/>
    </row>
    <row r="126" spans="1:25" x14ac:dyDescent="0.25">
      <c r="A126" s="38" t="s">
        <v>710</v>
      </c>
      <c r="B126" s="5" t="s">
        <v>711</v>
      </c>
      <c r="C126" s="102"/>
      <c r="D126" s="196"/>
      <c r="E126" s="196"/>
      <c r="F126" s="189"/>
      <c r="G126" s="26"/>
      <c r="H126" s="26"/>
      <c r="I126" s="26"/>
      <c r="J126" s="26"/>
      <c r="K126" s="26"/>
      <c r="L126" s="26"/>
      <c r="M126" s="26"/>
      <c r="N126" s="26"/>
      <c r="O126" s="26"/>
      <c r="P126" s="26"/>
      <c r="Q126" s="26"/>
      <c r="R126" s="26"/>
      <c r="S126" s="26"/>
      <c r="T126" s="26"/>
      <c r="U126" s="26"/>
      <c r="V126" s="26"/>
      <c r="W126" s="26"/>
      <c r="X126" s="24"/>
      <c r="Y126" s="24"/>
    </row>
    <row r="127" spans="1:25" x14ac:dyDescent="0.25">
      <c r="A127" s="39" t="s">
        <v>392</v>
      </c>
      <c r="B127" s="40" t="s">
        <v>218</v>
      </c>
      <c r="C127" s="103">
        <f>SUM(C122:C125)</f>
        <v>0</v>
      </c>
      <c r="D127" s="197"/>
      <c r="E127" s="197"/>
      <c r="F127" s="191"/>
      <c r="G127" s="27"/>
      <c r="H127" s="27"/>
      <c r="I127" s="27"/>
      <c r="J127" s="27"/>
      <c r="K127" s="27"/>
      <c r="L127" s="27"/>
      <c r="M127" s="27"/>
      <c r="N127" s="27"/>
      <c r="O127" s="27"/>
      <c r="P127" s="27"/>
      <c r="Q127" s="27"/>
      <c r="R127" s="27"/>
      <c r="S127" s="27"/>
      <c r="T127" s="27"/>
      <c r="U127" s="27"/>
      <c r="V127" s="27"/>
      <c r="W127" s="27"/>
      <c r="X127" s="24"/>
      <c r="Y127" s="24"/>
    </row>
    <row r="128" spans="1:25" x14ac:dyDescent="0.25">
      <c r="A128" s="13" t="s">
        <v>219</v>
      </c>
      <c r="B128" s="5" t="s">
        <v>220</v>
      </c>
      <c r="C128" s="100">
        <v>0</v>
      </c>
      <c r="D128" s="194"/>
      <c r="E128" s="194"/>
      <c r="F128" s="189"/>
      <c r="G128" s="23"/>
      <c r="H128" s="23"/>
      <c r="I128" s="23"/>
      <c r="J128" s="23"/>
      <c r="K128" s="23"/>
      <c r="L128" s="23"/>
      <c r="M128" s="23"/>
      <c r="N128" s="23"/>
      <c r="O128" s="23"/>
      <c r="P128" s="23"/>
      <c r="Q128" s="23"/>
      <c r="R128" s="23"/>
      <c r="S128" s="23"/>
      <c r="T128" s="23"/>
      <c r="U128" s="23"/>
      <c r="V128" s="23"/>
      <c r="W128" s="23"/>
      <c r="X128" s="24"/>
      <c r="Y128" s="24"/>
    </row>
    <row r="129" spans="1:25" x14ac:dyDescent="0.25">
      <c r="A129" s="13" t="s">
        <v>712</v>
      </c>
      <c r="B129" s="5" t="s">
        <v>713</v>
      </c>
      <c r="C129" s="100"/>
      <c r="D129" s="194"/>
      <c r="E129" s="194"/>
      <c r="F129" s="189"/>
      <c r="G129" s="226"/>
      <c r="H129" s="226"/>
      <c r="I129" s="226"/>
      <c r="J129" s="226"/>
      <c r="K129" s="226"/>
      <c r="L129" s="226"/>
      <c r="M129" s="226"/>
      <c r="N129" s="226"/>
      <c r="O129" s="226"/>
      <c r="P129" s="226"/>
      <c r="Q129" s="226"/>
      <c r="R129" s="226"/>
      <c r="S129" s="226"/>
      <c r="T129" s="226"/>
      <c r="U129" s="226"/>
      <c r="V129" s="226"/>
      <c r="W129" s="226"/>
      <c r="X129" s="24"/>
      <c r="Y129" s="24"/>
    </row>
    <row r="130" spans="1:25" ht="15.75" x14ac:dyDescent="0.25">
      <c r="A130" s="41" t="s">
        <v>425</v>
      </c>
      <c r="B130" s="42" t="s">
        <v>221</v>
      </c>
      <c r="C130" s="176">
        <f>C121+C127+C128</f>
        <v>1259819</v>
      </c>
      <c r="D130" s="197"/>
      <c r="E130" s="197"/>
      <c r="F130" s="197"/>
      <c r="G130" s="27"/>
      <c r="H130" s="27"/>
      <c r="I130" s="27"/>
      <c r="J130" s="27"/>
      <c r="K130" s="27"/>
      <c r="L130" s="27"/>
      <c r="M130" s="27"/>
      <c r="N130" s="27"/>
      <c r="O130" s="27"/>
      <c r="P130" s="27"/>
      <c r="Q130" s="27"/>
      <c r="R130" s="27"/>
      <c r="S130" s="27"/>
      <c r="T130" s="27"/>
      <c r="U130" s="27"/>
      <c r="V130" s="27"/>
      <c r="W130" s="27"/>
      <c r="X130" s="24"/>
      <c r="Y130" s="24"/>
    </row>
    <row r="131" spans="1:25" ht="15.75" x14ac:dyDescent="0.25">
      <c r="A131" s="121" t="s">
        <v>459</v>
      </c>
      <c r="B131" s="122"/>
      <c r="C131" s="163">
        <f>C26+C27+C52+C61+C75+C84+C89+C99+C130</f>
        <v>80049092</v>
      </c>
      <c r="D131" s="186"/>
      <c r="E131" s="186"/>
      <c r="F131" s="186"/>
      <c r="G131" s="24"/>
      <c r="H131" s="24"/>
      <c r="I131" s="24"/>
      <c r="J131" s="24"/>
      <c r="K131" s="24"/>
      <c r="L131" s="24"/>
      <c r="M131" s="24"/>
      <c r="N131" s="24"/>
      <c r="O131" s="24"/>
      <c r="P131" s="24"/>
      <c r="Q131" s="24"/>
      <c r="R131" s="24"/>
      <c r="S131" s="24"/>
      <c r="T131" s="24"/>
      <c r="U131" s="24"/>
      <c r="V131" s="24"/>
      <c r="W131" s="24"/>
      <c r="X131" s="24"/>
      <c r="Y131" s="24"/>
    </row>
    <row r="132" spans="1:25" x14ac:dyDescent="0.25">
      <c r="B132" s="24"/>
      <c r="C132" s="98"/>
      <c r="D132" s="98"/>
      <c r="E132" s="24"/>
      <c r="F132" s="123"/>
      <c r="G132" s="24"/>
      <c r="H132" s="24"/>
      <c r="I132" s="24"/>
      <c r="J132" s="24"/>
      <c r="K132" s="24"/>
      <c r="L132" s="24"/>
      <c r="M132" s="24"/>
      <c r="N132" s="24"/>
      <c r="O132" s="24"/>
      <c r="P132" s="24"/>
      <c r="Q132" s="24"/>
      <c r="R132" s="24"/>
      <c r="S132" s="24"/>
      <c r="T132" s="24"/>
      <c r="U132" s="24"/>
      <c r="V132" s="24"/>
      <c r="W132" s="24"/>
      <c r="X132" s="24"/>
      <c r="Y132" s="24"/>
    </row>
    <row r="133" spans="1:25" x14ac:dyDescent="0.25">
      <c r="B133" s="24"/>
      <c r="C133" s="98"/>
      <c r="D133" s="98"/>
      <c r="E133" s="24"/>
      <c r="F133" s="123"/>
      <c r="G133" s="24"/>
      <c r="H133" s="24"/>
      <c r="I133" s="24"/>
      <c r="J133" s="24"/>
      <c r="K133" s="24"/>
      <c r="L133" s="24"/>
      <c r="M133" s="24"/>
      <c r="N133" s="24"/>
      <c r="O133" s="24"/>
      <c r="P133" s="24"/>
      <c r="Q133" s="24"/>
      <c r="R133" s="24"/>
      <c r="S133" s="24"/>
      <c r="T133" s="24"/>
      <c r="U133" s="24"/>
      <c r="V133" s="24"/>
      <c r="W133" s="24"/>
      <c r="X133" s="24"/>
      <c r="Y133" s="24"/>
    </row>
    <row r="134" spans="1:25" x14ac:dyDescent="0.25">
      <c r="B134" s="24"/>
      <c r="C134" s="98"/>
      <c r="D134" s="98"/>
      <c r="E134" s="24"/>
      <c r="F134" s="123"/>
      <c r="G134" s="24"/>
      <c r="H134" s="24"/>
      <c r="I134" s="24"/>
      <c r="J134" s="24"/>
      <c r="K134" s="24"/>
      <c r="L134" s="24"/>
      <c r="M134" s="24"/>
      <c r="N134" s="24"/>
      <c r="O134" s="24"/>
      <c r="P134" s="24"/>
      <c r="Q134" s="24"/>
      <c r="R134" s="24"/>
      <c r="S134" s="24"/>
      <c r="T134" s="24"/>
      <c r="U134" s="24"/>
      <c r="V134" s="24"/>
      <c r="W134" s="24"/>
      <c r="X134" s="24"/>
      <c r="Y134" s="24"/>
    </row>
    <row r="135" spans="1:25" x14ac:dyDescent="0.25">
      <c r="B135" s="24"/>
      <c r="D135" s="98"/>
      <c r="E135" s="24"/>
      <c r="F135" s="123"/>
      <c r="G135" s="24"/>
      <c r="H135" s="24"/>
      <c r="I135" s="24"/>
      <c r="J135" s="24"/>
      <c r="K135" s="24"/>
      <c r="L135" s="24"/>
      <c r="M135" s="24"/>
      <c r="N135" s="24"/>
      <c r="O135" s="24"/>
      <c r="P135" s="24"/>
      <c r="Q135" s="24"/>
      <c r="R135" s="24"/>
      <c r="S135" s="24"/>
      <c r="T135" s="24"/>
      <c r="U135" s="24"/>
      <c r="V135" s="24"/>
      <c r="W135" s="24"/>
      <c r="X135" s="24"/>
      <c r="Y135" s="24"/>
    </row>
    <row r="136" spans="1:25" x14ac:dyDescent="0.25">
      <c r="B136" s="24"/>
      <c r="C136" s="98"/>
      <c r="D136" s="98"/>
      <c r="E136" s="24"/>
      <c r="F136" s="123"/>
      <c r="G136" s="24"/>
      <c r="H136" s="24"/>
      <c r="I136" s="24"/>
      <c r="J136" s="24"/>
      <c r="K136" s="24"/>
      <c r="L136" s="24"/>
      <c r="M136" s="24"/>
      <c r="N136" s="24"/>
      <c r="O136" s="24"/>
      <c r="P136" s="24"/>
      <c r="Q136" s="24"/>
      <c r="R136" s="24"/>
      <c r="S136" s="24"/>
      <c r="T136" s="24"/>
      <c r="U136" s="24"/>
      <c r="V136" s="24"/>
      <c r="W136" s="24"/>
      <c r="X136" s="24"/>
      <c r="Y136" s="24"/>
    </row>
    <row r="137" spans="1:25" x14ac:dyDescent="0.25">
      <c r="B137" s="24"/>
      <c r="C137" s="98"/>
      <c r="D137" s="98"/>
      <c r="E137" s="24"/>
      <c r="F137" s="123"/>
      <c r="G137" s="24"/>
      <c r="H137" s="24"/>
      <c r="I137" s="24"/>
      <c r="J137" s="24"/>
      <c r="K137" s="24"/>
      <c r="L137" s="24"/>
      <c r="M137" s="24"/>
      <c r="N137" s="24"/>
      <c r="O137" s="24"/>
      <c r="P137" s="24"/>
      <c r="Q137" s="24"/>
      <c r="R137" s="24"/>
      <c r="S137" s="24"/>
      <c r="T137" s="24"/>
      <c r="U137" s="24"/>
      <c r="V137" s="24"/>
      <c r="W137" s="24"/>
      <c r="X137" s="24"/>
      <c r="Y137" s="24"/>
    </row>
    <row r="138" spans="1:25" x14ac:dyDescent="0.25">
      <c r="B138" s="24"/>
      <c r="C138" s="98"/>
      <c r="D138" s="98"/>
      <c r="E138" s="24"/>
      <c r="F138" s="123"/>
      <c r="G138" s="24"/>
      <c r="H138" s="24"/>
      <c r="I138" s="24"/>
      <c r="J138" s="24"/>
      <c r="K138" s="24"/>
      <c r="L138" s="24"/>
      <c r="M138" s="24"/>
      <c r="N138" s="24"/>
      <c r="O138" s="24"/>
      <c r="P138" s="24"/>
      <c r="Q138" s="24"/>
      <c r="R138" s="24"/>
      <c r="S138" s="24"/>
      <c r="T138" s="24"/>
      <c r="U138" s="24"/>
      <c r="V138" s="24"/>
      <c r="W138" s="24"/>
      <c r="X138" s="24"/>
      <c r="Y138" s="24"/>
    </row>
    <row r="139" spans="1:25" x14ac:dyDescent="0.25">
      <c r="B139" s="24"/>
      <c r="C139" s="98"/>
      <c r="D139" s="98"/>
      <c r="E139" s="24"/>
      <c r="F139" s="123"/>
      <c r="G139" s="24"/>
      <c r="H139" s="24"/>
      <c r="I139" s="24"/>
      <c r="J139" s="24"/>
      <c r="K139" s="24"/>
      <c r="L139" s="24"/>
      <c r="M139" s="24"/>
      <c r="N139" s="24"/>
      <c r="O139" s="24"/>
      <c r="P139" s="24"/>
      <c r="Q139" s="24"/>
      <c r="R139" s="24"/>
      <c r="S139" s="24"/>
      <c r="T139" s="24"/>
      <c r="U139" s="24"/>
      <c r="V139" s="24"/>
      <c r="W139" s="24"/>
      <c r="X139" s="24"/>
      <c r="Y139" s="24"/>
    </row>
    <row r="140" spans="1:25" x14ac:dyDescent="0.25">
      <c r="B140" s="24"/>
      <c r="C140" s="98"/>
      <c r="D140" s="98"/>
      <c r="E140" s="24"/>
      <c r="F140" s="123"/>
      <c r="G140" s="24"/>
      <c r="H140" s="24"/>
      <c r="I140" s="24"/>
      <c r="J140" s="24"/>
      <c r="K140" s="24"/>
      <c r="L140" s="24"/>
      <c r="M140" s="24"/>
      <c r="N140" s="24"/>
      <c r="O140" s="24"/>
      <c r="P140" s="24"/>
      <c r="Q140" s="24"/>
      <c r="R140" s="24"/>
      <c r="S140" s="24"/>
      <c r="T140" s="24"/>
      <c r="U140" s="24"/>
      <c r="V140" s="24"/>
      <c r="W140" s="24"/>
      <c r="X140" s="24"/>
      <c r="Y140" s="24"/>
    </row>
    <row r="141" spans="1:25" x14ac:dyDescent="0.25">
      <c r="B141" s="24"/>
      <c r="C141" s="98"/>
      <c r="D141" s="98"/>
      <c r="E141" s="24"/>
      <c r="F141" s="123"/>
      <c r="G141" s="24"/>
      <c r="H141" s="24"/>
      <c r="I141" s="24"/>
      <c r="J141" s="24"/>
      <c r="K141" s="24"/>
      <c r="L141" s="24"/>
      <c r="M141" s="24"/>
      <c r="N141" s="24"/>
      <c r="O141" s="24"/>
      <c r="P141" s="24"/>
      <c r="Q141" s="24"/>
      <c r="R141" s="24"/>
      <c r="S141" s="24"/>
      <c r="T141" s="24"/>
      <c r="U141" s="24"/>
      <c r="V141" s="24"/>
      <c r="W141" s="24"/>
      <c r="X141" s="24"/>
      <c r="Y141" s="24"/>
    </row>
    <row r="142" spans="1:25" x14ac:dyDescent="0.25">
      <c r="B142" s="24"/>
      <c r="C142" s="98"/>
      <c r="D142" s="98"/>
      <c r="E142" s="24"/>
      <c r="F142" s="123"/>
      <c r="G142" s="24"/>
      <c r="H142" s="24"/>
      <c r="I142" s="24"/>
      <c r="J142" s="24"/>
      <c r="K142" s="24"/>
      <c r="L142" s="24"/>
      <c r="M142" s="24"/>
      <c r="N142" s="24"/>
      <c r="O142" s="24"/>
      <c r="P142" s="24"/>
      <c r="Q142" s="24"/>
      <c r="R142" s="24"/>
      <c r="S142" s="24"/>
      <c r="T142" s="24"/>
      <c r="U142" s="24"/>
      <c r="V142" s="24"/>
      <c r="W142" s="24"/>
      <c r="X142" s="24"/>
      <c r="Y142" s="24"/>
    </row>
    <row r="143" spans="1:25" x14ac:dyDescent="0.25">
      <c r="B143" s="24"/>
      <c r="C143" s="98"/>
      <c r="D143" s="98"/>
      <c r="E143" s="24"/>
      <c r="F143" s="123"/>
      <c r="G143" s="24"/>
      <c r="H143" s="24"/>
      <c r="I143" s="24"/>
      <c r="J143" s="24"/>
      <c r="K143" s="24"/>
      <c r="L143" s="24"/>
      <c r="M143" s="24"/>
      <c r="N143" s="24"/>
      <c r="O143" s="24"/>
      <c r="P143" s="24"/>
      <c r="Q143" s="24"/>
      <c r="R143" s="24"/>
      <c r="S143" s="24"/>
      <c r="T143" s="24"/>
      <c r="U143" s="24"/>
      <c r="V143" s="24"/>
      <c r="W143" s="24"/>
      <c r="X143" s="24"/>
      <c r="Y143" s="24"/>
    </row>
    <row r="144" spans="1:25" x14ac:dyDescent="0.25">
      <c r="B144" s="24"/>
      <c r="C144" s="98"/>
      <c r="D144" s="98"/>
      <c r="E144" s="24"/>
      <c r="F144" s="123"/>
      <c r="G144" s="24"/>
      <c r="H144" s="24"/>
      <c r="I144" s="24"/>
      <c r="J144" s="24"/>
      <c r="K144" s="24"/>
      <c r="L144" s="24"/>
      <c r="M144" s="24"/>
      <c r="N144" s="24"/>
      <c r="O144" s="24"/>
      <c r="P144" s="24"/>
      <c r="Q144" s="24"/>
      <c r="R144" s="24"/>
      <c r="S144" s="24"/>
      <c r="T144" s="24"/>
      <c r="U144" s="24"/>
      <c r="V144" s="24"/>
      <c r="W144" s="24"/>
      <c r="X144" s="24"/>
      <c r="Y144" s="24"/>
    </row>
    <row r="145" spans="2:25" x14ac:dyDescent="0.25">
      <c r="B145" s="24"/>
      <c r="C145" s="98"/>
      <c r="D145" s="98"/>
      <c r="E145" s="24"/>
      <c r="F145" s="123"/>
      <c r="G145" s="24"/>
      <c r="H145" s="24"/>
      <c r="I145" s="24"/>
      <c r="J145" s="24"/>
      <c r="K145" s="24"/>
      <c r="L145" s="24"/>
      <c r="M145" s="24"/>
      <c r="N145" s="24"/>
      <c r="O145" s="24"/>
      <c r="P145" s="24"/>
      <c r="Q145" s="24"/>
      <c r="R145" s="24"/>
      <c r="S145" s="24"/>
      <c r="T145" s="24"/>
      <c r="U145" s="24"/>
      <c r="V145" s="24"/>
      <c r="W145" s="24"/>
      <c r="X145" s="24"/>
      <c r="Y145" s="24"/>
    </row>
    <row r="146" spans="2:25" x14ac:dyDescent="0.25">
      <c r="B146" s="24"/>
      <c r="C146" s="98"/>
      <c r="D146" s="98"/>
      <c r="E146" s="24"/>
      <c r="F146" s="123"/>
      <c r="G146" s="24"/>
      <c r="H146" s="24"/>
      <c r="I146" s="24"/>
      <c r="J146" s="24"/>
      <c r="K146" s="24"/>
      <c r="L146" s="24"/>
      <c r="M146" s="24"/>
      <c r="N146" s="24"/>
      <c r="O146" s="24"/>
      <c r="P146" s="24"/>
      <c r="Q146" s="24"/>
      <c r="R146" s="24"/>
      <c r="S146" s="24"/>
      <c r="T146" s="24"/>
      <c r="U146" s="24"/>
      <c r="V146" s="24"/>
      <c r="W146" s="24"/>
      <c r="X146" s="24"/>
      <c r="Y146" s="24"/>
    </row>
    <row r="147" spans="2:25" x14ac:dyDescent="0.25">
      <c r="B147" s="24"/>
      <c r="C147" s="98"/>
      <c r="D147" s="98"/>
      <c r="E147" s="24"/>
      <c r="F147" s="123"/>
      <c r="G147" s="24"/>
      <c r="H147" s="24"/>
      <c r="I147" s="24"/>
      <c r="J147" s="24"/>
      <c r="K147" s="24"/>
      <c r="L147" s="24"/>
      <c r="M147" s="24"/>
      <c r="N147" s="24"/>
      <c r="O147" s="24"/>
      <c r="P147" s="24"/>
      <c r="Q147" s="24"/>
      <c r="R147" s="24"/>
      <c r="S147" s="24"/>
      <c r="T147" s="24"/>
      <c r="U147" s="24"/>
      <c r="V147" s="24"/>
      <c r="W147" s="24"/>
      <c r="X147" s="24"/>
      <c r="Y147" s="24"/>
    </row>
    <row r="148" spans="2:25" x14ac:dyDescent="0.25">
      <c r="B148" s="24"/>
      <c r="C148" s="98"/>
      <c r="D148" s="98"/>
      <c r="E148" s="24"/>
      <c r="F148" s="123"/>
      <c r="G148" s="24"/>
      <c r="H148" s="24"/>
      <c r="I148" s="24"/>
      <c r="J148" s="24"/>
      <c r="K148" s="24"/>
      <c r="L148" s="24"/>
      <c r="M148" s="24"/>
      <c r="N148" s="24"/>
      <c r="O148" s="24"/>
      <c r="P148" s="24"/>
      <c r="Q148" s="24"/>
      <c r="R148" s="24"/>
      <c r="S148" s="24"/>
      <c r="T148" s="24"/>
      <c r="U148" s="24"/>
      <c r="V148" s="24"/>
      <c r="W148" s="24"/>
      <c r="X148" s="24"/>
      <c r="Y148" s="24"/>
    </row>
    <row r="149" spans="2:25" x14ac:dyDescent="0.25">
      <c r="B149" s="24"/>
      <c r="C149" s="98"/>
      <c r="D149" s="98"/>
      <c r="E149" s="24"/>
      <c r="F149" s="123"/>
      <c r="G149" s="24"/>
      <c r="H149" s="24"/>
      <c r="I149" s="24"/>
      <c r="J149" s="24"/>
      <c r="K149" s="24"/>
      <c r="L149" s="24"/>
      <c r="M149" s="24"/>
      <c r="N149" s="24"/>
      <c r="O149" s="24"/>
      <c r="P149" s="24"/>
      <c r="Q149" s="24"/>
      <c r="R149" s="24"/>
      <c r="S149" s="24"/>
      <c r="T149" s="24"/>
      <c r="U149" s="24"/>
      <c r="V149" s="24"/>
      <c r="W149" s="24"/>
      <c r="X149" s="24"/>
      <c r="Y149" s="24"/>
    </row>
    <row r="150" spans="2:25" x14ac:dyDescent="0.25">
      <c r="B150" s="24"/>
      <c r="C150" s="98"/>
      <c r="D150" s="98"/>
      <c r="E150" s="24"/>
      <c r="F150" s="123"/>
      <c r="G150" s="24"/>
      <c r="H150" s="24"/>
      <c r="I150" s="24"/>
      <c r="J150" s="24"/>
      <c r="K150" s="24"/>
      <c r="L150" s="24"/>
      <c r="M150" s="24"/>
      <c r="N150" s="24"/>
      <c r="O150" s="24"/>
      <c r="P150" s="24"/>
      <c r="Q150" s="24"/>
      <c r="R150" s="24"/>
      <c r="S150" s="24"/>
      <c r="T150" s="24"/>
      <c r="U150" s="24"/>
      <c r="V150" s="24"/>
      <c r="W150" s="24"/>
      <c r="X150" s="24"/>
      <c r="Y150" s="24"/>
    </row>
    <row r="151" spans="2:25" x14ac:dyDescent="0.25">
      <c r="B151" s="24"/>
      <c r="C151" s="98"/>
      <c r="D151" s="98"/>
      <c r="E151" s="24"/>
      <c r="F151" s="123"/>
      <c r="G151" s="24"/>
      <c r="H151" s="24"/>
      <c r="I151" s="24"/>
      <c r="J151" s="24"/>
      <c r="K151" s="24"/>
      <c r="L151" s="24"/>
      <c r="M151" s="24"/>
      <c r="N151" s="24"/>
      <c r="O151" s="24"/>
      <c r="P151" s="24"/>
      <c r="Q151" s="24"/>
      <c r="R151" s="24"/>
      <c r="S151" s="24"/>
      <c r="T151" s="24"/>
      <c r="U151" s="24"/>
      <c r="V151" s="24"/>
      <c r="W151" s="24"/>
      <c r="X151" s="24"/>
      <c r="Y151" s="24"/>
    </row>
    <row r="152" spans="2:25" x14ac:dyDescent="0.25">
      <c r="B152" s="24"/>
      <c r="C152" s="98"/>
      <c r="D152" s="98"/>
      <c r="E152" s="24"/>
      <c r="F152" s="123"/>
      <c r="G152" s="24"/>
      <c r="H152" s="24"/>
      <c r="I152" s="24"/>
      <c r="J152" s="24"/>
      <c r="K152" s="24"/>
      <c r="L152" s="24"/>
      <c r="M152" s="24"/>
      <c r="N152" s="24"/>
      <c r="O152" s="24"/>
      <c r="P152" s="24"/>
      <c r="Q152" s="24"/>
      <c r="R152" s="24"/>
      <c r="S152" s="24"/>
      <c r="T152" s="24"/>
      <c r="U152" s="24"/>
      <c r="V152" s="24"/>
      <c r="W152" s="24"/>
      <c r="X152" s="24"/>
      <c r="Y152" s="24"/>
    </row>
    <row r="153" spans="2:25" x14ac:dyDescent="0.25">
      <c r="B153" s="24"/>
      <c r="C153" s="98"/>
      <c r="D153" s="98"/>
      <c r="E153" s="24"/>
      <c r="F153" s="123"/>
      <c r="G153" s="24"/>
      <c r="H153" s="24"/>
      <c r="I153" s="24"/>
      <c r="J153" s="24"/>
      <c r="K153" s="24"/>
      <c r="L153" s="24"/>
      <c r="M153" s="24"/>
      <c r="N153" s="24"/>
      <c r="O153" s="24"/>
      <c r="P153" s="24"/>
      <c r="Q153" s="24"/>
      <c r="R153" s="24"/>
      <c r="S153" s="24"/>
      <c r="T153" s="24"/>
      <c r="U153" s="24"/>
      <c r="V153" s="24"/>
      <c r="W153" s="24"/>
      <c r="X153" s="24"/>
      <c r="Y153" s="24"/>
    </row>
    <row r="154" spans="2:25" x14ac:dyDescent="0.25">
      <c r="B154" s="24"/>
      <c r="C154" s="98"/>
      <c r="D154" s="98"/>
      <c r="E154" s="24"/>
      <c r="F154" s="123"/>
      <c r="G154" s="24"/>
      <c r="H154" s="24"/>
      <c r="I154" s="24"/>
      <c r="J154" s="24"/>
      <c r="K154" s="24"/>
      <c r="L154" s="24"/>
      <c r="M154" s="24"/>
      <c r="N154" s="24"/>
      <c r="O154" s="24"/>
      <c r="P154" s="24"/>
      <c r="Q154" s="24"/>
      <c r="R154" s="24"/>
      <c r="S154" s="24"/>
      <c r="T154" s="24"/>
      <c r="U154" s="24"/>
      <c r="V154" s="24"/>
      <c r="W154" s="24"/>
      <c r="X154" s="24"/>
      <c r="Y154" s="24"/>
    </row>
    <row r="155" spans="2:25" x14ac:dyDescent="0.25">
      <c r="B155" s="24"/>
      <c r="C155" s="98"/>
      <c r="D155" s="98"/>
      <c r="E155" s="24"/>
      <c r="F155" s="123"/>
      <c r="G155" s="24"/>
      <c r="H155" s="24"/>
      <c r="I155" s="24"/>
      <c r="J155" s="24"/>
      <c r="K155" s="24"/>
      <c r="L155" s="24"/>
      <c r="M155" s="24"/>
      <c r="N155" s="24"/>
      <c r="O155" s="24"/>
      <c r="P155" s="24"/>
      <c r="Q155" s="24"/>
      <c r="R155" s="24"/>
      <c r="S155" s="24"/>
      <c r="T155" s="24"/>
      <c r="U155" s="24"/>
      <c r="V155" s="24"/>
      <c r="W155" s="24"/>
      <c r="X155" s="24"/>
      <c r="Y155" s="24"/>
    </row>
    <row r="156" spans="2:25" x14ac:dyDescent="0.25">
      <c r="B156" s="24"/>
      <c r="C156" s="98"/>
      <c r="D156" s="98"/>
      <c r="E156" s="24"/>
      <c r="F156" s="123"/>
      <c r="G156" s="24"/>
      <c r="H156" s="24"/>
      <c r="I156" s="24"/>
      <c r="J156" s="24"/>
      <c r="K156" s="24"/>
      <c r="L156" s="24"/>
      <c r="M156" s="24"/>
      <c r="N156" s="24"/>
      <c r="O156" s="24"/>
      <c r="P156" s="24"/>
      <c r="Q156" s="24"/>
      <c r="R156" s="24"/>
      <c r="S156" s="24"/>
      <c r="T156" s="24"/>
      <c r="U156" s="24"/>
      <c r="V156" s="24"/>
      <c r="W156" s="24"/>
      <c r="X156" s="24"/>
      <c r="Y156" s="24"/>
    </row>
    <row r="157" spans="2:25" x14ac:dyDescent="0.25">
      <c r="B157" s="24"/>
      <c r="C157" s="98"/>
      <c r="D157" s="98"/>
      <c r="E157" s="24"/>
      <c r="F157" s="123"/>
      <c r="G157" s="24"/>
      <c r="H157" s="24"/>
      <c r="I157" s="24"/>
      <c r="J157" s="24"/>
      <c r="K157" s="24"/>
      <c r="L157" s="24"/>
      <c r="M157" s="24"/>
      <c r="N157" s="24"/>
      <c r="O157" s="24"/>
      <c r="P157" s="24"/>
      <c r="Q157" s="24"/>
      <c r="R157" s="24"/>
      <c r="S157" s="24"/>
      <c r="T157" s="24"/>
      <c r="U157" s="24"/>
      <c r="V157" s="24"/>
      <c r="W157" s="24"/>
      <c r="X157" s="24"/>
      <c r="Y157" s="24"/>
    </row>
    <row r="158" spans="2:25" x14ac:dyDescent="0.25">
      <c r="B158" s="24"/>
      <c r="C158" s="98"/>
      <c r="D158" s="98"/>
      <c r="E158" s="24"/>
      <c r="F158" s="123"/>
      <c r="G158" s="24"/>
      <c r="H158" s="24"/>
      <c r="I158" s="24"/>
      <c r="J158" s="24"/>
      <c r="K158" s="24"/>
      <c r="L158" s="24"/>
      <c r="M158" s="24"/>
      <c r="N158" s="24"/>
      <c r="O158" s="24"/>
      <c r="P158" s="24"/>
      <c r="Q158" s="24"/>
      <c r="R158" s="24"/>
      <c r="S158" s="24"/>
      <c r="T158" s="24"/>
      <c r="U158" s="24"/>
      <c r="V158" s="24"/>
      <c r="W158" s="24"/>
      <c r="X158" s="24"/>
      <c r="Y158" s="24"/>
    </row>
    <row r="159" spans="2:25" x14ac:dyDescent="0.25">
      <c r="B159" s="24"/>
      <c r="C159" s="98"/>
      <c r="D159" s="98"/>
      <c r="E159" s="24"/>
      <c r="F159" s="123"/>
      <c r="G159" s="24"/>
      <c r="H159" s="24"/>
      <c r="I159" s="24"/>
      <c r="J159" s="24"/>
      <c r="K159" s="24"/>
      <c r="L159" s="24"/>
      <c r="M159" s="24"/>
      <c r="N159" s="24"/>
      <c r="O159" s="24"/>
      <c r="P159" s="24"/>
      <c r="Q159" s="24"/>
      <c r="R159" s="24"/>
      <c r="S159" s="24"/>
      <c r="T159" s="24"/>
      <c r="U159" s="24"/>
      <c r="V159" s="24"/>
      <c r="W159" s="24"/>
      <c r="X159" s="24"/>
      <c r="Y159" s="24"/>
    </row>
    <row r="160" spans="2:25" x14ac:dyDescent="0.25">
      <c r="B160" s="24"/>
      <c r="C160" s="98"/>
      <c r="D160" s="98"/>
      <c r="E160" s="24"/>
      <c r="F160" s="123"/>
      <c r="G160" s="24"/>
      <c r="H160" s="24"/>
      <c r="I160" s="24"/>
      <c r="J160" s="24"/>
      <c r="K160" s="24"/>
      <c r="L160" s="24"/>
      <c r="M160" s="24"/>
      <c r="N160" s="24"/>
      <c r="O160" s="24"/>
      <c r="P160" s="24"/>
      <c r="Q160" s="24"/>
      <c r="R160" s="24"/>
      <c r="S160" s="24"/>
      <c r="T160" s="24"/>
      <c r="U160" s="24"/>
      <c r="V160" s="24"/>
      <c r="W160" s="24"/>
      <c r="X160" s="24"/>
      <c r="Y160" s="24"/>
    </row>
    <row r="161" spans="2:25" x14ac:dyDescent="0.25">
      <c r="B161" s="24"/>
      <c r="C161" s="98"/>
      <c r="D161" s="98"/>
      <c r="E161" s="24"/>
      <c r="F161" s="123"/>
      <c r="G161" s="24"/>
      <c r="H161" s="24"/>
      <c r="I161" s="24"/>
      <c r="J161" s="24"/>
      <c r="K161" s="24"/>
      <c r="L161" s="24"/>
      <c r="M161" s="24"/>
      <c r="N161" s="24"/>
      <c r="O161" s="24"/>
      <c r="P161" s="24"/>
      <c r="Q161" s="24"/>
      <c r="R161" s="24"/>
      <c r="S161" s="24"/>
      <c r="T161" s="24"/>
      <c r="U161" s="24"/>
      <c r="V161" s="24"/>
      <c r="W161" s="24"/>
      <c r="X161" s="24"/>
      <c r="Y161" s="24"/>
    </row>
    <row r="162" spans="2:25" x14ac:dyDescent="0.25">
      <c r="B162" s="24"/>
      <c r="C162" s="98"/>
      <c r="D162" s="98"/>
      <c r="E162" s="24"/>
      <c r="F162" s="123"/>
      <c r="G162" s="24"/>
      <c r="H162" s="24"/>
      <c r="I162" s="24"/>
      <c r="J162" s="24"/>
      <c r="K162" s="24"/>
      <c r="L162" s="24"/>
      <c r="M162" s="24"/>
      <c r="N162" s="24"/>
      <c r="O162" s="24"/>
      <c r="P162" s="24"/>
      <c r="Q162" s="24"/>
      <c r="R162" s="24"/>
      <c r="S162" s="24"/>
      <c r="T162" s="24"/>
      <c r="U162" s="24"/>
      <c r="V162" s="24"/>
      <c r="W162" s="24"/>
      <c r="X162" s="24"/>
      <c r="Y162" s="24"/>
    </row>
    <row r="163" spans="2:25" x14ac:dyDescent="0.25">
      <c r="B163" s="24"/>
      <c r="C163" s="98"/>
      <c r="D163" s="98"/>
      <c r="E163" s="24"/>
      <c r="F163" s="123"/>
      <c r="G163" s="24"/>
      <c r="H163" s="24"/>
      <c r="I163" s="24"/>
      <c r="J163" s="24"/>
      <c r="K163" s="24"/>
      <c r="L163" s="24"/>
      <c r="M163" s="24"/>
      <c r="N163" s="24"/>
      <c r="O163" s="24"/>
      <c r="P163" s="24"/>
      <c r="Q163" s="24"/>
      <c r="R163" s="24"/>
      <c r="S163" s="24"/>
      <c r="T163" s="24"/>
      <c r="U163" s="24"/>
      <c r="V163" s="24"/>
      <c r="W163" s="24"/>
      <c r="X163" s="24"/>
      <c r="Y163" s="24"/>
    </row>
    <row r="164" spans="2:25" x14ac:dyDescent="0.25">
      <c r="B164" s="24"/>
      <c r="C164" s="98"/>
      <c r="D164" s="98"/>
      <c r="E164" s="24"/>
      <c r="F164" s="123"/>
      <c r="G164" s="24"/>
      <c r="H164" s="24"/>
      <c r="I164" s="24"/>
      <c r="J164" s="24"/>
      <c r="K164" s="24"/>
      <c r="L164" s="24"/>
      <c r="M164" s="24"/>
      <c r="N164" s="24"/>
      <c r="O164" s="24"/>
      <c r="P164" s="24"/>
      <c r="Q164" s="24"/>
      <c r="R164" s="24"/>
      <c r="S164" s="24"/>
      <c r="T164" s="24"/>
      <c r="U164" s="24"/>
      <c r="V164" s="24"/>
      <c r="W164" s="24"/>
      <c r="X164" s="24"/>
      <c r="Y164" s="24"/>
    </row>
    <row r="165" spans="2:25" x14ac:dyDescent="0.25">
      <c r="B165" s="24"/>
      <c r="C165" s="98"/>
      <c r="D165" s="98"/>
      <c r="E165" s="24"/>
      <c r="F165" s="123"/>
      <c r="G165" s="24"/>
      <c r="H165" s="24"/>
      <c r="I165" s="24"/>
      <c r="J165" s="24"/>
      <c r="K165" s="24"/>
      <c r="L165" s="24"/>
      <c r="M165" s="24"/>
      <c r="N165" s="24"/>
      <c r="O165" s="24"/>
      <c r="P165" s="24"/>
      <c r="Q165" s="24"/>
      <c r="R165" s="24"/>
      <c r="S165" s="24"/>
      <c r="T165" s="24"/>
      <c r="U165" s="24"/>
      <c r="V165" s="24"/>
      <c r="W165" s="24"/>
      <c r="X165" s="24"/>
      <c r="Y165" s="24"/>
    </row>
    <row r="166" spans="2:25" x14ac:dyDescent="0.25">
      <c r="B166" s="24"/>
      <c r="C166" s="98"/>
      <c r="D166" s="98"/>
      <c r="E166" s="24"/>
      <c r="F166" s="123"/>
      <c r="G166" s="24"/>
      <c r="H166" s="24"/>
      <c r="I166" s="24"/>
      <c r="J166" s="24"/>
      <c r="K166" s="24"/>
      <c r="L166" s="24"/>
      <c r="M166" s="24"/>
      <c r="N166" s="24"/>
      <c r="O166" s="24"/>
      <c r="P166" s="24"/>
      <c r="Q166" s="24"/>
      <c r="R166" s="24"/>
      <c r="S166" s="24"/>
      <c r="T166" s="24"/>
      <c r="U166" s="24"/>
      <c r="V166" s="24"/>
      <c r="W166" s="24"/>
      <c r="X166" s="24"/>
      <c r="Y166" s="24"/>
    </row>
    <row r="167" spans="2:25" x14ac:dyDescent="0.25">
      <c r="B167" s="24"/>
      <c r="C167" s="98"/>
      <c r="D167" s="98"/>
      <c r="E167" s="24"/>
      <c r="F167" s="123"/>
      <c r="G167" s="24"/>
      <c r="H167" s="24"/>
      <c r="I167" s="24"/>
      <c r="J167" s="24"/>
      <c r="K167" s="24"/>
      <c r="L167" s="24"/>
      <c r="M167" s="24"/>
      <c r="N167" s="24"/>
      <c r="O167" s="24"/>
      <c r="P167" s="24"/>
      <c r="Q167" s="24"/>
      <c r="R167" s="24"/>
      <c r="S167" s="24"/>
      <c r="T167" s="24"/>
      <c r="U167" s="24"/>
      <c r="V167" s="24"/>
      <c r="W167" s="24"/>
      <c r="X167" s="24"/>
      <c r="Y167" s="24"/>
    </row>
    <row r="168" spans="2:25" x14ac:dyDescent="0.25">
      <c r="B168" s="24"/>
      <c r="C168" s="98"/>
      <c r="D168" s="98"/>
      <c r="E168" s="24"/>
      <c r="F168" s="123"/>
      <c r="G168" s="24"/>
      <c r="H168" s="24"/>
      <c r="I168" s="24"/>
      <c r="J168" s="24"/>
      <c r="K168" s="24"/>
      <c r="L168" s="24"/>
      <c r="M168" s="24"/>
      <c r="N168" s="24"/>
      <c r="O168" s="24"/>
      <c r="P168" s="24"/>
      <c r="Q168" s="24"/>
      <c r="R168" s="24"/>
      <c r="S168" s="24"/>
      <c r="T168" s="24"/>
      <c r="U168" s="24"/>
      <c r="V168" s="24"/>
      <c r="W168" s="24"/>
      <c r="X168" s="24"/>
      <c r="Y168" s="24"/>
    </row>
    <row r="169" spans="2:25" x14ac:dyDescent="0.25">
      <c r="B169" s="24"/>
      <c r="C169" s="98"/>
      <c r="D169" s="98"/>
      <c r="E169" s="24"/>
      <c r="F169" s="123"/>
      <c r="G169" s="24"/>
      <c r="H169" s="24"/>
      <c r="I169" s="24"/>
      <c r="J169" s="24"/>
      <c r="K169" s="24"/>
      <c r="L169" s="24"/>
      <c r="M169" s="24"/>
      <c r="N169" s="24"/>
      <c r="O169" s="24"/>
      <c r="P169" s="24"/>
      <c r="Q169" s="24"/>
      <c r="R169" s="24"/>
      <c r="S169" s="24"/>
      <c r="T169" s="24"/>
      <c r="U169" s="24"/>
      <c r="V169" s="24"/>
      <c r="W169" s="24"/>
      <c r="X169" s="24"/>
      <c r="Y169" s="24"/>
    </row>
    <row r="170" spans="2:25" x14ac:dyDescent="0.25">
      <c r="B170" s="24"/>
      <c r="C170" s="98"/>
      <c r="D170" s="98"/>
      <c r="E170" s="24"/>
      <c r="F170" s="123"/>
      <c r="G170" s="24"/>
      <c r="H170" s="24"/>
      <c r="I170" s="24"/>
      <c r="J170" s="24"/>
      <c r="K170" s="24"/>
      <c r="L170" s="24"/>
      <c r="M170" s="24"/>
      <c r="N170" s="24"/>
      <c r="O170" s="24"/>
      <c r="P170" s="24"/>
      <c r="Q170" s="24"/>
      <c r="R170" s="24"/>
      <c r="S170" s="24"/>
      <c r="T170" s="24"/>
      <c r="U170" s="24"/>
      <c r="V170" s="24"/>
      <c r="W170" s="24"/>
      <c r="X170" s="24"/>
      <c r="Y170" s="24"/>
    </row>
    <row r="171" spans="2:25" x14ac:dyDescent="0.25">
      <c r="B171" s="24"/>
      <c r="C171" s="98"/>
      <c r="D171" s="98"/>
      <c r="E171" s="24"/>
      <c r="F171" s="123"/>
      <c r="G171" s="24"/>
      <c r="H171" s="24"/>
      <c r="I171" s="24"/>
      <c r="J171" s="24"/>
      <c r="K171" s="24"/>
      <c r="L171" s="24"/>
      <c r="M171" s="24"/>
      <c r="N171" s="24"/>
      <c r="O171" s="24"/>
      <c r="P171" s="24"/>
      <c r="Q171" s="24"/>
      <c r="R171" s="24"/>
      <c r="S171" s="24"/>
      <c r="T171" s="24"/>
      <c r="U171" s="24"/>
      <c r="V171" s="24"/>
      <c r="W171" s="24"/>
      <c r="X171" s="24"/>
      <c r="Y171" s="24"/>
    </row>
    <row r="172" spans="2:25" x14ac:dyDescent="0.25">
      <c r="B172" s="24"/>
      <c r="C172" s="98"/>
      <c r="D172" s="98"/>
      <c r="E172" s="24"/>
      <c r="F172" s="123"/>
      <c r="G172" s="24"/>
      <c r="H172" s="24"/>
      <c r="I172" s="24"/>
      <c r="J172" s="24"/>
      <c r="K172" s="24"/>
      <c r="L172" s="24"/>
      <c r="M172" s="24"/>
      <c r="N172" s="24"/>
      <c r="O172" s="24"/>
      <c r="P172" s="24"/>
      <c r="Q172" s="24"/>
      <c r="R172" s="24"/>
      <c r="S172" s="24"/>
      <c r="T172" s="24"/>
      <c r="U172" s="24"/>
      <c r="V172" s="24"/>
      <c r="W172" s="24"/>
      <c r="X172" s="24"/>
      <c r="Y172" s="24"/>
    </row>
    <row r="173" spans="2:25" x14ac:dyDescent="0.25">
      <c r="B173" s="24"/>
      <c r="C173" s="98"/>
      <c r="D173" s="98"/>
      <c r="E173" s="24"/>
      <c r="F173" s="123"/>
      <c r="G173" s="24"/>
      <c r="H173" s="24"/>
      <c r="I173" s="24"/>
      <c r="J173" s="24"/>
      <c r="K173" s="24"/>
      <c r="L173" s="24"/>
      <c r="M173" s="24"/>
      <c r="N173" s="24"/>
      <c r="O173" s="24"/>
      <c r="P173" s="24"/>
      <c r="Q173" s="24"/>
      <c r="R173" s="24"/>
      <c r="S173" s="24"/>
      <c r="T173" s="24"/>
      <c r="U173" s="24"/>
      <c r="V173" s="24"/>
      <c r="W173" s="24"/>
      <c r="X173" s="24"/>
      <c r="Y173" s="24"/>
    </row>
    <row r="174" spans="2:25" x14ac:dyDescent="0.25">
      <c r="B174" s="24"/>
      <c r="C174" s="98"/>
      <c r="D174" s="98"/>
      <c r="E174" s="24"/>
      <c r="F174" s="123"/>
      <c r="G174" s="24"/>
      <c r="H174" s="24"/>
      <c r="I174" s="24"/>
      <c r="J174" s="24"/>
      <c r="K174" s="24"/>
      <c r="L174" s="24"/>
      <c r="M174" s="24"/>
      <c r="N174" s="24"/>
      <c r="O174" s="24"/>
      <c r="P174" s="24"/>
      <c r="Q174" s="24"/>
      <c r="R174" s="24"/>
      <c r="S174" s="24"/>
      <c r="T174" s="24"/>
      <c r="U174" s="24"/>
      <c r="V174" s="24"/>
      <c r="W174" s="24"/>
      <c r="X174" s="24"/>
      <c r="Y174" s="24"/>
    </row>
    <row r="175" spans="2:25" x14ac:dyDescent="0.25">
      <c r="B175" s="24"/>
      <c r="C175" s="98"/>
      <c r="D175" s="98"/>
      <c r="E175" s="24"/>
      <c r="F175" s="123"/>
      <c r="G175" s="24"/>
      <c r="H175" s="24"/>
      <c r="I175" s="24"/>
      <c r="J175" s="24"/>
      <c r="K175" s="24"/>
      <c r="L175" s="24"/>
      <c r="M175" s="24"/>
      <c r="N175" s="24"/>
      <c r="O175" s="24"/>
      <c r="P175" s="24"/>
      <c r="Q175" s="24"/>
      <c r="R175" s="24"/>
      <c r="S175" s="24"/>
      <c r="T175" s="24"/>
      <c r="U175" s="24"/>
      <c r="V175" s="24"/>
      <c r="W175" s="24"/>
      <c r="X175" s="24"/>
      <c r="Y175" s="24"/>
    </row>
    <row r="176" spans="2:25" x14ac:dyDescent="0.25">
      <c r="B176" s="24"/>
      <c r="C176" s="98"/>
      <c r="D176" s="98"/>
      <c r="E176" s="24"/>
      <c r="F176" s="123"/>
      <c r="G176" s="24"/>
      <c r="H176" s="24"/>
      <c r="I176" s="24"/>
      <c r="J176" s="24"/>
      <c r="K176" s="24"/>
      <c r="L176" s="24"/>
      <c r="M176" s="24"/>
      <c r="N176" s="24"/>
      <c r="O176" s="24"/>
      <c r="P176" s="24"/>
      <c r="Q176" s="24"/>
      <c r="R176" s="24"/>
      <c r="S176" s="24"/>
      <c r="T176" s="24"/>
      <c r="U176" s="24"/>
      <c r="V176" s="24"/>
      <c r="W176" s="24"/>
      <c r="X176" s="24"/>
      <c r="Y176" s="24"/>
    </row>
    <row r="177" spans="2:25" x14ac:dyDescent="0.25">
      <c r="B177" s="24"/>
      <c r="C177" s="98"/>
      <c r="D177" s="98"/>
      <c r="E177" s="24"/>
      <c r="F177" s="123"/>
      <c r="G177" s="24"/>
      <c r="H177" s="24"/>
      <c r="I177" s="24"/>
      <c r="J177" s="24"/>
      <c r="K177" s="24"/>
      <c r="L177" s="24"/>
      <c r="M177" s="24"/>
      <c r="N177" s="24"/>
      <c r="O177" s="24"/>
      <c r="P177" s="24"/>
      <c r="Q177" s="24"/>
      <c r="R177" s="24"/>
      <c r="S177" s="24"/>
      <c r="T177" s="24"/>
      <c r="U177" s="24"/>
      <c r="V177" s="24"/>
      <c r="W177" s="24"/>
      <c r="X177" s="24"/>
      <c r="Y177" s="24"/>
    </row>
    <row r="178" spans="2:25" x14ac:dyDescent="0.25">
      <c r="B178" s="24"/>
      <c r="C178" s="98"/>
      <c r="D178" s="98"/>
      <c r="E178" s="24"/>
      <c r="F178" s="123"/>
      <c r="G178" s="24"/>
      <c r="H178" s="24"/>
      <c r="I178" s="24"/>
      <c r="J178" s="24"/>
      <c r="K178" s="24"/>
      <c r="L178" s="24"/>
      <c r="M178" s="24"/>
      <c r="N178" s="24"/>
      <c r="O178" s="24"/>
      <c r="P178" s="24"/>
      <c r="Q178" s="24"/>
      <c r="R178" s="24"/>
      <c r="S178" s="24"/>
      <c r="T178" s="24"/>
      <c r="U178" s="24"/>
      <c r="V178" s="24"/>
      <c r="W178" s="24"/>
      <c r="X178" s="24"/>
      <c r="Y178" s="24"/>
    </row>
    <row r="179" spans="2:25" x14ac:dyDescent="0.25">
      <c r="B179" s="24"/>
      <c r="C179" s="98"/>
      <c r="D179" s="98"/>
      <c r="E179" s="24"/>
      <c r="F179" s="123"/>
      <c r="G179" s="24"/>
      <c r="H179" s="24"/>
      <c r="I179" s="24"/>
      <c r="J179" s="24"/>
      <c r="K179" s="24"/>
      <c r="L179" s="24"/>
      <c r="M179" s="24"/>
      <c r="N179" s="24"/>
      <c r="O179" s="24"/>
      <c r="P179" s="24"/>
      <c r="Q179" s="24"/>
      <c r="R179" s="24"/>
      <c r="S179" s="24"/>
      <c r="T179" s="24"/>
      <c r="U179" s="24"/>
      <c r="V179" s="24"/>
      <c r="W179" s="24"/>
      <c r="X179" s="24"/>
      <c r="Y179" s="24"/>
    </row>
    <row r="180" spans="2:25" x14ac:dyDescent="0.25">
      <c r="B180" s="24"/>
      <c r="C180" s="98"/>
      <c r="D180" s="98"/>
      <c r="E180" s="24"/>
      <c r="F180" s="123"/>
      <c r="G180" s="24"/>
      <c r="H180" s="24"/>
      <c r="I180" s="24"/>
      <c r="J180" s="24"/>
      <c r="K180" s="24"/>
      <c r="L180" s="24"/>
      <c r="M180" s="24"/>
      <c r="N180" s="24"/>
      <c r="O180" s="24"/>
      <c r="P180" s="24"/>
      <c r="Q180" s="24"/>
      <c r="R180" s="24"/>
      <c r="S180" s="24"/>
      <c r="T180" s="24"/>
      <c r="U180" s="24"/>
      <c r="V180" s="24"/>
      <c r="W180" s="24"/>
      <c r="X180" s="24"/>
      <c r="Y180" s="24"/>
    </row>
  </sheetData>
  <mergeCells count="3">
    <mergeCell ref="A2:C2"/>
    <mergeCell ref="A3:C3"/>
    <mergeCell ref="A4:C4"/>
  </mergeCells>
  <phoneticPr fontId="4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37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57"/>
  <sheetViews>
    <sheetView view="pageBreakPreview" zoomScale="60" zoomScaleNormal="100" workbookViewId="0">
      <selection activeCell="C20" sqref="C20"/>
    </sheetView>
  </sheetViews>
  <sheetFormatPr defaultRowHeight="15" x14ac:dyDescent="0.25"/>
  <cols>
    <col min="1" max="1" width="92.5703125" customWidth="1"/>
    <col min="3" max="3" width="20.42578125" style="117" customWidth="1"/>
    <col min="4" max="4" width="15.42578125" style="117" customWidth="1"/>
    <col min="5" max="6" width="14" customWidth="1"/>
  </cols>
  <sheetData>
    <row r="1" spans="1:10" x14ac:dyDescent="0.25">
      <c r="A1" s="109"/>
      <c r="B1" s="109"/>
      <c r="C1" s="106" t="s">
        <v>657</v>
      </c>
      <c r="E1" s="109"/>
    </row>
    <row r="2" spans="1:10" ht="18" x14ac:dyDescent="0.25">
      <c r="A2" s="242" t="str">
        <f>Mellékletek!A1</f>
        <v>Eszteregnye Község Önkormányzata</v>
      </c>
      <c r="B2" s="242"/>
      <c r="C2" s="242"/>
      <c r="D2" s="219"/>
      <c r="E2" s="219"/>
      <c r="F2" s="219"/>
    </row>
    <row r="3" spans="1:10" ht="24" customHeight="1" x14ac:dyDescent="0.25">
      <c r="A3" s="243" t="s">
        <v>688</v>
      </c>
      <c r="B3" s="243"/>
      <c r="C3" s="243"/>
      <c r="D3" s="107"/>
      <c r="E3" s="107"/>
      <c r="F3" s="107"/>
    </row>
    <row r="4" spans="1:10" ht="24" customHeight="1" x14ac:dyDescent="0.25">
      <c r="A4" s="245" t="s">
        <v>687</v>
      </c>
      <c r="B4" s="245"/>
      <c r="C4" s="245"/>
      <c r="D4" s="231"/>
      <c r="E4" s="231"/>
      <c r="F4" s="231"/>
      <c r="H4" s="78"/>
    </row>
    <row r="5" spans="1:10" ht="18" x14ac:dyDescent="0.25">
      <c r="A5" s="118"/>
    </row>
    <row r="6" spans="1:10" ht="15.75" x14ac:dyDescent="0.3">
      <c r="A6" s="110" t="s">
        <v>614</v>
      </c>
      <c r="C6" s="178" t="s">
        <v>534</v>
      </c>
      <c r="D6" s="198"/>
      <c r="E6" s="198"/>
      <c r="F6" s="198"/>
      <c r="G6" s="177"/>
      <c r="H6" s="177"/>
    </row>
    <row r="7" spans="1:10" ht="30" x14ac:dyDescent="0.3">
      <c r="A7" s="2" t="s">
        <v>45</v>
      </c>
      <c r="B7" s="3" t="s">
        <v>6</v>
      </c>
      <c r="C7" s="105" t="s">
        <v>736</v>
      </c>
      <c r="D7" s="187"/>
      <c r="E7" s="188"/>
      <c r="F7" s="188"/>
    </row>
    <row r="8" spans="1:10" ht="15" customHeight="1" x14ac:dyDescent="0.25">
      <c r="A8" s="32" t="s">
        <v>222</v>
      </c>
      <c r="B8" s="6" t="s">
        <v>223</v>
      </c>
      <c r="C8" s="160">
        <v>13708603</v>
      </c>
      <c r="D8" s="199"/>
      <c r="E8" s="200"/>
      <c r="F8" s="189"/>
      <c r="G8" s="95"/>
      <c r="H8" s="95"/>
      <c r="I8" s="95"/>
      <c r="J8" s="95"/>
    </row>
    <row r="9" spans="1:10" ht="15" customHeight="1" x14ac:dyDescent="0.25">
      <c r="A9" s="5" t="s">
        <v>224</v>
      </c>
      <c r="B9" s="6" t="s">
        <v>225</v>
      </c>
      <c r="C9" s="160">
        <v>12664300</v>
      </c>
      <c r="D9" s="199"/>
      <c r="E9" s="200"/>
      <c r="F9" s="189"/>
      <c r="G9" s="95"/>
      <c r="H9" s="95"/>
      <c r="I9" s="95"/>
      <c r="J9" s="95"/>
    </row>
    <row r="10" spans="1:10" ht="15" customHeight="1" x14ac:dyDescent="0.25">
      <c r="A10" s="5" t="s">
        <v>226</v>
      </c>
      <c r="B10" s="6" t="s">
        <v>227</v>
      </c>
      <c r="C10" s="160">
        <v>7544000</v>
      </c>
      <c r="D10" s="199"/>
      <c r="E10" s="200"/>
      <c r="F10" s="189"/>
      <c r="G10" s="95"/>
      <c r="H10" s="95"/>
      <c r="I10" s="95"/>
      <c r="J10" s="95"/>
    </row>
    <row r="11" spans="1:10" ht="15" customHeight="1" x14ac:dyDescent="0.25">
      <c r="A11" s="5" t="s">
        <v>228</v>
      </c>
      <c r="B11" s="6" t="s">
        <v>229</v>
      </c>
      <c r="C11" s="119">
        <v>1800000</v>
      </c>
      <c r="D11" s="199"/>
      <c r="E11" s="200"/>
      <c r="F11" s="189"/>
      <c r="G11" s="95"/>
      <c r="H11" s="95"/>
      <c r="I11" s="95"/>
      <c r="J11" s="95"/>
    </row>
    <row r="12" spans="1:10" ht="15" customHeight="1" x14ac:dyDescent="0.25">
      <c r="A12" s="5" t="s">
        <v>714</v>
      </c>
      <c r="B12" s="6" t="s">
        <v>230</v>
      </c>
      <c r="C12" s="119"/>
      <c r="D12" s="199"/>
      <c r="E12" s="200"/>
      <c r="F12" s="189"/>
      <c r="G12" s="95"/>
      <c r="H12" s="95"/>
      <c r="I12" s="95"/>
      <c r="J12" s="95"/>
    </row>
    <row r="13" spans="1:10" ht="15" customHeight="1" x14ac:dyDescent="0.25">
      <c r="A13" s="5" t="s">
        <v>715</v>
      </c>
      <c r="B13" s="6" t="s">
        <v>231</v>
      </c>
      <c r="C13" s="160"/>
      <c r="D13" s="199"/>
      <c r="E13" s="200"/>
      <c r="F13" s="189"/>
      <c r="G13" s="95"/>
      <c r="H13" s="95"/>
      <c r="I13" s="95"/>
      <c r="J13" s="95"/>
    </row>
    <row r="14" spans="1:10" ht="15" customHeight="1" x14ac:dyDescent="0.25">
      <c r="A14" s="7" t="s">
        <v>462</v>
      </c>
      <c r="B14" s="8" t="s">
        <v>232</v>
      </c>
      <c r="C14" s="124">
        <f>SUM(C8:C13)</f>
        <v>35716903</v>
      </c>
      <c r="D14" s="201"/>
      <c r="E14" s="202"/>
      <c r="F14" s="191"/>
      <c r="G14" s="95"/>
      <c r="H14" s="95"/>
      <c r="I14" s="95"/>
      <c r="J14" s="95"/>
    </row>
    <row r="15" spans="1:10" ht="15" customHeight="1" x14ac:dyDescent="0.25">
      <c r="A15" s="5" t="s">
        <v>233</v>
      </c>
      <c r="B15" s="6" t="s">
        <v>234</v>
      </c>
      <c r="C15" s="119"/>
      <c r="D15" s="199"/>
      <c r="E15" s="200"/>
      <c r="F15" s="189"/>
      <c r="G15" s="95"/>
      <c r="H15" s="95"/>
      <c r="I15" s="95"/>
      <c r="J15" s="95"/>
    </row>
    <row r="16" spans="1:10" ht="15" customHeight="1" x14ac:dyDescent="0.25">
      <c r="A16" s="5" t="s">
        <v>235</v>
      </c>
      <c r="B16" s="6" t="s">
        <v>236</v>
      </c>
      <c r="C16" s="119"/>
      <c r="D16" s="199"/>
      <c r="E16" s="200"/>
      <c r="F16" s="189"/>
      <c r="G16" s="95"/>
      <c r="H16" s="95"/>
      <c r="I16" s="95"/>
      <c r="J16" s="95"/>
    </row>
    <row r="17" spans="1:10" ht="15" customHeight="1" x14ac:dyDescent="0.25">
      <c r="A17" s="5" t="s">
        <v>426</v>
      </c>
      <c r="B17" s="6" t="s">
        <v>237</v>
      </c>
      <c r="C17" s="119"/>
      <c r="D17" s="199"/>
      <c r="E17" s="200"/>
      <c r="F17" s="189"/>
      <c r="G17" s="95"/>
      <c r="H17" s="95"/>
      <c r="I17" s="95"/>
      <c r="J17" s="95"/>
    </row>
    <row r="18" spans="1:10" ht="15" customHeight="1" x14ac:dyDescent="0.25">
      <c r="A18" s="5" t="s">
        <v>427</v>
      </c>
      <c r="B18" s="6" t="s">
        <v>238</v>
      </c>
      <c r="C18" s="119"/>
      <c r="D18" s="199"/>
      <c r="E18" s="200"/>
      <c r="F18" s="189"/>
      <c r="G18" s="95"/>
      <c r="H18" s="95"/>
      <c r="I18" s="95"/>
      <c r="J18" s="95"/>
    </row>
    <row r="19" spans="1:10" ht="30.75" customHeight="1" x14ac:dyDescent="0.25">
      <c r="A19" s="5" t="s">
        <v>738</v>
      </c>
      <c r="B19" s="6" t="s">
        <v>239</v>
      </c>
      <c r="C19" s="119">
        <f>átvett!C39</f>
        <v>6682000</v>
      </c>
      <c r="D19" s="199"/>
      <c r="E19" s="200"/>
      <c r="F19" s="189"/>
      <c r="G19" s="95"/>
      <c r="H19" s="95"/>
      <c r="I19" s="95"/>
      <c r="J19" s="95"/>
    </row>
    <row r="20" spans="1:10" ht="15" customHeight="1" x14ac:dyDescent="0.25">
      <c r="A20" s="40" t="s">
        <v>463</v>
      </c>
      <c r="B20" s="50" t="s">
        <v>240</v>
      </c>
      <c r="C20" s="124">
        <f>C14+SUM(C15:C19)</f>
        <v>42398903</v>
      </c>
      <c r="D20" s="201"/>
      <c r="E20" s="202"/>
      <c r="F20" s="191"/>
      <c r="G20" s="95"/>
      <c r="H20" s="95"/>
      <c r="I20" s="95"/>
      <c r="J20" s="95"/>
    </row>
    <row r="21" spans="1:10" ht="15" customHeight="1" x14ac:dyDescent="0.25">
      <c r="A21" s="5" t="s">
        <v>431</v>
      </c>
      <c r="B21" s="6" t="s">
        <v>249</v>
      </c>
      <c r="C21" s="119"/>
      <c r="D21" s="199"/>
      <c r="E21" s="200"/>
      <c r="F21" s="189"/>
      <c r="G21" s="95"/>
      <c r="H21" s="95"/>
      <c r="I21" s="95"/>
      <c r="J21" s="95"/>
    </row>
    <row r="22" spans="1:10" ht="15" customHeight="1" x14ac:dyDescent="0.25">
      <c r="A22" s="5" t="s">
        <v>432</v>
      </c>
      <c r="B22" s="6" t="s">
        <v>250</v>
      </c>
      <c r="C22" s="119"/>
      <c r="D22" s="199"/>
      <c r="E22" s="200"/>
      <c r="F22" s="189"/>
      <c r="G22" s="95"/>
      <c r="H22" s="95"/>
      <c r="I22" s="95"/>
      <c r="J22" s="95"/>
    </row>
    <row r="23" spans="1:10" ht="15" customHeight="1" x14ac:dyDescent="0.25">
      <c r="A23" s="7" t="s">
        <v>465</v>
      </c>
      <c r="B23" s="8" t="s">
        <v>251</v>
      </c>
      <c r="C23" s="124">
        <f>SUM(C21:C22)</f>
        <v>0</v>
      </c>
      <c r="D23" s="201"/>
      <c r="E23" s="202"/>
      <c r="F23" s="191"/>
      <c r="G23" s="95"/>
      <c r="H23" s="95"/>
      <c r="I23" s="95"/>
      <c r="J23" s="95"/>
    </row>
    <row r="24" spans="1:10" ht="15" customHeight="1" x14ac:dyDescent="0.25">
      <c r="A24" s="5" t="s">
        <v>433</v>
      </c>
      <c r="B24" s="6" t="s">
        <v>252</v>
      </c>
      <c r="C24" s="119"/>
      <c r="D24" s="199"/>
      <c r="E24" s="200"/>
      <c r="F24" s="189"/>
      <c r="G24" s="95"/>
      <c r="H24" s="95"/>
      <c r="I24" s="95"/>
      <c r="J24" s="95"/>
    </row>
    <row r="25" spans="1:10" ht="15" customHeight="1" x14ac:dyDescent="0.25">
      <c r="A25" s="5" t="s">
        <v>434</v>
      </c>
      <c r="B25" s="6" t="s">
        <v>253</v>
      </c>
      <c r="C25" s="119"/>
      <c r="D25" s="199"/>
      <c r="E25" s="200"/>
      <c r="F25" s="189"/>
      <c r="G25" s="95"/>
      <c r="H25" s="95"/>
      <c r="I25" s="95"/>
      <c r="J25" s="95"/>
    </row>
    <row r="26" spans="1:10" ht="15" customHeight="1" x14ac:dyDescent="0.25">
      <c r="A26" s="5" t="s">
        <v>435</v>
      </c>
      <c r="B26" s="6" t="s">
        <v>254</v>
      </c>
      <c r="C26" s="119">
        <f>'helyi adók'!C11</f>
        <v>5000000</v>
      </c>
      <c r="D26" s="199"/>
      <c r="E26" s="200"/>
      <c r="F26" s="189"/>
      <c r="G26" s="95"/>
      <c r="H26" s="95"/>
      <c r="I26" s="95"/>
      <c r="J26" s="95"/>
    </row>
    <row r="27" spans="1:10" ht="15" customHeight="1" x14ac:dyDescent="0.25">
      <c r="A27" s="5" t="s">
        <v>436</v>
      </c>
      <c r="B27" s="6" t="s">
        <v>255</v>
      </c>
      <c r="C27" s="160">
        <f>'helyi adók'!C12</f>
        <v>11000000</v>
      </c>
      <c r="D27" s="199"/>
      <c r="E27" s="200"/>
      <c r="F27" s="189"/>
      <c r="G27" s="95"/>
      <c r="H27" s="95"/>
      <c r="I27" s="95"/>
      <c r="J27" s="95"/>
    </row>
    <row r="28" spans="1:10" ht="15" customHeight="1" x14ac:dyDescent="0.25">
      <c r="A28" s="5" t="s">
        <v>437</v>
      </c>
      <c r="B28" s="6" t="s">
        <v>257</v>
      </c>
      <c r="C28" s="119"/>
      <c r="D28" s="199"/>
      <c r="E28" s="200"/>
      <c r="F28" s="189"/>
      <c r="G28" s="95"/>
      <c r="H28" s="95"/>
      <c r="I28" s="95"/>
      <c r="J28" s="95"/>
    </row>
    <row r="29" spans="1:10" ht="15" customHeight="1" x14ac:dyDescent="0.25">
      <c r="A29" s="5" t="s">
        <v>258</v>
      </c>
      <c r="B29" s="6" t="s">
        <v>259</v>
      </c>
      <c r="C29" s="119"/>
      <c r="D29" s="199"/>
      <c r="E29" s="200"/>
      <c r="F29" s="189"/>
      <c r="G29" s="95"/>
      <c r="H29" s="95"/>
      <c r="I29" s="95"/>
      <c r="J29" s="95"/>
    </row>
    <row r="30" spans="1:10" ht="15" customHeight="1" x14ac:dyDescent="0.25">
      <c r="A30" s="5" t="s">
        <v>438</v>
      </c>
      <c r="B30" s="6" t="s">
        <v>260</v>
      </c>
      <c r="C30" s="160">
        <f>'helyi adók'!C17</f>
        <v>2500000</v>
      </c>
      <c r="D30" s="199"/>
      <c r="E30" s="200"/>
      <c r="F30" s="189"/>
      <c r="G30" s="95"/>
      <c r="H30" s="95"/>
      <c r="I30" s="95"/>
      <c r="J30" s="95"/>
    </row>
    <row r="31" spans="1:10" ht="15" customHeight="1" x14ac:dyDescent="0.25">
      <c r="A31" s="5" t="s">
        <v>439</v>
      </c>
      <c r="B31" s="6" t="s">
        <v>265</v>
      </c>
      <c r="C31" s="119"/>
      <c r="D31" s="199"/>
      <c r="E31" s="200"/>
      <c r="F31" s="189"/>
      <c r="G31" s="95"/>
      <c r="H31" s="95"/>
      <c r="I31" s="95"/>
      <c r="J31" s="95"/>
    </row>
    <row r="32" spans="1:10" ht="15" customHeight="1" x14ac:dyDescent="0.25">
      <c r="A32" s="7" t="s">
        <v>466</v>
      </c>
      <c r="B32" s="8" t="s">
        <v>268</v>
      </c>
      <c r="C32" s="124">
        <f>SUM(C27:C31)</f>
        <v>13500000</v>
      </c>
      <c r="D32" s="201"/>
      <c r="E32" s="202"/>
      <c r="F32" s="191"/>
      <c r="G32" s="95"/>
      <c r="H32" s="95"/>
      <c r="I32" s="95"/>
      <c r="J32" s="95"/>
    </row>
    <row r="33" spans="1:10" ht="15" customHeight="1" x14ac:dyDescent="0.25">
      <c r="A33" s="5" t="s">
        <v>440</v>
      </c>
      <c r="B33" s="6" t="s">
        <v>269</v>
      </c>
      <c r="C33" s="119">
        <f>'helyi adók'!C34</f>
        <v>50000</v>
      </c>
      <c r="D33" s="199"/>
      <c r="E33" s="200"/>
      <c r="F33" s="189"/>
      <c r="G33" s="95"/>
      <c r="H33" s="95"/>
      <c r="I33" s="95"/>
      <c r="J33" s="95"/>
    </row>
    <row r="34" spans="1:10" ht="15" customHeight="1" x14ac:dyDescent="0.25">
      <c r="A34" s="40" t="s">
        <v>467</v>
      </c>
      <c r="B34" s="50" t="s">
        <v>270</v>
      </c>
      <c r="C34" s="124">
        <f>C23+C24+C25+C26+C32+C33</f>
        <v>18550000</v>
      </c>
      <c r="D34" s="201"/>
      <c r="E34" s="202"/>
      <c r="F34" s="191"/>
      <c r="G34" s="95"/>
      <c r="H34" s="95"/>
      <c r="I34" s="95"/>
      <c r="J34" s="95"/>
    </row>
    <row r="35" spans="1:10" ht="15" customHeight="1" x14ac:dyDescent="0.25">
      <c r="A35" s="13" t="s">
        <v>271</v>
      </c>
      <c r="B35" s="6" t="s">
        <v>272</v>
      </c>
      <c r="C35" s="119"/>
      <c r="D35" s="199"/>
      <c r="E35" s="200"/>
      <c r="F35" s="189"/>
      <c r="G35" s="95"/>
      <c r="H35" s="95"/>
      <c r="I35" s="95"/>
      <c r="J35" s="95"/>
    </row>
    <row r="36" spans="1:10" ht="15" customHeight="1" x14ac:dyDescent="0.25">
      <c r="A36" s="13" t="s">
        <v>441</v>
      </c>
      <c r="B36" s="6" t="s">
        <v>273</v>
      </c>
      <c r="C36" s="119">
        <v>133944</v>
      </c>
      <c r="D36" s="199"/>
      <c r="E36" s="200"/>
      <c r="F36" s="189"/>
      <c r="G36" s="95"/>
      <c r="H36" s="95"/>
      <c r="I36" s="95"/>
      <c r="J36" s="95"/>
    </row>
    <row r="37" spans="1:10" ht="15" customHeight="1" x14ac:dyDescent="0.25">
      <c r="A37" s="13" t="s">
        <v>442</v>
      </c>
      <c r="B37" s="6" t="s">
        <v>274</v>
      </c>
      <c r="C37" s="119"/>
      <c r="D37" s="199"/>
      <c r="E37" s="200"/>
      <c r="F37" s="189"/>
      <c r="G37" s="95"/>
      <c r="H37" s="95"/>
      <c r="I37" s="95"/>
      <c r="J37" s="95"/>
    </row>
    <row r="38" spans="1:10" ht="15" customHeight="1" x14ac:dyDescent="0.25">
      <c r="A38" s="13" t="s">
        <v>443</v>
      </c>
      <c r="B38" s="6" t="s">
        <v>275</v>
      </c>
      <c r="C38" s="119">
        <v>5155818</v>
      </c>
      <c r="D38" s="199"/>
      <c r="E38" s="200"/>
      <c r="F38" s="189"/>
      <c r="G38" s="95"/>
      <c r="H38" s="95"/>
      <c r="I38" s="95"/>
      <c r="J38" s="95"/>
    </row>
    <row r="39" spans="1:10" ht="15" customHeight="1" x14ac:dyDescent="0.25">
      <c r="A39" s="13" t="s">
        <v>276</v>
      </c>
      <c r="B39" s="6" t="s">
        <v>277</v>
      </c>
      <c r="C39" s="119"/>
      <c r="D39" s="199"/>
      <c r="E39" s="200"/>
      <c r="F39" s="189"/>
      <c r="G39" s="95"/>
      <c r="H39" s="95"/>
      <c r="I39" s="95"/>
      <c r="J39" s="95"/>
    </row>
    <row r="40" spans="1:10" ht="15" customHeight="1" x14ac:dyDescent="0.25">
      <c r="A40" s="13" t="s">
        <v>278</v>
      </c>
      <c r="B40" s="6" t="s">
        <v>279</v>
      </c>
      <c r="C40" s="119"/>
      <c r="D40" s="199"/>
      <c r="E40" s="200"/>
      <c r="F40" s="189"/>
      <c r="G40" s="95"/>
      <c r="H40" s="95"/>
      <c r="I40" s="95"/>
      <c r="J40" s="95"/>
    </row>
    <row r="41" spans="1:10" ht="15" customHeight="1" x14ac:dyDescent="0.25">
      <c r="A41" s="13" t="s">
        <v>280</v>
      </c>
      <c r="B41" s="6" t="s">
        <v>281</v>
      </c>
      <c r="C41" s="119"/>
      <c r="D41" s="199"/>
      <c r="E41" s="200"/>
      <c r="F41" s="189"/>
      <c r="G41" s="95"/>
      <c r="H41" s="95"/>
      <c r="I41" s="95"/>
      <c r="J41" s="95"/>
    </row>
    <row r="42" spans="1:10" ht="15" customHeight="1" x14ac:dyDescent="0.25">
      <c r="A42" s="13" t="s">
        <v>444</v>
      </c>
      <c r="B42" s="6" t="s">
        <v>282</v>
      </c>
      <c r="C42" s="119"/>
      <c r="D42" s="199"/>
      <c r="E42" s="200"/>
      <c r="F42" s="189"/>
      <c r="G42" s="95"/>
      <c r="H42" s="95"/>
      <c r="I42" s="95"/>
      <c r="J42" s="95"/>
    </row>
    <row r="43" spans="1:10" ht="15" customHeight="1" x14ac:dyDescent="0.25">
      <c r="A43" s="13" t="s">
        <v>445</v>
      </c>
      <c r="B43" s="6" t="s">
        <v>283</v>
      </c>
      <c r="C43" s="119"/>
      <c r="D43" s="199"/>
      <c r="E43" s="200"/>
      <c r="F43" s="189"/>
      <c r="G43" s="95"/>
      <c r="H43" s="95"/>
      <c r="I43" s="95"/>
      <c r="J43" s="95"/>
    </row>
    <row r="44" spans="1:10" ht="15" customHeight="1" x14ac:dyDescent="0.25">
      <c r="A44" s="13" t="s">
        <v>682</v>
      </c>
      <c r="B44" s="6" t="s">
        <v>284</v>
      </c>
      <c r="C44" s="119"/>
      <c r="D44" s="199"/>
      <c r="E44" s="200"/>
      <c r="F44" s="189"/>
      <c r="G44" s="95"/>
      <c r="H44" s="95"/>
      <c r="I44" s="95"/>
      <c r="J44" s="95"/>
    </row>
    <row r="45" spans="1:10" ht="15" customHeight="1" x14ac:dyDescent="0.25">
      <c r="A45" s="13" t="s">
        <v>680</v>
      </c>
      <c r="B45" s="6" t="s">
        <v>683</v>
      </c>
      <c r="C45" s="119">
        <v>1000000</v>
      </c>
      <c r="D45" s="199"/>
      <c r="E45" s="200"/>
      <c r="F45" s="189"/>
      <c r="G45" s="95"/>
      <c r="H45" s="95"/>
      <c r="I45" s="95"/>
      <c r="J45" s="95"/>
    </row>
    <row r="46" spans="1:10" ht="15" customHeight="1" x14ac:dyDescent="0.25">
      <c r="A46" s="49" t="s">
        <v>468</v>
      </c>
      <c r="B46" s="50" t="s">
        <v>285</v>
      </c>
      <c r="C46" s="124">
        <f>SUM(C35:C45)</f>
        <v>6289762</v>
      </c>
      <c r="D46" s="201"/>
      <c r="E46" s="202"/>
      <c r="F46" s="191"/>
      <c r="G46" s="95"/>
      <c r="H46" s="95"/>
      <c r="I46" s="95"/>
      <c r="J46" s="95"/>
    </row>
    <row r="47" spans="1:10" ht="15" customHeight="1" x14ac:dyDescent="0.25">
      <c r="A47" s="13" t="s">
        <v>294</v>
      </c>
      <c r="B47" s="6" t="s">
        <v>295</v>
      </c>
      <c r="C47" s="119"/>
      <c r="D47" s="199"/>
      <c r="E47" s="200"/>
      <c r="F47" s="189"/>
      <c r="G47" s="95"/>
      <c r="H47" s="95"/>
      <c r="I47" s="95"/>
      <c r="J47" s="95"/>
    </row>
    <row r="48" spans="1:10" ht="15" customHeight="1" x14ac:dyDescent="0.25">
      <c r="A48" s="5" t="s">
        <v>449</v>
      </c>
      <c r="B48" s="6" t="s">
        <v>296</v>
      </c>
      <c r="C48" s="119"/>
      <c r="D48" s="199"/>
      <c r="E48" s="200"/>
      <c r="F48" s="189"/>
      <c r="G48" s="95"/>
      <c r="H48" s="95"/>
      <c r="I48" s="95"/>
      <c r="J48" s="95"/>
    </row>
    <row r="49" spans="1:10" ht="15" customHeight="1" x14ac:dyDescent="0.25">
      <c r="A49" s="5" t="s">
        <v>716</v>
      </c>
      <c r="B49" s="6" t="s">
        <v>297</v>
      </c>
      <c r="C49" s="119"/>
      <c r="D49" s="199"/>
      <c r="E49" s="200"/>
      <c r="F49" s="189"/>
      <c r="G49" s="95"/>
      <c r="H49" s="95"/>
      <c r="I49" s="95"/>
      <c r="J49" s="95"/>
    </row>
    <row r="50" spans="1:10" ht="15" customHeight="1" x14ac:dyDescent="0.25">
      <c r="A50" s="5" t="s">
        <v>717</v>
      </c>
      <c r="B50" s="6" t="s">
        <v>718</v>
      </c>
      <c r="C50" s="119"/>
      <c r="D50" s="199"/>
      <c r="E50" s="200"/>
      <c r="F50" s="189"/>
      <c r="G50" s="95"/>
      <c r="H50" s="95"/>
      <c r="I50" s="95"/>
      <c r="J50" s="95"/>
    </row>
    <row r="51" spans="1:10" ht="15" customHeight="1" x14ac:dyDescent="0.25">
      <c r="A51" s="13" t="s">
        <v>450</v>
      </c>
      <c r="B51" s="6" t="s">
        <v>719</v>
      </c>
      <c r="C51" s="119">
        <v>0</v>
      </c>
      <c r="D51" s="199"/>
      <c r="E51" s="200"/>
      <c r="F51" s="189"/>
      <c r="G51" s="95"/>
      <c r="H51" s="95"/>
      <c r="I51" s="95"/>
      <c r="J51" s="95"/>
    </row>
    <row r="52" spans="1:10" ht="15" customHeight="1" x14ac:dyDescent="0.25">
      <c r="A52" s="40" t="s">
        <v>470</v>
      </c>
      <c r="B52" s="50" t="s">
        <v>298</v>
      </c>
      <c r="C52" s="124">
        <f>SUM(C47:C51)</f>
        <v>0</v>
      </c>
      <c r="D52" s="201"/>
      <c r="E52" s="202"/>
      <c r="F52" s="191"/>
      <c r="G52" s="95"/>
      <c r="H52" s="95"/>
      <c r="I52" s="95"/>
      <c r="J52" s="95"/>
    </row>
    <row r="53" spans="1:10" ht="15" customHeight="1" x14ac:dyDescent="0.25">
      <c r="A53" s="169" t="s">
        <v>533</v>
      </c>
      <c r="B53" s="170"/>
      <c r="C53" s="168">
        <f>C20+C34+C46+C52</f>
        <v>67238665</v>
      </c>
      <c r="D53" s="190"/>
      <c r="E53" s="190"/>
      <c r="F53" s="190"/>
      <c r="G53" s="95"/>
      <c r="H53" s="95"/>
      <c r="I53" s="95"/>
      <c r="J53" s="95"/>
    </row>
    <row r="54" spans="1:10" ht="15" customHeight="1" x14ac:dyDescent="0.25">
      <c r="A54" s="5" t="s">
        <v>241</v>
      </c>
      <c r="B54" s="6" t="s">
        <v>242</v>
      </c>
      <c r="C54" s="119"/>
      <c r="D54" s="199"/>
      <c r="E54" s="200"/>
      <c r="F54" s="189"/>
      <c r="G54" s="95"/>
      <c r="H54" s="95"/>
      <c r="I54" s="95"/>
      <c r="J54" s="95"/>
    </row>
    <row r="55" spans="1:10" ht="15" customHeight="1" x14ac:dyDescent="0.25">
      <c r="A55" s="5" t="s">
        <v>243</v>
      </c>
      <c r="B55" s="6" t="s">
        <v>244</v>
      </c>
      <c r="C55" s="119"/>
      <c r="D55" s="199"/>
      <c r="E55" s="200"/>
      <c r="F55" s="189"/>
      <c r="G55" s="95"/>
      <c r="H55" s="95"/>
      <c r="I55" s="95"/>
      <c r="J55" s="95"/>
    </row>
    <row r="56" spans="1:10" ht="15" customHeight="1" x14ac:dyDescent="0.25">
      <c r="A56" s="5" t="s">
        <v>428</v>
      </c>
      <c r="B56" s="6" t="s">
        <v>245</v>
      </c>
      <c r="C56" s="119"/>
      <c r="D56" s="199"/>
      <c r="E56" s="200"/>
      <c r="F56" s="189"/>
      <c r="G56" s="95"/>
      <c r="H56" s="95"/>
      <c r="I56" s="95"/>
      <c r="J56" s="95"/>
    </row>
    <row r="57" spans="1:10" ht="15" customHeight="1" x14ac:dyDescent="0.25">
      <c r="A57" s="5" t="s">
        <v>429</v>
      </c>
      <c r="B57" s="6" t="s">
        <v>246</v>
      </c>
      <c r="C57" s="119"/>
      <c r="D57" s="199"/>
      <c r="E57" s="200"/>
      <c r="F57" s="189"/>
      <c r="G57" s="95"/>
      <c r="H57" s="95"/>
      <c r="I57" s="95"/>
      <c r="J57" s="95"/>
    </row>
    <row r="58" spans="1:10" ht="15" customHeight="1" x14ac:dyDescent="0.25">
      <c r="A58" s="5" t="s">
        <v>430</v>
      </c>
      <c r="B58" s="6" t="s">
        <v>247</v>
      </c>
      <c r="C58" s="119">
        <v>0</v>
      </c>
      <c r="D58" s="199"/>
      <c r="E58" s="200"/>
      <c r="F58" s="189"/>
      <c r="G58" s="95"/>
      <c r="H58" s="95"/>
      <c r="I58" s="95"/>
      <c r="J58" s="95"/>
    </row>
    <row r="59" spans="1:10" ht="15" customHeight="1" x14ac:dyDescent="0.25">
      <c r="A59" s="40" t="s">
        <v>464</v>
      </c>
      <c r="B59" s="50" t="s">
        <v>248</v>
      </c>
      <c r="C59" s="124">
        <f>SUM(C54:C58)</f>
        <v>0</v>
      </c>
      <c r="D59" s="201"/>
      <c r="E59" s="202"/>
      <c r="F59" s="191"/>
      <c r="G59" s="95"/>
      <c r="H59" s="95"/>
      <c r="I59" s="95"/>
      <c r="J59" s="95"/>
    </row>
    <row r="60" spans="1:10" ht="15" customHeight="1" x14ac:dyDescent="0.25">
      <c r="A60" s="13" t="s">
        <v>446</v>
      </c>
      <c r="B60" s="6" t="s">
        <v>286</v>
      </c>
      <c r="C60" s="119"/>
      <c r="D60" s="199"/>
      <c r="E60" s="200"/>
      <c r="F60" s="189"/>
      <c r="G60" s="95"/>
      <c r="H60" s="95"/>
      <c r="I60" s="95"/>
      <c r="J60" s="95"/>
    </row>
    <row r="61" spans="1:10" ht="15" customHeight="1" x14ac:dyDescent="0.25">
      <c r="A61" s="13" t="s">
        <v>447</v>
      </c>
      <c r="B61" s="6" t="s">
        <v>287</v>
      </c>
      <c r="C61" s="119"/>
      <c r="D61" s="199"/>
      <c r="E61" s="200"/>
      <c r="F61" s="189"/>
      <c r="G61" s="95"/>
      <c r="H61" s="95"/>
      <c r="I61" s="95"/>
      <c r="J61" s="95"/>
    </row>
    <row r="62" spans="1:10" ht="15" customHeight="1" x14ac:dyDescent="0.25">
      <c r="A62" s="13" t="s">
        <v>288</v>
      </c>
      <c r="B62" s="6" t="s">
        <v>289</v>
      </c>
      <c r="C62" s="119"/>
      <c r="D62" s="199"/>
      <c r="E62" s="200"/>
      <c r="F62" s="189"/>
      <c r="G62" s="95"/>
      <c r="H62" s="95"/>
      <c r="I62" s="95"/>
      <c r="J62" s="95"/>
    </row>
    <row r="63" spans="1:10" ht="15" customHeight="1" x14ac:dyDescent="0.25">
      <c r="A63" s="13" t="s">
        <v>448</v>
      </c>
      <c r="B63" s="6" t="s">
        <v>290</v>
      </c>
      <c r="C63" s="119"/>
      <c r="D63" s="199"/>
      <c r="E63" s="200"/>
      <c r="F63" s="189"/>
      <c r="G63" s="95"/>
      <c r="H63" s="95"/>
      <c r="I63" s="95"/>
      <c r="J63" s="95"/>
    </row>
    <row r="64" spans="1:10" ht="15" customHeight="1" x14ac:dyDescent="0.25">
      <c r="A64" s="13" t="s">
        <v>291</v>
      </c>
      <c r="B64" s="6" t="s">
        <v>292</v>
      </c>
      <c r="C64" s="119"/>
      <c r="D64" s="199"/>
      <c r="E64" s="200"/>
      <c r="F64" s="189"/>
      <c r="G64" s="95"/>
      <c r="H64" s="95"/>
      <c r="I64" s="95"/>
      <c r="J64" s="95"/>
    </row>
    <row r="65" spans="1:10" ht="15" customHeight="1" x14ac:dyDescent="0.25">
      <c r="A65" s="40" t="s">
        <v>469</v>
      </c>
      <c r="B65" s="50" t="s">
        <v>293</v>
      </c>
      <c r="C65" s="124">
        <f>SUM(C60:C64)</f>
        <v>0</v>
      </c>
      <c r="D65" s="201"/>
      <c r="E65" s="202"/>
      <c r="F65" s="191"/>
      <c r="G65" s="95"/>
      <c r="H65" s="95"/>
      <c r="I65" s="95"/>
      <c r="J65" s="95"/>
    </row>
    <row r="66" spans="1:10" ht="15" customHeight="1" x14ac:dyDescent="0.25">
      <c r="A66" s="13" t="s">
        <v>299</v>
      </c>
      <c r="B66" s="6" t="s">
        <v>300</v>
      </c>
      <c r="C66" s="119"/>
      <c r="D66" s="199"/>
      <c r="E66" s="200"/>
      <c r="F66" s="189"/>
      <c r="G66" s="95"/>
      <c r="H66" s="95"/>
      <c r="I66" s="95"/>
      <c r="J66" s="95"/>
    </row>
    <row r="67" spans="1:10" ht="15" customHeight="1" x14ac:dyDescent="0.25">
      <c r="A67" s="5" t="s">
        <v>720</v>
      </c>
      <c r="B67" s="6" t="s">
        <v>301</v>
      </c>
      <c r="C67" s="119"/>
      <c r="D67" s="199"/>
      <c r="E67" s="200"/>
      <c r="F67" s="189"/>
      <c r="G67" s="95"/>
      <c r="H67" s="95"/>
      <c r="I67" s="95"/>
      <c r="J67" s="95"/>
    </row>
    <row r="68" spans="1:10" ht="15" customHeight="1" x14ac:dyDescent="0.25">
      <c r="A68" s="5" t="s">
        <v>721</v>
      </c>
      <c r="B68" s="6" t="s">
        <v>302</v>
      </c>
      <c r="C68" s="119"/>
      <c r="D68" s="199"/>
      <c r="E68" s="200"/>
      <c r="F68" s="189"/>
      <c r="G68" s="95"/>
      <c r="H68" s="95"/>
      <c r="I68" s="95"/>
      <c r="J68" s="95"/>
    </row>
    <row r="69" spans="1:10" ht="15" customHeight="1" x14ac:dyDescent="0.25">
      <c r="A69" s="5" t="s">
        <v>451</v>
      </c>
      <c r="B69" s="6" t="s">
        <v>722</v>
      </c>
      <c r="C69" s="119"/>
      <c r="D69" s="199"/>
      <c r="E69" s="200"/>
      <c r="F69" s="189"/>
      <c r="G69" s="95"/>
      <c r="H69" s="95"/>
      <c r="I69" s="95"/>
      <c r="J69" s="95"/>
    </row>
    <row r="70" spans="1:10" ht="15" customHeight="1" x14ac:dyDescent="0.25">
      <c r="A70" s="13" t="s">
        <v>452</v>
      </c>
      <c r="B70" s="6" t="s">
        <v>723</v>
      </c>
      <c r="C70" s="119">
        <v>0</v>
      </c>
      <c r="D70" s="199"/>
      <c r="E70" s="200"/>
      <c r="F70" s="189"/>
      <c r="G70" s="95"/>
      <c r="H70" s="95"/>
      <c r="I70" s="95"/>
      <c r="J70" s="95"/>
    </row>
    <row r="71" spans="1:10" ht="15" customHeight="1" x14ac:dyDescent="0.25">
      <c r="A71" s="40" t="s">
        <v>472</v>
      </c>
      <c r="B71" s="50" t="s">
        <v>303</v>
      </c>
      <c r="C71" s="124">
        <f>SUM(C66:C70)</f>
        <v>0</v>
      </c>
      <c r="D71" s="201"/>
      <c r="E71" s="202"/>
      <c r="F71" s="191"/>
      <c r="G71" s="95"/>
      <c r="H71" s="95"/>
      <c r="I71" s="95"/>
      <c r="J71" s="95"/>
    </row>
    <row r="72" spans="1:10" ht="15" customHeight="1" x14ac:dyDescent="0.25">
      <c r="A72" s="169" t="s">
        <v>532</v>
      </c>
      <c r="B72" s="170"/>
      <c r="C72" s="168">
        <f>C59+C65+C71</f>
        <v>0</v>
      </c>
      <c r="D72" s="190"/>
      <c r="E72" s="190"/>
      <c r="F72" s="190"/>
      <c r="G72" s="95"/>
      <c r="H72" s="95"/>
      <c r="I72" s="95"/>
      <c r="J72" s="95"/>
    </row>
    <row r="73" spans="1:10" ht="15.75" x14ac:dyDescent="0.25">
      <c r="A73" s="47" t="s">
        <v>471</v>
      </c>
      <c r="B73" s="36" t="s">
        <v>304</v>
      </c>
      <c r="C73" s="172">
        <f>C20+C34+C46+C52+C59+C65+C71</f>
        <v>67238665</v>
      </c>
      <c r="D73" s="191"/>
      <c r="E73" s="191"/>
      <c r="F73" s="191"/>
      <c r="G73" s="95"/>
      <c r="H73" s="95"/>
      <c r="I73" s="95"/>
      <c r="J73" s="95"/>
    </row>
    <row r="74" spans="1:10" ht="15.75" x14ac:dyDescent="0.25">
      <c r="A74" s="125" t="s">
        <v>579</v>
      </c>
      <c r="B74" s="61"/>
      <c r="C74" s="171">
        <f>C53-'kiadások működés felhalmozás'!C76</f>
        <v>-3111671</v>
      </c>
      <c r="D74" s="203"/>
      <c r="E74" s="203"/>
      <c r="F74" s="203"/>
      <c r="G74" s="95"/>
      <c r="H74" s="95"/>
      <c r="I74" s="95"/>
      <c r="J74" s="95"/>
    </row>
    <row r="75" spans="1:10" ht="15.75" x14ac:dyDescent="0.25">
      <c r="A75" s="125" t="s">
        <v>580</v>
      </c>
      <c r="B75" s="61"/>
      <c r="C75" s="171">
        <f>C72-'kiadások működés felhalmozás'!C100</f>
        <v>-8438937</v>
      </c>
      <c r="D75" s="203"/>
      <c r="E75" s="203"/>
      <c r="F75" s="203"/>
      <c r="G75" s="95"/>
      <c r="H75" s="95"/>
      <c r="I75" s="95"/>
      <c r="J75" s="95"/>
    </row>
    <row r="76" spans="1:10" x14ac:dyDescent="0.25">
      <c r="A76" s="38" t="s">
        <v>453</v>
      </c>
      <c r="B76" s="5" t="s">
        <v>305</v>
      </c>
      <c r="C76" s="119"/>
      <c r="D76" s="199"/>
      <c r="E76" s="200"/>
      <c r="F76" s="189"/>
      <c r="G76" s="95"/>
      <c r="H76" s="95"/>
      <c r="I76" s="95"/>
      <c r="J76" s="95"/>
    </row>
    <row r="77" spans="1:10" x14ac:dyDescent="0.25">
      <c r="A77" s="13" t="s">
        <v>306</v>
      </c>
      <c r="B77" s="5" t="s">
        <v>307</v>
      </c>
      <c r="C77" s="119"/>
      <c r="D77" s="199"/>
      <c r="E77" s="200"/>
      <c r="F77" s="189"/>
      <c r="G77" s="95"/>
      <c r="H77" s="95"/>
      <c r="I77" s="95"/>
      <c r="J77" s="95"/>
    </row>
    <row r="78" spans="1:10" x14ac:dyDescent="0.25">
      <c r="A78" s="38" t="s">
        <v>454</v>
      </c>
      <c r="B78" s="5" t="s">
        <v>308</v>
      </c>
      <c r="C78" s="119"/>
      <c r="D78" s="199"/>
      <c r="E78" s="200"/>
      <c r="F78" s="191"/>
      <c r="G78" s="95"/>
      <c r="H78" s="95"/>
      <c r="I78" s="95"/>
      <c r="J78" s="95"/>
    </row>
    <row r="79" spans="1:10" x14ac:dyDescent="0.25">
      <c r="A79" s="15" t="s">
        <v>473</v>
      </c>
      <c r="B79" s="7" t="s">
        <v>309</v>
      </c>
      <c r="C79" s="124">
        <f>SUM(C76:C78)</f>
        <v>0</v>
      </c>
      <c r="D79" s="201"/>
      <c r="E79" s="202"/>
      <c r="F79" s="189"/>
      <c r="G79" s="95"/>
      <c r="H79" s="95"/>
      <c r="I79" s="95"/>
      <c r="J79" s="95"/>
    </row>
    <row r="80" spans="1:10" x14ac:dyDescent="0.25">
      <c r="A80" s="13" t="s">
        <v>455</v>
      </c>
      <c r="B80" s="5" t="s">
        <v>310</v>
      </c>
      <c r="C80" s="119"/>
      <c r="D80" s="199"/>
      <c r="E80" s="200"/>
      <c r="F80" s="189"/>
      <c r="G80" s="95"/>
      <c r="H80" s="95"/>
      <c r="I80" s="95"/>
      <c r="J80" s="95"/>
    </row>
    <row r="81" spans="1:10" x14ac:dyDescent="0.25">
      <c r="A81" s="38" t="s">
        <v>311</v>
      </c>
      <c r="B81" s="5" t="s">
        <v>312</v>
      </c>
      <c r="C81" s="119"/>
      <c r="D81" s="199"/>
      <c r="E81" s="200"/>
      <c r="F81" s="189"/>
      <c r="G81" s="95"/>
      <c r="H81" s="95"/>
      <c r="I81" s="95"/>
      <c r="J81" s="95"/>
    </row>
    <row r="82" spans="1:10" x14ac:dyDescent="0.25">
      <c r="A82" s="13" t="s">
        <v>456</v>
      </c>
      <c r="B82" s="5" t="s">
        <v>313</v>
      </c>
      <c r="C82" s="119"/>
      <c r="D82" s="199"/>
      <c r="E82" s="200"/>
      <c r="F82" s="189"/>
      <c r="G82" s="95"/>
      <c r="H82" s="95"/>
      <c r="I82" s="95"/>
      <c r="J82" s="95"/>
    </row>
    <row r="83" spans="1:10" x14ac:dyDescent="0.25">
      <c r="A83" s="38" t="s">
        <v>314</v>
      </c>
      <c r="B83" s="5" t="s">
        <v>315</v>
      </c>
      <c r="C83" s="119"/>
      <c r="D83" s="199"/>
      <c r="E83" s="200"/>
      <c r="F83" s="189"/>
      <c r="G83" s="95"/>
      <c r="H83" s="95"/>
      <c r="I83" s="95"/>
      <c r="J83" s="95"/>
    </row>
    <row r="84" spans="1:10" x14ac:dyDescent="0.25">
      <c r="A84" s="14" t="s">
        <v>474</v>
      </c>
      <c r="B84" s="7" t="s">
        <v>316</v>
      </c>
      <c r="C84" s="124">
        <f>SUM(C80:C83)</f>
        <v>0</v>
      </c>
      <c r="D84" s="201"/>
      <c r="E84" s="202"/>
      <c r="F84" s="191"/>
      <c r="G84" s="95"/>
      <c r="H84" s="95"/>
      <c r="I84" s="95"/>
      <c r="J84" s="95"/>
    </row>
    <row r="85" spans="1:10" x14ac:dyDescent="0.25">
      <c r="A85" s="5" t="s">
        <v>724</v>
      </c>
      <c r="B85" s="5" t="s">
        <v>317</v>
      </c>
      <c r="C85" s="160">
        <v>12810427</v>
      </c>
      <c r="D85" s="199"/>
      <c r="E85" s="200"/>
      <c r="F85" s="189"/>
      <c r="G85" s="95"/>
      <c r="H85" s="95"/>
      <c r="I85" s="95"/>
      <c r="J85" s="95"/>
    </row>
    <row r="86" spans="1:10" x14ac:dyDescent="0.25">
      <c r="A86" s="5" t="s">
        <v>725</v>
      </c>
      <c r="B86" s="5" t="s">
        <v>318</v>
      </c>
      <c r="C86" s="119"/>
      <c r="D86" s="199"/>
      <c r="E86" s="200"/>
      <c r="F86" s="189"/>
      <c r="G86" s="95"/>
      <c r="H86" s="95"/>
      <c r="I86" s="95"/>
      <c r="J86" s="95"/>
    </row>
    <row r="87" spans="1:10" x14ac:dyDescent="0.25">
      <c r="A87" s="7" t="s">
        <v>475</v>
      </c>
      <c r="B87" s="7" t="s">
        <v>319</v>
      </c>
      <c r="C87" s="124">
        <f>SUM(C85:C86)</f>
        <v>12810427</v>
      </c>
      <c r="D87" s="201"/>
      <c r="E87" s="202"/>
      <c r="F87" s="191"/>
      <c r="G87" s="95"/>
      <c r="H87" s="95"/>
      <c r="I87" s="95"/>
      <c r="J87" s="95"/>
    </row>
    <row r="88" spans="1:10" x14ac:dyDescent="0.25">
      <c r="A88" s="38" t="s">
        <v>320</v>
      </c>
      <c r="B88" s="5" t="s">
        <v>321</v>
      </c>
      <c r="C88" s="119"/>
      <c r="D88" s="199"/>
      <c r="E88" s="200"/>
      <c r="F88" s="189"/>
      <c r="G88" s="95"/>
      <c r="H88" s="95"/>
      <c r="I88" s="95"/>
      <c r="J88" s="95"/>
    </row>
    <row r="89" spans="1:10" x14ac:dyDescent="0.25">
      <c r="A89" s="38" t="s">
        <v>322</v>
      </c>
      <c r="B89" s="5" t="s">
        <v>323</v>
      </c>
      <c r="C89" s="119"/>
      <c r="D89" s="199"/>
      <c r="E89" s="200"/>
      <c r="F89" s="189"/>
      <c r="G89" s="95"/>
      <c r="H89" s="95"/>
      <c r="I89" s="95"/>
      <c r="J89" s="95"/>
    </row>
    <row r="90" spans="1:10" x14ac:dyDescent="0.25">
      <c r="A90" s="38" t="s">
        <v>324</v>
      </c>
      <c r="B90" s="5" t="s">
        <v>325</v>
      </c>
      <c r="C90" s="119"/>
      <c r="D90" s="199"/>
      <c r="E90" s="200"/>
      <c r="F90" s="189"/>
      <c r="G90" s="95"/>
      <c r="H90" s="95"/>
      <c r="I90" s="95"/>
      <c r="J90" s="95"/>
    </row>
    <row r="91" spans="1:10" x14ac:dyDescent="0.25">
      <c r="A91" s="38" t="s">
        <v>726</v>
      </c>
      <c r="B91" s="5" t="s">
        <v>326</v>
      </c>
      <c r="C91" s="119"/>
      <c r="D91" s="199"/>
      <c r="E91" s="200"/>
      <c r="F91" s="189"/>
      <c r="G91" s="95"/>
      <c r="H91" s="95"/>
      <c r="I91" s="95"/>
      <c r="J91" s="95"/>
    </row>
    <row r="92" spans="1:10" x14ac:dyDescent="0.25">
      <c r="A92" s="13" t="s">
        <v>457</v>
      </c>
      <c r="B92" s="5" t="s">
        <v>327</v>
      </c>
      <c r="C92" s="119"/>
      <c r="D92" s="199"/>
      <c r="E92" s="200"/>
      <c r="F92" s="189"/>
      <c r="G92" s="95"/>
      <c r="H92" s="95"/>
      <c r="I92" s="95"/>
      <c r="J92" s="95"/>
    </row>
    <row r="93" spans="1:10" x14ac:dyDescent="0.25">
      <c r="A93" s="13" t="s">
        <v>727</v>
      </c>
      <c r="B93" s="5" t="s">
        <v>728</v>
      </c>
      <c r="C93" s="119"/>
      <c r="D93" s="199"/>
      <c r="E93" s="200"/>
      <c r="F93" s="189"/>
      <c r="G93" s="95"/>
      <c r="H93" s="95"/>
      <c r="I93" s="95"/>
      <c r="J93" s="95"/>
    </row>
    <row r="94" spans="1:10" x14ac:dyDescent="0.25">
      <c r="A94" s="13" t="s">
        <v>729</v>
      </c>
      <c r="B94" s="5" t="s">
        <v>730</v>
      </c>
      <c r="C94" s="119"/>
      <c r="D94" s="199"/>
      <c r="E94" s="200"/>
      <c r="F94" s="189"/>
      <c r="G94" s="95"/>
      <c r="H94" s="95"/>
      <c r="I94" s="95"/>
      <c r="J94" s="95"/>
    </row>
    <row r="95" spans="1:10" x14ac:dyDescent="0.25">
      <c r="A95" s="15" t="s">
        <v>476</v>
      </c>
      <c r="B95" s="7" t="s">
        <v>328</v>
      </c>
      <c r="C95" s="120">
        <f>C79+C84+C87+C88+C89+C90+C91+C94</f>
        <v>12810427</v>
      </c>
      <c r="D95" s="204"/>
      <c r="E95" s="191"/>
      <c r="F95" s="191"/>
      <c r="G95" s="95"/>
      <c r="H95" s="95"/>
      <c r="I95" s="95"/>
      <c r="J95" s="95"/>
    </row>
    <row r="96" spans="1:10" x14ac:dyDescent="0.25">
      <c r="A96" s="13" t="s">
        <v>329</v>
      </c>
      <c r="B96" s="5" t="s">
        <v>330</v>
      </c>
      <c r="C96" s="119"/>
      <c r="D96" s="199"/>
      <c r="E96" s="200"/>
      <c r="F96" s="189"/>
      <c r="G96" s="95"/>
      <c r="H96" s="95"/>
      <c r="I96" s="95"/>
      <c r="J96" s="95"/>
    </row>
    <row r="97" spans="1:10" x14ac:dyDescent="0.25">
      <c r="A97" s="13" t="s">
        <v>331</v>
      </c>
      <c r="B97" s="5" t="s">
        <v>332</v>
      </c>
      <c r="C97" s="119"/>
      <c r="D97" s="199"/>
      <c r="E97" s="200"/>
      <c r="F97" s="189"/>
      <c r="G97" s="95"/>
      <c r="H97" s="95"/>
      <c r="I97" s="95"/>
      <c r="J97" s="95"/>
    </row>
    <row r="98" spans="1:10" x14ac:dyDescent="0.25">
      <c r="A98" s="38" t="s">
        <v>333</v>
      </c>
      <c r="B98" s="5" t="s">
        <v>334</v>
      </c>
      <c r="C98" s="119"/>
      <c r="D98" s="199"/>
      <c r="E98" s="200"/>
      <c r="F98" s="189"/>
      <c r="G98" s="95"/>
      <c r="H98" s="95"/>
      <c r="I98" s="95"/>
      <c r="J98" s="95"/>
    </row>
    <row r="99" spans="1:10" x14ac:dyDescent="0.25">
      <c r="A99" s="38" t="s">
        <v>731</v>
      </c>
      <c r="B99" s="5" t="s">
        <v>335</v>
      </c>
      <c r="C99" s="119"/>
      <c r="D99" s="199"/>
      <c r="E99" s="200"/>
      <c r="F99" s="189"/>
      <c r="G99" s="95"/>
      <c r="H99" s="95"/>
      <c r="I99" s="95"/>
      <c r="J99" s="95"/>
    </row>
    <row r="100" spans="1:10" x14ac:dyDescent="0.25">
      <c r="A100" s="38" t="s">
        <v>732</v>
      </c>
      <c r="B100" s="5" t="s">
        <v>733</v>
      </c>
      <c r="C100" s="119"/>
      <c r="D100" s="199"/>
      <c r="E100" s="200"/>
      <c r="F100" s="189"/>
      <c r="G100" s="95"/>
      <c r="H100" s="95"/>
      <c r="I100" s="95"/>
      <c r="J100" s="95"/>
    </row>
    <row r="101" spans="1:10" x14ac:dyDescent="0.25">
      <c r="A101" s="14" t="s">
        <v>477</v>
      </c>
      <c r="B101" s="7" t="s">
        <v>336</v>
      </c>
      <c r="C101" s="124">
        <f>SUM(C96:C100)</f>
        <v>0</v>
      </c>
      <c r="D101" s="201"/>
      <c r="E101" s="202"/>
      <c r="F101" s="191"/>
      <c r="G101" s="95"/>
      <c r="H101" s="95"/>
      <c r="I101" s="95"/>
      <c r="J101" s="95"/>
    </row>
    <row r="102" spans="1:10" s="230" customFormat="1" x14ac:dyDescent="0.25">
      <c r="A102" s="13" t="s">
        <v>337</v>
      </c>
      <c r="B102" s="5" t="s">
        <v>338</v>
      </c>
      <c r="C102" s="113"/>
      <c r="D102" s="199"/>
      <c r="E102" s="228"/>
      <c r="F102" s="185"/>
      <c r="G102" s="229"/>
      <c r="H102" s="229"/>
      <c r="I102" s="229"/>
      <c r="J102" s="229"/>
    </row>
    <row r="103" spans="1:10" s="230" customFormat="1" x14ac:dyDescent="0.25">
      <c r="A103" s="13" t="s">
        <v>734</v>
      </c>
      <c r="B103" s="5" t="s">
        <v>735</v>
      </c>
      <c r="C103" s="113"/>
      <c r="D103" s="199"/>
      <c r="E103" s="228"/>
      <c r="F103" s="185"/>
      <c r="G103" s="229"/>
      <c r="H103" s="229"/>
      <c r="I103" s="229"/>
      <c r="J103" s="229"/>
    </row>
    <row r="104" spans="1:10" ht="15.75" x14ac:dyDescent="0.25">
      <c r="A104" s="41" t="s">
        <v>478</v>
      </c>
      <c r="B104" s="42" t="s">
        <v>339</v>
      </c>
      <c r="C104" s="172">
        <f>C95+C101+C102</f>
        <v>12810427</v>
      </c>
      <c r="D104" s="204"/>
      <c r="E104" s="191"/>
      <c r="F104" s="191"/>
      <c r="G104" s="95"/>
      <c r="H104" s="95"/>
      <c r="I104" s="95"/>
      <c r="J104" s="95"/>
    </row>
    <row r="105" spans="1:10" ht="15.75" x14ac:dyDescent="0.25">
      <c r="A105" s="121" t="s">
        <v>460</v>
      </c>
      <c r="B105" s="122"/>
      <c r="C105" s="175">
        <f>C73+C104</f>
        <v>80049092</v>
      </c>
      <c r="D105" s="204"/>
      <c r="E105" s="191"/>
      <c r="F105" s="191"/>
      <c r="G105" s="95"/>
      <c r="H105" s="95"/>
      <c r="I105" s="95"/>
      <c r="J105" s="95"/>
    </row>
    <row r="106" spans="1:10" x14ac:dyDescent="0.25">
      <c r="E106" s="95"/>
      <c r="F106" s="95"/>
      <c r="G106" s="95"/>
      <c r="H106" s="95"/>
      <c r="I106" s="95"/>
      <c r="J106" s="95"/>
    </row>
    <row r="107" spans="1:10" x14ac:dyDescent="0.25">
      <c r="E107" s="95"/>
      <c r="F107" s="95"/>
      <c r="G107" s="95"/>
      <c r="H107" s="95"/>
      <c r="I107" s="95"/>
      <c r="J107" s="95"/>
    </row>
    <row r="108" spans="1:10" x14ac:dyDescent="0.25">
      <c r="E108" s="95"/>
      <c r="F108" s="95"/>
      <c r="G108" s="95"/>
      <c r="H108" s="95"/>
      <c r="I108" s="95"/>
      <c r="J108" s="95"/>
    </row>
    <row r="109" spans="1:10" x14ac:dyDescent="0.25">
      <c r="E109" s="95"/>
      <c r="F109" s="95"/>
      <c r="G109" s="95"/>
      <c r="H109" s="95"/>
      <c r="I109" s="95"/>
      <c r="J109" s="95"/>
    </row>
    <row r="110" spans="1:10" x14ac:dyDescent="0.25">
      <c r="E110" s="95"/>
      <c r="F110" s="95"/>
      <c r="G110" s="95"/>
      <c r="H110" s="95"/>
      <c r="I110" s="95"/>
      <c r="J110" s="95"/>
    </row>
    <row r="111" spans="1:10" x14ac:dyDescent="0.25">
      <c r="E111" s="95"/>
      <c r="F111" s="95"/>
      <c r="G111" s="95"/>
      <c r="H111" s="95"/>
      <c r="I111" s="95"/>
      <c r="J111" s="95"/>
    </row>
    <row r="112" spans="1:10" x14ac:dyDescent="0.25">
      <c r="E112" s="95"/>
      <c r="F112" s="95"/>
      <c r="G112" s="95"/>
      <c r="H112" s="95"/>
      <c r="I112" s="95"/>
      <c r="J112" s="95"/>
    </row>
    <row r="113" spans="5:10" x14ac:dyDescent="0.25">
      <c r="E113" s="95"/>
      <c r="F113" s="95"/>
      <c r="G113" s="95"/>
      <c r="H113" s="95"/>
      <c r="I113" s="95"/>
      <c r="J113" s="95"/>
    </row>
    <row r="114" spans="5:10" x14ac:dyDescent="0.25">
      <c r="E114" s="95"/>
      <c r="F114" s="95"/>
      <c r="G114" s="95"/>
      <c r="H114" s="95"/>
      <c r="I114" s="95"/>
      <c r="J114" s="95"/>
    </row>
    <row r="115" spans="5:10" x14ac:dyDescent="0.25">
      <c r="E115" s="95"/>
      <c r="F115" s="95"/>
      <c r="G115" s="95"/>
      <c r="H115" s="95"/>
      <c r="I115" s="95"/>
      <c r="J115" s="95"/>
    </row>
    <row r="116" spans="5:10" x14ac:dyDescent="0.25">
      <c r="E116" s="95"/>
      <c r="F116" s="95"/>
      <c r="G116" s="95"/>
      <c r="H116" s="95"/>
      <c r="I116" s="95"/>
      <c r="J116" s="95"/>
    </row>
    <row r="117" spans="5:10" x14ac:dyDescent="0.25">
      <c r="E117" s="95"/>
      <c r="F117" s="95"/>
      <c r="G117" s="95"/>
      <c r="H117" s="95"/>
      <c r="I117" s="95"/>
      <c r="J117" s="95"/>
    </row>
    <row r="118" spans="5:10" x14ac:dyDescent="0.25">
      <c r="E118" s="95"/>
      <c r="F118" s="95"/>
      <c r="G118" s="95"/>
      <c r="H118" s="95"/>
      <c r="I118" s="95"/>
      <c r="J118" s="95"/>
    </row>
    <row r="119" spans="5:10" x14ac:dyDescent="0.25">
      <c r="E119" s="95"/>
      <c r="F119" s="95"/>
      <c r="G119" s="95"/>
      <c r="H119" s="95"/>
      <c r="I119" s="95"/>
      <c r="J119" s="95"/>
    </row>
    <row r="120" spans="5:10" x14ac:dyDescent="0.25">
      <c r="E120" s="95"/>
      <c r="F120" s="95"/>
      <c r="G120" s="95"/>
      <c r="H120" s="95"/>
      <c r="I120" s="95"/>
      <c r="J120" s="95"/>
    </row>
    <row r="121" spans="5:10" x14ac:dyDescent="0.25">
      <c r="E121" s="95"/>
      <c r="F121" s="95"/>
      <c r="G121" s="95"/>
      <c r="H121" s="95"/>
      <c r="I121" s="95"/>
      <c r="J121" s="95"/>
    </row>
    <row r="122" spans="5:10" x14ac:dyDescent="0.25">
      <c r="E122" s="95"/>
      <c r="F122" s="95"/>
      <c r="G122" s="95"/>
      <c r="H122" s="95"/>
      <c r="I122" s="95"/>
      <c r="J122" s="95"/>
    </row>
    <row r="123" spans="5:10" x14ac:dyDescent="0.25">
      <c r="E123" s="95"/>
      <c r="F123" s="95"/>
      <c r="G123" s="95"/>
      <c r="H123" s="95"/>
      <c r="I123" s="95"/>
      <c r="J123" s="95"/>
    </row>
    <row r="124" spans="5:10" x14ac:dyDescent="0.25">
      <c r="E124" s="95"/>
      <c r="F124" s="95"/>
      <c r="G124" s="95"/>
      <c r="H124" s="95"/>
      <c r="I124" s="95"/>
      <c r="J124" s="95"/>
    </row>
    <row r="125" spans="5:10" x14ac:dyDescent="0.25">
      <c r="E125" s="95"/>
      <c r="F125" s="95"/>
      <c r="G125" s="95"/>
      <c r="H125" s="95"/>
      <c r="I125" s="95"/>
      <c r="J125" s="95"/>
    </row>
    <row r="126" spans="5:10" x14ac:dyDescent="0.25">
      <c r="E126" s="95"/>
      <c r="F126" s="95"/>
      <c r="G126" s="95"/>
      <c r="H126" s="95"/>
      <c r="I126" s="95"/>
      <c r="J126" s="95"/>
    </row>
    <row r="127" spans="5:10" x14ac:dyDescent="0.25">
      <c r="E127" s="95"/>
      <c r="F127" s="95"/>
      <c r="G127" s="95"/>
      <c r="H127" s="95"/>
      <c r="I127" s="95"/>
      <c r="J127" s="95"/>
    </row>
    <row r="128" spans="5:10" x14ac:dyDescent="0.25">
      <c r="E128" s="95"/>
      <c r="F128" s="95"/>
      <c r="G128" s="95"/>
      <c r="H128" s="95"/>
      <c r="I128" s="95"/>
      <c r="J128" s="95"/>
    </row>
    <row r="129" spans="5:10" x14ac:dyDescent="0.25">
      <c r="E129" s="95"/>
      <c r="F129" s="95"/>
      <c r="G129" s="95"/>
      <c r="H129" s="95"/>
      <c r="I129" s="95"/>
      <c r="J129" s="95"/>
    </row>
    <row r="130" spans="5:10" x14ac:dyDescent="0.25">
      <c r="E130" s="95"/>
      <c r="F130" s="95"/>
      <c r="G130" s="95"/>
      <c r="H130" s="95"/>
      <c r="I130" s="95"/>
      <c r="J130" s="95"/>
    </row>
    <row r="131" spans="5:10" x14ac:dyDescent="0.25">
      <c r="E131" s="95"/>
      <c r="F131" s="95"/>
      <c r="G131" s="95"/>
      <c r="H131" s="95"/>
      <c r="I131" s="95"/>
      <c r="J131" s="95"/>
    </row>
    <row r="132" spans="5:10" x14ac:dyDescent="0.25">
      <c r="E132" s="95"/>
      <c r="F132" s="95"/>
      <c r="G132" s="95"/>
      <c r="H132" s="95"/>
      <c r="I132" s="95"/>
      <c r="J132" s="95"/>
    </row>
    <row r="133" spans="5:10" x14ac:dyDescent="0.25">
      <c r="E133" s="95"/>
      <c r="F133" s="95"/>
      <c r="G133" s="95"/>
      <c r="H133" s="95"/>
      <c r="I133" s="95"/>
      <c r="J133" s="95"/>
    </row>
    <row r="134" spans="5:10" x14ac:dyDescent="0.25">
      <c r="E134" s="95"/>
      <c r="F134" s="95"/>
      <c r="G134" s="95"/>
      <c r="H134" s="95"/>
      <c r="I134" s="95"/>
      <c r="J134" s="95"/>
    </row>
    <row r="135" spans="5:10" x14ac:dyDescent="0.25">
      <c r="E135" s="95"/>
      <c r="F135" s="95"/>
      <c r="G135" s="95"/>
      <c r="H135" s="95"/>
      <c r="I135" s="95"/>
      <c r="J135" s="95"/>
    </row>
    <row r="136" spans="5:10" x14ac:dyDescent="0.25">
      <c r="E136" s="95"/>
      <c r="F136" s="95"/>
      <c r="G136" s="95"/>
      <c r="H136" s="95"/>
      <c r="I136" s="95"/>
      <c r="J136" s="95"/>
    </row>
    <row r="137" spans="5:10" x14ac:dyDescent="0.25">
      <c r="E137" s="95"/>
      <c r="F137" s="95"/>
      <c r="G137" s="95"/>
      <c r="H137" s="95"/>
      <c r="I137" s="95"/>
      <c r="J137" s="95"/>
    </row>
    <row r="138" spans="5:10" x14ac:dyDescent="0.25">
      <c r="E138" s="95"/>
      <c r="F138" s="95"/>
      <c r="G138" s="95"/>
      <c r="H138" s="95"/>
      <c r="I138" s="95"/>
      <c r="J138" s="95"/>
    </row>
    <row r="139" spans="5:10" x14ac:dyDescent="0.25">
      <c r="E139" s="95"/>
      <c r="F139" s="95"/>
      <c r="G139" s="95"/>
      <c r="H139" s="95"/>
      <c r="I139" s="95"/>
      <c r="J139" s="95"/>
    </row>
    <row r="140" spans="5:10" x14ac:dyDescent="0.25">
      <c r="E140" s="95"/>
      <c r="F140" s="95"/>
      <c r="G140" s="95"/>
      <c r="H140" s="95"/>
      <c r="I140" s="95"/>
      <c r="J140" s="95"/>
    </row>
    <row r="141" spans="5:10" x14ac:dyDescent="0.25">
      <c r="E141" s="95"/>
      <c r="F141" s="95"/>
      <c r="G141" s="95"/>
      <c r="H141" s="95"/>
      <c r="I141" s="95"/>
      <c r="J141" s="95"/>
    </row>
    <row r="142" spans="5:10" x14ac:dyDescent="0.25">
      <c r="E142" s="95"/>
      <c r="F142" s="95"/>
      <c r="G142" s="95"/>
      <c r="H142" s="95"/>
      <c r="I142" s="95"/>
      <c r="J142" s="95"/>
    </row>
    <row r="143" spans="5:10" x14ac:dyDescent="0.25">
      <c r="E143" s="95"/>
      <c r="F143" s="95"/>
      <c r="G143" s="95"/>
      <c r="H143" s="95"/>
      <c r="I143" s="95"/>
      <c r="J143" s="95"/>
    </row>
    <row r="144" spans="5:10" x14ac:dyDescent="0.25">
      <c r="E144" s="95"/>
      <c r="F144" s="95"/>
      <c r="G144" s="95"/>
      <c r="H144" s="95"/>
      <c r="I144" s="95"/>
      <c r="J144" s="95"/>
    </row>
    <row r="145" spans="5:10" x14ac:dyDescent="0.25">
      <c r="E145" s="95"/>
      <c r="F145" s="95"/>
      <c r="G145" s="95"/>
      <c r="H145" s="95"/>
      <c r="I145" s="95"/>
      <c r="J145" s="95"/>
    </row>
    <row r="146" spans="5:10" x14ac:dyDescent="0.25">
      <c r="E146" s="95"/>
      <c r="F146" s="95"/>
      <c r="G146" s="95"/>
      <c r="H146" s="95"/>
      <c r="I146" s="95"/>
      <c r="J146" s="95"/>
    </row>
    <row r="147" spans="5:10" x14ac:dyDescent="0.25">
      <c r="E147" s="95"/>
      <c r="F147" s="95"/>
      <c r="G147" s="95"/>
      <c r="H147" s="95"/>
      <c r="I147" s="95"/>
      <c r="J147" s="95"/>
    </row>
    <row r="148" spans="5:10" x14ac:dyDescent="0.25">
      <c r="E148" s="95"/>
      <c r="F148" s="95"/>
      <c r="G148" s="95"/>
      <c r="H148" s="95"/>
      <c r="I148" s="95"/>
      <c r="J148" s="95"/>
    </row>
    <row r="149" spans="5:10" x14ac:dyDescent="0.25">
      <c r="E149" s="95"/>
      <c r="F149" s="95"/>
      <c r="G149" s="95"/>
      <c r="H149" s="95"/>
      <c r="I149" s="95"/>
      <c r="J149" s="95"/>
    </row>
    <row r="150" spans="5:10" x14ac:dyDescent="0.25">
      <c r="E150" s="95"/>
      <c r="F150" s="95"/>
      <c r="G150" s="95"/>
      <c r="H150" s="95"/>
      <c r="I150" s="95"/>
      <c r="J150" s="95"/>
    </row>
    <row r="151" spans="5:10" x14ac:dyDescent="0.25">
      <c r="E151" s="95"/>
      <c r="F151" s="95"/>
      <c r="G151" s="95"/>
      <c r="H151" s="95"/>
      <c r="I151" s="95"/>
      <c r="J151" s="95"/>
    </row>
    <row r="152" spans="5:10" x14ac:dyDescent="0.25">
      <c r="E152" s="95"/>
      <c r="F152" s="95"/>
      <c r="G152" s="95"/>
      <c r="H152" s="95"/>
      <c r="I152" s="95"/>
      <c r="J152" s="95"/>
    </row>
    <row r="153" spans="5:10" x14ac:dyDescent="0.25">
      <c r="E153" s="95"/>
      <c r="F153" s="95"/>
      <c r="G153" s="95"/>
      <c r="H153" s="95"/>
      <c r="I153" s="95"/>
      <c r="J153" s="95"/>
    </row>
    <row r="154" spans="5:10" x14ac:dyDescent="0.25">
      <c r="E154" s="95"/>
      <c r="F154" s="95"/>
      <c r="G154" s="95"/>
      <c r="H154" s="95"/>
      <c r="I154" s="95"/>
      <c r="J154" s="95"/>
    </row>
    <row r="155" spans="5:10" x14ac:dyDescent="0.25">
      <c r="E155" s="95"/>
      <c r="F155" s="95"/>
      <c r="G155" s="95"/>
      <c r="H155" s="95"/>
      <c r="I155" s="95"/>
      <c r="J155" s="95"/>
    </row>
    <row r="156" spans="5:10" x14ac:dyDescent="0.25">
      <c r="E156" s="95"/>
      <c r="F156" s="95"/>
      <c r="G156" s="95"/>
      <c r="H156" s="95"/>
      <c r="I156" s="95"/>
      <c r="J156" s="95"/>
    </row>
    <row r="157" spans="5:10" x14ac:dyDescent="0.25">
      <c r="E157" s="95"/>
      <c r="F157" s="95"/>
      <c r="G157" s="95"/>
      <c r="H157" s="95"/>
      <c r="I157" s="95"/>
      <c r="J157" s="95"/>
    </row>
  </sheetData>
  <mergeCells count="3">
    <mergeCell ref="A2:C2"/>
    <mergeCell ref="A3:C3"/>
    <mergeCell ref="A4:C4"/>
  </mergeCells>
  <phoneticPr fontId="4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46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5"/>
  <sheetViews>
    <sheetView tabSelected="1" zoomScaleNormal="100" workbookViewId="0">
      <selection activeCell="B17" sqref="B17"/>
    </sheetView>
  </sheetViews>
  <sheetFormatPr defaultRowHeight="15" x14ac:dyDescent="0.25"/>
  <cols>
    <col min="1" max="1" width="90.85546875" customWidth="1"/>
    <col min="2" max="3" width="28.28515625" customWidth="1"/>
    <col min="4" max="4" width="27.42578125" bestFit="1" customWidth="1"/>
    <col min="5" max="5" width="18.5703125" style="109" customWidth="1"/>
  </cols>
  <sheetData>
    <row r="1" spans="1:6" ht="15" customHeight="1" x14ac:dyDescent="0.25">
      <c r="B1" s="106" t="s">
        <v>654</v>
      </c>
    </row>
    <row r="2" spans="1:6" ht="25.5" customHeight="1" x14ac:dyDescent="0.25">
      <c r="A2" s="246" t="str">
        <f>Mellékletek!A1</f>
        <v>Eszteregnye Község Önkormányzata</v>
      </c>
      <c r="B2" s="246"/>
      <c r="C2" s="233"/>
      <c r="D2" s="233"/>
      <c r="E2" s="233"/>
      <c r="F2" s="128"/>
    </row>
    <row r="3" spans="1:6" ht="25.5" customHeight="1" x14ac:dyDescent="0.25">
      <c r="A3" s="243" t="s">
        <v>688</v>
      </c>
      <c r="B3" s="243"/>
      <c r="C3" s="107"/>
      <c r="D3" s="107"/>
      <c r="E3" s="107"/>
    </row>
    <row r="4" spans="1:6" ht="23.25" customHeight="1" x14ac:dyDescent="0.25">
      <c r="A4" s="245" t="s">
        <v>531</v>
      </c>
      <c r="B4" s="245"/>
      <c r="C4" s="232"/>
      <c r="D4" s="232"/>
      <c r="E4" s="232"/>
    </row>
    <row r="5" spans="1:6" ht="17.25" customHeight="1" x14ac:dyDescent="0.25">
      <c r="A5" s="1"/>
    </row>
    <row r="6" spans="1:6" ht="47.25" customHeight="1" x14ac:dyDescent="0.25">
      <c r="A6" s="57" t="s">
        <v>530</v>
      </c>
      <c r="B6" s="108" t="s">
        <v>578</v>
      </c>
      <c r="C6" s="205"/>
      <c r="D6" s="205"/>
      <c r="E6" s="206"/>
    </row>
    <row r="7" spans="1:6" ht="15" customHeight="1" x14ac:dyDescent="0.25">
      <c r="A7" s="58" t="s">
        <v>506</v>
      </c>
      <c r="B7" s="59">
        <v>0</v>
      </c>
      <c r="C7" s="207"/>
      <c r="D7" s="207"/>
      <c r="E7" s="208"/>
    </row>
    <row r="8" spans="1:6" ht="15" customHeight="1" x14ac:dyDescent="0.25">
      <c r="A8" s="58" t="s">
        <v>507</v>
      </c>
      <c r="B8" s="59">
        <v>0</v>
      </c>
      <c r="C8" s="207"/>
      <c r="D8" s="207"/>
      <c r="E8" s="208"/>
    </row>
    <row r="9" spans="1:6" ht="15" customHeight="1" x14ac:dyDescent="0.25">
      <c r="A9" s="58" t="s">
        <v>508</v>
      </c>
      <c r="B9" s="59">
        <v>0</v>
      </c>
      <c r="C9" s="207"/>
      <c r="D9" s="207"/>
      <c r="E9" s="208"/>
    </row>
    <row r="10" spans="1:6" ht="15" customHeight="1" x14ac:dyDescent="0.25">
      <c r="A10" s="58" t="s">
        <v>509</v>
      </c>
      <c r="B10" s="59">
        <v>0</v>
      </c>
      <c r="C10" s="207"/>
      <c r="D10" s="207"/>
      <c r="E10" s="208"/>
    </row>
    <row r="11" spans="1:6" ht="15" customHeight="1" x14ac:dyDescent="0.25">
      <c r="A11" s="57" t="s">
        <v>525</v>
      </c>
      <c r="B11" s="104">
        <f>SUM(B7:B10)</f>
        <v>0</v>
      </c>
      <c r="C11" s="209"/>
      <c r="D11" s="209"/>
      <c r="E11" s="210"/>
    </row>
    <row r="12" spans="1:6" ht="15" customHeight="1" x14ac:dyDescent="0.25">
      <c r="A12" s="58" t="s">
        <v>510</v>
      </c>
      <c r="B12" s="59">
        <v>0</v>
      </c>
      <c r="C12" s="207"/>
      <c r="D12" s="207"/>
      <c r="E12" s="208"/>
    </row>
    <row r="13" spans="1:6" ht="15" customHeight="1" x14ac:dyDescent="0.25">
      <c r="A13" s="58" t="s">
        <v>511</v>
      </c>
      <c r="B13" s="59">
        <v>0</v>
      </c>
      <c r="C13" s="207"/>
      <c r="D13" s="207"/>
      <c r="E13" s="208"/>
    </row>
    <row r="14" spans="1:6" ht="15" customHeight="1" x14ac:dyDescent="0.25">
      <c r="A14" s="58" t="s">
        <v>512</v>
      </c>
      <c r="B14" s="59">
        <v>0</v>
      </c>
      <c r="C14" s="207"/>
      <c r="D14" s="207"/>
      <c r="E14" s="208"/>
    </row>
    <row r="15" spans="1:6" ht="15" customHeight="1" x14ac:dyDescent="0.25">
      <c r="A15" s="58" t="s">
        <v>513</v>
      </c>
      <c r="B15" s="59">
        <v>1</v>
      </c>
      <c r="C15" s="207"/>
      <c r="D15" s="207"/>
      <c r="E15" s="208"/>
    </row>
    <row r="16" spans="1:6" ht="15" customHeight="1" x14ac:dyDescent="0.25">
      <c r="A16" s="58" t="s">
        <v>514</v>
      </c>
      <c r="B16" s="59">
        <v>1</v>
      </c>
      <c r="C16" s="207"/>
      <c r="D16" s="207"/>
      <c r="E16" s="208"/>
    </row>
    <row r="17" spans="1:5" ht="15" customHeight="1" x14ac:dyDescent="0.25">
      <c r="A17" s="58" t="s">
        <v>515</v>
      </c>
      <c r="B17" s="59">
        <v>1</v>
      </c>
      <c r="C17" s="207"/>
      <c r="D17" s="207"/>
      <c r="E17" s="208"/>
    </row>
    <row r="18" spans="1:5" ht="15" customHeight="1" x14ac:dyDescent="0.25">
      <c r="A18" s="58" t="s">
        <v>516</v>
      </c>
      <c r="B18" s="59">
        <v>0</v>
      </c>
      <c r="C18" s="207"/>
      <c r="D18" s="207"/>
      <c r="E18" s="208"/>
    </row>
    <row r="19" spans="1:5" ht="15" customHeight="1" x14ac:dyDescent="0.25">
      <c r="A19" s="57" t="s">
        <v>526</v>
      </c>
      <c r="B19" s="104">
        <f>SUM(B12:B18)</f>
        <v>3</v>
      </c>
      <c r="C19" s="209"/>
      <c r="D19" s="209"/>
      <c r="E19" s="210"/>
    </row>
    <row r="20" spans="1:5" ht="15.75" customHeight="1" x14ac:dyDescent="0.25">
      <c r="A20" s="58" t="s">
        <v>751</v>
      </c>
      <c r="B20" s="59">
        <v>0</v>
      </c>
      <c r="C20" s="207"/>
      <c r="D20" s="207"/>
      <c r="E20" s="208"/>
    </row>
    <row r="21" spans="1:5" ht="15" customHeight="1" x14ac:dyDescent="0.25">
      <c r="A21" s="58" t="s">
        <v>672</v>
      </c>
      <c r="B21" s="59">
        <v>1</v>
      </c>
      <c r="C21" s="207"/>
      <c r="D21" s="207"/>
      <c r="E21" s="208"/>
    </row>
    <row r="22" spans="1:5" ht="15" customHeight="1" x14ac:dyDescent="0.25">
      <c r="A22" s="58" t="s">
        <v>517</v>
      </c>
      <c r="B22" s="59">
        <v>8</v>
      </c>
      <c r="C22" s="207"/>
      <c r="D22" s="207"/>
      <c r="E22" s="208"/>
    </row>
    <row r="23" spans="1:5" ht="15" customHeight="1" x14ac:dyDescent="0.25">
      <c r="A23" s="57" t="s">
        <v>527</v>
      </c>
      <c r="B23" s="104">
        <f>SUM(B20:B22)</f>
        <v>9</v>
      </c>
      <c r="C23" s="209"/>
      <c r="D23" s="209"/>
      <c r="E23" s="210"/>
    </row>
    <row r="24" spans="1:5" ht="13.5" customHeight="1" x14ac:dyDescent="0.25">
      <c r="A24" s="58" t="s">
        <v>518</v>
      </c>
      <c r="B24" s="59">
        <v>1</v>
      </c>
      <c r="C24" s="207"/>
      <c r="D24" s="207"/>
      <c r="E24" s="208"/>
    </row>
    <row r="25" spans="1:5" ht="15" customHeight="1" x14ac:dyDescent="0.25">
      <c r="A25" s="58" t="s">
        <v>519</v>
      </c>
      <c r="B25" s="59">
        <v>0</v>
      </c>
      <c r="C25" s="207"/>
      <c r="D25" s="207"/>
      <c r="E25" s="208"/>
    </row>
    <row r="26" spans="1:5" ht="16.5" customHeight="1" x14ac:dyDescent="0.25">
      <c r="A26" s="58" t="s">
        <v>752</v>
      </c>
      <c r="B26" s="59">
        <v>0</v>
      </c>
      <c r="C26" s="207"/>
      <c r="D26" s="207"/>
      <c r="E26" s="208"/>
    </row>
    <row r="27" spans="1:5" ht="15" customHeight="1" x14ac:dyDescent="0.25">
      <c r="A27" s="57" t="s">
        <v>528</v>
      </c>
      <c r="B27" s="104">
        <f>SUM(B24:B26)</f>
        <v>1</v>
      </c>
      <c r="C27" s="209"/>
      <c r="D27" s="209"/>
      <c r="E27" s="210"/>
    </row>
    <row r="28" spans="1:5" ht="37.5" customHeight="1" x14ac:dyDescent="0.25">
      <c r="A28" s="57" t="s">
        <v>529</v>
      </c>
      <c r="B28" s="159">
        <f>B11+B19+B23+B27</f>
        <v>13</v>
      </c>
      <c r="C28" s="211"/>
      <c r="D28" s="212"/>
      <c r="E28" s="210"/>
    </row>
    <row r="29" spans="1:5" ht="27" customHeight="1" x14ac:dyDescent="0.25">
      <c r="A29" s="58" t="s">
        <v>520</v>
      </c>
      <c r="B29" s="59">
        <v>0</v>
      </c>
      <c r="C29" s="207"/>
      <c r="D29" s="207"/>
      <c r="E29" s="208"/>
    </row>
    <row r="30" spans="1:5" ht="27" customHeight="1" x14ac:dyDescent="0.25">
      <c r="A30" s="58" t="s">
        <v>521</v>
      </c>
      <c r="B30" s="59">
        <v>0</v>
      </c>
      <c r="C30" s="207"/>
      <c r="D30" s="207"/>
      <c r="E30" s="208"/>
    </row>
    <row r="31" spans="1:5" ht="27" customHeight="1" x14ac:dyDescent="0.25">
      <c r="A31" s="58" t="s">
        <v>522</v>
      </c>
      <c r="B31" s="59">
        <v>0</v>
      </c>
      <c r="C31" s="207"/>
      <c r="D31" s="207"/>
      <c r="E31" s="208"/>
    </row>
    <row r="32" spans="1:5" ht="15" customHeight="1" x14ac:dyDescent="0.25">
      <c r="A32" s="58" t="s">
        <v>523</v>
      </c>
      <c r="B32" s="59">
        <v>0</v>
      </c>
      <c r="C32" s="207"/>
      <c r="D32" s="207"/>
      <c r="E32" s="208"/>
    </row>
    <row r="33" spans="1:5" ht="25.5" customHeight="1" x14ac:dyDescent="0.25">
      <c r="A33" s="57" t="s">
        <v>524</v>
      </c>
      <c r="B33" s="104">
        <f>SUM(B29:B32)</f>
        <v>0</v>
      </c>
      <c r="C33" s="209"/>
      <c r="D33" s="209"/>
      <c r="E33" s="210"/>
    </row>
    <row r="34" spans="1:5" ht="15" customHeight="1" x14ac:dyDescent="0.25">
      <c r="A34" s="248"/>
      <c r="B34" s="248"/>
      <c r="C34" s="179"/>
      <c r="D34" s="24"/>
      <c r="E34" s="123"/>
    </row>
    <row r="35" spans="1:5" ht="15" customHeight="1" x14ac:dyDescent="0.25">
      <c r="A35" s="247"/>
      <c r="B35" s="247"/>
      <c r="C35" s="162"/>
    </row>
  </sheetData>
  <mergeCells count="5">
    <mergeCell ref="A2:B2"/>
    <mergeCell ref="A3:B3"/>
    <mergeCell ref="A4:B4"/>
    <mergeCell ref="A35:B35"/>
    <mergeCell ref="A34:B34"/>
  </mergeCells>
  <phoneticPr fontId="4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67" orientation="landscape" horizontalDpi="4294967293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9"/>
  <sheetViews>
    <sheetView topLeftCell="A14" zoomScaleNormal="100" workbookViewId="0">
      <selection activeCell="C37" sqref="C37"/>
    </sheetView>
  </sheetViews>
  <sheetFormatPr defaultRowHeight="15" x14ac:dyDescent="0.25"/>
  <cols>
    <col min="1" max="1" width="100" customWidth="1"/>
    <col min="3" max="3" width="17" style="222" customWidth="1"/>
  </cols>
  <sheetData>
    <row r="1" spans="1:8" ht="15" customHeight="1" x14ac:dyDescent="0.25">
      <c r="C1" s="220" t="s">
        <v>659</v>
      </c>
    </row>
    <row r="2" spans="1:8" ht="18" customHeight="1" x14ac:dyDescent="0.25">
      <c r="A2" s="242" t="str">
        <f>Mellékletek!A1</f>
        <v>Eszteregnye Község Önkormányzata</v>
      </c>
      <c r="B2" s="242"/>
      <c r="C2" s="242"/>
      <c r="D2" s="128"/>
      <c r="E2" s="128"/>
      <c r="F2" s="128"/>
      <c r="G2" s="128"/>
      <c r="H2" s="128"/>
    </row>
    <row r="3" spans="1:8" ht="25.5" customHeight="1" x14ac:dyDescent="0.25">
      <c r="A3" s="243" t="s">
        <v>688</v>
      </c>
      <c r="B3" s="243"/>
      <c r="C3" s="243"/>
      <c r="D3" s="107"/>
      <c r="E3" s="107"/>
      <c r="F3" s="107"/>
      <c r="G3" s="107"/>
      <c r="H3" s="107"/>
    </row>
    <row r="4" spans="1:8" ht="26.25" customHeight="1" x14ac:dyDescent="0.25">
      <c r="A4" s="245" t="s">
        <v>685</v>
      </c>
      <c r="B4" s="249"/>
      <c r="C4" s="249"/>
    </row>
    <row r="5" spans="1:8" ht="18.75" customHeight="1" x14ac:dyDescent="0.3">
      <c r="A5" s="77"/>
      <c r="B5" s="79"/>
      <c r="C5" s="221"/>
    </row>
    <row r="6" spans="1:8" ht="23.25" customHeight="1" x14ac:dyDescent="0.25">
      <c r="A6" s="4" t="s">
        <v>614</v>
      </c>
    </row>
    <row r="7" spans="1:8" ht="25.5" x14ac:dyDescent="0.25">
      <c r="A7" s="44" t="s">
        <v>583</v>
      </c>
      <c r="B7" s="3" t="s">
        <v>46</v>
      </c>
      <c r="C7" s="223" t="s">
        <v>1</v>
      </c>
    </row>
    <row r="8" spans="1:8" x14ac:dyDescent="0.25">
      <c r="A8" s="12" t="s">
        <v>348</v>
      </c>
      <c r="B8" s="6" t="s">
        <v>125</v>
      </c>
      <c r="C8" s="224">
        <v>0</v>
      </c>
    </row>
    <row r="9" spans="1:8" x14ac:dyDescent="0.25">
      <c r="A9" s="12" t="s">
        <v>349</v>
      </c>
      <c r="B9" s="6" t="s">
        <v>125</v>
      </c>
      <c r="C9" s="224">
        <v>0</v>
      </c>
    </row>
    <row r="10" spans="1:8" x14ac:dyDescent="0.25">
      <c r="A10" s="12" t="s">
        <v>350</v>
      </c>
      <c r="B10" s="6" t="s">
        <v>125</v>
      </c>
      <c r="C10" s="224">
        <v>0</v>
      </c>
    </row>
    <row r="11" spans="1:8" x14ac:dyDescent="0.25">
      <c r="A11" s="12" t="s">
        <v>351</v>
      </c>
      <c r="B11" s="6" t="s">
        <v>125</v>
      </c>
      <c r="C11" s="224">
        <v>0</v>
      </c>
    </row>
    <row r="12" spans="1:8" x14ac:dyDescent="0.25">
      <c r="A12" s="13" t="s">
        <v>352</v>
      </c>
      <c r="B12" s="6" t="s">
        <v>125</v>
      </c>
      <c r="C12" s="224">
        <v>0</v>
      </c>
    </row>
    <row r="13" spans="1:8" x14ac:dyDescent="0.25">
      <c r="A13" s="13" t="s">
        <v>353</v>
      </c>
      <c r="B13" s="6" t="s">
        <v>125</v>
      </c>
      <c r="C13" s="224"/>
    </row>
    <row r="14" spans="1:8" x14ac:dyDescent="0.25">
      <c r="A14" s="15" t="s">
        <v>5</v>
      </c>
      <c r="B14" s="14" t="s">
        <v>125</v>
      </c>
      <c r="C14" s="224"/>
    </row>
    <row r="15" spans="1:8" x14ac:dyDescent="0.25">
      <c r="A15" s="12" t="s">
        <v>354</v>
      </c>
      <c r="B15" s="6" t="s">
        <v>126</v>
      </c>
      <c r="C15" s="224">
        <v>0</v>
      </c>
    </row>
    <row r="16" spans="1:8" x14ac:dyDescent="0.25">
      <c r="A16" s="16" t="s">
        <v>4</v>
      </c>
      <c r="B16" s="14" t="s">
        <v>126</v>
      </c>
      <c r="C16" s="225">
        <f>SUM(C15)</f>
        <v>0</v>
      </c>
    </row>
    <row r="17" spans="1:3" x14ac:dyDescent="0.25">
      <c r="A17" s="12" t="s">
        <v>355</v>
      </c>
      <c r="B17" s="6" t="s">
        <v>127</v>
      </c>
      <c r="C17" s="224"/>
    </row>
    <row r="18" spans="1:3" x14ac:dyDescent="0.25">
      <c r="A18" s="12" t="s">
        <v>356</v>
      </c>
      <c r="B18" s="6" t="s">
        <v>127</v>
      </c>
      <c r="C18" s="224"/>
    </row>
    <row r="19" spans="1:3" x14ac:dyDescent="0.25">
      <c r="A19" s="13" t="s">
        <v>357</v>
      </c>
      <c r="B19" s="6" t="s">
        <v>127</v>
      </c>
      <c r="C19" s="224"/>
    </row>
    <row r="20" spans="1:3" x14ac:dyDescent="0.25">
      <c r="A20" s="13" t="s">
        <v>358</v>
      </c>
      <c r="B20" s="6" t="s">
        <v>127</v>
      </c>
      <c r="C20" s="224">
        <v>0</v>
      </c>
    </row>
    <row r="21" spans="1:3" x14ac:dyDescent="0.25">
      <c r="A21" s="13" t="s">
        <v>359</v>
      </c>
      <c r="B21" s="6" t="s">
        <v>127</v>
      </c>
      <c r="C21" s="224">
        <v>0</v>
      </c>
    </row>
    <row r="22" spans="1:3" ht="30" x14ac:dyDescent="0.25">
      <c r="A22" s="17" t="s">
        <v>360</v>
      </c>
      <c r="B22" s="6" t="s">
        <v>127</v>
      </c>
      <c r="C22" s="224">
        <v>0</v>
      </c>
    </row>
    <row r="23" spans="1:3" x14ac:dyDescent="0.25">
      <c r="A23" s="11" t="s">
        <v>3</v>
      </c>
      <c r="B23" s="14" t="s">
        <v>127</v>
      </c>
      <c r="C23" s="225">
        <f>SUM(C17:C22)</f>
        <v>0</v>
      </c>
    </row>
    <row r="24" spans="1:3" x14ac:dyDescent="0.25">
      <c r="A24" s="12" t="s">
        <v>361</v>
      </c>
      <c r="B24" s="6" t="s">
        <v>128</v>
      </c>
      <c r="C24" s="224">
        <v>0</v>
      </c>
    </row>
    <row r="25" spans="1:3" x14ac:dyDescent="0.25">
      <c r="A25" s="11" t="s">
        <v>2</v>
      </c>
      <c r="B25" s="8" t="s">
        <v>128</v>
      </c>
      <c r="C25" s="225">
        <f>SUM(C24:C24)</f>
        <v>0</v>
      </c>
    </row>
    <row r="26" spans="1:3" x14ac:dyDescent="0.25">
      <c r="A26" s="12" t="s">
        <v>362</v>
      </c>
      <c r="B26" s="6" t="s">
        <v>129</v>
      </c>
      <c r="C26" s="224">
        <v>0</v>
      </c>
    </row>
    <row r="27" spans="1:3" x14ac:dyDescent="0.25">
      <c r="A27" s="12" t="s">
        <v>363</v>
      </c>
      <c r="B27" s="6" t="s">
        <v>129</v>
      </c>
      <c r="C27" s="224">
        <v>0</v>
      </c>
    </row>
    <row r="28" spans="1:3" x14ac:dyDescent="0.25">
      <c r="A28" s="13" t="s">
        <v>364</v>
      </c>
      <c r="B28" s="6" t="s">
        <v>129</v>
      </c>
      <c r="C28" s="224"/>
    </row>
    <row r="29" spans="1:3" x14ac:dyDescent="0.25">
      <c r="A29" s="13" t="s">
        <v>365</v>
      </c>
      <c r="B29" s="6" t="s">
        <v>129</v>
      </c>
      <c r="C29" s="224"/>
    </row>
    <row r="30" spans="1:3" x14ac:dyDescent="0.25">
      <c r="A30" s="13" t="s">
        <v>366</v>
      </c>
      <c r="B30" s="6" t="s">
        <v>129</v>
      </c>
      <c r="C30" s="224"/>
    </row>
    <row r="31" spans="1:3" x14ac:dyDescent="0.25">
      <c r="A31" s="13" t="s">
        <v>367</v>
      </c>
      <c r="B31" s="6" t="s">
        <v>129</v>
      </c>
      <c r="C31" s="224"/>
    </row>
    <row r="32" spans="1:3" x14ac:dyDescent="0.25">
      <c r="A32" s="13" t="s">
        <v>368</v>
      </c>
      <c r="B32" s="6" t="s">
        <v>129</v>
      </c>
      <c r="C32" s="224"/>
    </row>
    <row r="33" spans="1:3" x14ac:dyDescent="0.25">
      <c r="A33" s="13" t="s">
        <v>369</v>
      </c>
      <c r="B33" s="6" t="s">
        <v>129</v>
      </c>
      <c r="C33" s="224"/>
    </row>
    <row r="34" spans="1:3" x14ac:dyDescent="0.25">
      <c r="A34" s="13" t="s">
        <v>370</v>
      </c>
      <c r="B34" s="6" t="s">
        <v>129</v>
      </c>
      <c r="C34" s="224"/>
    </row>
    <row r="35" spans="1:3" x14ac:dyDescent="0.25">
      <c r="A35" s="13" t="s">
        <v>371</v>
      </c>
      <c r="B35" s="6" t="s">
        <v>129</v>
      </c>
      <c r="C35" s="224"/>
    </row>
    <row r="36" spans="1:3" ht="30" x14ac:dyDescent="0.25">
      <c r="A36" s="13" t="s">
        <v>372</v>
      </c>
      <c r="B36" s="6" t="s">
        <v>129</v>
      </c>
      <c r="C36" s="224">
        <v>5489000</v>
      </c>
    </row>
    <row r="37" spans="1:3" ht="30" x14ac:dyDescent="0.25">
      <c r="A37" s="13" t="s">
        <v>373</v>
      </c>
      <c r="B37" s="6" t="s">
        <v>129</v>
      </c>
      <c r="C37" s="224"/>
    </row>
    <row r="38" spans="1:3" x14ac:dyDescent="0.25">
      <c r="A38" s="11" t="s">
        <v>374</v>
      </c>
      <c r="B38" s="14" t="s">
        <v>129</v>
      </c>
      <c r="C38" s="225">
        <f>SUM(C26:C37)</f>
        <v>5489000</v>
      </c>
    </row>
    <row r="39" spans="1:3" ht="15.75" x14ac:dyDescent="0.25">
      <c r="A39" s="18" t="s">
        <v>375</v>
      </c>
      <c r="B39" s="9" t="s">
        <v>130</v>
      </c>
      <c r="C39" s="225">
        <f>C14+C16+C23+C25+C38</f>
        <v>5489000</v>
      </c>
    </row>
  </sheetData>
  <mergeCells count="3">
    <mergeCell ref="A3:C3"/>
    <mergeCell ref="A4:C4"/>
    <mergeCell ref="A2:C2"/>
  </mergeCells>
  <phoneticPr fontId="41" type="noConversion"/>
  <pageMargins left="0.70866141732283472" right="0.70866141732283472" top="0.74803149606299213" bottom="0.74803149606299213" header="0.31496062992125984" footer="0.31496062992125984"/>
  <pageSetup paperSize="9" scale="69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7"/>
  <sheetViews>
    <sheetView view="pageBreakPreview" topLeftCell="A76" zoomScale="60" zoomScaleNormal="100" workbookViewId="0">
      <selection activeCell="A94" sqref="A94"/>
    </sheetView>
  </sheetViews>
  <sheetFormatPr defaultRowHeight="15" x14ac:dyDescent="0.25"/>
  <cols>
    <col min="1" max="1" width="91.28515625" style="230" customWidth="1"/>
    <col min="2" max="2" width="10.85546875" style="230" customWidth="1"/>
    <col min="3" max="3" width="16.140625" style="229" customWidth="1"/>
  </cols>
  <sheetData>
    <row r="1" spans="1:8" ht="15" customHeight="1" x14ac:dyDescent="0.25">
      <c r="C1" s="217" t="s">
        <v>662</v>
      </c>
    </row>
    <row r="2" spans="1:8" ht="18" customHeight="1" x14ac:dyDescent="0.25">
      <c r="A2" s="253" t="str">
        <f>Mellékletek!A1</f>
        <v>Eszteregnye Község Önkormányzata</v>
      </c>
      <c r="B2" s="253"/>
      <c r="C2" s="253"/>
      <c r="D2" s="128"/>
      <c r="E2" s="128"/>
      <c r="F2" s="128"/>
      <c r="G2" s="128"/>
      <c r="H2" s="128"/>
    </row>
    <row r="3" spans="1:8" ht="25.5" customHeight="1" x14ac:dyDescent="0.25">
      <c r="A3" s="250" t="s">
        <v>688</v>
      </c>
      <c r="B3" s="250"/>
      <c r="C3" s="250"/>
      <c r="D3" s="107"/>
      <c r="E3" s="107"/>
      <c r="F3" s="107"/>
      <c r="G3" s="107"/>
      <c r="H3" s="107"/>
    </row>
    <row r="4" spans="1:8" ht="27" customHeight="1" x14ac:dyDescent="0.25">
      <c r="A4" s="251" t="s">
        <v>741</v>
      </c>
      <c r="B4" s="252"/>
      <c r="C4" s="252"/>
    </row>
    <row r="5" spans="1:8" ht="19.5" customHeight="1" x14ac:dyDescent="0.25">
      <c r="A5" s="234"/>
      <c r="B5" s="235"/>
      <c r="C5" s="236"/>
    </row>
    <row r="6" spans="1:8" x14ac:dyDescent="0.25">
      <c r="A6" s="110" t="s">
        <v>614</v>
      </c>
    </row>
    <row r="7" spans="1:8" ht="30" x14ac:dyDescent="0.25">
      <c r="A7" s="114" t="s">
        <v>583</v>
      </c>
      <c r="B7" s="237" t="s">
        <v>46</v>
      </c>
      <c r="C7" s="238" t="s">
        <v>1</v>
      </c>
    </row>
    <row r="8" spans="1:8" x14ac:dyDescent="0.25">
      <c r="A8" s="74" t="s">
        <v>535</v>
      </c>
      <c r="B8" s="239" t="s">
        <v>136</v>
      </c>
      <c r="C8" s="240"/>
    </row>
    <row r="9" spans="1:8" x14ac:dyDescent="0.25">
      <c r="A9" s="74" t="s">
        <v>536</v>
      </c>
      <c r="B9" s="239" t="s">
        <v>136</v>
      </c>
      <c r="C9" s="240"/>
    </row>
    <row r="10" spans="1:8" ht="30" x14ac:dyDescent="0.25">
      <c r="A10" s="74" t="s">
        <v>537</v>
      </c>
      <c r="B10" s="239" t="s">
        <v>136</v>
      </c>
      <c r="C10" s="240"/>
    </row>
    <row r="11" spans="1:8" x14ac:dyDescent="0.25">
      <c r="A11" s="74" t="s">
        <v>538</v>
      </c>
      <c r="B11" s="239" t="s">
        <v>136</v>
      </c>
      <c r="C11" s="240"/>
    </row>
    <row r="12" spans="1:8" x14ac:dyDescent="0.25">
      <c r="A12" s="74" t="s">
        <v>539</v>
      </c>
      <c r="B12" s="239" t="s">
        <v>136</v>
      </c>
      <c r="C12" s="240"/>
    </row>
    <row r="13" spans="1:8" x14ac:dyDescent="0.25">
      <c r="A13" s="74" t="s">
        <v>540</v>
      </c>
      <c r="B13" s="239" t="s">
        <v>136</v>
      </c>
      <c r="C13" s="240"/>
    </row>
    <row r="14" spans="1:8" x14ac:dyDescent="0.25">
      <c r="A14" s="74" t="s">
        <v>541</v>
      </c>
      <c r="B14" s="239" t="s">
        <v>136</v>
      </c>
      <c r="C14" s="240"/>
    </row>
    <row r="15" spans="1:8" x14ac:dyDescent="0.25">
      <c r="A15" s="74" t="s">
        <v>542</v>
      </c>
      <c r="B15" s="239" t="s">
        <v>136</v>
      </c>
      <c r="C15" s="240"/>
    </row>
    <row r="16" spans="1:8" x14ac:dyDescent="0.25">
      <c r="A16" s="74" t="s">
        <v>543</v>
      </c>
      <c r="B16" s="239" t="s">
        <v>136</v>
      </c>
      <c r="C16" s="240"/>
    </row>
    <row r="17" spans="1:3" x14ac:dyDescent="0.25">
      <c r="A17" s="74" t="s">
        <v>544</v>
      </c>
      <c r="B17" s="239" t="s">
        <v>136</v>
      </c>
      <c r="C17" s="240"/>
    </row>
    <row r="18" spans="1:3" ht="30" x14ac:dyDescent="0.25">
      <c r="A18" s="241" t="s">
        <v>376</v>
      </c>
      <c r="B18" s="50" t="s">
        <v>136</v>
      </c>
      <c r="C18" s="131">
        <f>SUM(C8:C17)</f>
        <v>0</v>
      </c>
    </row>
    <row r="19" spans="1:3" x14ac:dyDescent="0.25">
      <c r="A19" s="74" t="s">
        <v>535</v>
      </c>
      <c r="B19" s="239" t="s">
        <v>137</v>
      </c>
      <c r="C19" s="240">
        <v>0</v>
      </c>
    </row>
    <row r="20" spans="1:3" x14ac:dyDescent="0.25">
      <c r="A20" s="74" t="s">
        <v>536</v>
      </c>
      <c r="B20" s="239" t="s">
        <v>137</v>
      </c>
      <c r="C20" s="240"/>
    </row>
    <row r="21" spans="1:3" ht="30" x14ac:dyDescent="0.25">
      <c r="A21" s="74" t="s">
        <v>537</v>
      </c>
      <c r="B21" s="239" t="s">
        <v>137</v>
      </c>
      <c r="C21" s="240"/>
    </row>
    <row r="22" spans="1:3" x14ac:dyDescent="0.25">
      <c r="A22" s="74" t="s">
        <v>538</v>
      </c>
      <c r="B22" s="239" t="s">
        <v>137</v>
      </c>
      <c r="C22" s="240"/>
    </row>
    <row r="23" spans="1:3" x14ac:dyDescent="0.25">
      <c r="A23" s="74" t="s">
        <v>539</v>
      </c>
      <c r="B23" s="239" t="s">
        <v>137</v>
      </c>
      <c r="C23" s="240"/>
    </row>
    <row r="24" spans="1:3" x14ac:dyDescent="0.25">
      <c r="A24" s="74" t="s">
        <v>540</v>
      </c>
      <c r="B24" s="239" t="s">
        <v>137</v>
      </c>
      <c r="C24" s="240"/>
    </row>
    <row r="25" spans="1:3" x14ac:dyDescent="0.25">
      <c r="A25" s="74" t="s">
        <v>541</v>
      </c>
      <c r="B25" s="239" t="s">
        <v>137</v>
      </c>
      <c r="C25" s="240"/>
    </row>
    <row r="26" spans="1:3" x14ac:dyDescent="0.25">
      <c r="A26" s="74" t="s">
        <v>542</v>
      </c>
      <c r="B26" s="239" t="s">
        <v>137</v>
      </c>
      <c r="C26" s="240"/>
    </row>
    <row r="27" spans="1:3" x14ac:dyDescent="0.25">
      <c r="A27" s="74" t="s">
        <v>543</v>
      </c>
      <c r="B27" s="239" t="s">
        <v>137</v>
      </c>
      <c r="C27" s="240"/>
    </row>
    <row r="28" spans="1:3" x14ac:dyDescent="0.25">
      <c r="A28" s="74" t="s">
        <v>544</v>
      </c>
      <c r="B28" s="239" t="s">
        <v>137</v>
      </c>
      <c r="C28" s="240"/>
    </row>
    <row r="29" spans="1:3" ht="30" x14ac:dyDescent="0.25">
      <c r="A29" s="241" t="s">
        <v>377</v>
      </c>
      <c r="B29" s="50" t="s">
        <v>137</v>
      </c>
      <c r="C29" s="131">
        <f>SUM(C19:C28)</f>
        <v>0</v>
      </c>
    </row>
    <row r="30" spans="1:3" x14ac:dyDescent="0.25">
      <c r="A30" s="74" t="s">
        <v>535</v>
      </c>
      <c r="B30" s="239" t="s">
        <v>138</v>
      </c>
      <c r="C30" s="240">
        <v>200000</v>
      </c>
    </row>
    <row r="31" spans="1:3" x14ac:dyDescent="0.25">
      <c r="A31" s="74" t="s">
        <v>536</v>
      </c>
      <c r="B31" s="239" t="s">
        <v>138</v>
      </c>
      <c r="C31" s="240"/>
    </row>
    <row r="32" spans="1:3" ht="30" x14ac:dyDescent="0.25">
      <c r="A32" s="74" t="s">
        <v>537</v>
      </c>
      <c r="B32" s="239" t="s">
        <v>138</v>
      </c>
      <c r="C32" s="240"/>
    </row>
    <row r="33" spans="1:3" x14ac:dyDescent="0.25">
      <c r="A33" s="74" t="s">
        <v>538</v>
      </c>
      <c r="B33" s="239" t="s">
        <v>138</v>
      </c>
      <c r="C33" s="240"/>
    </row>
    <row r="34" spans="1:3" x14ac:dyDescent="0.25">
      <c r="A34" s="74" t="s">
        <v>539</v>
      </c>
      <c r="B34" s="239" t="s">
        <v>138</v>
      </c>
      <c r="C34" s="240"/>
    </row>
    <row r="35" spans="1:3" x14ac:dyDescent="0.25">
      <c r="A35" s="74" t="s">
        <v>540</v>
      </c>
      <c r="B35" s="239" t="s">
        <v>138</v>
      </c>
      <c r="C35" s="240"/>
    </row>
    <row r="36" spans="1:3" x14ac:dyDescent="0.25">
      <c r="A36" s="74" t="s">
        <v>541</v>
      </c>
      <c r="B36" s="239" t="s">
        <v>138</v>
      </c>
      <c r="C36" s="156">
        <v>3567336</v>
      </c>
    </row>
    <row r="37" spans="1:3" x14ac:dyDescent="0.25">
      <c r="A37" s="74" t="s">
        <v>542</v>
      </c>
      <c r="B37" s="239" t="s">
        <v>138</v>
      </c>
      <c r="C37" s="240">
        <v>15681758</v>
      </c>
    </row>
    <row r="38" spans="1:3" x14ac:dyDescent="0.25">
      <c r="A38" s="74" t="s">
        <v>543</v>
      </c>
      <c r="B38" s="239" t="s">
        <v>138</v>
      </c>
      <c r="C38" s="240"/>
    </row>
    <row r="39" spans="1:3" x14ac:dyDescent="0.25">
      <c r="A39" s="74" t="s">
        <v>544</v>
      </c>
      <c r="B39" s="239" t="s">
        <v>138</v>
      </c>
      <c r="C39" s="240"/>
    </row>
    <row r="40" spans="1:3" x14ac:dyDescent="0.25">
      <c r="A40" s="241" t="s">
        <v>378</v>
      </c>
      <c r="B40" s="50" t="s">
        <v>138</v>
      </c>
      <c r="C40" s="131">
        <f>SUM(C30:C39)</f>
        <v>19449094</v>
      </c>
    </row>
    <row r="41" spans="1:3" x14ac:dyDescent="0.25">
      <c r="A41" s="74" t="s">
        <v>545</v>
      </c>
      <c r="B41" s="75" t="s">
        <v>146</v>
      </c>
      <c r="C41" s="240"/>
    </row>
    <row r="42" spans="1:3" x14ac:dyDescent="0.25">
      <c r="A42" s="74" t="s">
        <v>546</v>
      </c>
      <c r="B42" s="75" t="s">
        <v>146</v>
      </c>
      <c r="C42" s="240">
        <v>920000</v>
      </c>
    </row>
    <row r="43" spans="1:3" x14ac:dyDescent="0.25">
      <c r="A43" s="74" t="s">
        <v>547</v>
      </c>
      <c r="B43" s="75" t="s">
        <v>146</v>
      </c>
      <c r="C43" s="240"/>
    </row>
    <row r="44" spans="1:3" x14ac:dyDescent="0.25">
      <c r="A44" s="75" t="s">
        <v>548</v>
      </c>
      <c r="B44" s="75" t="s">
        <v>146</v>
      </c>
      <c r="C44" s="240"/>
    </row>
    <row r="45" spans="1:3" x14ac:dyDescent="0.25">
      <c r="A45" s="75" t="s">
        <v>549</v>
      </c>
      <c r="B45" s="75" t="s">
        <v>146</v>
      </c>
      <c r="C45" s="240"/>
    </row>
    <row r="46" spans="1:3" x14ac:dyDescent="0.25">
      <c r="A46" s="75" t="s">
        <v>550</v>
      </c>
      <c r="B46" s="75" t="s">
        <v>146</v>
      </c>
      <c r="C46" s="240"/>
    </row>
    <row r="47" spans="1:3" x14ac:dyDescent="0.25">
      <c r="A47" s="74" t="s">
        <v>551</v>
      </c>
      <c r="B47" s="75" t="s">
        <v>146</v>
      </c>
      <c r="C47" s="240"/>
    </row>
    <row r="48" spans="1:3" x14ac:dyDescent="0.25">
      <c r="A48" s="74" t="s">
        <v>552</v>
      </c>
      <c r="B48" s="75" t="s">
        <v>146</v>
      </c>
      <c r="C48" s="240"/>
    </row>
    <row r="49" spans="1:3" x14ac:dyDescent="0.25">
      <c r="A49" s="74" t="s">
        <v>553</v>
      </c>
      <c r="B49" s="75" t="s">
        <v>146</v>
      </c>
      <c r="C49" s="240"/>
    </row>
    <row r="50" spans="1:3" x14ac:dyDescent="0.25">
      <c r="A50" s="74" t="s">
        <v>554</v>
      </c>
      <c r="B50" s="75" t="s">
        <v>146</v>
      </c>
      <c r="C50" s="240"/>
    </row>
    <row r="51" spans="1:3" ht="30" x14ac:dyDescent="0.25">
      <c r="A51" s="241" t="s">
        <v>379</v>
      </c>
      <c r="B51" s="50" t="s">
        <v>146</v>
      </c>
      <c r="C51" s="131">
        <f>SUM(C41:C50)</f>
        <v>920000</v>
      </c>
    </row>
    <row r="52" spans="1:3" x14ac:dyDescent="0.25">
      <c r="A52" s="74" t="s">
        <v>535</v>
      </c>
      <c r="B52" s="239" t="s">
        <v>173</v>
      </c>
      <c r="C52" s="240"/>
    </row>
    <row r="53" spans="1:3" x14ac:dyDescent="0.25">
      <c r="A53" s="74" t="s">
        <v>536</v>
      </c>
      <c r="B53" s="239" t="s">
        <v>173</v>
      </c>
      <c r="C53" s="240"/>
    </row>
    <row r="54" spans="1:3" ht="30" x14ac:dyDescent="0.25">
      <c r="A54" s="74" t="s">
        <v>537</v>
      </c>
      <c r="B54" s="239" t="s">
        <v>173</v>
      </c>
      <c r="C54" s="240"/>
    </row>
    <row r="55" spans="1:3" x14ac:dyDescent="0.25">
      <c r="A55" s="74" t="s">
        <v>538</v>
      </c>
      <c r="B55" s="239" t="s">
        <v>173</v>
      </c>
      <c r="C55" s="240"/>
    </row>
    <row r="56" spans="1:3" x14ac:dyDescent="0.25">
      <c r="A56" s="74" t="s">
        <v>539</v>
      </c>
      <c r="B56" s="239" t="s">
        <v>173</v>
      </c>
      <c r="C56" s="240"/>
    </row>
    <row r="57" spans="1:3" x14ac:dyDescent="0.25">
      <c r="A57" s="74" t="s">
        <v>540</v>
      </c>
      <c r="B57" s="239" t="s">
        <v>173</v>
      </c>
      <c r="C57" s="240"/>
    </row>
    <row r="58" spans="1:3" x14ac:dyDescent="0.25">
      <c r="A58" s="74" t="s">
        <v>541</v>
      </c>
      <c r="B58" s="239" t="s">
        <v>173</v>
      </c>
      <c r="C58" s="240"/>
    </row>
    <row r="59" spans="1:3" x14ac:dyDescent="0.25">
      <c r="A59" s="74" t="s">
        <v>542</v>
      </c>
      <c r="B59" s="239" t="s">
        <v>173</v>
      </c>
      <c r="C59" s="240"/>
    </row>
    <row r="60" spans="1:3" x14ac:dyDescent="0.25">
      <c r="A60" s="74" t="s">
        <v>543</v>
      </c>
      <c r="B60" s="239" t="s">
        <v>173</v>
      </c>
      <c r="C60" s="240"/>
    </row>
    <row r="61" spans="1:3" x14ac:dyDescent="0.25">
      <c r="A61" s="74" t="s">
        <v>544</v>
      </c>
      <c r="B61" s="239" t="s">
        <v>173</v>
      </c>
      <c r="C61" s="240"/>
    </row>
    <row r="62" spans="1:3" ht="30" x14ac:dyDescent="0.25">
      <c r="A62" s="241" t="s">
        <v>388</v>
      </c>
      <c r="B62" s="50" t="s">
        <v>173</v>
      </c>
      <c r="C62" s="131">
        <f>SUM(C52:C61)</f>
        <v>0</v>
      </c>
    </row>
    <row r="63" spans="1:3" x14ac:dyDescent="0.25">
      <c r="A63" s="74" t="s">
        <v>535</v>
      </c>
      <c r="B63" s="239" t="s">
        <v>174</v>
      </c>
      <c r="C63" s="240"/>
    </row>
    <row r="64" spans="1:3" x14ac:dyDescent="0.25">
      <c r="A64" s="74" t="s">
        <v>536</v>
      </c>
      <c r="B64" s="239" t="s">
        <v>174</v>
      </c>
      <c r="C64" s="240"/>
    </row>
    <row r="65" spans="1:3" ht="30" x14ac:dyDescent="0.25">
      <c r="A65" s="74" t="s">
        <v>537</v>
      </c>
      <c r="B65" s="239" t="s">
        <v>174</v>
      </c>
      <c r="C65" s="240"/>
    </row>
    <row r="66" spans="1:3" x14ac:dyDescent="0.25">
      <c r="A66" s="74" t="s">
        <v>538</v>
      </c>
      <c r="B66" s="239" t="s">
        <v>174</v>
      </c>
      <c r="C66" s="240"/>
    </row>
    <row r="67" spans="1:3" x14ac:dyDescent="0.25">
      <c r="A67" s="74" t="s">
        <v>539</v>
      </c>
      <c r="B67" s="239" t="s">
        <v>174</v>
      </c>
      <c r="C67" s="240"/>
    </row>
    <row r="68" spans="1:3" x14ac:dyDescent="0.25">
      <c r="A68" s="74" t="s">
        <v>540</v>
      </c>
      <c r="B68" s="239" t="s">
        <v>174</v>
      </c>
      <c r="C68" s="240"/>
    </row>
    <row r="69" spans="1:3" x14ac:dyDescent="0.25">
      <c r="A69" s="74" t="s">
        <v>541</v>
      </c>
      <c r="B69" s="239" t="s">
        <v>174</v>
      </c>
      <c r="C69" s="240"/>
    </row>
    <row r="70" spans="1:3" x14ac:dyDescent="0.25">
      <c r="A70" s="74" t="s">
        <v>542</v>
      </c>
      <c r="B70" s="239" t="s">
        <v>174</v>
      </c>
      <c r="C70" s="240"/>
    </row>
    <row r="71" spans="1:3" x14ac:dyDescent="0.25">
      <c r="A71" s="74" t="s">
        <v>543</v>
      </c>
      <c r="B71" s="239" t="s">
        <v>174</v>
      </c>
      <c r="C71" s="240"/>
    </row>
    <row r="72" spans="1:3" x14ac:dyDescent="0.25">
      <c r="A72" s="74" t="s">
        <v>544</v>
      </c>
      <c r="B72" s="239" t="s">
        <v>174</v>
      </c>
      <c r="C72" s="240"/>
    </row>
    <row r="73" spans="1:3" ht="30" x14ac:dyDescent="0.25">
      <c r="A73" s="241" t="s">
        <v>387</v>
      </c>
      <c r="B73" s="50" t="s">
        <v>174</v>
      </c>
      <c r="C73" s="131">
        <f>SUM(C63:C72)</f>
        <v>0</v>
      </c>
    </row>
    <row r="74" spans="1:3" x14ac:dyDescent="0.25">
      <c r="A74" s="74" t="s">
        <v>535</v>
      </c>
      <c r="B74" s="239" t="s">
        <v>175</v>
      </c>
      <c r="C74" s="240"/>
    </row>
    <row r="75" spans="1:3" x14ac:dyDescent="0.25">
      <c r="A75" s="74" t="s">
        <v>536</v>
      </c>
      <c r="B75" s="239" t="s">
        <v>175</v>
      </c>
      <c r="C75" s="240"/>
    </row>
    <row r="76" spans="1:3" ht="30" x14ac:dyDescent="0.25">
      <c r="A76" s="74" t="s">
        <v>537</v>
      </c>
      <c r="B76" s="239" t="s">
        <v>175</v>
      </c>
      <c r="C76" s="240"/>
    </row>
    <row r="77" spans="1:3" x14ac:dyDescent="0.25">
      <c r="A77" s="74" t="s">
        <v>538</v>
      </c>
      <c r="B77" s="239" t="s">
        <v>175</v>
      </c>
      <c r="C77" s="240"/>
    </row>
    <row r="78" spans="1:3" x14ac:dyDescent="0.25">
      <c r="A78" s="74" t="s">
        <v>539</v>
      </c>
      <c r="B78" s="239" t="s">
        <v>175</v>
      </c>
      <c r="C78" s="240"/>
    </row>
    <row r="79" spans="1:3" x14ac:dyDescent="0.25">
      <c r="A79" s="74" t="s">
        <v>540</v>
      </c>
      <c r="B79" s="239" t="s">
        <v>175</v>
      </c>
      <c r="C79" s="240"/>
    </row>
    <row r="80" spans="1:3" x14ac:dyDescent="0.25">
      <c r="A80" s="74" t="s">
        <v>541</v>
      </c>
      <c r="B80" s="239" t="s">
        <v>175</v>
      </c>
      <c r="C80" s="240"/>
    </row>
    <row r="81" spans="1:3" x14ac:dyDescent="0.25">
      <c r="A81" s="74" t="s">
        <v>542</v>
      </c>
      <c r="B81" s="239" t="s">
        <v>175</v>
      </c>
      <c r="C81" s="240"/>
    </row>
    <row r="82" spans="1:3" x14ac:dyDescent="0.25">
      <c r="A82" s="74" t="s">
        <v>543</v>
      </c>
      <c r="B82" s="239" t="s">
        <v>175</v>
      </c>
      <c r="C82" s="240"/>
    </row>
    <row r="83" spans="1:3" x14ac:dyDescent="0.25">
      <c r="A83" s="74" t="s">
        <v>544</v>
      </c>
      <c r="B83" s="239" t="s">
        <v>175</v>
      </c>
      <c r="C83" s="240"/>
    </row>
    <row r="84" spans="1:3" x14ac:dyDescent="0.25">
      <c r="A84" s="241" t="s">
        <v>386</v>
      </c>
      <c r="B84" s="50" t="s">
        <v>175</v>
      </c>
      <c r="C84" s="131">
        <f>SUM(C74:C83)</f>
        <v>0</v>
      </c>
    </row>
    <row r="85" spans="1:3" x14ac:dyDescent="0.25">
      <c r="A85" s="74" t="s">
        <v>545</v>
      </c>
      <c r="B85" s="75" t="s">
        <v>177</v>
      </c>
      <c r="C85" s="240"/>
    </row>
    <row r="86" spans="1:3" x14ac:dyDescent="0.25">
      <c r="A86" s="74" t="s">
        <v>546</v>
      </c>
      <c r="B86" s="239" t="s">
        <v>177</v>
      </c>
      <c r="C86" s="240"/>
    </row>
    <row r="87" spans="1:3" x14ac:dyDescent="0.25">
      <c r="A87" s="74" t="s">
        <v>547</v>
      </c>
      <c r="B87" s="75" t="s">
        <v>177</v>
      </c>
      <c r="C87" s="240"/>
    </row>
    <row r="88" spans="1:3" x14ac:dyDescent="0.25">
      <c r="A88" s="75" t="s">
        <v>548</v>
      </c>
      <c r="B88" s="239" t="s">
        <v>177</v>
      </c>
      <c r="C88" s="240"/>
    </row>
    <row r="89" spans="1:3" x14ac:dyDescent="0.25">
      <c r="A89" s="75" t="s">
        <v>549</v>
      </c>
      <c r="B89" s="75" t="s">
        <v>177</v>
      </c>
      <c r="C89" s="240"/>
    </row>
    <row r="90" spans="1:3" x14ac:dyDescent="0.25">
      <c r="A90" s="75" t="s">
        <v>550</v>
      </c>
      <c r="B90" s="239" t="s">
        <v>177</v>
      </c>
      <c r="C90" s="240"/>
    </row>
    <row r="91" spans="1:3" x14ac:dyDescent="0.25">
      <c r="A91" s="74" t="s">
        <v>551</v>
      </c>
      <c r="B91" s="75" t="s">
        <v>177</v>
      </c>
      <c r="C91" s="240"/>
    </row>
    <row r="92" spans="1:3" x14ac:dyDescent="0.25">
      <c r="A92" s="74" t="s">
        <v>555</v>
      </c>
      <c r="B92" s="239" t="s">
        <v>177</v>
      </c>
      <c r="C92" s="240"/>
    </row>
    <row r="93" spans="1:3" x14ac:dyDescent="0.25">
      <c r="A93" s="74" t="s">
        <v>553</v>
      </c>
      <c r="B93" s="75" t="s">
        <v>177</v>
      </c>
      <c r="C93" s="240"/>
    </row>
    <row r="94" spans="1:3" x14ac:dyDescent="0.25">
      <c r="A94" s="74" t="s">
        <v>554</v>
      </c>
      <c r="B94" s="239" t="s">
        <v>177</v>
      </c>
      <c r="C94" s="240"/>
    </row>
    <row r="95" spans="1:3" ht="30" x14ac:dyDescent="0.25">
      <c r="A95" s="241" t="s">
        <v>385</v>
      </c>
      <c r="B95" s="50" t="s">
        <v>177</v>
      </c>
      <c r="C95" s="131">
        <f>SUM(C85:C94)</f>
        <v>0</v>
      </c>
    </row>
    <row r="96" spans="1:3" x14ac:dyDescent="0.25">
      <c r="A96" s="74" t="s">
        <v>545</v>
      </c>
      <c r="B96" s="75" t="s">
        <v>697</v>
      </c>
      <c r="C96" s="240"/>
    </row>
    <row r="97" spans="1:3" x14ac:dyDescent="0.25">
      <c r="A97" s="74" t="s">
        <v>546</v>
      </c>
      <c r="B97" s="75" t="s">
        <v>697</v>
      </c>
      <c r="C97" s="240"/>
    </row>
    <row r="98" spans="1:3" x14ac:dyDescent="0.25">
      <c r="A98" s="74" t="s">
        <v>547</v>
      </c>
      <c r="B98" s="75" t="s">
        <v>697</v>
      </c>
      <c r="C98" s="240"/>
    </row>
    <row r="99" spans="1:3" x14ac:dyDescent="0.25">
      <c r="A99" s="75" t="s">
        <v>548</v>
      </c>
      <c r="B99" s="75" t="s">
        <v>697</v>
      </c>
      <c r="C99" s="240"/>
    </row>
    <row r="100" spans="1:3" x14ac:dyDescent="0.25">
      <c r="A100" s="75" t="s">
        <v>549</v>
      </c>
      <c r="B100" s="75" t="s">
        <v>697</v>
      </c>
      <c r="C100" s="240"/>
    </row>
    <row r="101" spans="1:3" x14ac:dyDescent="0.25">
      <c r="A101" s="75" t="s">
        <v>550</v>
      </c>
      <c r="B101" s="75" t="s">
        <v>697</v>
      </c>
      <c r="C101" s="240"/>
    </row>
    <row r="102" spans="1:3" x14ac:dyDescent="0.25">
      <c r="A102" s="74" t="s">
        <v>551</v>
      </c>
      <c r="B102" s="75" t="s">
        <v>697</v>
      </c>
      <c r="C102" s="240"/>
    </row>
    <row r="103" spans="1:3" x14ac:dyDescent="0.25">
      <c r="A103" s="74" t="s">
        <v>555</v>
      </c>
      <c r="B103" s="75" t="s">
        <v>697</v>
      </c>
      <c r="C103" s="240"/>
    </row>
    <row r="104" spans="1:3" x14ac:dyDescent="0.25">
      <c r="A104" s="74" t="s">
        <v>553</v>
      </c>
      <c r="B104" s="75" t="s">
        <v>697</v>
      </c>
      <c r="C104" s="240"/>
    </row>
    <row r="105" spans="1:3" x14ac:dyDescent="0.25">
      <c r="A105" s="74" t="s">
        <v>554</v>
      </c>
      <c r="B105" s="75" t="s">
        <v>697</v>
      </c>
      <c r="C105" s="240"/>
    </row>
    <row r="106" spans="1:3" x14ac:dyDescent="0.25">
      <c r="A106" s="49" t="s">
        <v>417</v>
      </c>
      <c r="B106" s="50" t="s">
        <v>697</v>
      </c>
      <c r="C106" s="131">
        <f>SUM(C96:C105)</f>
        <v>0</v>
      </c>
    </row>
    <row r="107" spans="1:3" x14ac:dyDescent="0.25">
      <c r="C107" s="229">
        <f>C18+C29+C40+C51+C62+C73+C84+C95+C106</f>
        <v>20369094</v>
      </c>
    </row>
  </sheetData>
  <mergeCells count="3">
    <mergeCell ref="A3:C3"/>
    <mergeCell ref="A4:C4"/>
    <mergeCell ref="A2:C2"/>
  </mergeCells>
  <phoneticPr fontId="4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40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7"/>
  <sheetViews>
    <sheetView zoomScaleNormal="100" workbookViewId="0">
      <selection activeCell="C36" sqref="C36"/>
    </sheetView>
  </sheetViews>
  <sheetFormatPr defaultRowHeight="15" x14ac:dyDescent="0.25"/>
  <cols>
    <col min="1" max="1" width="82.5703125" customWidth="1"/>
    <col min="3" max="3" width="16.28515625" style="95" customWidth="1"/>
    <col min="5" max="6" width="0" hidden="1" customWidth="1"/>
  </cols>
  <sheetData>
    <row r="1" spans="1:3" x14ac:dyDescent="0.25">
      <c r="C1" s="106" t="s">
        <v>663</v>
      </c>
    </row>
    <row r="2" spans="1:3" ht="18" x14ac:dyDescent="0.25">
      <c r="A2" s="242" t="str">
        <f>Mellékletek!A1</f>
        <v>Eszteregnye Község Önkormányzata</v>
      </c>
      <c r="B2" s="242"/>
      <c r="C2" s="242"/>
    </row>
    <row r="3" spans="1:3" ht="27" customHeight="1" x14ac:dyDescent="0.25">
      <c r="A3" s="243" t="s">
        <v>688</v>
      </c>
      <c r="B3" s="243"/>
      <c r="C3" s="243"/>
    </row>
    <row r="4" spans="1:3" ht="25.5" customHeight="1" x14ac:dyDescent="0.25">
      <c r="A4" s="245" t="s">
        <v>739</v>
      </c>
      <c r="B4" s="254"/>
      <c r="C4" s="254"/>
    </row>
    <row r="5" spans="1:3" ht="21" customHeight="1" x14ac:dyDescent="0.25">
      <c r="A5" s="4" t="s">
        <v>614</v>
      </c>
    </row>
    <row r="6" spans="1:3" ht="25.5" x14ac:dyDescent="0.25">
      <c r="A6" s="44" t="s">
        <v>583</v>
      </c>
      <c r="B6" s="3" t="s">
        <v>46</v>
      </c>
      <c r="C6" s="133" t="s">
        <v>1</v>
      </c>
    </row>
    <row r="7" spans="1:3" x14ac:dyDescent="0.25">
      <c r="A7" s="13" t="s">
        <v>556</v>
      </c>
      <c r="B7" s="6" t="s">
        <v>237</v>
      </c>
      <c r="C7" s="134"/>
    </row>
    <row r="8" spans="1:3" x14ac:dyDescent="0.25">
      <c r="A8" s="13" t="s">
        <v>565</v>
      </c>
      <c r="B8" s="6" t="s">
        <v>237</v>
      </c>
      <c r="C8" s="134"/>
    </row>
    <row r="9" spans="1:3" ht="16.5" customHeight="1" x14ac:dyDescent="0.25">
      <c r="A9" s="13" t="s">
        <v>566</v>
      </c>
      <c r="B9" s="6" t="s">
        <v>237</v>
      </c>
      <c r="C9" s="134"/>
    </row>
    <row r="10" spans="1:3" x14ac:dyDescent="0.25">
      <c r="A10" s="13" t="s">
        <v>564</v>
      </c>
      <c r="B10" s="6" t="s">
        <v>237</v>
      </c>
      <c r="C10" s="134"/>
    </row>
    <row r="11" spans="1:3" x14ac:dyDescent="0.25">
      <c r="A11" s="13" t="s">
        <v>563</v>
      </c>
      <c r="B11" s="6" t="s">
        <v>237</v>
      </c>
      <c r="C11" s="134"/>
    </row>
    <row r="12" spans="1:3" x14ac:dyDescent="0.25">
      <c r="A12" s="13" t="s">
        <v>562</v>
      </c>
      <c r="B12" s="6" t="s">
        <v>237</v>
      </c>
      <c r="C12" s="134"/>
    </row>
    <row r="13" spans="1:3" x14ac:dyDescent="0.25">
      <c r="A13" s="13" t="s">
        <v>557</v>
      </c>
      <c r="B13" s="6" t="s">
        <v>237</v>
      </c>
      <c r="C13" s="134"/>
    </row>
    <row r="14" spans="1:3" x14ac:dyDescent="0.25">
      <c r="A14" s="13" t="s">
        <v>558</v>
      </c>
      <c r="B14" s="6" t="s">
        <v>237</v>
      </c>
      <c r="C14" s="134"/>
    </row>
    <row r="15" spans="1:3" x14ac:dyDescent="0.25">
      <c r="A15" s="13" t="s">
        <v>559</v>
      </c>
      <c r="B15" s="6" t="s">
        <v>237</v>
      </c>
      <c r="C15" s="134"/>
    </row>
    <row r="16" spans="1:3" x14ac:dyDescent="0.25">
      <c r="A16" s="13" t="s">
        <v>560</v>
      </c>
      <c r="B16" s="6" t="s">
        <v>237</v>
      </c>
      <c r="C16" s="134"/>
    </row>
    <row r="17" spans="1:5" ht="25.5" x14ac:dyDescent="0.25">
      <c r="A17" s="7" t="s">
        <v>426</v>
      </c>
      <c r="B17" s="8" t="s">
        <v>237</v>
      </c>
      <c r="C17" s="131">
        <f>SUM(C7:C16)</f>
        <v>0</v>
      </c>
    </row>
    <row r="18" spans="1:5" x14ac:dyDescent="0.25">
      <c r="A18" s="13" t="s">
        <v>556</v>
      </c>
      <c r="B18" s="6" t="s">
        <v>238</v>
      </c>
      <c r="C18" s="134"/>
    </row>
    <row r="19" spans="1:5" x14ac:dyDescent="0.25">
      <c r="A19" s="13" t="s">
        <v>565</v>
      </c>
      <c r="B19" s="6" t="s">
        <v>238</v>
      </c>
      <c r="C19" s="134"/>
    </row>
    <row r="20" spans="1:5" ht="13.5" customHeight="1" x14ac:dyDescent="0.25">
      <c r="A20" s="13" t="s">
        <v>566</v>
      </c>
      <c r="B20" s="6" t="s">
        <v>238</v>
      </c>
      <c r="C20" s="134"/>
    </row>
    <row r="21" spans="1:5" x14ac:dyDescent="0.25">
      <c r="A21" s="13" t="s">
        <v>564</v>
      </c>
      <c r="B21" s="6" t="s">
        <v>238</v>
      </c>
      <c r="C21" s="134"/>
    </row>
    <row r="22" spans="1:5" x14ac:dyDescent="0.25">
      <c r="A22" s="13" t="s">
        <v>563</v>
      </c>
      <c r="B22" s="6" t="s">
        <v>238</v>
      </c>
      <c r="C22" s="134"/>
    </row>
    <row r="23" spans="1:5" x14ac:dyDescent="0.25">
      <c r="A23" s="13" t="s">
        <v>562</v>
      </c>
      <c r="B23" s="6" t="s">
        <v>238</v>
      </c>
      <c r="C23" s="134"/>
    </row>
    <row r="24" spans="1:5" x14ac:dyDescent="0.25">
      <c r="A24" s="13" t="s">
        <v>557</v>
      </c>
      <c r="B24" s="6" t="s">
        <v>238</v>
      </c>
      <c r="C24" s="134"/>
    </row>
    <row r="25" spans="1:5" x14ac:dyDescent="0.25">
      <c r="A25" s="13" t="s">
        <v>558</v>
      </c>
      <c r="B25" s="6" t="s">
        <v>238</v>
      </c>
      <c r="C25" s="134"/>
    </row>
    <row r="26" spans="1:5" x14ac:dyDescent="0.25">
      <c r="A26" s="13" t="s">
        <v>559</v>
      </c>
      <c r="B26" s="6" t="s">
        <v>238</v>
      </c>
      <c r="C26" s="134"/>
    </row>
    <row r="27" spans="1:5" x14ac:dyDescent="0.25">
      <c r="A27" s="13" t="s">
        <v>560</v>
      </c>
      <c r="B27" s="6" t="s">
        <v>238</v>
      </c>
      <c r="C27" s="134"/>
    </row>
    <row r="28" spans="1:5" ht="25.5" x14ac:dyDescent="0.25">
      <c r="A28" s="7" t="s">
        <v>481</v>
      </c>
      <c r="B28" s="8" t="s">
        <v>238</v>
      </c>
      <c r="C28" s="131">
        <f>SUM(C18:C27)</f>
        <v>0</v>
      </c>
    </row>
    <row r="29" spans="1:5" x14ac:dyDescent="0.25">
      <c r="A29" s="13" t="s">
        <v>556</v>
      </c>
      <c r="B29" s="6" t="s">
        <v>239</v>
      </c>
      <c r="C29" s="134">
        <v>0</v>
      </c>
      <c r="E29" s="166">
        <v>0.8</v>
      </c>
    </row>
    <row r="30" spans="1:5" x14ac:dyDescent="0.25">
      <c r="A30" s="13" t="s">
        <v>565</v>
      </c>
      <c r="B30" s="6" t="s">
        <v>239</v>
      </c>
      <c r="C30" s="134"/>
    </row>
    <row r="31" spans="1:5" ht="15.75" customHeight="1" x14ac:dyDescent="0.25">
      <c r="A31" s="13" t="s">
        <v>566</v>
      </c>
      <c r="B31" s="6" t="s">
        <v>239</v>
      </c>
      <c r="C31" s="134"/>
    </row>
    <row r="32" spans="1:5" x14ac:dyDescent="0.25">
      <c r="A32" s="13" t="s">
        <v>564</v>
      </c>
      <c r="B32" s="6" t="s">
        <v>239</v>
      </c>
      <c r="C32" s="156"/>
      <c r="E32" t="s">
        <v>676</v>
      </c>
    </row>
    <row r="33" spans="1:6" x14ac:dyDescent="0.25">
      <c r="A33" s="13" t="s">
        <v>678</v>
      </c>
      <c r="B33" s="6" t="s">
        <v>239</v>
      </c>
      <c r="C33" s="156">
        <v>3126000</v>
      </c>
      <c r="E33" t="s">
        <v>677</v>
      </c>
      <c r="F33">
        <v>214</v>
      </c>
    </row>
    <row r="34" spans="1:6" x14ac:dyDescent="0.25">
      <c r="A34" s="13" t="s">
        <v>562</v>
      </c>
      <c r="B34" s="6" t="s">
        <v>239</v>
      </c>
      <c r="C34" s="156">
        <v>1100000</v>
      </c>
      <c r="E34" t="s">
        <v>674</v>
      </c>
      <c r="F34">
        <v>400</v>
      </c>
    </row>
    <row r="35" spans="1:6" x14ac:dyDescent="0.25">
      <c r="A35" s="13" t="s">
        <v>557</v>
      </c>
      <c r="B35" s="6" t="s">
        <v>239</v>
      </c>
      <c r="C35" s="156">
        <v>2456000</v>
      </c>
      <c r="E35" t="s">
        <v>675</v>
      </c>
      <c r="F35">
        <v>623</v>
      </c>
    </row>
    <row r="36" spans="1:6" x14ac:dyDescent="0.25">
      <c r="A36" s="13" t="s">
        <v>679</v>
      </c>
      <c r="B36" s="6" t="s">
        <v>239</v>
      </c>
      <c r="C36" s="134">
        <v>0</v>
      </c>
    </row>
    <row r="37" spans="1:6" x14ac:dyDescent="0.25">
      <c r="A37" s="13" t="s">
        <v>559</v>
      </c>
      <c r="B37" s="6" t="s">
        <v>239</v>
      </c>
      <c r="C37" s="134"/>
    </row>
    <row r="38" spans="1:6" x14ac:dyDescent="0.25">
      <c r="A38" s="13" t="s">
        <v>560</v>
      </c>
      <c r="B38" s="6" t="s">
        <v>239</v>
      </c>
      <c r="C38" s="134"/>
    </row>
    <row r="39" spans="1:6" x14ac:dyDescent="0.25">
      <c r="A39" s="7" t="s">
        <v>480</v>
      </c>
      <c r="B39" s="8" t="s">
        <v>239</v>
      </c>
      <c r="C39" s="131">
        <f>SUM(C29:C38)</f>
        <v>6682000</v>
      </c>
    </row>
    <row r="40" spans="1:6" x14ac:dyDescent="0.25">
      <c r="A40" s="13" t="s">
        <v>556</v>
      </c>
      <c r="B40" s="6" t="s">
        <v>245</v>
      </c>
      <c r="C40" s="134"/>
    </row>
    <row r="41" spans="1:6" x14ac:dyDescent="0.25">
      <c r="A41" s="13" t="s">
        <v>565</v>
      </c>
      <c r="B41" s="6" t="s">
        <v>245</v>
      </c>
      <c r="C41" s="134"/>
    </row>
    <row r="42" spans="1:6" ht="15" customHeight="1" x14ac:dyDescent="0.25">
      <c r="A42" s="13" t="s">
        <v>566</v>
      </c>
      <c r="B42" s="6" t="s">
        <v>245</v>
      </c>
      <c r="C42" s="134"/>
    </row>
    <row r="43" spans="1:6" x14ac:dyDescent="0.25">
      <c r="A43" s="13" t="s">
        <v>564</v>
      </c>
      <c r="B43" s="6" t="s">
        <v>245</v>
      </c>
      <c r="C43" s="134"/>
    </row>
    <row r="44" spans="1:6" x14ac:dyDescent="0.25">
      <c r="A44" s="13" t="s">
        <v>563</v>
      </c>
      <c r="B44" s="6" t="s">
        <v>245</v>
      </c>
      <c r="C44" s="134"/>
    </row>
    <row r="45" spans="1:6" x14ac:dyDescent="0.25">
      <c r="A45" s="13" t="s">
        <v>562</v>
      </c>
      <c r="B45" s="6" t="s">
        <v>245</v>
      </c>
      <c r="C45" s="134"/>
    </row>
    <row r="46" spans="1:6" x14ac:dyDescent="0.25">
      <c r="A46" s="13" t="s">
        <v>557</v>
      </c>
      <c r="B46" s="6" t="s">
        <v>245</v>
      </c>
      <c r="C46" s="134"/>
    </row>
    <row r="47" spans="1:6" x14ac:dyDescent="0.25">
      <c r="A47" s="13" t="s">
        <v>558</v>
      </c>
      <c r="B47" s="6" t="s">
        <v>245</v>
      </c>
      <c r="C47" s="134"/>
    </row>
    <row r="48" spans="1:6" x14ac:dyDescent="0.25">
      <c r="A48" s="13" t="s">
        <v>559</v>
      </c>
      <c r="B48" s="6" t="s">
        <v>245</v>
      </c>
      <c r="C48" s="134"/>
    </row>
    <row r="49" spans="1:3" x14ac:dyDescent="0.25">
      <c r="A49" s="13" t="s">
        <v>560</v>
      </c>
      <c r="B49" s="6" t="s">
        <v>245</v>
      </c>
      <c r="C49" s="134"/>
    </row>
    <row r="50" spans="1:3" ht="25.5" x14ac:dyDescent="0.25">
      <c r="A50" s="7" t="s">
        <v>479</v>
      </c>
      <c r="B50" s="8" t="s">
        <v>245</v>
      </c>
      <c r="C50" s="131">
        <f>SUM(C40:C49)</f>
        <v>0</v>
      </c>
    </row>
    <row r="51" spans="1:3" x14ac:dyDescent="0.25">
      <c r="A51" s="13" t="s">
        <v>561</v>
      </c>
      <c r="B51" s="6" t="s">
        <v>246</v>
      </c>
      <c r="C51" s="134"/>
    </row>
    <row r="52" spans="1:3" x14ac:dyDescent="0.25">
      <c r="A52" s="13" t="s">
        <v>565</v>
      </c>
      <c r="B52" s="6" t="s">
        <v>246</v>
      </c>
      <c r="C52" s="134"/>
    </row>
    <row r="53" spans="1:3" ht="15" customHeight="1" x14ac:dyDescent="0.25">
      <c r="A53" s="13" t="s">
        <v>566</v>
      </c>
      <c r="B53" s="6" t="s">
        <v>246</v>
      </c>
      <c r="C53" s="134"/>
    </row>
    <row r="54" spans="1:3" x14ac:dyDescent="0.25">
      <c r="A54" s="13" t="s">
        <v>564</v>
      </c>
      <c r="B54" s="6" t="s">
        <v>246</v>
      </c>
      <c r="C54" s="134"/>
    </row>
    <row r="55" spans="1:3" x14ac:dyDescent="0.25">
      <c r="A55" s="13" t="s">
        <v>563</v>
      </c>
      <c r="B55" s="6" t="s">
        <v>246</v>
      </c>
      <c r="C55" s="134"/>
    </row>
    <row r="56" spans="1:3" x14ac:dyDescent="0.25">
      <c r="A56" s="13" t="s">
        <v>562</v>
      </c>
      <c r="B56" s="6" t="s">
        <v>246</v>
      </c>
      <c r="C56" s="134"/>
    </row>
    <row r="57" spans="1:3" x14ac:dyDescent="0.25">
      <c r="A57" s="13" t="s">
        <v>557</v>
      </c>
      <c r="B57" s="6" t="s">
        <v>246</v>
      </c>
      <c r="C57" s="134"/>
    </row>
    <row r="58" spans="1:3" x14ac:dyDescent="0.25">
      <c r="A58" s="13" t="s">
        <v>558</v>
      </c>
      <c r="B58" s="6" t="s">
        <v>246</v>
      </c>
      <c r="C58" s="134"/>
    </row>
    <row r="59" spans="1:3" x14ac:dyDescent="0.25">
      <c r="A59" s="13" t="s">
        <v>559</v>
      </c>
      <c r="B59" s="6" t="s">
        <v>246</v>
      </c>
      <c r="C59" s="134"/>
    </row>
    <row r="60" spans="1:3" x14ac:dyDescent="0.25">
      <c r="A60" s="13" t="s">
        <v>560</v>
      </c>
      <c r="B60" s="6" t="s">
        <v>246</v>
      </c>
      <c r="C60" s="134"/>
    </row>
    <row r="61" spans="1:3" ht="25.5" x14ac:dyDescent="0.25">
      <c r="A61" s="7" t="s">
        <v>482</v>
      </c>
      <c r="B61" s="8" t="s">
        <v>246</v>
      </c>
      <c r="C61" s="131">
        <f>SUM(C51:C60)</f>
        <v>0</v>
      </c>
    </row>
    <row r="62" spans="1:3" x14ac:dyDescent="0.25">
      <c r="A62" s="13" t="s">
        <v>556</v>
      </c>
      <c r="B62" s="6" t="s">
        <v>247</v>
      </c>
      <c r="C62" s="134"/>
    </row>
    <row r="63" spans="1:3" x14ac:dyDescent="0.25">
      <c r="A63" s="13" t="s">
        <v>565</v>
      </c>
      <c r="B63" s="6" t="s">
        <v>247</v>
      </c>
      <c r="C63" s="134"/>
    </row>
    <row r="64" spans="1:3" ht="15" customHeight="1" x14ac:dyDescent="0.25">
      <c r="A64" s="13" t="s">
        <v>566</v>
      </c>
      <c r="B64" s="6" t="s">
        <v>247</v>
      </c>
      <c r="C64" s="134">
        <v>0</v>
      </c>
    </row>
    <row r="65" spans="1:3" x14ac:dyDescent="0.25">
      <c r="A65" s="13" t="s">
        <v>564</v>
      </c>
      <c r="B65" s="6" t="s">
        <v>247</v>
      </c>
      <c r="C65" s="134"/>
    </row>
    <row r="66" spans="1:3" x14ac:dyDescent="0.25">
      <c r="A66" s="13" t="s">
        <v>563</v>
      </c>
      <c r="B66" s="6" t="s">
        <v>247</v>
      </c>
      <c r="C66" s="134"/>
    </row>
    <row r="67" spans="1:3" x14ac:dyDescent="0.25">
      <c r="A67" s="13" t="s">
        <v>562</v>
      </c>
      <c r="B67" s="6" t="s">
        <v>247</v>
      </c>
      <c r="C67" s="134"/>
    </row>
    <row r="68" spans="1:3" x14ac:dyDescent="0.25">
      <c r="A68" s="13" t="s">
        <v>557</v>
      </c>
      <c r="B68" s="6" t="s">
        <v>247</v>
      </c>
      <c r="C68" s="134"/>
    </row>
    <row r="69" spans="1:3" x14ac:dyDescent="0.25">
      <c r="A69" s="13" t="s">
        <v>558</v>
      </c>
      <c r="B69" s="6" t="s">
        <v>247</v>
      </c>
      <c r="C69" s="134"/>
    </row>
    <row r="70" spans="1:3" x14ac:dyDescent="0.25">
      <c r="A70" s="13" t="s">
        <v>559</v>
      </c>
      <c r="B70" s="6" t="s">
        <v>247</v>
      </c>
      <c r="C70" s="134"/>
    </row>
    <row r="71" spans="1:3" x14ac:dyDescent="0.25">
      <c r="A71" s="13" t="s">
        <v>560</v>
      </c>
      <c r="B71" s="6" t="s">
        <v>247</v>
      </c>
      <c r="C71" s="134"/>
    </row>
    <row r="72" spans="1:3" x14ac:dyDescent="0.25">
      <c r="A72" s="7" t="s">
        <v>430</v>
      </c>
      <c r="B72" s="8" t="s">
        <v>247</v>
      </c>
      <c r="C72" s="131">
        <f>SUM(C62:C71)</f>
        <v>0</v>
      </c>
    </row>
    <row r="73" spans="1:3" x14ac:dyDescent="0.25">
      <c r="A73" s="13" t="s">
        <v>567</v>
      </c>
      <c r="B73" s="5" t="s">
        <v>296</v>
      </c>
      <c r="C73" s="134"/>
    </row>
    <row r="74" spans="1:3" x14ac:dyDescent="0.25">
      <c r="A74" s="13" t="s">
        <v>568</v>
      </c>
      <c r="B74" s="5" t="s">
        <v>296</v>
      </c>
      <c r="C74" s="134"/>
    </row>
    <row r="75" spans="1:3" x14ac:dyDescent="0.25">
      <c r="A75" s="13" t="s">
        <v>576</v>
      </c>
      <c r="B75" s="5" t="s">
        <v>296</v>
      </c>
      <c r="C75" s="134"/>
    </row>
    <row r="76" spans="1:3" x14ac:dyDescent="0.25">
      <c r="A76" s="5" t="s">
        <v>575</v>
      </c>
      <c r="B76" s="5" t="s">
        <v>296</v>
      </c>
      <c r="C76" s="134"/>
    </row>
    <row r="77" spans="1:3" x14ac:dyDescent="0.25">
      <c r="A77" s="5" t="s">
        <v>574</v>
      </c>
      <c r="B77" s="5" t="s">
        <v>296</v>
      </c>
      <c r="C77" s="134"/>
    </row>
    <row r="78" spans="1:3" x14ac:dyDescent="0.25">
      <c r="A78" s="5" t="s">
        <v>573</v>
      </c>
      <c r="B78" s="5" t="s">
        <v>296</v>
      </c>
      <c r="C78" s="134"/>
    </row>
    <row r="79" spans="1:3" x14ac:dyDescent="0.25">
      <c r="A79" s="13" t="s">
        <v>572</v>
      </c>
      <c r="B79" s="5" t="s">
        <v>296</v>
      </c>
      <c r="C79" s="134"/>
    </row>
    <row r="80" spans="1:3" x14ac:dyDescent="0.25">
      <c r="A80" s="13" t="s">
        <v>577</v>
      </c>
      <c r="B80" s="5" t="s">
        <v>296</v>
      </c>
      <c r="C80" s="134"/>
    </row>
    <row r="81" spans="1:3" x14ac:dyDescent="0.25">
      <c r="A81" s="13" t="s">
        <v>569</v>
      </c>
      <c r="B81" s="5" t="s">
        <v>296</v>
      </c>
      <c r="C81" s="134"/>
    </row>
    <row r="82" spans="1:3" x14ac:dyDescent="0.25">
      <c r="A82" s="13" t="s">
        <v>570</v>
      </c>
      <c r="B82" s="5" t="s">
        <v>296</v>
      </c>
      <c r="C82" s="134"/>
    </row>
    <row r="83" spans="1:3" ht="25.5" x14ac:dyDescent="0.25">
      <c r="A83" s="7" t="s">
        <v>498</v>
      </c>
      <c r="B83" s="8" t="s">
        <v>296</v>
      </c>
      <c r="C83" s="131">
        <f>SUM(C73:C82)</f>
        <v>0</v>
      </c>
    </row>
    <row r="84" spans="1:3" x14ac:dyDescent="0.25">
      <c r="A84" s="13" t="s">
        <v>567</v>
      </c>
      <c r="B84" s="5" t="s">
        <v>719</v>
      </c>
      <c r="C84" s="134"/>
    </row>
    <row r="85" spans="1:3" x14ac:dyDescent="0.25">
      <c r="A85" s="13" t="s">
        <v>568</v>
      </c>
      <c r="B85" s="5" t="s">
        <v>719</v>
      </c>
      <c r="C85" s="134"/>
    </row>
    <row r="86" spans="1:3" x14ac:dyDescent="0.25">
      <c r="A86" s="13" t="s">
        <v>576</v>
      </c>
      <c r="B86" s="5" t="s">
        <v>719</v>
      </c>
      <c r="C86" s="134"/>
    </row>
    <row r="87" spans="1:3" x14ac:dyDescent="0.25">
      <c r="A87" s="5" t="s">
        <v>575</v>
      </c>
      <c r="B87" s="5" t="s">
        <v>719</v>
      </c>
      <c r="C87" s="134"/>
    </row>
    <row r="88" spans="1:3" x14ac:dyDescent="0.25">
      <c r="A88" s="5" t="s">
        <v>574</v>
      </c>
      <c r="B88" s="5" t="s">
        <v>719</v>
      </c>
      <c r="C88" s="134"/>
    </row>
    <row r="89" spans="1:3" x14ac:dyDescent="0.25">
      <c r="A89" s="5" t="s">
        <v>573</v>
      </c>
      <c r="B89" s="5" t="s">
        <v>719</v>
      </c>
      <c r="C89" s="134"/>
    </row>
    <row r="90" spans="1:3" x14ac:dyDescent="0.25">
      <c r="A90" s="13" t="s">
        <v>572</v>
      </c>
      <c r="B90" s="5" t="s">
        <v>719</v>
      </c>
      <c r="C90" s="134"/>
    </row>
    <row r="91" spans="1:3" x14ac:dyDescent="0.25">
      <c r="A91" s="13" t="s">
        <v>571</v>
      </c>
      <c r="B91" s="5" t="s">
        <v>719</v>
      </c>
      <c r="C91" s="134"/>
    </row>
    <row r="92" spans="1:3" x14ac:dyDescent="0.25">
      <c r="A92" s="13" t="s">
        <v>569</v>
      </c>
      <c r="B92" s="5" t="s">
        <v>719</v>
      </c>
      <c r="C92" s="134"/>
    </row>
    <row r="93" spans="1:3" x14ac:dyDescent="0.25">
      <c r="A93" s="13" t="s">
        <v>570</v>
      </c>
      <c r="B93" s="5" t="s">
        <v>719</v>
      </c>
      <c r="C93" s="134"/>
    </row>
    <row r="94" spans="1:3" x14ac:dyDescent="0.25">
      <c r="A94" s="15" t="s">
        <v>499</v>
      </c>
      <c r="B94" s="8" t="s">
        <v>719</v>
      </c>
      <c r="C94" s="131">
        <f>SUM(C84:C93)</f>
        <v>0</v>
      </c>
    </row>
    <row r="95" spans="1:3" x14ac:dyDescent="0.25">
      <c r="A95" s="13" t="s">
        <v>567</v>
      </c>
      <c r="B95" s="5" t="s">
        <v>722</v>
      </c>
      <c r="C95" s="134"/>
    </row>
    <row r="96" spans="1:3" x14ac:dyDescent="0.25">
      <c r="A96" s="13" t="s">
        <v>568</v>
      </c>
      <c r="B96" s="5" t="s">
        <v>722</v>
      </c>
      <c r="C96" s="134"/>
    </row>
    <row r="97" spans="1:3" x14ac:dyDescent="0.25">
      <c r="A97" s="13" t="s">
        <v>576</v>
      </c>
      <c r="B97" s="5" t="s">
        <v>722</v>
      </c>
      <c r="C97" s="134"/>
    </row>
    <row r="98" spans="1:3" x14ac:dyDescent="0.25">
      <c r="A98" s="5" t="s">
        <v>575</v>
      </c>
      <c r="B98" s="5" t="s">
        <v>722</v>
      </c>
      <c r="C98" s="134"/>
    </row>
    <row r="99" spans="1:3" x14ac:dyDescent="0.25">
      <c r="A99" s="5" t="s">
        <v>574</v>
      </c>
      <c r="B99" s="5" t="s">
        <v>722</v>
      </c>
      <c r="C99" s="134"/>
    </row>
    <row r="100" spans="1:3" x14ac:dyDescent="0.25">
      <c r="A100" s="5" t="s">
        <v>573</v>
      </c>
      <c r="B100" s="5" t="s">
        <v>722</v>
      </c>
      <c r="C100" s="134"/>
    </row>
    <row r="101" spans="1:3" x14ac:dyDescent="0.25">
      <c r="A101" s="13" t="s">
        <v>572</v>
      </c>
      <c r="B101" s="5" t="s">
        <v>722</v>
      </c>
      <c r="C101" s="134"/>
    </row>
    <row r="102" spans="1:3" x14ac:dyDescent="0.25">
      <c r="A102" s="13" t="s">
        <v>577</v>
      </c>
      <c r="B102" s="5" t="s">
        <v>722</v>
      </c>
      <c r="C102" s="134"/>
    </row>
    <row r="103" spans="1:3" x14ac:dyDescent="0.25">
      <c r="A103" s="13" t="s">
        <v>569</v>
      </c>
      <c r="B103" s="5" t="s">
        <v>722</v>
      </c>
      <c r="C103" s="134"/>
    </row>
    <row r="104" spans="1:3" x14ac:dyDescent="0.25">
      <c r="A104" s="13" t="s">
        <v>570</v>
      </c>
      <c r="B104" s="5" t="s">
        <v>722</v>
      </c>
      <c r="C104" s="134"/>
    </row>
    <row r="105" spans="1:3" ht="25.5" x14ac:dyDescent="0.25">
      <c r="A105" s="7" t="s">
        <v>500</v>
      </c>
      <c r="B105" s="8" t="s">
        <v>722</v>
      </c>
      <c r="C105" s="131">
        <f>SUM(C95:C104)</f>
        <v>0</v>
      </c>
    </row>
    <row r="106" spans="1:3" x14ac:dyDescent="0.25">
      <c r="A106" s="13" t="s">
        <v>567</v>
      </c>
      <c r="B106" s="5" t="s">
        <v>723</v>
      </c>
      <c r="C106" s="134"/>
    </row>
    <row r="107" spans="1:3" x14ac:dyDescent="0.25">
      <c r="A107" s="13" t="s">
        <v>568</v>
      </c>
      <c r="B107" s="5" t="s">
        <v>723</v>
      </c>
      <c r="C107" s="134"/>
    </row>
    <row r="108" spans="1:3" x14ac:dyDescent="0.25">
      <c r="A108" s="13" t="s">
        <v>576</v>
      </c>
      <c r="B108" s="5" t="s">
        <v>723</v>
      </c>
      <c r="C108" s="134"/>
    </row>
    <row r="109" spans="1:3" x14ac:dyDescent="0.25">
      <c r="A109" s="5" t="s">
        <v>575</v>
      </c>
      <c r="B109" s="5" t="s">
        <v>723</v>
      </c>
      <c r="C109" s="134"/>
    </row>
    <row r="110" spans="1:3" x14ac:dyDescent="0.25">
      <c r="A110" s="5" t="s">
        <v>574</v>
      </c>
      <c r="B110" s="5" t="s">
        <v>723</v>
      </c>
      <c r="C110" s="134"/>
    </row>
    <row r="111" spans="1:3" x14ac:dyDescent="0.25">
      <c r="A111" s="5" t="s">
        <v>573</v>
      </c>
      <c r="B111" s="5" t="s">
        <v>723</v>
      </c>
      <c r="C111" s="134"/>
    </row>
    <row r="112" spans="1:3" x14ac:dyDescent="0.25">
      <c r="A112" s="13" t="s">
        <v>572</v>
      </c>
      <c r="B112" s="5" t="s">
        <v>723</v>
      </c>
      <c r="C112" s="134"/>
    </row>
    <row r="113" spans="1:3" x14ac:dyDescent="0.25">
      <c r="A113" s="13" t="s">
        <v>571</v>
      </c>
      <c r="B113" s="5" t="s">
        <v>723</v>
      </c>
      <c r="C113" s="134"/>
    </row>
    <row r="114" spans="1:3" x14ac:dyDescent="0.25">
      <c r="A114" s="13" t="s">
        <v>569</v>
      </c>
      <c r="B114" s="5" t="s">
        <v>723</v>
      </c>
      <c r="C114" s="134"/>
    </row>
    <row r="115" spans="1:3" x14ac:dyDescent="0.25">
      <c r="A115" s="13" t="s">
        <v>570</v>
      </c>
      <c r="B115" s="5" t="s">
        <v>723</v>
      </c>
      <c r="C115" s="134"/>
    </row>
    <row r="116" spans="1:3" x14ac:dyDescent="0.25">
      <c r="A116" s="15" t="s">
        <v>501</v>
      </c>
      <c r="B116" s="8" t="s">
        <v>723</v>
      </c>
      <c r="C116" s="131">
        <f>SUM(C106:C115)</f>
        <v>0</v>
      </c>
    </row>
    <row r="117" spans="1:3" x14ac:dyDescent="0.25">
      <c r="C117" s="95">
        <f>C17+C28+C39+C50+C61+C72+C83+C94+C105+C116</f>
        <v>6682000</v>
      </c>
    </row>
  </sheetData>
  <mergeCells count="3">
    <mergeCell ref="A3:C3"/>
    <mergeCell ref="A4:C4"/>
    <mergeCell ref="A2:C2"/>
  </mergeCells>
  <phoneticPr fontId="4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38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5"/>
  <sheetViews>
    <sheetView view="pageBreakPreview" topLeftCell="A4" zoomScale="60" zoomScaleNormal="100" workbookViewId="0">
      <selection activeCell="C34" sqref="C34"/>
    </sheetView>
  </sheetViews>
  <sheetFormatPr defaultRowHeight="15" x14ac:dyDescent="0.25"/>
  <cols>
    <col min="1" max="1" width="65" customWidth="1"/>
    <col min="3" max="3" width="16.85546875" style="95" customWidth="1"/>
  </cols>
  <sheetData>
    <row r="1" spans="1:3" x14ac:dyDescent="0.25">
      <c r="C1" s="106" t="s">
        <v>664</v>
      </c>
    </row>
    <row r="2" spans="1:3" ht="18" x14ac:dyDescent="0.25">
      <c r="A2" s="242" t="str">
        <f>Mellékletek!A1</f>
        <v>Eszteregnye Község Önkormányzata</v>
      </c>
      <c r="B2" s="242"/>
      <c r="C2" s="242"/>
    </row>
    <row r="3" spans="1:3" ht="27" customHeight="1" x14ac:dyDescent="0.25">
      <c r="A3" s="243" t="s">
        <v>688</v>
      </c>
      <c r="B3" s="243"/>
      <c r="C3" s="243"/>
    </row>
    <row r="4" spans="1:3" ht="26.25" customHeight="1" x14ac:dyDescent="0.25">
      <c r="A4" s="245" t="s">
        <v>684</v>
      </c>
      <c r="B4" s="254"/>
      <c r="C4" s="254"/>
    </row>
    <row r="6" spans="1:3" ht="25.5" x14ac:dyDescent="0.25">
      <c r="A6" s="44" t="s">
        <v>583</v>
      </c>
      <c r="B6" s="3" t="s">
        <v>46</v>
      </c>
      <c r="C6" s="133" t="s">
        <v>1</v>
      </c>
    </row>
    <row r="7" spans="1:3" x14ac:dyDescent="0.25">
      <c r="A7" s="5" t="s">
        <v>483</v>
      </c>
      <c r="B7" s="5" t="s">
        <v>254</v>
      </c>
      <c r="C7" s="134"/>
    </row>
    <row r="8" spans="1:3" x14ac:dyDescent="0.25">
      <c r="A8" s="5" t="s">
        <v>484</v>
      </c>
      <c r="B8" s="5" t="s">
        <v>254</v>
      </c>
      <c r="C8" s="134"/>
    </row>
    <row r="9" spans="1:3" x14ac:dyDescent="0.25">
      <c r="A9" s="5" t="s">
        <v>485</v>
      </c>
      <c r="B9" s="5" t="s">
        <v>254</v>
      </c>
      <c r="C9" s="134">
        <v>5000000</v>
      </c>
    </row>
    <row r="10" spans="1:3" x14ac:dyDescent="0.25">
      <c r="A10" s="5" t="s">
        <v>486</v>
      </c>
      <c r="B10" s="5" t="s">
        <v>254</v>
      </c>
      <c r="C10" s="134"/>
    </row>
    <row r="11" spans="1:3" x14ac:dyDescent="0.25">
      <c r="A11" s="7" t="s">
        <v>435</v>
      </c>
      <c r="B11" s="8" t="s">
        <v>254</v>
      </c>
      <c r="C11" s="135">
        <f>SUM(C7:C10)</f>
        <v>5000000</v>
      </c>
    </row>
    <row r="12" spans="1:3" x14ac:dyDescent="0.25">
      <c r="A12" s="5" t="s">
        <v>436</v>
      </c>
      <c r="B12" s="6" t="s">
        <v>255</v>
      </c>
      <c r="C12" s="164">
        <f>C13+C14</f>
        <v>11000000</v>
      </c>
    </row>
    <row r="13" spans="1:3" x14ac:dyDescent="0.25">
      <c r="A13" s="53" t="s">
        <v>681</v>
      </c>
      <c r="B13" s="53" t="s">
        <v>255</v>
      </c>
      <c r="C13" s="134">
        <v>11000000</v>
      </c>
    </row>
    <row r="14" spans="1:3" ht="27" x14ac:dyDescent="0.25">
      <c r="A14" s="53" t="s">
        <v>256</v>
      </c>
      <c r="B14" s="53" t="s">
        <v>255</v>
      </c>
      <c r="C14" s="134"/>
    </row>
    <row r="15" spans="1:3" x14ac:dyDescent="0.25">
      <c r="A15" s="5" t="s">
        <v>438</v>
      </c>
      <c r="B15" s="6" t="s">
        <v>260</v>
      </c>
      <c r="C15" s="165">
        <f>SUM(C16:C19)</f>
        <v>2500000</v>
      </c>
    </row>
    <row r="16" spans="1:3" ht="27" x14ac:dyDescent="0.25">
      <c r="A16" s="53" t="s">
        <v>261</v>
      </c>
      <c r="B16" s="53" t="s">
        <v>260</v>
      </c>
      <c r="C16" s="156"/>
    </row>
    <row r="17" spans="1:3" ht="27" x14ac:dyDescent="0.25">
      <c r="A17" s="53" t="s">
        <v>262</v>
      </c>
      <c r="B17" s="53" t="s">
        <v>260</v>
      </c>
      <c r="C17" s="156">
        <v>2500000</v>
      </c>
    </row>
    <row r="18" spans="1:3" x14ac:dyDescent="0.25">
      <c r="A18" s="53" t="s">
        <v>263</v>
      </c>
      <c r="B18" s="53" t="s">
        <v>260</v>
      </c>
      <c r="C18" s="134"/>
    </row>
    <row r="19" spans="1:3" x14ac:dyDescent="0.25">
      <c r="A19" s="53" t="s">
        <v>264</v>
      </c>
      <c r="B19" s="53" t="s">
        <v>260</v>
      </c>
      <c r="C19" s="134"/>
    </row>
    <row r="20" spans="1:3" x14ac:dyDescent="0.25">
      <c r="A20" s="5" t="s">
        <v>487</v>
      </c>
      <c r="B20" s="6" t="s">
        <v>265</v>
      </c>
      <c r="C20" s="134"/>
    </row>
    <row r="21" spans="1:3" x14ac:dyDescent="0.25">
      <c r="A21" s="53" t="s">
        <v>266</v>
      </c>
      <c r="B21" s="53" t="s">
        <v>265</v>
      </c>
      <c r="C21" s="134"/>
    </row>
    <row r="22" spans="1:3" x14ac:dyDescent="0.25">
      <c r="A22" s="53" t="s">
        <v>267</v>
      </c>
      <c r="B22" s="53" t="s">
        <v>265</v>
      </c>
      <c r="C22" s="134"/>
    </row>
    <row r="23" spans="1:3" x14ac:dyDescent="0.25">
      <c r="A23" s="7" t="s">
        <v>466</v>
      </c>
      <c r="B23" s="8" t="s">
        <v>268</v>
      </c>
      <c r="C23" s="135">
        <f>C12+C15+C20</f>
        <v>13500000</v>
      </c>
    </row>
    <row r="24" spans="1:3" x14ac:dyDescent="0.25">
      <c r="A24" s="5" t="s">
        <v>488</v>
      </c>
      <c r="B24" s="5" t="s">
        <v>269</v>
      </c>
      <c r="C24" s="134"/>
    </row>
    <row r="25" spans="1:3" x14ac:dyDescent="0.25">
      <c r="A25" s="5" t="s">
        <v>489</v>
      </c>
      <c r="B25" s="5" t="s">
        <v>269</v>
      </c>
      <c r="C25" s="134"/>
    </row>
    <row r="26" spans="1:3" x14ac:dyDescent="0.25">
      <c r="A26" s="5" t="s">
        <v>490</v>
      </c>
      <c r="B26" s="5" t="s">
        <v>269</v>
      </c>
      <c r="C26" s="134"/>
    </row>
    <row r="27" spans="1:3" x14ac:dyDescent="0.25">
      <c r="A27" s="5" t="s">
        <v>491</v>
      </c>
      <c r="B27" s="5" t="s">
        <v>269</v>
      </c>
      <c r="C27" s="134"/>
    </row>
    <row r="28" spans="1:3" x14ac:dyDescent="0.25">
      <c r="A28" s="5" t="s">
        <v>492</v>
      </c>
      <c r="B28" s="5" t="s">
        <v>269</v>
      </c>
      <c r="C28" s="134"/>
    </row>
    <row r="29" spans="1:3" x14ac:dyDescent="0.25">
      <c r="A29" s="5" t="s">
        <v>493</v>
      </c>
      <c r="B29" s="5" t="s">
        <v>269</v>
      </c>
      <c r="C29" s="134"/>
    </row>
    <row r="30" spans="1:3" x14ac:dyDescent="0.25">
      <c r="A30" s="5" t="s">
        <v>494</v>
      </c>
      <c r="B30" s="5" t="s">
        <v>269</v>
      </c>
      <c r="C30" s="134"/>
    </row>
    <row r="31" spans="1:3" x14ac:dyDescent="0.25">
      <c r="A31" s="5" t="s">
        <v>495</v>
      </c>
      <c r="B31" s="5" t="s">
        <v>269</v>
      </c>
      <c r="C31" s="134"/>
    </row>
    <row r="32" spans="1:3" ht="45" x14ac:dyDescent="0.25">
      <c r="A32" s="5" t="s">
        <v>496</v>
      </c>
      <c r="B32" s="5" t="s">
        <v>269</v>
      </c>
      <c r="C32" s="134"/>
    </row>
    <row r="33" spans="1:3" x14ac:dyDescent="0.25">
      <c r="A33" s="5" t="s">
        <v>497</v>
      </c>
      <c r="B33" s="5" t="s">
        <v>269</v>
      </c>
      <c r="C33" s="134">
        <v>50000</v>
      </c>
    </row>
    <row r="34" spans="1:3" x14ac:dyDescent="0.25">
      <c r="A34" s="7" t="s">
        <v>440</v>
      </c>
      <c r="B34" s="8" t="s">
        <v>269</v>
      </c>
      <c r="C34" s="135">
        <f>SUM(C24:C33)</f>
        <v>50000</v>
      </c>
    </row>
    <row r="35" spans="1:3" x14ac:dyDescent="0.25">
      <c r="C35" s="95">
        <f>C11+C23+C34</f>
        <v>18550000</v>
      </c>
    </row>
  </sheetData>
  <mergeCells count="3">
    <mergeCell ref="A3:C3"/>
    <mergeCell ref="A4:C4"/>
    <mergeCell ref="A2:C2"/>
  </mergeCells>
  <phoneticPr fontId="4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95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15</vt:i4>
      </vt:variant>
      <vt:variant>
        <vt:lpstr>Névvel ellátott tartományok</vt:lpstr>
      </vt:variant>
      <vt:variant>
        <vt:i4>22</vt:i4>
      </vt:variant>
    </vt:vector>
  </HeadingPairs>
  <TitlesOfParts>
    <vt:vector size="37" baseType="lpstr">
      <vt:lpstr>Mellékletek</vt:lpstr>
      <vt:lpstr>kiemelt ei</vt:lpstr>
      <vt:lpstr>kiadások működés felhalmozás</vt:lpstr>
      <vt:lpstr>bevételek működés felhalmozás</vt:lpstr>
      <vt:lpstr>létszám</vt:lpstr>
      <vt:lpstr>szociális kiadások</vt:lpstr>
      <vt:lpstr>átadott</vt:lpstr>
      <vt:lpstr>átvett</vt:lpstr>
      <vt:lpstr>helyi adók</vt:lpstr>
      <vt:lpstr>beruházások felújítások</vt:lpstr>
      <vt:lpstr>tartalékok</vt:lpstr>
      <vt:lpstr>stabilitási 1</vt:lpstr>
      <vt:lpstr>stabilitási 2</vt:lpstr>
      <vt:lpstr>EU projektek</vt:lpstr>
      <vt:lpstr>TÖBB ÉVES</vt:lpstr>
      <vt:lpstr>'TÖBB ÉVES'!_pr235</vt:lpstr>
      <vt:lpstr>'TÖBB ÉVES'!_pr236</vt:lpstr>
      <vt:lpstr>'TÖBB ÉVES'!_pr313</vt:lpstr>
      <vt:lpstr>'TÖBB ÉVES'!_pr314</vt:lpstr>
      <vt:lpstr>'TÖBB ÉVES'!_pr315</vt:lpstr>
      <vt:lpstr>'stabilitási 2'!foot_4_place</vt:lpstr>
      <vt:lpstr>'stabilitási 2'!foot_53_place</vt:lpstr>
      <vt:lpstr>átadott!Nyomtatási_terület</vt:lpstr>
      <vt:lpstr>átvett!Nyomtatási_terület</vt:lpstr>
      <vt:lpstr>'beruházások felújítások'!Nyomtatási_terület</vt:lpstr>
      <vt:lpstr>'bevételek működés felhalmozás'!Nyomtatási_terület</vt:lpstr>
      <vt:lpstr>'EU projektek'!Nyomtatási_terület</vt:lpstr>
      <vt:lpstr>'helyi adók'!Nyomtatási_terület</vt:lpstr>
      <vt:lpstr>'kiadások működés felhalmozás'!Nyomtatási_terület</vt:lpstr>
      <vt:lpstr>'kiemelt ei'!Nyomtatási_terület</vt:lpstr>
      <vt:lpstr>létszám!Nyomtatási_terület</vt:lpstr>
      <vt:lpstr>Mellékletek!Nyomtatási_terület</vt:lpstr>
      <vt:lpstr>'stabilitási 1'!Nyomtatási_terület</vt:lpstr>
      <vt:lpstr>'stabilitási 2'!Nyomtatási_terület</vt:lpstr>
      <vt:lpstr>'szociális kiadások'!Nyomtatási_terület</vt:lpstr>
      <vt:lpstr>tartalékok!Nyomtatási_terület</vt:lpstr>
      <vt:lpstr>'TÖBB ÉVES'!Nyomtatási_terület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</dc:creator>
  <cp:lastModifiedBy>Szilajka Eszter</cp:lastModifiedBy>
  <cp:lastPrinted>2018-02-19T09:39:05Z</cp:lastPrinted>
  <dcterms:created xsi:type="dcterms:W3CDTF">2014-01-03T21:48:14Z</dcterms:created>
  <dcterms:modified xsi:type="dcterms:W3CDTF">2018-02-19T09:39:09Z</dcterms:modified>
</cp:coreProperties>
</file>