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0730" windowHeight="11760" tabRatio="727"/>
  </bookViews>
  <sheets>
    <sheet name="2.1.sz.mell  " sheetId="140" r:id="rId1"/>
    <sheet name="2.2.sz.mell  " sheetId="139" r:id="rId2"/>
  </sheets>
  <externalReferences>
    <externalReference r:id="rId3"/>
    <externalReference r:id="rId4"/>
    <externalReference r:id="rId5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 localSheetId="1">#REF!</definedName>
    <definedName name="css">#REF!</definedName>
    <definedName name="css_k">[2]Családsegítés!$C$27:$C$86</definedName>
    <definedName name="css_k_" localSheetId="0">#REF!</definedName>
    <definedName name="css_k_" localSheetId="1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 localSheetId="1">#REF!</definedName>
    <definedName name="gyj">#REF!</definedName>
    <definedName name="gyj_k">[2]Gyermekjóléti!$C$27:$C$86</definedName>
    <definedName name="gyj_k_" localSheetId="0">#REF!</definedName>
    <definedName name="gyj_k_" localSheetId="1">#REF!</definedName>
    <definedName name="gyj_k_">#REF!</definedName>
    <definedName name="K_LSZA_BECS_1">#REF!</definedName>
    <definedName name="kjz" localSheetId="0">#REF!</definedName>
    <definedName name="kjz" localSheetId="1">#REF!</definedName>
    <definedName name="kjz">#REF!</definedName>
    <definedName name="kjz_k">[2]körjegyzőség!$C$9:$C$28</definedName>
    <definedName name="kjz_k_" localSheetId="0">#REF!</definedName>
    <definedName name="kjz_k_" localSheetId="1">#REF!</definedName>
    <definedName name="kjz_k_">#REF!</definedName>
    <definedName name="KSH_R">#REF!</definedName>
    <definedName name="nev_c" localSheetId="0">#REF!</definedName>
    <definedName name="nev_c" localSheetId="1">#REF!</definedName>
    <definedName name="nev_c">#REF!</definedName>
    <definedName name="nev_g" localSheetId="0">#REF!</definedName>
    <definedName name="nev_g" localSheetId="1">#REF!</definedName>
    <definedName name="nev_g">#REF!</definedName>
    <definedName name="nev_k" localSheetId="0">#REF!</definedName>
    <definedName name="nev_k" localSheetId="1">#REF!</definedName>
    <definedName name="nev_k">#REF!</definedName>
    <definedName name="_xlnm.Print_Area" localSheetId="0">'2.1.sz.mell  '!$A$1:$G$31</definedName>
    <definedName name="_xlnm.Print_Area" localSheetId="1">'2.2.sz.mell  '!$A$1:$G$34</definedName>
    <definedName name="PUK">#REF!</definedName>
    <definedName name="TAM_jogc_feldkod">[3]NATUR_select!$C$16:$D$287</definedName>
    <definedName name="URSZ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40"/>
  <c r="C24" l="1"/>
  <c r="C27" s="1"/>
  <c r="C18"/>
  <c r="G27"/>
  <c r="F27"/>
  <c r="G18"/>
  <c r="F18"/>
  <c r="D18"/>
  <c r="G30" i="139"/>
  <c r="F30"/>
  <c r="C24"/>
  <c r="D18"/>
  <c r="D30" s="1"/>
  <c r="C18"/>
  <c r="G17"/>
  <c r="F17"/>
  <c r="D17"/>
  <c r="C17"/>
  <c r="C30" l="1"/>
  <c r="C31" s="1"/>
  <c r="G28" i="140"/>
  <c r="G30" s="1"/>
  <c r="F31" i="139"/>
  <c r="C33" s="1"/>
  <c r="F28" i="140"/>
  <c r="F30" s="1"/>
  <c r="G31" i="139"/>
  <c r="G33" s="1"/>
  <c r="G32"/>
  <c r="F32"/>
  <c r="D32"/>
  <c r="F33"/>
  <c r="G29" i="140"/>
  <c r="C29"/>
  <c r="D30"/>
  <c r="D28"/>
  <c r="D29"/>
  <c r="C28"/>
  <c r="D31" i="139"/>
  <c r="F29" i="140"/>
  <c r="C32" i="139"/>
  <c r="C30" i="140" l="1"/>
  <c r="D33" i="139"/>
</calcChain>
</file>

<file path=xl/sharedStrings.xml><?xml version="1.0" encoding="utf-8"?>
<sst xmlns="http://schemas.openxmlformats.org/spreadsheetml/2006/main" count="170" uniqueCount="110">
  <si>
    <t xml:space="preserve">  Rövid lejáratú hitelek, kölcsönök felvétele</t>
  </si>
  <si>
    <t xml:space="preserve">I. Működési célú bevételek és kiadások mérlege
</t>
  </si>
  <si>
    <t xml:space="preserve">II. Felhalmozási célú bevételek és kiadások mérlege
</t>
  </si>
  <si>
    <t>Felhalmozási bevételek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</si>
  <si>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</si>
  <si>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</si>
  <si>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</si>
  <si>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</si>
  <si>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</si>
  <si>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</si>
  <si>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</si>
  <si>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</si>
  <si>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</si>
  <si>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</si>
  <si>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</si>
  <si>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</si>
  <si>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</si>
  <si>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</si>
  <si>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</si>
  <si>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</si>
  <si>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</si>
  <si>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</si>
  <si>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</si>
  <si>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</si>
  <si>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</si>
  <si>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</si>
  <si>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</si>
  <si>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</si>
  <si>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</si>
  <si>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</si>
  <si>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</si>
  <si>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</si>
  <si>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Tartalékok</t>
  </si>
  <si>
    <t>Bevételek</t>
  </si>
  <si>
    <t>Kiadások</t>
  </si>
  <si>
    <t xml:space="preserve"> Ezer forintban !</t>
  </si>
  <si>
    <t>Megnevezés</t>
  </si>
  <si>
    <t>Személyi juttatások</t>
  </si>
  <si>
    <t>Sor-
szám</t>
  </si>
  <si>
    <t>Rövid lejáratú hitelek törlesztése</t>
  </si>
  <si>
    <t>Hosszú lejáratú hitelek törlesztése</t>
  </si>
  <si>
    <t>Költségvetési hiány:</t>
  </si>
  <si>
    <t>Költségvetési többlet:</t>
  </si>
  <si>
    <t>Közhatalmi bevételek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</si>
  <si>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</si>
  <si>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</si>
  <si>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</si>
  <si>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</si>
  <si>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</si>
  <si>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</si>
  <si>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</si>
  <si>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</si>
  <si>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</si>
  <si>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</si>
  <si>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</si>
  <si>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</si>
  <si>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</si>
  <si>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</si>
  <si>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</si>
  <si>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</si>
  <si>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</si>
  <si>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</si>
  <si>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</si>
  <si>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</si>
  <si>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</si>
  <si>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</si>
  <si>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</si>
  <si>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</si>
  <si>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</si>
  <si>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</si>
  <si>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</si>
  <si>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</si>
  <si>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</si>
  <si>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</si>
  <si>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</si>
  <si>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Egyéb működési bevételek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</si>
  <si>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</si>
  <si>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</si>
  <si>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</si>
  <si>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</si>
  <si>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</si>
  <si>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</si>
  <si>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</si>
  <si>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</si>
  <si>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</si>
  <si>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</si>
  <si>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</si>
  <si>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</si>
  <si>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</si>
  <si>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</si>
  <si>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</si>
  <si>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</si>
  <si>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</si>
  <si>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</si>
  <si>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</si>
  <si>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</si>
  <si>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</si>
  <si>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</si>
  <si>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</si>
  <si>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</si>
  <si>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</si>
  <si>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</si>
  <si>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</si>
  <si>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</si>
  <si>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2018. évi teljesítés</t>
  </si>
  <si>
    <t>2018. évi módosított előirányzat</t>
  </si>
  <si>
    <t>4.sz. melléklet</t>
  </si>
  <si>
    <t>5. sz. melléklet</t>
  </si>
  <si>
    <t>Belföldi finanszírozás kiadásai</t>
  </si>
  <si>
    <t>Műk. Célú átvett pénze.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</si>
</sst>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9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sz val="10"/>
      <name val="Arial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0" fontId="17" fillId="0" borderId="0"/>
    <xf numFmtId="0" fontId="17" fillId="0" borderId="0"/>
    <xf numFmtId="0" fontId="6" fillId="0" borderId="0"/>
    <xf numFmtId="9" fontId="9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right" vertical="center" wrapText="1" indent="1"/>
    </xf>
    <xf numFmtId="164" fontId="10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2" borderId="0" xfId="10" applyFont="1" applyFill="1" applyProtection="1"/>
    <xf numFmtId="164" fontId="0" fillId="2" borderId="0" xfId="0" applyNumberForma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centerContinuous" vertical="center" wrapText="1"/>
    </xf>
    <xf numFmtId="164" fontId="0" fillId="2" borderId="0" xfId="0" applyNumberFormat="1" applyFill="1" applyAlignment="1" applyProtection="1">
      <alignment horizontal="centerContinuous" vertical="center"/>
    </xf>
    <xf numFmtId="164" fontId="0" fillId="2" borderId="0" xfId="0" applyNumberFormat="1" applyFill="1" applyAlignment="1" applyProtection="1">
      <alignment horizontal="center" vertical="center" wrapText="1"/>
    </xf>
    <xf numFmtId="164" fontId="5" fillId="2" borderId="8" xfId="0" applyNumberFormat="1" applyFont="1" applyFill="1" applyBorder="1" applyAlignment="1" applyProtection="1">
      <alignment horizontal="centerContinuous" vertical="center" wrapText="1"/>
    </xf>
    <xf numFmtId="164" fontId="5" fillId="2" borderId="9" xfId="0" applyNumberFormat="1" applyFont="1" applyFill="1" applyBorder="1" applyAlignment="1" applyProtection="1">
      <alignment horizontal="centerContinuous" vertical="center" wrapText="1"/>
    </xf>
    <xf numFmtId="164" fontId="5" fillId="2" borderId="23" xfId="0" applyNumberFormat="1" applyFont="1" applyFill="1" applyBorder="1" applyAlignment="1" applyProtection="1">
      <alignment horizontal="centerContinuous" vertical="center" wrapText="1"/>
    </xf>
    <xf numFmtId="164" fontId="5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8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164" fontId="11" fillId="2" borderId="24" xfId="0" applyNumberFormat="1" applyFont="1" applyFill="1" applyBorder="1" applyAlignment="1" applyProtection="1">
      <alignment horizontal="center" vertical="center" wrapText="1"/>
    </xf>
    <xf numFmtId="164" fontId="11" fillId="2" borderId="8" xfId="0" applyNumberFormat="1" applyFont="1" applyFill="1" applyBorder="1" applyAlignment="1" applyProtection="1">
      <alignment horizontal="center" vertical="center" wrapText="1"/>
    </xf>
    <xf numFmtId="164" fontId="11" fillId="2" borderId="9" xfId="0" applyNumberFormat="1" applyFont="1" applyFill="1" applyBorder="1" applyAlignment="1" applyProtection="1">
      <alignment horizontal="center" vertical="center" wrapText="1"/>
    </xf>
    <xf numFmtId="164" fontId="11" fillId="2" borderId="7" xfId="0" applyNumberFormat="1" applyFont="1" applyFill="1" applyBorder="1" applyAlignment="1" applyProtection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0" fillId="2" borderId="25" xfId="0" applyNumberFormat="1" applyFill="1" applyBorder="1" applyAlignment="1" applyProtection="1">
      <alignment horizontal="left" vertical="center" wrapText="1" indent="1"/>
    </xf>
    <xf numFmtId="164" fontId="10" fillId="2" borderId="10" xfId="0" applyNumberFormat="1" applyFont="1" applyFill="1" applyBorder="1" applyAlignment="1" applyProtection="1">
      <alignment horizontal="left" vertical="center" wrapText="1" indent="1"/>
    </xf>
    <xf numFmtId="164" fontId="10" fillId="2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26" xfId="0" applyNumberFormat="1" applyFill="1" applyBorder="1" applyAlignment="1" applyProtection="1">
      <alignment horizontal="left" vertical="center" wrapText="1" indent="1"/>
    </xf>
    <xf numFmtId="164" fontId="10" fillId="2" borderId="13" xfId="0" applyNumberFormat="1" applyFont="1" applyFill="1" applyBorder="1" applyAlignment="1" applyProtection="1">
      <alignment horizontal="left" vertical="center" wrapText="1" indent="1"/>
    </xf>
    <xf numFmtId="164" fontId="10" fillId="2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27" xfId="0" applyNumberFormat="1" applyFont="1" applyFill="1" applyBorder="1" applyAlignment="1" applyProtection="1">
      <alignment horizontal="left" vertical="center" wrapText="1" indent="1"/>
    </xf>
    <xf numFmtId="164" fontId="10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2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2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4" xfId="0" applyNumberFormat="1" applyFont="1" applyFill="1" applyBorder="1" applyAlignment="1" applyProtection="1">
      <alignment horizontal="left" vertical="center" wrapText="1" indent="1"/>
    </xf>
    <xf numFmtId="164" fontId="11" fillId="2" borderId="8" xfId="0" applyNumberFormat="1" applyFont="1" applyFill="1" applyBorder="1" applyAlignment="1" applyProtection="1">
      <alignment horizontal="left" vertical="center" wrapText="1" indent="1"/>
    </xf>
    <xf numFmtId="164" fontId="11" fillId="2" borderId="9" xfId="0" applyNumberFormat="1" applyFont="1" applyFill="1" applyBorder="1" applyAlignment="1" applyProtection="1">
      <alignment horizontal="right" vertical="center" wrapText="1" indent="1"/>
    </xf>
    <xf numFmtId="164" fontId="11" fillId="2" borderId="7" xfId="0" applyNumberFormat="1" applyFont="1" applyFill="1" applyBorder="1" applyAlignment="1" applyProtection="1">
      <alignment horizontal="right" vertical="center" wrapText="1" indent="1"/>
    </xf>
    <xf numFmtId="164" fontId="9" fillId="2" borderId="28" xfId="0" applyNumberFormat="1" applyFont="1" applyFill="1" applyBorder="1" applyAlignment="1" applyProtection="1">
      <alignment horizontal="left" vertical="center" wrapText="1" indent="1"/>
    </xf>
    <xf numFmtId="164" fontId="12" fillId="2" borderId="21" xfId="0" applyNumberFormat="1" applyFont="1" applyFill="1" applyBorder="1" applyAlignment="1" applyProtection="1">
      <alignment horizontal="left" vertical="center" wrapText="1" indent="1"/>
    </xf>
    <xf numFmtId="164" fontId="15" fillId="2" borderId="22" xfId="0" applyNumberFormat="1" applyFont="1" applyFill="1" applyBorder="1" applyAlignment="1" applyProtection="1">
      <alignment horizontal="right" vertical="center" wrapText="1" indent="1"/>
    </xf>
    <xf numFmtId="164" fontId="12" fillId="2" borderId="13" xfId="0" applyNumberFormat="1" applyFont="1" applyFill="1" applyBorder="1" applyAlignment="1" applyProtection="1">
      <alignment horizontal="left" vertical="center" wrapText="1" indent="1"/>
    </xf>
    <xf numFmtId="164" fontId="12" fillId="2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26" xfId="0" applyNumberFormat="1" applyFont="1" applyFill="1" applyBorder="1" applyAlignment="1" applyProtection="1">
      <alignment horizontal="left" vertical="center" wrapText="1" indent="1"/>
    </xf>
    <xf numFmtId="164" fontId="12" fillId="2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2" borderId="14" xfId="0" applyNumberFormat="1" applyFont="1" applyFill="1" applyBorder="1" applyAlignment="1" applyProtection="1">
      <alignment horizontal="right" vertical="center" wrapText="1" indent="1"/>
    </xf>
    <xf numFmtId="164" fontId="12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8" xfId="0" applyNumberFormat="1" applyFont="1" applyFill="1" applyBorder="1" applyAlignment="1" applyProtection="1">
      <alignment horizontal="left" vertical="center" wrapText="1" indent="1"/>
    </xf>
    <xf numFmtId="164" fontId="14" fillId="2" borderId="30" xfId="0" applyNumberFormat="1" applyFont="1" applyFill="1" applyBorder="1" applyAlignment="1" applyProtection="1">
      <alignment horizontal="right" vertical="center" wrapText="1" indent="1"/>
    </xf>
    <xf numFmtId="164" fontId="14" fillId="2" borderId="1" xfId="0" applyNumberFormat="1" applyFont="1" applyFill="1" applyBorder="1" applyAlignment="1" applyProtection="1">
      <alignment horizontal="right" vertical="center" wrapText="1" indent="1"/>
    </xf>
    <xf numFmtId="164" fontId="11" fillId="2" borderId="23" xfId="0" applyNumberFormat="1" applyFont="1" applyFill="1" applyBorder="1" applyAlignment="1" applyProtection="1">
      <alignment horizontal="center" vertical="center" wrapText="1"/>
    </xf>
    <xf numFmtId="164" fontId="10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28" xfId="0" applyNumberFormat="1" applyFill="1" applyBorder="1" applyAlignment="1" applyProtection="1">
      <alignment horizontal="left" vertical="center" wrapText="1" indent="1"/>
    </xf>
    <xf numFmtId="164" fontId="10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2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21" xfId="0" applyNumberFormat="1" applyFont="1" applyFill="1" applyBorder="1" applyAlignment="1" applyProtection="1">
      <alignment horizontal="left" vertical="center" wrapText="1" indent="1"/>
    </xf>
    <xf numFmtId="164" fontId="15" fillId="2" borderId="21" xfId="0" applyNumberFormat="1" applyFont="1" applyFill="1" applyBorder="1" applyAlignment="1" applyProtection="1">
      <alignment horizontal="left" vertical="center" wrapText="1" indent="1"/>
    </xf>
    <xf numFmtId="164" fontId="15" fillId="2" borderId="11" xfId="0" applyNumberFormat="1" applyFont="1" applyFill="1" applyBorder="1" applyAlignment="1" applyProtection="1">
      <alignment horizontal="right" vertical="center" wrapText="1" indent="1"/>
    </xf>
    <xf numFmtId="164" fontId="12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3" xfId="0" applyNumberFormat="1" applyFont="1" applyFill="1" applyBorder="1" applyAlignment="1" applyProtection="1">
      <alignment horizontal="left" vertical="center" wrapText="1" indent="2"/>
    </xf>
    <xf numFmtId="164" fontId="12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4" xfId="0" applyNumberFormat="1" applyFont="1" applyFill="1" applyBorder="1" applyAlignment="1" applyProtection="1">
      <alignment horizontal="left" vertical="center" wrapText="1" indent="2"/>
    </xf>
    <xf numFmtId="164" fontId="15" fillId="2" borderId="14" xfId="0" applyNumberFormat="1" applyFont="1" applyFill="1" applyBorder="1" applyAlignment="1" applyProtection="1">
      <alignment horizontal="left" vertical="center" wrapText="1" indent="1"/>
    </xf>
    <xf numFmtId="164" fontId="15" fillId="2" borderId="31" xfId="0" applyNumberFormat="1" applyFont="1" applyFill="1" applyBorder="1" applyAlignment="1" applyProtection="1">
      <alignment horizontal="right" vertical="center" wrapText="1" indent="1"/>
    </xf>
    <xf numFmtId="164" fontId="12" fillId="2" borderId="10" xfId="0" applyNumberFormat="1" applyFont="1" applyFill="1" applyBorder="1" applyAlignment="1" applyProtection="1">
      <alignment horizontal="left" vertical="center" wrapText="1" indent="1"/>
    </xf>
    <xf numFmtId="164" fontId="12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2" borderId="10" xfId="0" applyNumberFormat="1" applyFont="1" applyFill="1" applyBorder="1" applyAlignment="1" applyProtection="1">
      <alignment horizontal="left" vertical="center" wrapText="1" indent="2"/>
    </xf>
    <xf numFmtId="164" fontId="10" fillId="2" borderId="16" xfId="0" applyNumberFormat="1" applyFont="1" applyFill="1" applyBorder="1" applyAlignment="1" applyProtection="1">
      <alignment horizontal="left" vertical="center" wrapText="1" indent="2"/>
    </xf>
    <xf numFmtId="164" fontId="10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34" xfId="0" applyNumberFormat="1" applyFont="1" applyFill="1" applyBorder="1" applyAlignment="1" applyProtection="1">
      <alignment horizontal="right" vertical="center"/>
    </xf>
    <xf numFmtId="164" fontId="13" fillId="2" borderId="36" xfId="0" applyNumberFormat="1" applyFont="1" applyFill="1" applyBorder="1" applyAlignment="1" applyProtection="1">
      <alignment horizontal="center" vertical="center" wrapText="1"/>
    </xf>
    <xf numFmtId="164" fontId="13" fillId="2" borderId="37" xfId="0" applyNumberFormat="1" applyFont="1" applyFill="1" applyBorder="1" applyAlignment="1" applyProtection="1">
      <alignment horizontal="center" vertical="center" wrapText="1"/>
    </xf>
    <xf numFmtId="0" fontId="16" fillId="2" borderId="35" xfId="10" applyFont="1" applyFill="1" applyBorder="1" applyAlignment="1" applyProtection="1">
      <alignment horizontal="left"/>
    </xf>
    <xf numFmtId="164" fontId="18" fillId="2" borderId="34" xfId="0" applyNumberFormat="1" applyFont="1" applyFill="1" applyBorder="1" applyAlignment="1" applyProtection="1">
      <alignment horizontal="left" vertical="center" shrinkToFit="1"/>
    </xf>
    <xf numFmtId="164" fontId="13" fillId="2" borderId="38" xfId="0" applyNumberFormat="1" applyFont="1" applyFill="1" applyBorder="1" applyAlignment="1" applyProtection="1">
      <alignment horizontal="center" vertical="center" wrapText="1"/>
    </xf>
    <xf numFmtId="164" fontId="13" fillId="2" borderId="39" xfId="0" applyNumberFormat="1" applyFont="1" applyFill="1" applyBorder="1" applyAlignment="1" applyProtection="1">
      <alignment horizontal="center" vertical="center" wrapText="1"/>
    </xf>
    <xf numFmtId="164" fontId="18" fillId="2" borderId="34" xfId="0" applyNumberFormat="1" applyFont="1" applyFill="1" applyBorder="1" applyAlignment="1" applyProtection="1">
      <alignment horizontal="left" vertical="center" wrapText="1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tabSelected="1" view="pageLayout" topLeftCell="A16" zoomScaleNormal="115" zoomScaleSheetLayoutView="115" workbookViewId="0">
      <selection activeCell="E14" sqref="E14"/>
    </sheetView>
  </sheetViews>
  <sheetFormatPr defaultRowHeight="12.75"/>
  <cols>
    <col min="1" max="1" width="6.83203125" style="13" customWidth="1"/>
    <col min="2" max="2" width="52.83203125" style="16" customWidth="1"/>
    <col min="3" max="3" width="14.83203125" style="13" customWidth="1"/>
    <col min="4" max="4" width="14.33203125" style="13" customWidth="1"/>
    <col min="5" max="5" width="54.5" style="13" customWidth="1"/>
    <col min="6" max="7" width="13.83203125" style="13" customWidth="1"/>
    <col min="8" max="16384" width="9.33203125" style="1"/>
  </cols>
  <sheetData>
    <row r="1" spans="1:7" ht="39.75" customHeight="1">
      <c r="B1" s="14" t="s">
        <v>1</v>
      </c>
      <c r="C1" s="15"/>
      <c r="D1" s="15"/>
      <c r="E1" s="15"/>
      <c r="F1" s="15"/>
      <c r="G1" s="15"/>
    </row>
    <row r="2" spans="1:7" ht="14.25" thickBot="1">
      <c r="A2" s="86" t="s">
        <v>106</v>
      </c>
      <c r="B2" s="86"/>
      <c r="F2" s="82" t="s">
        <v>35</v>
      </c>
      <c r="G2" s="82"/>
    </row>
    <row r="3" spans="1:7" ht="18" customHeight="1" thickBot="1">
      <c r="A3" s="83" t="s">
        <v>38</v>
      </c>
      <c r="B3" s="17" t="s">
        <v>33</v>
      </c>
      <c r="C3" s="18"/>
      <c r="D3" s="19"/>
      <c r="E3" s="17" t="s">
        <v>34</v>
      </c>
      <c r="F3" s="20"/>
      <c r="G3" s="20"/>
    </row>
    <row r="4" spans="1:7" s="2" customFormat="1" ht="35.25" customHeight="1" thickBot="1">
      <c r="A4" s="84"/>
      <c r="B4" s="21" t="s">
        <v>36</v>
      </c>
      <c r="C4" s="22" t="s">
        <v>105</v>
      </c>
      <c r="D4" s="22" t="s">
        <v>104</v>
      </c>
      <c r="E4" s="21" t="s">
        <v>36</v>
      </c>
      <c r="F4" s="22" t="s">
        <v>105</v>
      </c>
      <c r="G4" s="22" t="s">
        <v>104</v>
      </c>
    </row>
    <row r="5" spans="1:7" s="3" customFormat="1" ht="12" customHeight="1" thickBot="1">
      <c r="A5" s="23">
        <v>1</v>
      </c>
      <c r="B5" s="24">
        <v>2</v>
      </c>
      <c r="C5" s="25" t="s">
        <v>6</v>
      </c>
      <c r="D5" s="25" t="s">
        <v>7</v>
      </c>
      <c r="E5" s="24" t="s">
        <v>8</v>
      </c>
      <c r="F5" s="26" t="s">
        <v>9</v>
      </c>
      <c r="G5" s="27" t="s">
        <v>10</v>
      </c>
    </row>
    <row r="6" spans="1:7" ht="12.95" customHeight="1">
      <c r="A6" s="28" t="s">
        <v>4</v>
      </c>
      <c r="B6" s="29" t="s">
        <v>76</v>
      </c>
      <c r="C6" s="30">
        <v>26426</v>
      </c>
      <c r="D6" s="30">
        <v>26426</v>
      </c>
      <c r="E6" s="29" t="s">
        <v>37</v>
      </c>
      <c r="F6" s="81">
        <v>12880</v>
      </c>
      <c r="G6" s="5">
        <v>11395</v>
      </c>
    </row>
    <row r="7" spans="1:7" ht="12.95" customHeight="1">
      <c r="A7" s="31" t="s">
        <v>5</v>
      </c>
      <c r="B7" s="32" t="s">
        <v>77</v>
      </c>
      <c r="C7" s="33">
        <v>3803</v>
      </c>
      <c r="D7" s="33">
        <v>3802</v>
      </c>
      <c r="E7" s="32" t="s">
        <v>44</v>
      </c>
      <c r="F7" s="34">
        <v>2274</v>
      </c>
      <c r="G7" s="6">
        <v>2270</v>
      </c>
    </row>
    <row r="8" spans="1:7" ht="12.95" customHeight="1">
      <c r="A8" s="31" t="s">
        <v>6</v>
      </c>
      <c r="B8" s="32" t="s">
        <v>100</v>
      </c>
      <c r="C8" s="33"/>
      <c r="D8" s="33"/>
      <c r="E8" s="32" t="s">
        <v>59</v>
      </c>
      <c r="F8" s="34">
        <v>23442</v>
      </c>
      <c r="G8" s="6">
        <v>15775</v>
      </c>
    </row>
    <row r="9" spans="1:7" ht="12.95" customHeight="1">
      <c r="A9" s="31" t="s">
        <v>7</v>
      </c>
      <c r="B9" s="32" t="s">
        <v>43</v>
      </c>
      <c r="C9" s="33">
        <v>8272</v>
      </c>
      <c r="D9" s="33">
        <v>9991</v>
      </c>
      <c r="E9" s="32" t="s">
        <v>45</v>
      </c>
      <c r="F9" s="34">
        <v>3509</v>
      </c>
      <c r="G9" s="6">
        <v>1337</v>
      </c>
    </row>
    <row r="10" spans="1:7" ht="12.95" customHeight="1">
      <c r="A10" s="31" t="s">
        <v>8</v>
      </c>
      <c r="B10" s="35" t="s">
        <v>78</v>
      </c>
      <c r="C10" s="33"/>
      <c r="D10" s="33"/>
      <c r="E10" s="32" t="s">
        <v>46</v>
      </c>
      <c r="F10" s="34">
        <v>21556</v>
      </c>
      <c r="G10" s="6">
        <v>11447</v>
      </c>
    </row>
    <row r="11" spans="1:7" ht="12.95" customHeight="1">
      <c r="A11" s="31" t="s">
        <v>9</v>
      </c>
      <c r="B11" s="32" t="s">
        <v>79</v>
      </c>
      <c r="C11" s="34"/>
      <c r="D11" s="34"/>
      <c r="E11" s="32" t="s">
        <v>32</v>
      </c>
      <c r="F11" s="34">
        <v>11739</v>
      </c>
      <c r="G11" s="6">
        <v>0</v>
      </c>
    </row>
    <row r="12" spans="1:7" ht="12.95" customHeight="1">
      <c r="A12" s="31" t="s">
        <v>10</v>
      </c>
      <c r="B12" s="32" t="s">
        <v>75</v>
      </c>
      <c r="C12" s="33">
        <v>6210</v>
      </c>
      <c r="D12" s="33">
        <v>4449</v>
      </c>
      <c r="E12" s="36"/>
      <c r="F12" s="34"/>
      <c r="G12" s="6"/>
    </row>
    <row r="13" spans="1:7" ht="12.95" customHeight="1">
      <c r="A13" s="31" t="s">
        <v>11</v>
      </c>
      <c r="B13" s="36" t="s">
        <v>109</v>
      </c>
      <c r="C13" s="33">
        <v>2650</v>
      </c>
      <c r="D13" s="33">
        <v>2580</v>
      </c>
      <c r="E13" s="36"/>
      <c r="F13" s="34"/>
      <c r="G13" s="6"/>
    </row>
    <row r="14" spans="1:7" ht="12.95" customHeight="1">
      <c r="A14" s="31" t="s">
        <v>12</v>
      </c>
      <c r="B14" s="37"/>
      <c r="C14" s="34"/>
      <c r="D14" s="34"/>
      <c r="E14" s="36"/>
      <c r="F14" s="34"/>
      <c r="G14" s="6"/>
    </row>
    <row r="15" spans="1:7" ht="12.95" customHeight="1">
      <c r="A15" s="31" t="s">
        <v>13</v>
      </c>
      <c r="B15" s="36"/>
      <c r="C15" s="33"/>
      <c r="D15" s="33"/>
      <c r="E15" s="36"/>
      <c r="F15" s="34"/>
      <c r="G15" s="6"/>
    </row>
    <row r="16" spans="1:7" ht="12.95" customHeight="1">
      <c r="A16" s="31" t="s">
        <v>14</v>
      </c>
      <c r="B16" s="36"/>
      <c r="C16" s="33"/>
      <c r="D16" s="33"/>
      <c r="E16" s="36"/>
      <c r="F16" s="34"/>
      <c r="G16" s="6"/>
    </row>
    <row r="17" spans="1:7" ht="12.95" customHeight="1" thickBot="1">
      <c r="A17" s="31" t="s">
        <v>15</v>
      </c>
      <c r="B17" s="38"/>
      <c r="C17" s="39"/>
      <c r="D17" s="39"/>
      <c r="E17" s="36"/>
      <c r="F17" s="40"/>
      <c r="G17" s="8"/>
    </row>
    <row r="18" spans="1:7" ht="15.95" customHeight="1" thickBot="1">
      <c r="A18" s="41" t="s">
        <v>16</v>
      </c>
      <c r="B18" s="42" t="s">
        <v>101</v>
      </c>
      <c r="C18" s="43">
        <f>+C6+C7+C9+C10+C12+C13+C14+C15+C16+C17</f>
        <v>47361</v>
      </c>
      <c r="D18" s="43">
        <f>+D6+D7+D9+D10+D12+D13+D14+D15+D16+D17</f>
        <v>47248</v>
      </c>
      <c r="E18" s="42" t="s">
        <v>85</v>
      </c>
      <c r="F18" s="44">
        <f>SUM(F6:F17)</f>
        <v>75400</v>
      </c>
      <c r="G18" s="4">
        <f>SUM(G6:G17)</f>
        <v>42224</v>
      </c>
    </row>
    <row r="19" spans="1:7" ht="12.95" customHeight="1">
      <c r="A19" s="45" t="s">
        <v>17</v>
      </c>
      <c r="B19" s="46" t="s">
        <v>81</v>
      </c>
      <c r="C19" s="47"/>
      <c r="D19" s="47"/>
      <c r="E19" s="48" t="s">
        <v>48</v>
      </c>
      <c r="F19" s="49"/>
      <c r="G19" s="10"/>
    </row>
    <row r="20" spans="1:7" ht="12.95" customHeight="1">
      <c r="A20" s="50" t="s">
        <v>18</v>
      </c>
      <c r="B20" s="48" t="s">
        <v>53</v>
      </c>
      <c r="C20" s="51">
        <v>44532</v>
      </c>
      <c r="D20" s="51">
        <v>44532</v>
      </c>
      <c r="E20" s="48"/>
      <c r="F20" s="52"/>
      <c r="G20" s="11"/>
    </row>
    <row r="21" spans="1:7" ht="12.95" customHeight="1">
      <c r="A21" s="50" t="s">
        <v>19</v>
      </c>
      <c r="B21" s="48" t="s">
        <v>54</v>
      </c>
      <c r="C21" s="51"/>
      <c r="D21" s="51"/>
      <c r="E21" s="48" t="s">
        <v>39</v>
      </c>
      <c r="F21" s="52"/>
      <c r="G21" s="11"/>
    </row>
    <row r="22" spans="1:7" ht="12.95" customHeight="1">
      <c r="A22" s="50" t="s">
        <v>20</v>
      </c>
      <c r="B22" s="48" t="s">
        <v>57</v>
      </c>
      <c r="C22" s="51"/>
      <c r="D22" s="51"/>
      <c r="E22" s="48" t="s">
        <v>40</v>
      </c>
      <c r="F22" s="52"/>
      <c r="G22" s="11"/>
    </row>
    <row r="23" spans="1:7" ht="12.95" customHeight="1">
      <c r="A23" s="50" t="s">
        <v>21</v>
      </c>
      <c r="B23" s="48" t="s">
        <v>58</v>
      </c>
      <c r="C23" s="51">
        <v>657</v>
      </c>
      <c r="D23" s="51">
        <v>657</v>
      </c>
      <c r="E23" s="46" t="s">
        <v>60</v>
      </c>
      <c r="F23" s="52"/>
      <c r="G23" s="11"/>
    </row>
    <row r="24" spans="1:7" ht="12.95" customHeight="1">
      <c r="A24" s="50" t="s">
        <v>22</v>
      </c>
      <c r="B24" s="48" t="s">
        <v>82</v>
      </c>
      <c r="C24" s="53">
        <f>+C25+C26</f>
        <v>0</v>
      </c>
      <c r="D24" s="53"/>
      <c r="E24" s="48" t="s">
        <v>49</v>
      </c>
      <c r="F24" s="52"/>
      <c r="G24" s="11"/>
    </row>
    <row r="25" spans="1:7" ht="12.95" customHeight="1">
      <c r="A25" s="45" t="s">
        <v>23</v>
      </c>
      <c r="B25" s="46" t="s">
        <v>0</v>
      </c>
      <c r="C25" s="54"/>
      <c r="D25" s="54"/>
      <c r="E25" s="29" t="s">
        <v>50</v>
      </c>
      <c r="F25" s="49"/>
      <c r="G25" s="10"/>
    </row>
    <row r="26" spans="1:7" ht="12.95" customHeight="1" thickBot="1">
      <c r="A26" s="50" t="s">
        <v>24</v>
      </c>
      <c r="B26" s="48" t="s">
        <v>80</v>
      </c>
      <c r="C26" s="51"/>
      <c r="D26" s="51"/>
      <c r="E26" s="36" t="s">
        <v>108</v>
      </c>
      <c r="F26" s="52">
        <v>697</v>
      </c>
      <c r="G26" s="11">
        <v>697</v>
      </c>
    </row>
    <row r="27" spans="1:7" ht="20.100000000000001" customHeight="1" thickBot="1">
      <c r="A27" s="41" t="s">
        <v>25</v>
      </c>
      <c r="B27" s="42" t="s">
        <v>83</v>
      </c>
      <c r="C27" s="43">
        <f>SUM(C19:C26)</f>
        <v>45189</v>
      </c>
      <c r="D27" s="43">
        <f>SUM(D19:D26)</f>
        <v>45189</v>
      </c>
      <c r="E27" s="42" t="s">
        <v>86</v>
      </c>
      <c r="F27" s="44">
        <f>SUM(F19:F26)</f>
        <v>697</v>
      </c>
      <c r="G27" s="4">
        <f>SUM(G19:G26)</f>
        <v>697</v>
      </c>
    </row>
    <row r="28" spans="1:7" ht="13.5" thickBot="1">
      <c r="A28" s="41" t="s">
        <v>26</v>
      </c>
      <c r="B28" s="55" t="s">
        <v>84</v>
      </c>
      <c r="C28" s="56">
        <f>+C18+C27</f>
        <v>92550</v>
      </c>
      <c r="D28" s="57">
        <f>+D18+D27</f>
        <v>92437</v>
      </c>
      <c r="E28" s="55" t="s">
        <v>87</v>
      </c>
      <c r="F28" s="56">
        <f>+F18+F27</f>
        <v>76097</v>
      </c>
      <c r="G28" s="57">
        <f>+G18+G27</f>
        <v>42921</v>
      </c>
    </row>
    <row r="29" spans="1:7" ht="13.5" thickBot="1">
      <c r="A29" s="41" t="s">
        <v>27</v>
      </c>
      <c r="B29" s="55" t="s">
        <v>41</v>
      </c>
      <c r="C29" s="56">
        <f>IF(C18-F18&lt;0,F18-C18,"-")</f>
        <v>28039</v>
      </c>
      <c r="D29" s="57" t="str">
        <f>IF(D18-G18&lt;0,G18-D18,"-")</f>
        <v>-</v>
      </c>
      <c r="E29" s="55" t="s">
        <v>42</v>
      </c>
      <c r="F29" s="56" t="str">
        <f>IF(C18-F18&gt;0,C18-F18,"-")</f>
        <v>-</v>
      </c>
      <c r="G29" s="57">
        <f>IF(D18-G18&gt;0,D18-G18,"-")</f>
        <v>5024</v>
      </c>
    </row>
    <row r="30" spans="1:7" ht="13.5" thickBot="1">
      <c r="A30" s="41" t="s">
        <v>28</v>
      </c>
      <c r="B30" s="55" t="s">
        <v>61</v>
      </c>
      <c r="C30" s="56">
        <f>IF(C18+C19-F28&lt;0,F28-(C18+C19),"-")</f>
        <v>28736</v>
      </c>
      <c r="D30" s="57" t="str">
        <f>IF(D18+D19-G28&lt;0,G28-(D18+D19),"-")</f>
        <v>-</v>
      </c>
      <c r="E30" s="55" t="s">
        <v>62</v>
      </c>
      <c r="F30" s="56" t="str">
        <f>IF(C18+C19-F28&gt;0,C18+C19-F28,"-")</f>
        <v>-</v>
      </c>
      <c r="G30" s="57">
        <f>IF(D18+D19-G28&gt;0,D18+D19-G28,"-")</f>
        <v>4327</v>
      </c>
    </row>
    <row r="31" spans="1:7">
      <c r="A31" s="85"/>
      <c r="B31" s="85"/>
      <c r="C31" s="85"/>
      <c r="D31" s="85"/>
      <c r="E31" s="85"/>
      <c r="F31" s="85"/>
      <c r="G31" s="85"/>
    </row>
  </sheetData>
  <mergeCells count="4">
    <mergeCell ref="F2:G2"/>
    <mergeCell ref="A3:A4"/>
    <mergeCell ref="A31:G31"/>
    <mergeCell ref="A2:B2"/>
  </mergeCells>
  <phoneticPr fontId="12" type="noConversion"/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verticalDpi="300" r:id="rId1"/>
  <headerFooter alignWithMargins="0">
    <oddHeader>&amp;R&amp;"Times New Roman CE,Félkövér dőlt"&amp;11 4. melléklet az 5/2019. (V.30.) önkormányzati 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view="pageLayout" zoomScaleSheetLayoutView="115" workbookViewId="0">
      <selection activeCell="B1" sqref="B1"/>
    </sheetView>
  </sheetViews>
  <sheetFormatPr defaultRowHeight="12.75"/>
  <cols>
    <col min="1" max="1" width="6.83203125" style="13" customWidth="1"/>
    <col min="2" max="2" width="49.1640625" style="16" customWidth="1"/>
    <col min="3" max="3" width="14" style="13" customWidth="1"/>
    <col min="4" max="4" width="12.6640625" style="13" customWidth="1"/>
    <col min="5" max="5" width="45.6640625" style="13" customWidth="1"/>
    <col min="6" max="6" width="12.83203125" style="13" customWidth="1"/>
    <col min="7" max="7" width="13.83203125" style="13" customWidth="1"/>
    <col min="8" max="16384" width="9.33203125" style="1"/>
  </cols>
  <sheetData>
    <row r="1" spans="1:7" ht="31.5">
      <c r="B1" s="14" t="s">
        <v>2</v>
      </c>
      <c r="C1" s="15"/>
      <c r="D1" s="15"/>
      <c r="E1" s="15"/>
      <c r="F1" s="15"/>
      <c r="G1" s="15"/>
    </row>
    <row r="2" spans="1:7" ht="14.25" thickBot="1">
      <c r="A2" s="89" t="s">
        <v>107</v>
      </c>
      <c r="B2" s="89"/>
      <c r="F2" s="82" t="s">
        <v>35</v>
      </c>
      <c r="G2" s="82"/>
    </row>
    <row r="3" spans="1:7" ht="13.5" thickBot="1">
      <c r="A3" s="87" t="s">
        <v>38</v>
      </c>
      <c r="B3" s="17" t="s">
        <v>33</v>
      </c>
      <c r="C3" s="18"/>
      <c r="D3" s="19"/>
      <c r="E3" s="17" t="s">
        <v>34</v>
      </c>
      <c r="F3" s="20"/>
      <c r="G3" s="20"/>
    </row>
    <row r="4" spans="1:7" s="2" customFormat="1" ht="36.75" thickBot="1">
      <c r="A4" s="88"/>
      <c r="B4" s="21" t="s">
        <v>36</v>
      </c>
      <c r="C4" s="22" t="s">
        <v>105</v>
      </c>
      <c r="D4" s="22" t="s">
        <v>104</v>
      </c>
      <c r="E4" s="21" t="s">
        <v>36</v>
      </c>
      <c r="F4" s="22" t="s">
        <v>105</v>
      </c>
      <c r="G4" s="22" t="s">
        <v>104</v>
      </c>
    </row>
    <row r="5" spans="1:7" s="2" customFormat="1" ht="13.5" thickBot="1">
      <c r="A5" s="23" t="s">
        <v>4</v>
      </c>
      <c r="B5" s="24" t="s">
        <v>5</v>
      </c>
      <c r="C5" s="25" t="s">
        <v>6</v>
      </c>
      <c r="D5" s="58" t="s">
        <v>7</v>
      </c>
      <c r="E5" s="24" t="s">
        <v>8</v>
      </c>
      <c r="F5" s="26" t="s">
        <v>9</v>
      </c>
      <c r="G5" s="27" t="s">
        <v>10</v>
      </c>
    </row>
    <row r="6" spans="1:7" ht="12.95" customHeight="1">
      <c r="A6" s="28" t="s">
        <v>4</v>
      </c>
      <c r="B6" s="29" t="s">
        <v>88</v>
      </c>
      <c r="C6" s="59">
        <v>3000</v>
      </c>
      <c r="D6" s="59">
        <v>3000</v>
      </c>
      <c r="E6" s="29" t="s">
        <v>55</v>
      </c>
      <c r="F6" s="81">
        <v>1863</v>
      </c>
      <c r="G6" s="5">
        <v>1859</v>
      </c>
    </row>
    <row r="7" spans="1:7">
      <c r="A7" s="31" t="s">
        <v>5</v>
      </c>
      <c r="B7" s="32" t="s">
        <v>89</v>
      </c>
      <c r="C7" s="60"/>
      <c r="D7" s="60"/>
      <c r="E7" s="32" t="s">
        <v>94</v>
      </c>
      <c r="F7" s="34"/>
      <c r="G7" s="6"/>
    </row>
    <row r="8" spans="1:7" ht="12.95" customHeight="1">
      <c r="A8" s="31" t="s">
        <v>6</v>
      </c>
      <c r="B8" s="32" t="s">
        <v>3</v>
      </c>
      <c r="C8" s="60">
        <v>11712</v>
      </c>
      <c r="D8" s="60"/>
      <c r="E8" s="32" t="s">
        <v>47</v>
      </c>
      <c r="F8" s="34">
        <v>29302</v>
      </c>
      <c r="G8" s="6">
        <v>22458</v>
      </c>
    </row>
    <row r="9" spans="1:7" ht="12.95" customHeight="1">
      <c r="A9" s="31" t="s">
        <v>7</v>
      </c>
      <c r="B9" s="32" t="s">
        <v>90</v>
      </c>
      <c r="C9" s="60"/>
      <c r="D9" s="60">
        <v>0</v>
      </c>
      <c r="E9" s="32" t="s">
        <v>95</v>
      </c>
      <c r="F9" s="34"/>
      <c r="G9" s="6"/>
    </row>
    <row r="10" spans="1:7" ht="12.75" customHeight="1">
      <c r="A10" s="31" t="s">
        <v>8</v>
      </c>
      <c r="B10" s="32" t="s">
        <v>91</v>
      </c>
      <c r="C10" s="60"/>
      <c r="D10" s="60"/>
      <c r="E10" s="32" t="s">
        <v>56</v>
      </c>
      <c r="F10" s="34"/>
      <c r="G10" s="6"/>
    </row>
    <row r="11" spans="1:7" ht="12.95" customHeight="1">
      <c r="A11" s="31" t="s">
        <v>9</v>
      </c>
      <c r="B11" s="32" t="s">
        <v>92</v>
      </c>
      <c r="C11" s="34"/>
      <c r="D11" s="6"/>
      <c r="E11" s="36"/>
      <c r="F11" s="34"/>
      <c r="G11" s="6"/>
    </row>
    <row r="12" spans="1:7" ht="12.95" customHeight="1">
      <c r="A12" s="31" t="s">
        <v>10</v>
      </c>
      <c r="B12" s="36"/>
      <c r="C12" s="34"/>
      <c r="D12" s="6"/>
      <c r="E12" s="36"/>
      <c r="F12" s="34"/>
      <c r="G12" s="6"/>
    </row>
    <row r="13" spans="1:7" ht="12.95" customHeight="1">
      <c r="A13" s="31" t="s">
        <v>11</v>
      </c>
      <c r="B13" s="36"/>
      <c r="C13" s="34"/>
      <c r="D13" s="6"/>
      <c r="E13" s="36"/>
      <c r="F13" s="34"/>
      <c r="G13" s="6"/>
    </row>
    <row r="14" spans="1:7" ht="12.95" customHeight="1">
      <c r="A14" s="31" t="s">
        <v>12</v>
      </c>
      <c r="B14" s="36"/>
      <c r="C14" s="34"/>
      <c r="D14" s="6"/>
      <c r="E14" s="36"/>
      <c r="F14" s="34"/>
      <c r="G14" s="6"/>
    </row>
    <row r="15" spans="1:7">
      <c r="A15" s="31" t="s">
        <v>13</v>
      </c>
      <c r="B15" s="36"/>
      <c r="C15" s="34"/>
      <c r="D15" s="6"/>
      <c r="E15" s="36"/>
      <c r="F15" s="34"/>
      <c r="G15" s="6"/>
    </row>
    <row r="16" spans="1:7" ht="12.95" customHeight="1" thickBot="1">
      <c r="A16" s="61" t="s">
        <v>14</v>
      </c>
      <c r="B16" s="62"/>
      <c r="C16" s="63"/>
      <c r="D16" s="64"/>
      <c r="E16" s="65" t="s">
        <v>32</v>
      </c>
      <c r="F16" s="63"/>
      <c r="G16" s="7"/>
    </row>
    <row r="17" spans="1:7" ht="15.95" customHeight="1" thickBot="1">
      <c r="A17" s="41" t="s">
        <v>15</v>
      </c>
      <c r="B17" s="42" t="s">
        <v>102</v>
      </c>
      <c r="C17" s="43">
        <f>+C6+C8+C9+C11+C12+C13+C14+C15+C16</f>
        <v>14712</v>
      </c>
      <c r="D17" s="43">
        <f>+D6+D8+D9+D11+D12+D13+D14+D15+D16</f>
        <v>3000</v>
      </c>
      <c r="E17" s="42" t="s">
        <v>103</v>
      </c>
      <c r="F17" s="44">
        <f>+F6+F8+F10+F11+F12+F13+F14+F15+F16</f>
        <v>31165</v>
      </c>
      <c r="G17" s="4">
        <f>+G6+G8+G10+G11+G12+G13+G14+G15+G16</f>
        <v>24317</v>
      </c>
    </row>
    <row r="18" spans="1:7" ht="12.95" customHeight="1">
      <c r="A18" s="28" t="s">
        <v>16</v>
      </c>
      <c r="B18" s="66" t="s">
        <v>74</v>
      </c>
      <c r="C18" s="67">
        <f>+C19+C20+C21+C22+C23</f>
        <v>0</v>
      </c>
      <c r="D18" s="67">
        <f>+D19+D20+D21+D22+D23</f>
        <v>0</v>
      </c>
      <c r="E18" s="48" t="s">
        <v>48</v>
      </c>
      <c r="F18" s="68"/>
      <c r="G18" s="9"/>
    </row>
    <row r="19" spans="1:7" ht="12.95" customHeight="1">
      <c r="A19" s="31" t="s">
        <v>17</v>
      </c>
      <c r="B19" s="69" t="s">
        <v>63</v>
      </c>
      <c r="C19" s="51"/>
      <c r="D19" s="70"/>
      <c r="E19" s="48" t="s">
        <v>51</v>
      </c>
      <c r="F19" s="52"/>
      <c r="G19" s="11"/>
    </row>
    <row r="20" spans="1:7" ht="12.95" customHeight="1">
      <c r="A20" s="28" t="s">
        <v>18</v>
      </c>
      <c r="B20" s="69" t="s">
        <v>64</v>
      </c>
      <c r="C20" s="51"/>
      <c r="D20" s="70"/>
      <c r="E20" s="48" t="s">
        <v>39</v>
      </c>
      <c r="F20" s="52"/>
      <c r="G20" s="11"/>
    </row>
    <row r="21" spans="1:7" ht="12.95" customHeight="1">
      <c r="A21" s="31" t="s">
        <v>19</v>
      </c>
      <c r="B21" s="69" t="s">
        <v>65</v>
      </c>
      <c r="C21" s="51"/>
      <c r="D21" s="70"/>
      <c r="E21" s="48" t="s">
        <v>40</v>
      </c>
      <c r="F21" s="52"/>
      <c r="G21" s="11"/>
    </row>
    <row r="22" spans="1:7" ht="12.95" customHeight="1">
      <c r="A22" s="28" t="s">
        <v>20</v>
      </c>
      <c r="B22" s="69" t="s">
        <v>66</v>
      </c>
      <c r="C22" s="51"/>
      <c r="D22" s="71"/>
      <c r="E22" s="46" t="s">
        <v>60</v>
      </c>
      <c r="F22" s="52"/>
      <c r="G22" s="11"/>
    </row>
    <row r="23" spans="1:7" ht="12.95" customHeight="1">
      <c r="A23" s="31" t="s">
        <v>21</v>
      </c>
      <c r="B23" s="72" t="s">
        <v>67</v>
      </c>
      <c r="C23" s="51"/>
      <c r="D23" s="70"/>
      <c r="E23" s="48" t="s">
        <v>52</v>
      </c>
      <c r="F23" s="52"/>
      <c r="G23" s="11"/>
    </row>
    <row r="24" spans="1:7" ht="12.95" customHeight="1">
      <c r="A24" s="28" t="s">
        <v>22</v>
      </c>
      <c r="B24" s="73" t="s">
        <v>68</v>
      </c>
      <c r="C24" s="53">
        <f>+C25+C26+C27+C28+C29</f>
        <v>0</v>
      </c>
      <c r="D24" s="74"/>
      <c r="E24" s="75" t="s">
        <v>50</v>
      </c>
      <c r="F24" s="52"/>
      <c r="G24" s="11"/>
    </row>
    <row r="25" spans="1:7" ht="12.95" customHeight="1">
      <c r="A25" s="31" t="s">
        <v>23</v>
      </c>
      <c r="B25" s="72" t="s">
        <v>69</v>
      </c>
      <c r="C25" s="51"/>
      <c r="D25" s="76"/>
      <c r="E25" s="75" t="s">
        <v>96</v>
      </c>
      <c r="F25" s="52"/>
      <c r="G25" s="11"/>
    </row>
    <row r="26" spans="1:7" ht="12.95" customHeight="1">
      <c r="A26" s="28" t="s">
        <v>24</v>
      </c>
      <c r="B26" s="72" t="s">
        <v>70</v>
      </c>
      <c r="C26" s="51"/>
      <c r="D26" s="76"/>
      <c r="E26" s="77"/>
      <c r="F26" s="52"/>
      <c r="G26" s="11"/>
    </row>
    <row r="27" spans="1:7" ht="12.95" customHeight="1">
      <c r="A27" s="31" t="s">
        <v>25</v>
      </c>
      <c r="B27" s="69" t="s">
        <v>71</v>
      </c>
      <c r="C27" s="51"/>
      <c r="D27" s="76"/>
      <c r="E27" s="78"/>
      <c r="F27" s="52"/>
      <c r="G27" s="11"/>
    </row>
    <row r="28" spans="1:7" ht="12.95" customHeight="1">
      <c r="A28" s="28" t="s">
        <v>26</v>
      </c>
      <c r="B28" s="79" t="s">
        <v>72</v>
      </c>
      <c r="C28" s="51"/>
      <c r="D28" s="70"/>
      <c r="E28" s="36"/>
      <c r="F28" s="52"/>
      <c r="G28" s="11"/>
    </row>
    <row r="29" spans="1:7" ht="12.95" customHeight="1" thickBot="1">
      <c r="A29" s="31" t="s">
        <v>27</v>
      </c>
      <c r="B29" s="80" t="s">
        <v>73</v>
      </c>
      <c r="C29" s="51"/>
      <c r="D29" s="76"/>
      <c r="E29" s="78"/>
      <c r="F29" s="52"/>
      <c r="G29" s="11"/>
    </row>
    <row r="30" spans="1:7" ht="35.25" customHeight="1" thickBot="1">
      <c r="A30" s="41" t="s">
        <v>28</v>
      </c>
      <c r="B30" s="42" t="s">
        <v>93</v>
      </c>
      <c r="C30" s="43">
        <f>+C18+C24</f>
        <v>0</v>
      </c>
      <c r="D30" s="43">
        <f>+D18+D24</f>
        <v>0</v>
      </c>
      <c r="E30" s="42" t="s">
        <v>97</v>
      </c>
      <c r="F30" s="44">
        <f>SUM(F18:F29)</f>
        <v>0</v>
      </c>
      <c r="G30" s="4">
        <f>SUM(G18:G29)</f>
        <v>0</v>
      </c>
    </row>
    <row r="31" spans="1:7" ht="13.5" thickBot="1">
      <c r="A31" s="41" t="s">
        <v>29</v>
      </c>
      <c r="B31" s="55" t="s">
        <v>98</v>
      </c>
      <c r="C31" s="56">
        <f>+C17+C30</f>
        <v>14712</v>
      </c>
      <c r="D31" s="57">
        <f>+D17+D30</f>
        <v>3000</v>
      </c>
      <c r="E31" s="55" t="s">
        <v>99</v>
      </c>
      <c r="F31" s="56">
        <f>+F17+F30</f>
        <v>31165</v>
      </c>
      <c r="G31" s="57">
        <f>+G17+G30</f>
        <v>24317</v>
      </c>
    </row>
    <row r="32" spans="1:7" ht="13.5" thickBot="1">
      <c r="A32" s="41" t="s">
        <v>30</v>
      </c>
      <c r="B32" s="55" t="s">
        <v>41</v>
      </c>
      <c r="C32" s="56">
        <f>IF(C17-F17&lt;0,F17-C17,"-")</f>
        <v>16453</v>
      </c>
      <c r="D32" s="57">
        <f>IF(D17-G17&lt;0,G17-D17,"-")</f>
        <v>21317</v>
      </c>
      <c r="E32" s="55" t="s">
        <v>42</v>
      </c>
      <c r="F32" s="56" t="str">
        <f>IF(C17-F17&gt;0,C17-F17,"-")</f>
        <v>-</v>
      </c>
      <c r="G32" s="57" t="str">
        <f>IF(D17-G17&gt;0,D17-G17,"-")</f>
        <v>-</v>
      </c>
    </row>
    <row r="33" spans="1:7" ht="13.5" thickBot="1">
      <c r="A33" s="41" t="s">
        <v>31</v>
      </c>
      <c r="B33" s="55" t="s">
        <v>61</v>
      </c>
      <c r="C33" s="56">
        <f>IF(C17+C18-F31&lt;0,F31-(C17+C18),"-")</f>
        <v>16453</v>
      </c>
      <c r="D33" s="57">
        <f>IF(D17+D18-G31&lt;0,G31-(D17+D18),"-")</f>
        <v>21317</v>
      </c>
      <c r="E33" s="55" t="s">
        <v>62</v>
      </c>
      <c r="F33" s="56" t="str">
        <f>IF(C17+C18-F31&gt;0,C17+C18-F31,"-")</f>
        <v>-</v>
      </c>
      <c r="G33" s="57" t="str">
        <f>IF(D17+D18-G31&gt;0,D17+D18-G31,"-")</f>
        <v>-</v>
      </c>
    </row>
    <row r="34" spans="1:7">
      <c r="A34" s="12"/>
    </row>
  </sheetData>
  <mergeCells count="3">
    <mergeCell ref="F2:G2"/>
    <mergeCell ref="A3:A4"/>
    <mergeCell ref="A2:B2"/>
  </mergeCells>
  <phoneticPr fontId="12" type="noConversion"/>
  <printOptions horizontalCentered="1"/>
  <pageMargins left="0.78740157480314965" right="0.78740157480314965" top="0.6692913385826772" bottom="0.78740157480314965" header="0.47244094488188981" footer="0.78740157480314965"/>
  <pageSetup paperSize="9" scale="93" orientation="landscape" verticalDpi="300" r:id="rId1"/>
  <headerFooter alignWithMargins="0">
    <oddHeader xml:space="preserve">&amp;R5.melléklet az 5/2019.(V.30.)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2.1.sz.mell  </vt:lpstr>
      <vt:lpstr>2.2.sz.mell  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2019-06-03T10:49:44Z</cp:lastPrinted>
  <dcterms:created xsi:type="dcterms:W3CDTF">1999-10-30T10:30:45Z</dcterms:created>
  <dcterms:modified xsi:type="dcterms:W3CDTF">2019-06-03T10:50:23Z</dcterms:modified>
</cp:coreProperties>
</file>