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870" windowWidth="11700" windowHeight="4200" firstSheet="6" activeTab="6"/>
  </bookViews>
  <sheets>
    <sheet name="címrend" sheetId="1" r:id="rId1"/>
    <sheet name="Pénzmaradvány" sheetId="2" r:id="rId2"/>
    <sheet name="Hitel" sheetId="3" r:id="rId3"/>
    <sheet name="Szakfeladatok eredeti ei" sheetId="4" r:id="rId4"/>
    <sheet name="Bevételek" sheetId="5" r:id="rId5"/>
    <sheet name="Kiadások" sheetId="6" r:id="rId6"/>
    <sheet name="Fejl.felúj." sheetId="7" r:id="rId7"/>
    <sheet name="Társd.szoc.pol jutt" sheetId="8" r:id="rId8"/>
    <sheet name="EU-támogatás" sheetId="9" r:id="rId9"/>
    <sheet name="Közös Hivatal költségvetése" sheetId="10" r:id="rId10"/>
    <sheet name="Létszámk." sheetId="11" r:id="rId11"/>
    <sheet name="Közfoglalkoztatotti létszám" sheetId="12" r:id="rId12"/>
    <sheet name="adósságot keleletkeztető" sheetId="13" r:id="rId13"/>
    <sheet name="Stabilitás" sheetId="14" r:id="rId14"/>
    <sheet name="Önkormányzati Ktgvetési mérleg" sheetId="15" r:id="rId15"/>
    <sheet name="Céltart." sheetId="16" r:id="rId16"/>
    <sheet name="Többévesek" sheetId="17" r:id="rId17"/>
    <sheet name="Közös Hivatal er.ei felhasz" sheetId="18" r:id="rId18"/>
    <sheet name="Előirányzat eredeti ÖK" sheetId="19" r:id="rId19"/>
    <sheet name="közvetett támogatások" sheetId="20" r:id="rId20"/>
    <sheet name="Kifizetett tám. részletezése" sheetId="21" r:id="rId21"/>
    <sheet name="Munka1" sheetId="22" r:id="rId22"/>
  </sheets>
  <definedNames/>
  <calcPr fullCalcOnLoad="1"/>
</workbook>
</file>

<file path=xl/sharedStrings.xml><?xml version="1.0" encoding="utf-8"?>
<sst xmlns="http://schemas.openxmlformats.org/spreadsheetml/2006/main" count="633" uniqueCount="455">
  <si>
    <t>( e Ft-ban)</t>
  </si>
  <si>
    <t>I.Működési bevételek:</t>
  </si>
  <si>
    <t xml:space="preserve">       1.Intézményi működési bevételek:</t>
  </si>
  <si>
    <t>II.Támogatások:</t>
  </si>
  <si>
    <t xml:space="preserve"> </t>
  </si>
  <si>
    <t>III.Felhalmozási és tőke jellegű bevételek:</t>
  </si>
  <si>
    <t>(e Ft-ban)</t>
  </si>
  <si>
    <t>Bevételek:</t>
  </si>
  <si>
    <t>Kiadások:</t>
  </si>
  <si>
    <t>Összesen:</t>
  </si>
  <si>
    <t>Műk.bev.</t>
  </si>
  <si>
    <t>Létsz.</t>
  </si>
  <si>
    <t>Össz.:</t>
  </si>
  <si>
    <t>Átv. p.e.</t>
  </si>
  <si>
    <t>Szem.j.</t>
  </si>
  <si>
    <t>Áta.p.e.</t>
  </si>
  <si>
    <t>Dol. kia.</t>
  </si>
  <si>
    <t xml:space="preserve">Feladatok: </t>
  </si>
  <si>
    <t>Mindösszesen:</t>
  </si>
  <si>
    <t>Eredeti e.i.</t>
  </si>
  <si>
    <t xml:space="preserve">        1.Működési célú hitelek</t>
  </si>
  <si>
    <t xml:space="preserve">          1. Előző évi pénzmaradvány igénybevétele</t>
  </si>
  <si>
    <t>Mindösszesen bevételek:</t>
  </si>
  <si>
    <t>Mindösszesen kiadások:</t>
  </si>
  <si>
    <t>BEVÉTELEK:</t>
  </si>
  <si>
    <t>1.Intézményi bev.</t>
  </si>
  <si>
    <t>KIADÁSOK:</t>
  </si>
  <si>
    <t>1.Személyi juttatások</t>
  </si>
  <si>
    <t>2.Munkaadót terh.jár.</t>
  </si>
  <si>
    <t>3.Dologi kiadások</t>
  </si>
  <si>
    <t>4.Átadott pénzeszk.</t>
  </si>
  <si>
    <t>6.Társ.és szoc.pol.jut.</t>
  </si>
  <si>
    <t>7.Fejleszt.felújítás</t>
  </si>
  <si>
    <t>8.Hiteltörlesztés</t>
  </si>
  <si>
    <t>9.Tartalék</t>
  </si>
  <si>
    <t>IV.Támogatásértékű bevételek:</t>
  </si>
  <si>
    <t xml:space="preserve">      1.Támogatásértékű működési bevételek</t>
  </si>
  <si>
    <t xml:space="preserve">       1.Működési célú pénzeszközök</t>
  </si>
  <si>
    <t xml:space="preserve">       2.Felhalmozási célú pénzeszközök</t>
  </si>
  <si>
    <t>V.Véglegesen átvett pénzeszközök ÁHT-on kívülről:</t>
  </si>
  <si>
    <t>VI.Támogatási kölcsönök visszatérülése:</t>
  </si>
  <si>
    <t>VII.Hitelek</t>
  </si>
  <si>
    <t>VIII.Pénzforgalom nélküli bevételek:</t>
  </si>
  <si>
    <r>
      <t xml:space="preserve">      </t>
    </r>
    <r>
      <rPr>
        <sz val="12"/>
        <rFont val="Times New Roman Cyr"/>
        <family val="1"/>
      </rPr>
      <t>1.Működési kölcsönök visszatérülése</t>
    </r>
  </si>
  <si>
    <r>
      <t xml:space="preserve">      </t>
    </r>
    <r>
      <rPr>
        <sz val="12"/>
        <rFont val="Times New Roman Cyr"/>
        <family val="1"/>
      </rPr>
      <t>2.Felhalmozási kölcsönök visszatérülése</t>
    </r>
  </si>
  <si>
    <t xml:space="preserve">            </t>
  </si>
  <si>
    <t>1.Helyi önkormányzat</t>
  </si>
  <si>
    <t>Felújítások mindösszesen:</t>
  </si>
  <si>
    <t>(fő)</t>
  </si>
  <si>
    <t>1 hó</t>
  </si>
  <si>
    <t>2 hó</t>
  </si>
  <si>
    <t>3 hó</t>
  </si>
  <si>
    <t>4 hó</t>
  </si>
  <si>
    <t>5 hó</t>
  </si>
  <si>
    <t>6 hó</t>
  </si>
  <si>
    <t>7 hó</t>
  </si>
  <si>
    <t>8 hó</t>
  </si>
  <si>
    <t>9 hó</t>
  </si>
  <si>
    <t>10 hó</t>
  </si>
  <si>
    <t>11 hó</t>
  </si>
  <si>
    <t>12 hó</t>
  </si>
  <si>
    <t>9.Előző évi pénzm.</t>
  </si>
  <si>
    <t>5.Támogatásértékű kiad.</t>
  </si>
  <si>
    <t xml:space="preserve">        2.Felhalmozási célú hitelek </t>
  </si>
  <si>
    <t>M.a.t. jár.</t>
  </si>
  <si>
    <t>Fejl. felúj.</t>
  </si>
  <si>
    <t>Hitelt. kölcsönt.</t>
  </si>
  <si>
    <t>Tartalék</t>
  </si>
  <si>
    <t>Hitelf. kölcsön visszt.</t>
  </si>
  <si>
    <t>Pénzmar.</t>
  </si>
  <si>
    <t>Állami tám.</t>
  </si>
  <si>
    <t xml:space="preserve">      1. Intézményi működési bevételek</t>
  </si>
  <si>
    <t xml:space="preserve">       Összesen:</t>
  </si>
  <si>
    <t xml:space="preserve">      Összesen:</t>
  </si>
  <si>
    <t xml:space="preserve">      2. Előző évi költségvetési kiegészítések</t>
  </si>
  <si>
    <t xml:space="preserve">      3.Támogatásértékű felhalmozási bevételek</t>
  </si>
  <si>
    <t>IX. Függő, átfutó, kiegyenlítő bevételek:</t>
  </si>
  <si>
    <t>Köztisztviselő</t>
  </si>
  <si>
    <t>Közalkalmazott</t>
  </si>
  <si>
    <t>Köt.váll. éve</t>
  </si>
  <si>
    <t>Böhönye Község Önkormányzat</t>
  </si>
  <si>
    <t>Megnevezés</t>
  </si>
  <si>
    <t>Bevétel</t>
  </si>
  <si>
    <t>Kiadás</t>
  </si>
  <si>
    <t xml:space="preserve">Külső forrás </t>
  </si>
  <si>
    <t>Személyi juttatások</t>
  </si>
  <si>
    <t>Dologi kiadások</t>
  </si>
  <si>
    <t>Felújítások</t>
  </si>
  <si>
    <t>Felhalmozási kiadások</t>
  </si>
  <si>
    <t>BEVÉTELEK</t>
  </si>
  <si>
    <t>Előző évi pénzm.</t>
  </si>
  <si>
    <t>KIADÁSOK</t>
  </si>
  <si>
    <t>Munkaadót terhelő járulékok</t>
  </si>
  <si>
    <t>Függő, átfutó, kiegyenl.kiadások</t>
  </si>
  <si>
    <t>Önkormányzati támogatás</t>
  </si>
  <si>
    <t>Függő, átfutó, kiegyenl.bevételek</t>
  </si>
  <si>
    <t>Működési célú kiadások:</t>
  </si>
  <si>
    <t>Működési célú bevételek:</t>
  </si>
  <si>
    <t xml:space="preserve">     1.Személyi juttatás</t>
  </si>
  <si>
    <t>Támog.értékű műk.bev.</t>
  </si>
  <si>
    <t>Műk.célú pénzeszk.átv.</t>
  </si>
  <si>
    <t>Működési bevételek</t>
  </si>
  <si>
    <t>Tám.értékű felh.bev.</t>
  </si>
  <si>
    <t>Felhalm.és tőke jell.</t>
  </si>
  <si>
    <t>Műk.kölcsön visszatér.</t>
  </si>
  <si>
    <t>Műk.célú hitelek</t>
  </si>
  <si>
    <t>Felh.célú hitelek</t>
  </si>
  <si>
    <t>Felhalmozási bevételek</t>
  </si>
  <si>
    <t>Költségvetési támogatás</t>
  </si>
  <si>
    <t xml:space="preserve">Támog.értékű műk.kiadások </t>
  </si>
  <si>
    <t>Működési kiadások</t>
  </si>
  <si>
    <t>Felh.célú hiteltörlesztés</t>
  </si>
  <si>
    <t>Felh.célú tartalék</t>
  </si>
  <si>
    <t>Hosszú lejáratú hitel kamata</t>
  </si>
  <si>
    <t>Intézményfinanszírozás</t>
  </si>
  <si>
    <t>Önkormányzat</t>
  </si>
  <si>
    <t>Önálló intézmények</t>
  </si>
  <si>
    <t>Kiadások</t>
  </si>
  <si>
    <t>I. FELÚJÍTÁSOK</t>
  </si>
  <si>
    <t>II. FEJLESZTÉSEK</t>
  </si>
  <si>
    <t>III. FEJLESZTÉSI CÉLÚ HITELTÖRLESZTÉS</t>
  </si>
  <si>
    <t>IV.HOSSZÚ LEJÁRATÚ HITEL KAMATA</t>
  </si>
  <si>
    <t>1. Helyi önkormányzat</t>
  </si>
  <si>
    <t>V.FELHALMOZÁSI CÉLÚ TARTALÉK</t>
  </si>
  <si>
    <t>Fejlesztések mindösszesen:</t>
  </si>
  <si>
    <t>e Ft-ban</t>
  </si>
  <si>
    <t>Társ.és szoc.pol.juttatások</t>
  </si>
  <si>
    <t>Műk.célú pénzeszk.átadás</t>
  </si>
  <si>
    <t>Működési célú hiteltörlesztés</t>
  </si>
  <si>
    <t xml:space="preserve">     ebből OEP-től</t>
  </si>
  <si>
    <t>Ingatlanértékesítés</t>
  </si>
  <si>
    <t>Egyéb</t>
  </si>
  <si>
    <t>Összesen céltartalék</t>
  </si>
  <si>
    <t>VI. FELH. CÉLÚ P.ESZK.ÁTADÁS</t>
  </si>
  <si>
    <t>Felh célú pénzeszk átadás</t>
  </si>
  <si>
    <t>Működési céltartalék</t>
  </si>
  <si>
    <t>Felhalmozási céltartalék</t>
  </si>
  <si>
    <t xml:space="preserve">      2. Ingatlanértékesítés</t>
  </si>
  <si>
    <t>2Intézményfinansz.</t>
  </si>
  <si>
    <t>3.Támogatásé.bevét.</t>
  </si>
  <si>
    <t>4.Előző évi pénzm.</t>
  </si>
  <si>
    <t>4.Fejleszt.felújítás</t>
  </si>
  <si>
    <t>Eredeti előirányzat</t>
  </si>
  <si>
    <t xml:space="preserve">     2. Munkaadót terhelő járulékok</t>
  </si>
  <si>
    <t xml:space="preserve">     3.Dologi kiadások</t>
  </si>
  <si>
    <t>Előző évi felhalm pm</t>
  </si>
  <si>
    <t>Eredeti ei.</t>
  </si>
  <si>
    <t>(eFt)</t>
  </si>
  <si>
    <t>Közgyógyellátás</t>
  </si>
  <si>
    <t>Normatív lakásfenntartási támogatás</t>
  </si>
  <si>
    <t>Rendszeres gyermekvédelmi kedvezmény</t>
  </si>
  <si>
    <t>Köztemetés</t>
  </si>
  <si>
    <t>Temetési segély</t>
  </si>
  <si>
    <t>Szülési támogatás</t>
  </si>
  <si>
    <t>ÖSSZESEN:</t>
  </si>
  <si>
    <t>2. Önkormányzatok, társulások elszámolásai</t>
  </si>
  <si>
    <t>3. Önkormányzatok és többc. Kist társ ig tevékenysége</t>
  </si>
  <si>
    <t>- TÖOSZ tagdíj</t>
  </si>
  <si>
    <t>- Magyar Közig Kamara</t>
  </si>
  <si>
    <t>- Végrehajtási Hat. Ig</t>
  </si>
  <si>
    <t>- Kistérségi társ. Díj</t>
  </si>
  <si>
    <t>4. Háziorvosi alapellátás</t>
  </si>
  <si>
    <t>- Kaposmenti hull tagdíj</t>
  </si>
  <si>
    <t>- Somogyi Egyetemisták Közalapítvány</t>
  </si>
  <si>
    <t>- Zselici lámpások</t>
  </si>
  <si>
    <t>- Református Egyház</t>
  </si>
  <si>
    <t>- Katolikus Egyház</t>
  </si>
  <si>
    <t>- Csillagösvény Egyesület</t>
  </si>
  <si>
    <t>- Polgárőr Egyesület</t>
  </si>
  <si>
    <t>- Böhönye KSE támogatás</t>
  </si>
  <si>
    <t>- Somogy Megyei Kat. Iga</t>
  </si>
  <si>
    <t>- Önkéntes Köztestületi Tűzoltóság</t>
  </si>
  <si>
    <t>Közfogalalkoztatott</t>
  </si>
  <si>
    <t>Közfoglakoztatott</t>
  </si>
  <si>
    <t>Egészségkárosodottak rendsz.szoc segélye</t>
  </si>
  <si>
    <t>Rendkívüli gyvéd.tám - Tanulási támogatás</t>
  </si>
  <si>
    <t>Bursa</t>
  </si>
  <si>
    <t>Óvodáztatási támogatás</t>
  </si>
  <si>
    <t>Átmeneti segély</t>
  </si>
  <si>
    <t>Rendkívüli gyermekvédelmi támogatás</t>
  </si>
  <si>
    <t>- Tűzöltó Egyesület</t>
  </si>
  <si>
    <t>I. Személyi juttatás</t>
  </si>
  <si>
    <t>II. Munkaadót terhelő járulékok</t>
  </si>
  <si>
    <t>III.Dologi kiadások</t>
  </si>
  <si>
    <t>IV.Támogatásértékű kiadások:</t>
  </si>
  <si>
    <t xml:space="preserve">      4.1.Támogatásértékű működési kiadások:</t>
  </si>
  <si>
    <t xml:space="preserve">      4.2. Támogatásértékű felhalmozási kiadások:</t>
  </si>
  <si>
    <t>V.Véglegesen átadott pénzeszközök:</t>
  </si>
  <si>
    <t xml:space="preserve">      5.1.Véglegesen átadott működési célú pénzeszközök:</t>
  </si>
  <si>
    <t xml:space="preserve">      5.2.Véglegesen átadott felhalmozási célú pénzeszközök:</t>
  </si>
  <si>
    <t>VI.Társadalom- és szociálpolitikai juttatások</t>
  </si>
  <si>
    <t>VII.Felújítások, fejlesztések:</t>
  </si>
  <si>
    <t>VIII. Tartalékok</t>
  </si>
  <si>
    <t>Összesen kiadások:</t>
  </si>
  <si>
    <t xml:space="preserve"> ( e Ft)</t>
  </si>
  <si>
    <t xml:space="preserve">     4. Fejlesztés, felújítás</t>
  </si>
  <si>
    <t xml:space="preserve">      2. Támogatásértékű működési bevétel</t>
  </si>
  <si>
    <t xml:space="preserve">      3. Előző évi pénzmaradvány</t>
  </si>
  <si>
    <t xml:space="preserve">      4. Intézményfinanszírozás</t>
  </si>
  <si>
    <t>IX. Hiteltörlesztés</t>
  </si>
  <si>
    <t>a) Működési célú hitel törlesztése</t>
  </si>
  <si>
    <t>b) Felhalmozási célú hitel törlesztése</t>
  </si>
  <si>
    <t>X. Függő, átfutó, kiegyenlítő kiadások:</t>
  </si>
  <si>
    <t>e Ft</t>
  </si>
  <si>
    <t>A) Működési célú pénzmaradvány</t>
  </si>
  <si>
    <t>B) Felhalmozási pénzmaradvány</t>
  </si>
  <si>
    <t>B) Felhalmozási célú pénzmaradvány</t>
  </si>
  <si>
    <t>Működési cél</t>
  </si>
  <si>
    <t>Felhalmozási cél</t>
  </si>
  <si>
    <t>HITEL</t>
  </si>
  <si>
    <t>Közfoglalkoztatott (hosszú)</t>
  </si>
  <si>
    <t>Rendszeres szociális segély</t>
  </si>
  <si>
    <t>Foglalkoztatást helyettesítő támogatás</t>
  </si>
  <si>
    <t>Önkormányzat által saját hatáskörben adott természetbeni</t>
  </si>
  <si>
    <t>4. Szociális és Gyermekjóléti Szociális Központ</t>
  </si>
  <si>
    <t>4. Szociális és Gyermekjóléti Szociális Központ:</t>
  </si>
  <si>
    <t>Számítógép konfiguráció (Monitor+Nyomtató)</t>
  </si>
  <si>
    <t>Salgó polcrendszer</t>
  </si>
  <si>
    <t>- Böhönyéért, Somogyér Egyesület</t>
  </si>
  <si>
    <t>- Böhönyei Fiatalok Egyesülete</t>
  </si>
  <si>
    <t>- Pósa Horgászegyesület</t>
  </si>
  <si>
    <t>Eredeti e.i</t>
  </si>
  <si>
    <t xml:space="preserve">Címrend </t>
  </si>
  <si>
    <t>Helyi megállapítású ápolási díj</t>
  </si>
  <si>
    <t>2013.évi kiadásai és bevételei</t>
  </si>
  <si>
    <t>2013. év</t>
  </si>
  <si>
    <t>2013. évi eredeti előriányzat</t>
  </si>
  <si>
    <t>2. Böhönyei Gézengúz Óvoda</t>
  </si>
  <si>
    <t>3. Böhönyei Gézengúz Óvoda:</t>
  </si>
  <si>
    <t>2013.évi felújítási és fejlesztési előirányzatai</t>
  </si>
  <si>
    <t>- Szociális Központ hozzájárulás</t>
  </si>
  <si>
    <t>- Óvodai hozzájárulás</t>
  </si>
  <si>
    <t>- Gépjárműadó 60%</t>
  </si>
  <si>
    <t>1. Víztermelés</t>
  </si>
  <si>
    <t>- Rinya-Dombó átadott pénzeszköz közfoglalkoztatáshoz</t>
  </si>
  <si>
    <t>5. Települési hulladékok kezelése, ártalmatlanítása</t>
  </si>
  <si>
    <t>6. Város, és községgazdálkodási máshová nem sorolt szolg</t>
  </si>
  <si>
    <t>7. Sportlétesítmények működtetése, fejlesztése</t>
  </si>
  <si>
    <t>8. Tűzoltás, műszaki mentés, katasztrófaelhárítás</t>
  </si>
  <si>
    <t>2.Böhönyei Gézengúz Óvoda</t>
  </si>
  <si>
    <t>Közfoglalkoztatás keretében - fűnyírótraktor</t>
  </si>
  <si>
    <t>Közfoglalkoztatás keretében - rotációs kapa</t>
  </si>
  <si>
    <t>Közfoglalkoztatás keretében - fóliasátor</t>
  </si>
  <si>
    <t>Közfoglalkoztatás keretében - motoros láncfűrész</t>
  </si>
  <si>
    <t>Buszforduló kis épület terv (Kruppai)</t>
  </si>
  <si>
    <t>KEOP 7.1.0 terv+tanulmány+nyilvánosság</t>
  </si>
  <si>
    <t>Színes Tv</t>
  </si>
  <si>
    <t>Autómata mosógép</t>
  </si>
  <si>
    <t>Laptop</t>
  </si>
  <si>
    <t xml:space="preserve">Egyéb </t>
  </si>
  <si>
    <t>2013.évi közfoglalkoztatotti létszám</t>
  </si>
  <si>
    <t>2013.évi EU-támogatással megvalósuló feladatai</t>
  </si>
  <si>
    <t>Beruházások</t>
  </si>
  <si>
    <t>Int. működési bev</t>
  </si>
  <si>
    <t>2.1 Igazgatási szolgáltatási díj</t>
  </si>
  <si>
    <t>2.2.Önkormányzati átengedett közhatalmi bevételek</t>
  </si>
  <si>
    <t xml:space="preserve">   2.2.1. Gépjárműadó</t>
  </si>
  <si>
    <t xml:space="preserve">   2.2.2.Termőföld bérbeadásából származó jövedelemadó</t>
  </si>
  <si>
    <t xml:space="preserve">   2.2.3.Önk. átengedett e.közhatalmi bevételek</t>
  </si>
  <si>
    <t>2.3. Helyi adók és adójellegű bevételek</t>
  </si>
  <si>
    <t xml:space="preserve">   2.3.1. Építményadó</t>
  </si>
  <si>
    <t xml:space="preserve">   2.3.2. Telekadó</t>
  </si>
  <si>
    <t xml:space="preserve">   2.3.3. Magánszemélyek kommunális adója</t>
  </si>
  <si>
    <t xml:space="preserve">   2.3.4. Iparűzési adó</t>
  </si>
  <si>
    <t xml:space="preserve">   2.3.5. Talajterhelési díj</t>
  </si>
  <si>
    <t>2.4. Adópótlék, adóbírság</t>
  </si>
  <si>
    <t xml:space="preserve">       2.Közhatalmi bevételek</t>
  </si>
  <si>
    <t>2.5. Egyéb közhatalmi bevételek</t>
  </si>
  <si>
    <t xml:space="preserve">Közvetett támogatások </t>
  </si>
  <si>
    <t>Támogatás megnevezése</t>
  </si>
  <si>
    <t>ellátottak térítési díjának, illetve kártérítésének méltányossági alapon történő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</si>
  <si>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</si>
  <si>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</si>
  <si>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</si>
  <si>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A saját bevételek és az adósságot keletkeztető ügyletekből és kezességvállalásokból fennálló kötelezettségek aránya</t>
  </si>
  <si>
    <t>353/2011 (XII.30) Kormányrendelet alapján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</si>
  <si>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</si>
  <si>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</si>
  <si>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</si>
  <si>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</si>
  <si>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</si>
  <si>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</si>
  <si>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</si>
  <si>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</si>
  <si>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 (Tőke + kamat)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</si>
  <si>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</si>
  <si>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</si>
  <si>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</si>
  <si>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</si>
  <si>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</si>
  <si>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</si>
  <si>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Adósságot keletkeztető ügylet összege</t>
  </si>
  <si>
    <t>Fejlesztési célok megnevezése</t>
  </si>
  <si>
    <t xml:space="preserve">Az adósságot keletkeztető ügylet megkötését igénylő fejlesztési célok, valamint az adósságot keletkeztető ügyletek várható együttes összege </t>
  </si>
  <si>
    <t xml:space="preserve">       1.Önkormányzatok működési célú költségvetési támogatása</t>
  </si>
  <si>
    <t>Közhatalmi bevételek</t>
  </si>
  <si>
    <t>3.Költségv.tám.</t>
  </si>
  <si>
    <t>5.Támogatásértékű bev.</t>
  </si>
  <si>
    <t>6.Kölcsönök visszatér.</t>
  </si>
  <si>
    <t>2. Közhatalmi bevételek</t>
  </si>
  <si>
    <t>4.Átvett pénzeszk.</t>
  </si>
  <si>
    <t>7.Működőképesség megőrzését szolg támog</t>
  </si>
  <si>
    <t>8. Sajátos és felhalmozási jellegű bevételek</t>
  </si>
  <si>
    <t>1.1.Települési önk. működésének támogatása</t>
  </si>
  <si>
    <t>1.2.Óvodaped és nem munk segítők bértámogat</t>
  </si>
  <si>
    <t>1.3.Óvodaműködtetés támogatása</t>
  </si>
  <si>
    <t>1.4.Ingyenes és kezdvezményes gyermekétkeztet</t>
  </si>
  <si>
    <t>1.5.Egyes jövedelempótló támogatások kiegészíté</t>
  </si>
  <si>
    <t>1.6.Hozzájárulás a pénzbeli szociális ellátásokhoz</t>
  </si>
  <si>
    <t>1.7.Egyes szociális és gyermekjóléti feladatok tám</t>
  </si>
  <si>
    <t>1.8.Könyvtári, közművelődési feladatok támogatása</t>
  </si>
  <si>
    <t>1.9.Központosított előirányzatok</t>
  </si>
  <si>
    <t>Közhatalmi bevétel</t>
  </si>
  <si>
    <t>Felhalm. és tőkejell bev.</t>
  </si>
  <si>
    <t>KEOP 7.1.0</t>
  </si>
  <si>
    <t>IKSZT - TAMOP</t>
  </si>
  <si>
    <t>IKSZT - Horváth Judit bére</t>
  </si>
  <si>
    <t>Még nem ismert pályázatok önereje</t>
  </si>
  <si>
    <t>- Többcélú kistérségi Társulás által fenntartott, működtetett orvosi ügyelet</t>
  </si>
  <si>
    <t>- Egyéb (polgármesteri hatáskörben elbírált támogatások)</t>
  </si>
  <si>
    <t>Rákóczi utca felújítás</t>
  </si>
  <si>
    <t>3 garázs építés tervdokumentáció (BauArt)</t>
  </si>
  <si>
    <t>Termőföld vásárlás a mg-i START munkaprogramhoz</t>
  </si>
  <si>
    <t>Közös Önkormányzati Hivatal bővítése céljából ingatlan vásárlás</t>
  </si>
  <si>
    <t>Közfoglalkoztatás keretében - pótkocsi 1,4 t</t>
  </si>
  <si>
    <t>Közfoglalkoztatás keretében - kistraktor 20-230 LE</t>
  </si>
  <si>
    <t>Böhönyei Közös Önkormányzati Hivatal</t>
  </si>
  <si>
    <t>2. Böhönyei Közös Önkormányzati Hivatal</t>
  </si>
  <si>
    <t>2. Böhönyei Közös Önkormányzati Hivatal:</t>
  </si>
  <si>
    <t>3. Böhönyei Közös Önkormányzati Hivatal</t>
  </si>
  <si>
    <t>3.Böhönyei Közös Önkormányzati Hivatal</t>
  </si>
  <si>
    <t>1. Cím Böhönye Község Önkormányzata</t>
  </si>
  <si>
    <t>2. cím Az önkormányzat önállóan  működő és gazdálkodó költségvetési szervei</t>
  </si>
  <si>
    <t>1 Cím Böhönye Község Önkormányzat</t>
  </si>
  <si>
    <t>2. Cím Böhönyei Közös Önkormányzati Hivatal</t>
  </si>
  <si>
    <t>Kötelező önkormányzati feladat</t>
  </si>
  <si>
    <t>Önkéntvállalt önkormányzati feladat</t>
  </si>
  <si>
    <t>Államigazgatási feladat</t>
  </si>
  <si>
    <t>Előre nem látható kiadások finanszírozása</t>
  </si>
  <si>
    <t>Működési bevétel</t>
  </si>
  <si>
    <t>Felhalmozási bevétel</t>
  </si>
  <si>
    <t>Lakosságnak juttatott támogatások</t>
  </si>
  <si>
    <t>lakossági szemétdíj támogatás</t>
  </si>
  <si>
    <t>Összeg eFt</t>
  </si>
  <si>
    <t>Kötelező önk-i feladat</t>
  </si>
  <si>
    <t>Önként váll feladat</t>
  </si>
  <si>
    <t>Államig feladat</t>
  </si>
  <si>
    <t>Eredeti ei</t>
  </si>
  <si>
    <t>Módosított ei</t>
  </si>
  <si>
    <t>Módosított előirányzat</t>
  </si>
  <si>
    <t>Módosított e.i.</t>
  </si>
  <si>
    <t>Mód ei</t>
  </si>
  <si>
    <t>Védőnők Laptop</t>
  </si>
  <si>
    <t>Mód e.i</t>
  </si>
  <si>
    <t>4. Böhönyei Szociális Alapszolgáltatási Központ</t>
  </si>
  <si>
    <t>Módosított e.i</t>
  </si>
  <si>
    <t>- Böhönye és Környéke Önkormányzati Társulása</t>
  </si>
  <si>
    <t>9. Óvodai nevelés</t>
  </si>
  <si>
    <t>- Böhönye és Környéke Önkormányzatai Társulása</t>
  </si>
  <si>
    <t>10. Szociális étkeztetés</t>
  </si>
  <si>
    <t>11. Idősek nappali ellátása</t>
  </si>
  <si>
    <t>12. Gyermekjólétis szolgáltatás</t>
  </si>
  <si>
    <t>13. Családsegítés</t>
  </si>
  <si>
    <t>14. Házi segítségnyújtás</t>
  </si>
  <si>
    <t>15. Ifjúság és egészségügyi gondozás, Család és nővédelmi eü gondozás</t>
  </si>
  <si>
    <t>(Kaposmenti Hull.Társ)</t>
  </si>
  <si>
    <t>- Közös Hivatali hozzájárulás</t>
  </si>
  <si>
    <t>Kaposmenti Hulladékgazdálkodási Önkormányzati Társulás kezességvállalás</t>
  </si>
  <si>
    <t>Mód.ei 09.</t>
  </si>
  <si>
    <t>MÓD e.i07.</t>
  </si>
  <si>
    <t>1.11..Működőképesség megőrzését szolg támog</t>
  </si>
  <si>
    <t>1.10.Adóerőképesség szerkezetátalakítási tart.</t>
  </si>
  <si>
    <t xml:space="preserve">Egészségfejlesztő pályázat </t>
  </si>
  <si>
    <t xml:space="preserve">Felhalmozás módosított ei. </t>
  </si>
  <si>
    <t xml:space="preserve">Módosított előirányzat </t>
  </si>
  <si>
    <t>2. melléklet   A költségvetési hiány belső finanszírozására szolgáló előző évek pénzmaradványa</t>
  </si>
  <si>
    <t xml:space="preserve">              3. melléklet A költségvetési hiány külső finanszírozása 2013. év</t>
  </si>
  <si>
    <t xml:space="preserve">Böhönye Község Önkormányzat és intézményei 2013.évi bevételei   4. melléklet </t>
  </si>
  <si>
    <t xml:space="preserve">Böhönye Község Önkormányzat és intézményei 2013.évi kiadásai 5. melléklet </t>
  </si>
  <si>
    <t>Mód ei. 10.</t>
  </si>
  <si>
    <t xml:space="preserve">Önálló intézmény(Közös Hivatal) </t>
  </si>
  <si>
    <t>Önálló intézmény</t>
  </si>
  <si>
    <t xml:space="preserve">norm + norm felüli </t>
  </si>
  <si>
    <t>(műk+fejl.cél)</t>
  </si>
  <si>
    <t xml:space="preserve">(polg. Apm. Képv. tisztdíj+ szakfel + közfoglalk) </t>
  </si>
  <si>
    <t xml:space="preserve">köztest. Tűz. </t>
  </si>
  <si>
    <t xml:space="preserve">(áht-n belül </t>
  </si>
  <si>
    <t>költségei (fogorvos, orvos)</t>
  </si>
  <si>
    <t>ebből IKSZT</t>
  </si>
  <si>
    <t>Vízmű szivattyú</t>
  </si>
  <si>
    <t>Fejlesztés</t>
  </si>
  <si>
    <t>Felújítás</t>
  </si>
  <si>
    <t xml:space="preserve">Kommunális csoport traktorvásárlás </t>
  </si>
  <si>
    <t xml:space="preserve">Kommunális csoport pótkocsi vásárlás </t>
  </si>
  <si>
    <t>Önálló intézmény( Közös Hivatal):</t>
  </si>
  <si>
    <t xml:space="preserve">Diófa utca felújítás </t>
  </si>
  <si>
    <t>Mód. Ei.10.</t>
  </si>
  <si>
    <r>
      <t xml:space="preserve">Növénytermesztés </t>
    </r>
    <r>
      <rPr>
        <b/>
        <sz val="10"/>
        <rFont val="Times New Roman Cyr"/>
        <family val="1"/>
      </rPr>
      <t>010.000</t>
    </r>
  </si>
  <si>
    <r>
      <t xml:space="preserve">Zöldterület kezelés </t>
    </r>
    <r>
      <rPr>
        <b/>
        <sz val="10"/>
        <rFont val="Times New Roman Cyr"/>
        <family val="1"/>
      </rPr>
      <t>813.000</t>
    </r>
  </si>
  <si>
    <r>
      <t xml:space="preserve">Út, autópálya építése </t>
    </r>
    <r>
      <rPr>
        <b/>
        <sz val="10"/>
        <rFont val="Times New Roman Cyr"/>
        <family val="1"/>
      </rPr>
      <t>421.100</t>
    </r>
  </si>
  <si>
    <r>
      <t xml:space="preserve">Közutak, hidak, üz, fennt </t>
    </r>
    <r>
      <rPr>
        <b/>
        <sz val="10"/>
        <rFont val="Times New Roman Cyr"/>
        <family val="1"/>
      </rPr>
      <t>522.001</t>
    </r>
  </si>
  <si>
    <r>
      <t xml:space="preserve">Nem lak.ing bérbead </t>
    </r>
    <r>
      <rPr>
        <b/>
        <sz val="10"/>
        <rFont val="Times New Roman Cyr"/>
        <family val="1"/>
      </rPr>
      <t>680.002</t>
    </r>
  </si>
  <si>
    <r>
      <t xml:space="preserve">Lakóing. Bérbeadása </t>
    </r>
    <r>
      <rPr>
        <b/>
        <sz val="10"/>
        <rFont val="Times New Roman Cyr"/>
        <family val="1"/>
      </rPr>
      <t>680.001</t>
    </r>
  </si>
  <si>
    <r>
      <t xml:space="preserve">Tűzoltási fela. </t>
    </r>
    <r>
      <rPr>
        <b/>
        <sz val="10"/>
        <rFont val="Times New Roman Cyr"/>
        <family val="1"/>
      </rPr>
      <t>842.521</t>
    </r>
  </si>
  <si>
    <r>
      <t xml:space="preserve">Községgazd. </t>
    </r>
    <r>
      <rPr>
        <b/>
        <sz val="10"/>
        <rFont val="Times New Roman Cyr"/>
        <family val="1"/>
      </rPr>
      <t>841.403</t>
    </r>
  </si>
  <si>
    <r>
      <t xml:space="preserve">Vízterm, kezelés, ell </t>
    </r>
    <r>
      <rPr>
        <b/>
        <sz val="10"/>
        <rFont val="Times New Roman Cyr"/>
        <family val="1"/>
      </rPr>
      <t>360.000</t>
    </r>
  </si>
  <si>
    <r>
      <t xml:space="preserve">Köztemető fennt. </t>
    </r>
    <r>
      <rPr>
        <b/>
        <sz val="10"/>
        <rFont val="Times New Roman Cyr"/>
        <family val="1"/>
      </rPr>
      <t>960.302</t>
    </r>
  </si>
  <si>
    <r>
      <t xml:space="preserve">Közvilágítás </t>
    </r>
    <r>
      <rPr>
        <b/>
        <sz val="10"/>
        <rFont val="Times New Roman Cyr"/>
        <family val="1"/>
      </rPr>
      <t>841.402</t>
    </r>
  </si>
  <si>
    <r>
      <t xml:space="preserve">Szennyvíz gyűjt, tiszt, </t>
    </r>
    <r>
      <rPr>
        <b/>
        <sz val="10"/>
        <rFont val="Times New Roman Cyr"/>
        <family val="1"/>
      </rPr>
      <t>370.000</t>
    </r>
  </si>
  <si>
    <r>
      <t xml:space="preserve">Telep.hull.kez. </t>
    </r>
    <r>
      <rPr>
        <b/>
        <sz val="10"/>
        <rFont val="Times New Roman Cyr"/>
        <family val="1"/>
      </rPr>
      <t>382.101</t>
    </r>
  </si>
  <si>
    <r>
      <t xml:space="preserve">Közművelődési int működ. </t>
    </r>
    <r>
      <rPr>
        <b/>
        <sz val="10"/>
        <rFont val="Times New Roman Cyr"/>
        <family val="1"/>
      </rPr>
      <t>910.502</t>
    </r>
  </si>
  <si>
    <r>
      <t xml:space="preserve">Könyvtári áll gyarap </t>
    </r>
    <r>
      <rPr>
        <b/>
        <sz val="10"/>
        <rFont val="Times New Roman Cyr"/>
        <family val="1"/>
      </rPr>
      <t>910.121</t>
    </r>
  </si>
  <si>
    <r>
      <t xml:space="preserve">Könyvtári áll feltárása </t>
    </r>
    <r>
      <rPr>
        <b/>
        <sz val="10"/>
        <rFont val="Times New Roman Cyr"/>
        <family val="1"/>
      </rPr>
      <t>910.122</t>
    </r>
  </si>
  <si>
    <r>
      <t xml:space="preserve">Könyvtári szolgáltatások </t>
    </r>
    <r>
      <rPr>
        <b/>
        <sz val="10"/>
        <rFont val="Times New Roman Cyr"/>
        <family val="1"/>
      </rPr>
      <t>910.123</t>
    </r>
  </si>
  <si>
    <r>
      <t xml:space="preserve">Közműv.tev támog IKSZT </t>
    </r>
    <r>
      <rPr>
        <b/>
        <sz val="10"/>
        <rFont val="Times New Roman Cyr"/>
        <family val="1"/>
      </rPr>
      <t>910.501</t>
    </r>
  </si>
  <si>
    <r>
      <t xml:space="preserve">Sportlétesítmények működt.  </t>
    </r>
    <r>
      <rPr>
        <b/>
        <sz val="10"/>
        <rFont val="Times New Roman Cyr"/>
        <family val="1"/>
      </rPr>
      <t>931.102</t>
    </r>
  </si>
  <si>
    <r>
      <t>Máshová nem sorolt köz.tevék.</t>
    </r>
    <r>
      <rPr>
        <b/>
        <sz val="10"/>
        <rFont val="Times New Roman Cyr"/>
        <family val="1"/>
      </rPr>
      <t>940.000</t>
    </r>
  </si>
  <si>
    <t>Módosított előirányzat 10.</t>
  </si>
  <si>
    <t>Önkormányzat(közfoglalkoztatás+ OEP+TÁMOP+IKSZT)</t>
  </si>
  <si>
    <t>ebből: Egészségnevelési TÁMOP</t>
  </si>
  <si>
    <t xml:space="preserve">      1.Önkormányzatok sajátos felh.és tőke bevételei(koncessziós díj. </t>
  </si>
  <si>
    <t xml:space="preserve">1. számú melléklet </t>
  </si>
  <si>
    <t xml:space="preserve">2. számú melléklet </t>
  </si>
  <si>
    <t xml:space="preserve">3. számú melléklet </t>
  </si>
  <si>
    <t xml:space="preserve">Böhönye Község Önkormányzat 2013.évi költségvetése feladatonként    (6 számú melléklet ) </t>
  </si>
  <si>
    <t xml:space="preserve">7.  számú melléklet </t>
  </si>
  <si>
    <t xml:space="preserve">Böhönye Község Önkormányzatának 2013. évi társadalom-, és szociálpolitikai juttatásai (8. számú melléklet ) </t>
  </si>
  <si>
    <t xml:space="preserve">9. számú melléklet </t>
  </si>
  <si>
    <t>2013.évi létszámkeret</t>
  </si>
  <si>
    <t>Polgármester</t>
  </si>
  <si>
    <t xml:space="preserve">Egyéb(Mtv) </t>
  </si>
  <si>
    <t>Böhönyei Közös Önkormányzati Hivatal - Önállóan működő és gazdálkodó költségvetési szerv 10. számú melléklet</t>
  </si>
  <si>
    <t xml:space="preserve">11. számú melléklet </t>
  </si>
  <si>
    <t xml:space="preserve">A társulásos intézményben az önkormányzat keretére </t>
  </si>
  <si>
    <t xml:space="preserve">12. számú melléklet </t>
  </si>
  <si>
    <t xml:space="preserve">Önkormányzati költségvetési mérleg 2013. év </t>
  </si>
  <si>
    <t xml:space="preserve">13. sz. melléklet </t>
  </si>
  <si>
    <t xml:space="preserve">Böhönye Község Önkormányzat 2013.évi céltartalékai  15 szám  melléklet </t>
  </si>
  <si>
    <t>Böhönye Község Önkormányzatának és intézménye többéves kihatással járó</t>
  </si>
  <si>
    <t>feladatainak előirányzatai éves bontásban /16. számú melléklet /</t>
  </si>
  <si>
    <t xml:space="preserve">Böhönyei Közös Önkormányzati Hivatal 2013.évi előirányzat-felhasználási terve /17 .számú melléklet /  </t>
  </si>
  <si>
    <t xml:space="preserve">Böhönye Község Önkormányzat 2013. évi előirányzat-felhasználási terve /18 sz. melléklet / </t>
  </si>
  <si>
    <t xml:space="preserve">19.sz melléklet </t>
  </si>
  <si>
    <t xml:space="preserve">                 Böhönye Község Önkormányzatának 2013. évi kifizetett támogatásai /20. sz. melléklet /</t>
  </si>
  <si>
    <t xml:space="preserve">Böhönye Község Önkormányzat és intézményei  11.B számú melléklet </t>
  </si>
  <si>
    <t>áht-n kívül (nem társ tagdíjak, plusz civil szervezeti  támogatás)</t>
  </si>
  <si>
    <t>Mindösszesen fejlesztés:</t>
  </si>
  <si>
    <t xml:space="preserve">Fejlesztés felújítás összesen </t>
  </si>
  <si>
    <t xml:space="preserve">Összesen  e Ft. </t>
  </si>
  <si>
    <t xml:space="preserve">Összesen: eFt. </t>
  </si>
  <si>
    <t xml:space="preserve">2. Böhönye Társulás </t>
  </si>
  <si>
    <t xml:space="preserve">Mód. Ei.II. </t>
  </si>
  <si>
    <t xml:space="preserve">Böhönye Község Önkormányzat és intézménye  14. számú melléklet </t>
  </si>
  <si>
    <t>Ingatlanfelújítás</t>
  </si>
  <si>
    <t xml:space="preserve">Önkormányzati  lakásfelújítás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</si>
</sst>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  <numFmt numFmtId="165" formatCode="#,##0.0"/>
    <numFmt numFmtId="166" formatCode="#,##0;[Red]#,##0"/>
  </numFmts>
  <fonts count="59">
    <font>
      <sz val="10"/>
      <name val="Arial CE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4"/>
      <name val="Times New Roman Cyr"/>
      <family val="1"/>
    </font>
    <font>
      <sz val="10"/>
      <name val="Times New Roman CE"/>
      <family val="1"/>
    </font>
    <font>
      <b/>
      <sz val="10"/>
      <name val="Times New Roman Cyr"/>
      <family val="1"/>
    </font>
    <font>
      <b/>
      <sz val="7"/>
      <name val="Times New Roman Cyr"/>
      <family val="1"/>
    </font>
    <font>
      <b/>
      <sz val="6"/>
      <name val="Times New Roman Cyr"/>
      <family val="1"/>
    </font>
    <font>
      <sz val="7"/>
      <name val="Times New Roman Cyr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i/>
      <sz val="12"/>
      <name val="Times New Roman Cyr"/>
      <family val="1"/>
    </font>
    <font>
      <i/>
      <sz val="10"/>
      <name val="Times New Roman Cyr"/>
      <family val="1"/>
    </font>
    <font>
      <sz val="10"/>
      <name val="Arial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2"/>
      <name val="Times New Roman"/>
      <family val="1"/>
    </font>
    <font>
      <sz val="9"/>
      <name val="Times New Roman CE"/>
      <family val="1"/>
    </font>
    <font>
      <b/>
      <sz val="12"/>
      <name val="Arial"/>
      <family val="2"/>
    </font>
    <font>
      <sz val="8"/>
      <name val="Times New Roman CE"/>
      <family val="1"/>
    </font>
    <font>
      <sz val="9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i/>
      <sz val="12"/>
      <color indexed="10"/>
      <name val="Times New Roman Cyr"/>
      <family val="1"/>
    </font>
    <font>
      <b/>
      <i/>
      <sz val="12"/>
      <color indexed="10"/>
      <name val="Times New Roman Cyr"/>
      <family val="1"/>
    </font>
    <font>
      <sz val="10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17" borderId="7" applyNumberFormat="0" applyFont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51" fillId="4" borderId="0" applyNumberFormat="0" applyBorder="0" applyAlignment="0" applyProtection="0"/>
    <xf numFmtId="0" fontId="52" fillId="22" borderId="8" applyNumberFormat="0" applyAlignment="0" applyProtection="0"/>
    <xf numFmtId="0" fontId="53" fillId="0" borderId="0" applyNumberForma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" borderId="0" applyNumberFormat="0" applyBorder="0" applyAlignment="0" applyProtection="0"/>
    <xf numFmtId="0" fontId="56" fillId="23" borderId="0" applyNumberFormat="0" applyBorder="0" applyAlignment="0" applyProtection="0"/>
    <xf numFmtId="0" fontId="57" fillId="22" borderId="1" applyNumberFormat="0" applyAlignment="0" applyProtection="0"/>
    <xf numFmtId="9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20" fillId="0" borderId="17" xfId="0" applyNumberFormat="1" applyFont="1" applyFill="1" applyBorder="1" applyAlignment="1">
      <alignment/>
    </xf>
    <xf numFmtId="3" fontId="2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 shrinkToFit="1"/>
    </xf>
    <xf numFmtId="0" fontId="8" fillId="0" borderId="21" xfId="0" applyFont="1" applyFill="1" applyBorder="1" applyAlignment="1">
      <alignment horizontal="center" shrinkToFit="1"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3" fontId="4" fillId="0" borderId="24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1" fillId="0" borderId="0" xfId="55" applyFont="1">
      <alignment/>
      <protection/>
    </xf>
    <xf numFmtId="0" fontId="1" fillId="0" borderId="10" xfId="55" applyFont="1" applyBorder="1">
      <alignment/>
      <protection/>
    </xf>
    <xf numFmtId="0" fontId="3" fillId="0" borderId="10" xfId="55" applyFont="1" applyBorder="1">
      <alignment/>
      <protection/>
    </xf>
    <xf numFmtId="0" fontId="1" fillId="0" borderId="26" xfId="55" applyFont="1" applyBorder="1">
      <alignment/>
      <protection/>
    </xf>
    <xf numFmtId="0" fontId="3" fillId="0" borderId="27" xfId="55" applyFont="1" applyFill="1" applyBorder="1">
      <alignment/>
      <protection/>
    </xf>
    <xf numFmtId="0" fontId="3" fillId="0" borderId="28" xfId="55" applyFont="1" applyFill="1" applyBorder="1">
      <alignment/>
      <protection/>
    </xf>
    <xf numFmtId="0" fontId="3" fillId="0" borderId="29" xfId="55" applyFont="1" applyFill="1" applyBorder="1">
      <alignment/>
      <protection/>
    </xf>
    <xf numFmtId="3" fontId="3" fillId="0" borderId="18" xfId="55" applyNumberFormat="1" applyFont="1" applyFill="1" applyBorder="1">
      <alignment/>
      <protection/>
    </xf>
    <xf numFmtId="0" fontId="3" fillId="0" borderId="20" xfId="55" applyFont="1" applyFill="1" applyBorder="1">
      <alignment/>
      <protection/>
    </xf>
    <xf numFmtId="0" fontId="3" fillId="0" borderId="18" xfId="55" applyFont="1" applyFill="1" applyBorder="1">
      <alignment/>
      <protection/>
    </xf>
    <xf numFmtId="0" fontId="3" fillId="0" borderId="30" xfId="55" applyFont="1" applyFill="1" applyBorder="1">
      <alignment/>
      <protection/>
    </xf>
    <xf numFmtId="0" fontId="3" fillId="0" borderId="11" xfId="55" applyFont="1" applyFill="1" applyBorder="1">
      <alignment/>
      <protection/>
    </xf>
    <xf numFmtId="0" fontId="3" fillId="0" borderId="12" xfId="55" applyFont="1" applyFill="1" applyBorder="1">
      <alignment/>
      <protection/>
    </xf>
    <xf numFmtId="3" fontId="3" fillId="0" borderId="20" xfId="55" applyNumberFormat="1" applyFont="1" applyFill="1" applyBorder="1">
      <alignment/>
      <protection/>
    </xf>
    <xf numFmtId="0" fontId="3" fillId="0" borderId="21" xfId="55" applyFont="1" applyFill="1" applyBorder="1">
      <alignment/>
      <protection/>
    </xf>
    <xf numFmtId="0" fontId="1" fillId="0" borderId="31" xfId="55" applyFont="1" applyBorder="1">
      <alignment/>
      <protection/>
    </xf>
    <xf numFmtId="0" fontId="3" fillId="0" borderId="32" xfId="55" applyFont="1" applyFill="1" applyBorder="1">
      <alignment/>
      <protection/>
    </xf>
    <xf numFmtId="0" fontId="3" fillId="0" borderId="13" xfId="55" applyFont="1" applyFill="1" applyBorder="1">
      <alignment/>
      <protection/>
    </xf>
    <xf numFmtId="0" fontId="3" fillId="0" borderId="33" xfId="55" applyFont="1" applyFill="1" applyBorder="1">
      <alignment/>
      <protection/>
    </xf>
    <xf numFmtId="3" fontId="3" fillId="0" borderId="19" xfId="55" applyNumberFormat="1" applyFont="1" applyFill="1" applyBorder="1">
      <alignment/>
      <protection/>
    </xf>
    <xf numFmtId="0" fontId="3" fillId="0" borderId="10" xfId="55" applyFont="1" applyFill="1" applyBorder="1">
      <alignment/>
      <protection/>
    </xf>
    <xf numFmtId="0" fontId="3" fillId="0" borderId="0" xfId="55" applyFont="1" applyFill="1">
      <alignment/>
      <protection/>
    </xf>
    <xf numFmtId="3" fontId="3" fillId="0" borderId="0" xfId="55" applyNumberFormat="1" applyFont="1" applyFill="1">
      <alignment/>
      <protection/>
    </xf>
    <xf numFmtId="3" fontId="3" fillId="0" borderId="10" xfId="55" applyNumberFormat="1" applyFont="1" applyFill="1" applyBorder="1">
      <alignment/>
      <protection/>
    </xf>
    <xf numFmtId="0" fontId="1" fillId="0" borderId="26" xfId="55" applyFont="1" applyFill="1" applyBorder="1">
      <alignment/>
      <protection/>
    </xf>
    <xf numFmtId="0" fontId="0" fillId="0" borderId="0" xfId="55" applyFill="1">
      <alignment/>
      <protection/>
    </xf>
    <xf numFmtId="0" fontId="3" fillId="0" borderId="25" xfId="55" applyFont="1" applyFill="1" applyBorder="1">
      <alignment/>
      <protection/>
    </xf>
    <xf numFmtId="0" fontId="3" fillId="0" borderId="23" xfId="55" applyFont="1" applyFill="1" applyBorder="1">
      <alignment/>
      <protection/>
    </xf>
    <xf numFmtId="0" fontId="3" fillId="0" borderId="24" xfId="55" applyFont="1" applyFill="1" applyBorder="1">
      <alignment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shrinkToFit="1"/>
    </xf>
    <xf numFmtId="0" fontId="17" fillId="0" borderId="10" xfId="0" applyFont="1" applyFill="1" applyBorder="1" applyAlignment="1">
      <alignment horizontal="center" shrinkToFit="1"/>
    </xf>
    <xf numFmtId="0" fontId="15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3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23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9" fillId="0" borderId="35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3" fontId="32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3" fontId="33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3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/>
    </xf>
    <xf numFmtId="0" fontId="2" fillId="0" borderId="26" xfId="0" applyFont="1" applyFill="1" applyBorder="1" applyAlignment="1">
      <alignment shrinkToFit="1"/>
    </xf>
    <xf numFmtId="0" fontId="9" fillId="0" borderId="0" xfId="0" applyFont="1" applyFill="1" applyAlignment="1">
      <alignment horizontal="center" vertical="center"/>
    </xf>
    <xf numFmtId="0" fontId="22" fillId="0" borderId="0" xfId="59">
      <alignment/>
      <protection/>
    </xf>
    <xf numFmtId="0" fontId="34" fillId="0" borderId="0" xfId="59" applyFont="1" applyAlignment="1">
      <alignment horizontal="center"/>
      <protection/>
    </xf>
    <xf numFmtId="0" fontId="22" fillId="0" borderId="0" xfId="59" applyBorder="1">
      <alignment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31" xfId="55" applyFont="1" applyFill="1" applyBorder="1">
      <alignment/>
      <protection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shrinkToFi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3" fontId="16" fillId="0" borderId="12" xfId="0" applyNumberFormat="1" applyFont="1" applyFill="1" applyBorder="1" applyAlignment="1">
      <alignment/>
    </xf>
    <xf numFmtId="3" fontId="16" fillId="0" borderId="21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33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22" fillId="0" borderId="0" xfId="58">
      <alignment/>
      <protection/>
    </xf>
    <xf numFmtId="0" fontId="24" fillId="0" borderId="0" xfId="58" applyFont="1" applyAlignment="1">
      <alignment/>
      <protection/>
    </xf>
    <xf numFmtId="0" fontId="22" fillId="0" borderId="0" xfId="58" applyAlignment="1">
      <alignment/>
      <protection/>
    </xf>
    <xf numFmtId="0" fontId="24" fillId="0" borderId="39" xfId="58" applyFont="1" applyBorder="1">
      <alignment/>
      <protection/>
    </xf>
    <xf numFmtId="0" fontId="22" fillId="0" borderId="40" xfId="58" applyBorder="1">
      <alignment/>
      <protection/>
    </xf>
    <xf numFmtId="0" fontId="24" fillId="0" borderId="37" xfId="58" applyFont="1" applyBorder="1" applyAlignment="1">
      <alignment horizontal="right"/>
      <protection/>
    </xf>
    <xf numFmtId="0" fontId="22" fillId="0" borderId="41" xfId="58" applyBorder="1">
      <alignment/>
      <protection/>
    </xf>
    <xf numFmtId="0" fontId="22" fillId="0" borderId="42" xfId="58" applyBorder="1">
      <alignment/>
      <protection/>
    </xf>
    <xf numFmtId="0" fontId="22" fillId="0" borderId="43" xfId="58" applyBorder="1">
      <alignment/>
      <protection/>
    </xf>
    <xf numFmtId="0" fontId="24" fillId="0" borderId="0" xfId="58" applyFont="1">
      <alignment/>
      <protection/>
    </xf>
    <xf numFmtId="0" fontId="22" fillId="0" borderId="0" xfId="58" applyFont="1">
      <alignment/>
      <protection/>
    </xf>
    <xf numFmtId="0" fontId="24" fillId="0" borderId="37" xfId="58" applyFont="1" applyBorder="1">
      <alignment/>
      <protection/>
    </xf>
    <xf numFmtId="0" fontId="24" fillId="0" borderId="44" xfId="58" applyFont="1" applyBorder="1">
      <alignment/>
      <protection/>
    </xf>
    <xf numFmtId="0" fontId="22" fillId="0" borderId="45" xfId="58" applyFont="1" applyBorder="1" applyAlignment="1">
      <alignment horizontal="justify" wrapText="1"/>
      <protection/>
    </xf>
    <xf numFmtId="3" fontId="22" fillId="0" borderId="41" xfId="58" applyNumberFormat="1" applyBorder="1">
      <alignment/>
      <protection/>
    </xf>
    <xf numFmtId="0" fontId="22" fillId="0" borderId="46" xfId="58" applyFont="1" applyBorder="1" applyAlignment="1">
      <alignment horizontal="justify"/>
      <protection/>
    </xf>
    <xf numFmtId="3" fontId="22" fillId="0" borderId="42" xfId="58" applyNumberFormat="1" applyBorder="1">
      <alignment/>
      <protection/>
    </xf>
    <xf numFmtId="0" fontId="22" fillId="0" borderId="47" xfId="58" applyFont="1" applyBorder="1" applyAlignment="1">
      <alignment horizontal="justify"/>
      <protection/>
    </xf>
    <xf numFmtId="3" fontId="22" fillId="0" borderId="43" xfId="58" applyNumberFormat="1" applyBorder="1">
      <alignment/>
      <protection/>
    </xf>
    <xf numFmtId="3" fontId="24" fillId="0" borderId="44" xfId="58" applyNumberFormat="1" applyFont="1" applyBorder="1">
      <alignment/>
      <protection/>
    </xf>
    <xf numFmtId="0" fontId="24" fillId="0" borderId="0" xfId="58" applyFont="1" applyBorder="1">
      <alignment/>
      <protection/>
    </xf>
    <xf numFmtId="0" fontId="22" fillId="0" borderId="0" xfId="58" applyBorder="1">
      <alignment/>
      <protection/>
    </xf>
    <xf numFmtId="0" fontId="24" fillId="0" borderId="37" xfId="58" applyFont="1" applyFill="1" applyBorder="1" applyAlignment="1">
      <alignment horizontal="justify"/>
      <protection/>
    </xf>
    <xf numFmtId="0" fontId="24" fillId="0" borderId="48" xfId="58" applyFont="1" applyFill="1" applyBorder="1">
      <alignment/>
      <protection/>
    </xf>
    <xf numFmtId="0" fontId="24" fillId="0" borderId="49" xfId="58" applyFont="1" applyFill="1" applyBorder="1">
      <alignment/>
      <protection/>
    </xf>
    <xf numFmtId="0" fontId="24" fillId="0" borderId="50" xfId="58" applyFont="1" applyFill="1" applyBorder="1">
      <alignment/>
      <protection/>
    </xf>
    <xf numFmtId="0" fontId="22" fillId="0" borderId="45" xfId="58" applyFill="1" applyBorder="1">
      <alignment/>
      <protection/>
    </xf>
    <xf numFmtId="0" fontId="22" fillId="0" borderId="51" xfId="58" applyFill="1" applyBorder="1">
      <alignment/>
      <protection/>
    </xf>
    <xf numFmtId="0" fontId="22" fillId="0" borderId="52" xfId="58" applyFill="1" applyBorder="1">
      <alignment/>
      <protection/>
    </xf>
    <xf numFmtId="0" fontId="22" fillId="0" borderId="53" xfId="58" applyFill="1" applyBorder="1">
      <alignment/>
      <protection/>
    </xf>
    <xf numFmtId="0" fontId="22" fillId="0" borderId="46" xfId="58" applyFont="1" applyFill="1" applyBorder="1" applyAlignment="1">
      <alignment horizontal="justify"/>
      <protection/>
    </xf>
    <xf numFmtId="3" fontId="22" fillId="0" borderId="18" xfId="58" applyNumberFormat="1" applyFill="1" applyBorder="1">
      <alignment/>
      <protection/>
    </xf>
    <xf numFmtId="3" fontId="22" fillId="0" borderId="12" xfId="58" applyNumberFormat="1" applyFill="1" applyBorder="1">
      <alignment/>
      <protection/>
    </xf>
    <xf numFmtId="3" fontId="22" fillId="0" borderId="54" xfId="58" applyNumberFormat="1" applyFill="1" applyBorder="1">
      <alignment/>
      <protection/>
    </xf>
    <xf numFmtId="0" fontId="22" fillId="0" borderId="18" xfId="58" applyFill="1" applyBorder="1">
      <alignment/>
      <protection/>
    </xf>
    <xf numFmtId="0" fontId="22" fillId="0" borderId="12" xfId="58" applyFill="1" applyBorder="1">
      <alignment/>
      <protection/>
    </xf>
    <xf numFmtId="0" fontId="22" fillId="0" borderId="54" xfId="58" applyFill="1" applyBorder="1">
      <alignment/>
      <protection/>
    </xf>
    <xf numFmtId="0" fontId="22" fillId="0" borderId="47" xfId="58" applyFont="1" applyFill="1" applyBorder="1" applyAlignment="1">
      <alignment horizontal="justify"/>
      <protection/>
    </xf>
    <xf numFmtId="0" fontId="22" fillId="0" borderId="55" xfId="58" applyFill="1" applyBorder="1">
      <alignment/>
      <protection/>
    </xf>
    <xf numFmtId="0" fontId="22" fillId="0" borderId="17" xfId="58" applyFill="1" applyBorder="1">
      <alignment/>
      <protection/>
    </xf>
    <xf numFmtId="0" fontId="22" fillId="0" borderId="56" xfId="58" applyFill="1" applyBorder="1">
      <alignment/>
      <protection/>
    </xf>
    <xf numFmtId="3" fontId="24" fillId="0" borderId="48" xfId="58" applyNumberFormat="1" applyFont="1" applyBorder="1">
      <alignment/>
      <protection/>
    </xf>
    <xf numFmtId="0" fontId="22" fillId="0" borderId="0" xfId="58" applyAlignment="1">
      <alignment horizontal="right"/>
      <protection/>
    </xf>
    <xf numFmtId="0" fontId="22" fillId="0" borderId="57" xfId="58" applyBorder="1">
      <alignment/>
      <protection/>
    </xf>
    <xf numFmtId="0" fontId="22" fillId="0" borderId="58" xfId="58" applyBorder="1">
      <alignment/>
      <protection/>
    </xf>
    <xf numFmtId="0" fontId="22" fillId="0" borderId="47" xfId="58" applyBorder="1">
      <alignment/>
      <protection/>
    </xf>
    <xf numFmtId="0" fontId="22" fillId="0" borderId="30" xfId="58" applyBorder="1">
      <alignment/>
      <protection/>
    </xf>
    <xf numFmtId="0" fontId="22" fillId="0" borderId="46" xfId="58" applyBorder="1">
      <alignment/>
      <protection/>
    </xf>
    <xf numFmtId="0" fontId="22" fillId="0" borderId="59" xfId="58" applyBorder="1">
      <alignment/>
      <protection/>
    </xf>
    <xf numFmtId="0" fontId="22" fillId="0" borderId="45" xfId="58" applyBorder="1">
      <alignment/>
      <protection/>
    </xf>
    <xf numFmtId="0" fontId="22" fillId="0" borderId="44" xfId="58" applyBorder="1">
      <alignment/>
      <protection/>
    </xf>
    <xf numFmtId="0" fontId="24" fillId="0" borderId="40" xfId="58" applyFont="1" applyBorder="1">
      <alignment/>
      <protection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3" fontId="20" fillId="0" borderId="12" xfId="0" applyNumberFormat="1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5" fillId="0" borderId="0" xfId="0" applyFont="1" applyAlignment="1">
      <alignment/>
    </xf>
    <xf numFmtId="0" fontId="2" fillId="0" borderId="31" xfId="0" applyFont="1" applyFill="1" applyBorder="1" applyAlignment="1">
      <alignment shrinkToFit="1"/>
    </xf>
    <xf numFmtId="0" fontId="9" fillId="0" borderId="10" xfId="0" applyFont="1" applyFill="1" applyBorder="1" applyAlignment="1">
      <alignment shrinkToFi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0" fontId="30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center" wrapText="1"/>
    </xf>
    <xf numFmtId="0" fontId="3" fillId="0" borderId="6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1" fillId="0" borderId="37" xfId="0" applyFont="1" applyFill="1" applyBorder="1" applyAlignment="1">
      <alignment horizontal="center" wrapText="1"/>
    </xf>
    <xf numFmtId="3" fontId="3" fillId="0" borderId="64" xfId="0" applyNumberFormat="1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3" fontId="3" fillId="0" borderId="18" xfId="0" applyNumberFormat="1" applyFont="1" applyFill="1" applyBorder="1" applyAlignment="1">
      <alignment/>
    </xf>
    <xf numFmtId="3" fontId="20" fillId="0" borderId="55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0" fontId="2" fillId="0" borderId="65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20" fillId="0" borderId="66" xfId="0" applyNumberFormat="1" applyFont="1" applyFill="1" applyBorder="1" applyAlignment="1">
      <alignment/>
    </xf>
    <xf numFmtId="0" fontId="2" fillId="0" borderId="67" xfId="0" applyFont="1" applyFill="1" applyBorder="1" applyAlignment="1">
      <alignment/>
    </xf>
    <xf numFmtId="3" fontId="21" fillId="0" borderId="21" xfId="0" applyNumberFormat="1" applyFont="1" applyFill="1" applyBorder="1" applyAlignment="1">
      <alignment/>
    </xf>
    <xf numFmtId="0" fontId="2" fillId="0" borderId="68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/>
    </xf>
    <xf numFmtId="0" fontId="2" fillId="0" borderId="67" xfId="0" applyFont="1" applyFill="1" applyBorder="1" applyAlignment="1">
      <alignment textRotation="180"/>
    </xf>
    <xf numFmtId="0" fontId="2" fillId="0" borderId="68" xfId="0" applyFont="1" applyFill="1" applyBorder="1" applyAlignment="1">
      <alignment textRotation="180"/>
    </xf>
    <xf numFmtId="0" fontId="9" fillId="0" borderId="39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3" fontId="3" fillId="0" borderId="69" xfId="0" applyNumberFormat="1" applyFont="1" applyFill="1" applyBorder="1" applyAlignment="1">
      <alignment/>
    </xf>
    <xf numFmtId="3" fontId="27" fillId="0" borderId="69" xfId="0" applyNumberFormat="1" applyFont="1" applyFill="1" applyBorder="1" applyAlignment="1">
      <alignment/>
    </xf>
    <xf numFmtId="0" fontId="30" fillId="0" borderId="69" xfId="0" applyFont="1" applyFill="1" applyBorder="1" applyAlignment="1">
      <alignment/>
    </xf>
    <xf numFmtId="0" fontId="0" fillId="0" borderId="69" xfId="0" applyFill="1" applyBorder="1" applyAlignment="1">
      <alignment/>
    </xf>
    <xf numFmtId="3" fontId="28" fillId="0" borderId="69" xfId="0" applyNumberFormat="1" applyFont="1" applyFill="1" applyBorder="1" applyAlignment="1">
      <alignment/>
    </xf>
    <xf numFmtId="3" fontId="1" fillId="0" borderId="69" xfId="0" applyNumberFormat="1" applyFont="1" applyFill="1" applyBorder="1" applyAlignment="1">
      <alignment/>
    </xf>
    <xf numFmtId="0" fontId="3" fillId="0" borderId="64" xfId="0" applyFont="1" applyFill="1" applyBorder="1" applyAlignment="1">
      <alignment horizontal="left"/>
    </xf>
    <xf numFmtId="0" fontId="3" fillId="0" borderId="62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left"/>
    </xf>
    <xf numFmtId="3" fontId="2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/>
    </xf>
    <xf numFmtId="3" fontId="3" fillId="0" borderId="72" xfId="0" applyNumberFormat="1" applyFont="1" applyFill="1" applyBorder="1" applyAlignment="1">
      <alignment/>
    </xf>
    <xf numFmtId="0" fontId="3" fillId="0" borderId="73" xfId="0" applyFont="1" applyFill="1" applyBorder="1" applyAlignment="1">
      <alignment horizontal="left"/>
    </xf>
    <xf numFmtId="0" fontId="3" fillId="0" borderId="74" xfId="0" applyFont="1" applyFill="1" applyBorder="1" applyAlignment="1">
      <alignment horizontal="left"/>
    </xf>
    <xf numFmtId="3" fontId="3" fillId="0" borderId="75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3" fontId="36" fillId="0" borderId="12" xfId="0" applyNumberFormat="1" applyFont="1" applyFill="1" applyBorder="1" applyAlignment="1">
      <alignment/>
    </xf>
    <xf numFmtId="3" fontId="36" fillId="0" borderId="21" xfId="0" applyNumberFormat="1" applyFont="1" applyFill="1" applyBorder="1" applyAlignment="1">
      <alignment/>
    </xf>
    <xf numFmtId="3" fontId="36" fillId="0" borderId="18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7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3" fontId="4" fillId="19" borderId="0" xfId="0" applyNumberFormat="1" applyFont="1" applyFill="1" applyAlignment="1">
      <alignment/>
    </xf>
    <xf numFmtId="0" fontId="8" fillId="19" borderId="0" xfId="0" applyFont="1" applyFill="1" applyAlignment="1">
      <alignment/>
    </xf>
    <xf numFmtId="0" fontId="5" fillId="19" borderId="0" xfId="0" applyFont="1" applyFill="1" applyAlignment="1">
      <alignment/>
    </xf>
    <xf numFmtId="0" fontId="8" fillId="19" borderId="0" xfId="0" applyFont="1" applyFill="1" applyAlignment="1">
      <alignment horizontal="center"/>
    </xf>
    <xf numFmtId="0" fontId="22" fillId="19" borderId="77" xfId="58" applyFont="1" applyFill="1" applyBorder="1" applyAlignment="1">
      <alignment horizontal="justify"/>
      <protection/>
    </xf>
    <xf numFmtId="0" fontId="22" fillId="19" borderId="78" xfId="58" applyFill="1" applyBorder="1">
      <alignment/>
      <protection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79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2" fillId="0" borderId="78" xfId="58" applyFill="1" applyBorder="1">
      <alignment/>
      <protection/>
    </xf>
    <xf numFmtId="0" fontId="3" fillId="0" borderId="3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3" fontId="3" fillId="0" borderId="30" xfId="0" applyNumberFormat="1" applyFont="1" applyFill="1" applyBorder="1" applyAlignment="1">
      <alignment/>
    </xf>
    <xf numFmtId="3" fontId="20" fillId="0" borderId="80" xfId="0" applyNumberFormat="1" applyFont="1" applyFill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 horizontal="right"/>
    </xf>
    <xf numFmtId="3" fontId="3" fillId="0" borderId="79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6" fillId="0" borderId="30" xfId="0" applyNumberFormat="1" applyFont="1" applyFill="1" applyBorder="1" applyAlignment="1">
      <alignment/>
    </xf>
    <xf numFmtId="3" fontId="20" fillId="0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 textRotation="180"/>
    </xf>
    <xf numFmtId="0" fontId="2" fillId="0" borderId="63" xfId="0" applyFont="1" applyFill="1" applyBorder="1" applyAlignment="1">
      <alignment textRotation="180"/>
    </xf>
    <xf numFmtId="0" fontId="37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36" fillId="0" borderId="30" xfId="0" applyFont="1" applyFill="1" applyBorder="1" applyAlignment="1">
      <alignment horizontal="left"/>
    </xf>
    <xf numFmtId="0" fontId="36" fillId="0" borderId="18" xfId="0" applyFont="1" applyFill="1" applyBorder="1" applyAlignment="1">
      <alignment horizontal="left"/>
    </xf>
    <xf numFmtId="3" fontId="37" fillId="0" borderId="12" xfId="0" applyNumberFormat="1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3" fontId="37" fillId="0" borderId="0" xfId="0" applyNumberFormat="1" applyFont="1" applyFill="1" applyAlignment="1">
      <alignment/>
    </xf>
    <xf numFmtId="3" fontId="40" fillId="0" borderId="0" xfId="0" applyNumberFormat="1" applyFont="1" applyFill="1" applyAlignment="1">
      <alignment/>
    </xf>
    <xf numFmtId="3" fontId="41" fillId="0" borderId="10" xfId="0" applyNumberFormat="1" applyFont="1" applyFill="1" applyBorder="1" applyAlignment="1">
      <alignment/>
    </xf>
    <xf numFmtId="3" fontId="41" fillId="0" borderId="18" xfId="0" applyNumberFormat="1" applyFont="1" applyFill="1" applyBorder="1" applyAlignment="1">
      <alignment/>
    </xf>
    <xf numFmtId="3" fontId="41" fillId="0" borderId="12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22" fillId="0" borderId="0" xfId="59" applyFont="1">
      <alignment/>
      <protection/>
    </xf>
    <xf numFmtId="3" fontId="37" fillId="0" borderId="21" xfId="0" applyNumberFormat="1" applyFont="1" applyFill="1" applyBorder="1" applyAlignment="1">
      <alignment/>
    </xf>
    <xf numFmtId="3" fontId="39" fillId="0" borderId="66" xfId="0" applyNumberFormat="1" applyFont="1" applyFill="1" applyBorder="1" applyAlignment="1">
      <alignment/>
    </xf>
    <xf numFmtId="3" fontId="37" fillId="0" borderId="70" xfId="0" applyNumberFormat="1" applyFont="1" applyFill="1" applyBorder="1" applyAlignment="1">
      <alignment/>
    </xf>
    <xf numFmtId="3" fontId="37" fillId="0" borderId="71" xfId="0" applyNumberFormat="1" applyFont="1" applyFill="1" applyBorder="1" applyAlignment="1">
      <alignment/>
    </xf>
    <xf numFmtId="3" fontId="37" fillId="0" borderId="75" xfId="0" applyNumberFormat="1" applyFont="1" applyFill="1" applyBorder="1" applyAlignment="1">
      <alignment/>
    </xf>
    <xf numFmtId="3" fontId="37" fillId="0" borderId="81" xfId="0" applyNumberFormat="1" applyFont="1" applyFill="1" applyBorder="1" applyAlignment="1">
      <alignment/>
    </xf>
    <xf numFmtId="0" fontId="58" fillId="0" borderId="0" xfId="0" applyFont="1" applyAlignment="1">
      <alignment/>
    </xf>
    <xf numFmtId="3" fontId="20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58" fillId="0" borderId="0" xfId="0" applyNumberFormat="1" applyFont="1" applyAlignment="1">
      <alignment/>
    </xf>
    <xf numFmtId="0" fontId="22" fillId="0" borderId="82" xfId="59" applyFont="1" applyBorder="1" applyAlignment="1">
      <alignment/>
      <protection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2" fillId="0" borderId="80" xfId="59" applyBorder="1" applyAlignment="1">
      <alignment/>
      <protection/>
    </xf>
    <xf numFmtId="0" fontId="22" fillId="0" borderId="43" xfId="59" applyBorder="1" applyAlignment="1">
      <alignment/>
      <protection/>
    </xf>
    <xf numFmtId="0" fontId="24" fillId="0" borderId="0" xfId="59" applyFont="1" applyBorder="1" applyAlignment="1">
      <alignment/>
      <protection/>
    </xf>
    <xf numFmtId="0" fontId="24" fillId="0" borderId="83" xfId="59" applyFont="1" applyBorder="1" applyAlignment="1">
      <alignment/>
      <protection/>
    </xf>
    <xf numFmtId="0" fontId="24" fillId="0" borderId="49" xfId="59" applyFont="1" applyBorder="1" applyAlignment="1">
      <alignment/>
      <protection/>
    </xf>
    <xf numFmtId="0" fontId="24" fillId="0" borderId="50" xfId="59" applyFont="1" applyBorder="1" applyAlignment="1">
      <alignment/>
      <protection/>
    </xf>
    <xf numFmtId="0" fontId="22" fillId="0" borderId="0" xfId="59" applyBorder="1" applyAlignment="1">
      <alignment/>
      <protection/>
    </xf>
    <xf numFmtId="0" fontId="24" fillId="0" borderId="39" xfId="59" applyFont="1" applyBorder="1" applyAlignment="1">
      <alignment/>
      <protection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22" fillId="0" borderId="84" xfId="59" applyBorder="1" applyAlignment="1">
      <alignment/>
      <protection/>
    </xf>
    <xf numFmtId="0" fontId="22" fillId="0" borderId="64" xfId="59" applyBorder="1" applyAlignment="1">
      <alignment/>
      <protection/>
    </xf>
    <xf numFmtId="0" fontId="22" fillId="0" borderId="85" xfId="59" applyBorder="1" applyAlignment="1">
      <alignment/>
      <protection/>
    </xf>
    <xf numFmtId="0" fontId="22" fillId="0" borderId="82" xfId="59" applyBorder="1" applyAlignment="1">
      <alignment/>
      <protection/>
    </xf>
    <xf numFmtId="0" fontId="22" fillId="0" borderId="30" xfId="59" applyBorder="1" applyAlignment="1">
      <alignment/>
      <protection/>
    </xf>
    <xf numFmtId="0" fontId="22" fillId="0" borderId="42" xfId="59" applyBorder="1" applyAlignment="1">
      <alignment/>
      <protection/>
    </xf>
    <xf numFmtId="0" fontId="22" fillId="0" borderId="86" xfId="59" applyBorder="1" applyAlignment="1">
      <alignment/>
      <protection/>
    </xf>
    <xf numFmtId="0" fontId="9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/>
    </xf>
    <xf numFmtId="0" fontId="0" fillId="0" borderId="89" xfId="0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90" xfId="0" applyFont="1" applyFill="1" applyBorder="1" applyAlignment="1">
      <alignment horizontal="left"/>
    </xf>
    <xf numFmtId="0" fontId="3" fillId="0" borderId="64" xfId="0" applyFont="1" applyFill="1" applyBorder="1" applyAlignment="1">
      <alignment horizontal="left"/>
    </xf>
    <xf numFmtId="0" fontId="3" fillId="0" borderId="72" xfId="0" applyFont="1" applyFill="1" applyBorder="1" applyAlignment="1">
      <alignment horizontal="left"/>
    </xf>
    <xf numFmtId="0" fontId="3" fillId="0" borderId="82" xfId="0" applyFont="1" applyFill="1" applyBorder="1" applyAlignment="1">
      <alignment horizontal="left"/>
    </xf>
    <xf numFmtId="0" fontId="1" fillId="0" borderId="84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left"/>
    </xf>
    <xf numFmtId="0" fontId="1" fillId="0" borderId="72" xfId="0" applyFont="1" applyFill="1" applyBorder="1" applyAlignment="1">
      <alignment horizontal="left"/>
    </xf>
    <xf numFmtId="0" fontId="20" fillId="0" borderId="80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1" fillId="0" borderId="82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3" fillId="0" borderId="84" xfId="0" applyFont="1" applyFill="1" applyBorder="1" applyAlignment="1">
      <alignment horizontal="left"/>
    </xf>
    <xf numFmtId="0" fontId="20" fillId="0" borderId="91" xfId="0" applyFont="1" applyFill="1" applyBorder="1" applyAlignment="1">
      <alignment horizontal="center"/>
    </xf>
    <xf numFmtId="0" fontId="36" fillId="0" borderId="30" xfId="0" applyFont="1" applyFill="1" applyBorder="1" applyAlignment="1">
      <alignment horizontal="left"/>
    </xf>
    <xf numFmtId="0" fontId="36" fillId="0" borderId="18" xfId="0" applyFont="1" applyFill="1" applyBorder="1" applyAlignment="1">
      <alignment horizontal="left"/>
    </xf>
    <xf numFmtId="0" fontId="20" fillId="0" borderId="3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left"/>
    </xf>
    <xf numFmtId="0" fontId="3" fillId="0" borderId="70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0" fillId="0" borderId="91" xfId="0" applyFont="1" applyFill="1" applyBorder="1" applyAlignment="1">
      <alignment horizontal="left"/>
    </xf>
    <xf numFmtId="0" fontId="20" fillId="0" borderId="80" xfId="0" applyFont="1" applyFill="1" applyBorder="1" applyAlignment="1">
      <alignment horizontal="left"/>
    </xf>
    <xf numFmtId="0" fontId="20" fillId="0" borderId="55" xfId="0" applyFont="1" applyFill="1" applyBorder="1" applyAlignment="1">
      <alignment horizontal="left"/>
    </xf>
    <xf numFmtId="49" fontId="3" fillId="0" borderId="26" xfId="0" applyNumberFormat="1" applyFont="1" applyFill="1" applyBorder="1" applyAlignment="1">
      <alignment horizontal="left"/>
    </xf>
    <xf numFmtId="49" fontId="3" fillId="0" borderId="30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39" xfId="58" applyBorder="1" applyAlignment="1">
      <alignment horizontal="center"/>
      <protection/>
    </xf>
    <xf numFmtId="0" fontId="22" fillId="0" borderId="40" xfId="58" applyBorder="1" applyAlignment="1">
      <alignment horizontal="center"/>
      <protection/>
    </xf>
    <xf numFmtId="0" fontId="22" fillId="0" borderId="44" xfId="58" applyBorder="1" applyAlignment="1">
      <alignment horizontal="center"/>
      <protection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19" fillId="0" borderId="96" xfId="0" applyFont="1" applyFill="1" applyBorder="1" applyAlignment="1">
      <alignment horizontal="center" vertical="center" textRotation="90" shrinkToFit="1"/>
    </xf>
    <xf numFmtId="0" fontId="19" fillId="0" borderId="69" xfId="0" applyFont="1" applyFill="1" applyBorder="1" applyAlignment="1">
      <alignment horizontal="center" vertical="center" textRotation="90" shrinkToFit="1"/>
    </xf>
    <xf numFmtId="0" fontId="19" fillId="0" borderId="97" xfId="0" applyFont="1" applyFill="1" applyBorder="1" applyAlignment="1">
      <alignment horizontal="center" vertical="center" textRotation="90" shrinkToFit="1"/>
    </xf>
    <xf numFmtId="0" fontId="4" fillId="0" borderId="35" xfId="0" applyFont="1" applyFill="1" applyBorder="1" applyAlignment="1">
      <alignment horizontal="center" vertical="center" textRotation="90"/>
    </xf>
    <xf numFmtId="0" fontId="4" fillId="0" borderId="98" xfId="0" applyFont="1" applyFill="1" applyBorder="1" applyAlignment="1">
      <alignment horizontal="center" vertical="center" textRotation="90"/>
    </xf>
    <xf numFmtId="0" fontId="4" fillId="0" borderId="36" xfId="0" applyFont="1" applyFill="1" applyBorder="1" applyAlignment="1">
      <alignment horizontal="center" vertical="center" textRotation="90"/>
    </xf>
    <xf numFmtId="0" fontId="4" fillId="0" borderId="98" xfId="0" applyFont="1" applyFill="1" applyBorder="1" applyAlignment="1">
      <alignment horizontal="center" vertical="center" textRotation="90" shrinkToFit="1"/>
    </xf>
    <xf numFmtId="0" fontId="4" fillId="0" borderId="36" xfId="0" applyFont="1" applyFill="1" applyBorder="1" applyAlignment="1">
      <alignment horizontal="center" vertical="center" textRotation="90" shrinkToFit="1"/>
    </xf>
    <xf numFmtId="0" fontId="4" fillId="0" borderId="35" xfId="0" applyFont="1" applyFill="1" applyBorder="1" applyAlignment="1">
      <alignment horizontal="center" vertical="center" textRotation="90" shrinkToFit="1"/>
    </xf>
    <xf numFmtId="0" fontId="13" fillId="0" borderId="0" xfId="0" applyFont="1" applyFill="1" applyAlignment="1">
      <alignment horizontal="center"/>
    </xf>
    <xf numFmtId="0" fontId="1" fillId="0" borderId="0" xfId="55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2" fillId="0" borderId="99" xfId="58" applyBorder="1" applyAlignment="1">
      <alignment/>
      <protection/>
    </xf>
    <xf numFmtId="0" fontId="22" fillId="0" borderId="12" xfId="58" applyBorder="1" applyAlignment="1">
      <alignment/>
      <protection/>
    </xf>
    <xf numFmtId="0" fontId="22" fillId="0" borderId="54" xfId="58" applyBorder="1" applyAlignment="1">
      <alignment/>
      <protection/>
    </xf>
    <xf numFmtId="0" fontId="22" fillId="0" borderId="60" xfId="58" applyBorder="1" applyAlignment="1">
      <alignment/>
      <protection/>
    </xf>
    <xf numFmtId="0" fontId="22" fillId="0" borderId="17" xfId="58" applyBorder="1" applyAlignment="1">
      <alignment/>
      <protection/>
    </xf>
    <xf numFmtId="0" fontId="22" fillId="0" borderId="56" xfId="58" applyBorder="1" applyAlignment="1">
      <alignment/>
      <protection/>
    </xf>
    <xf numFmtId="0" fontId="22" fillId="0" borderId="0" xfId="58" applyFont="1" applyAlignment="1">
      <alignment/>
      <protection/>
    </xf>
    <xf numFmtId="0" fontId="22" fillId="0" borderId="92" xfId="58" applyBorder="1" applyAlignment="1">
      <alignment/>
      <protection/>
    </xf>
    <xf numFmtId="0" fontId="22" fillId="0" borderId="70" xfId="58" applyBorder="1" applyAlignment="1">
      <alignment/>
      <protection/>
    </xf>
    <xf numFmtId="0" fontId="22" fillId="0" borderId="100" xfId="58" applyBorder="1" applyAlignment="1">
      <alignment/>
      <protection/>
    </xf>
    <xf numFmtId="0" fontId="6" fillId="0" borderId="0" xfId="0" applyFont="1" applyFill="1" applyBorder="1" applyAlignment="1">
      <alignment horizontal="left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3" xfId="57"/>
    <cellStyle name="Normál 3 2" xfId="58"/>
    <cellStyle name="Normál 4" xfId="59"/>
    <cellStyle name="Normál 8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view="pageLayout" workbookViewId="0" topLeftCell="A1">
      <selection activeCell="F2" sqref="F2"/>
    </sheetView>
  </sheetViews>
  <sheetFormatPr defaultColWidth="9.00390625" defaultRowHeight="12.75"/>
  <cols>
    <col min="1" max="4" width="9.125" style="181" customWidth="1"/>
    <col min="5" max="5" width="15.375" style="181" customWidth="1"/>
    <col min="6" max="6" width="12.875" style="181" customWidth="1"/>
    <col min="7" max="7" width="11.75390625" style="181" customWidth="1"/>
    <col min="8" max="16384" width="9.125" style="181" customWidth="1"/>
  </cols>
  <sheetData>
    <row r="1" ht="15.75">
      <c r="G1" s="182" t="s">
        <v>222</v>
      </c>
    </row>
    <row r="2" ht="12.75">
      <c r="F2" s="395" t="s">
        <v>421</v>
      </c>
    </row>
    <row r="3" ht="13.5" thickBot="1"/>
    <row r="4" spans="1:7" ht="13.5" thickBot="1">
      <c r="A4" s="412" t="s">
        <v>331</v>
      </c>
      <c r="B4" s="413"/>
      <c r="C4" s="413"/>
      <c r="D4" s="413"/>
      <c r="E4" s="413"/>
      <c r="F4" s="413"/>
      <c r="G4" s="414"/>
    </row>
    <row r="5" spans="1:7" ht="12.75">
      <c r="A5" s="419"/>
      <c r="B5" s="420"/>
      <c r="C5" s="420"/>
      <c r="D5" s="420"/>
      <c r="E5" s="420"/>
      <c r="F5" s="420"/>
      <c r="G5" s="421"/>
    </row>
    <row r="6" ht="13.5" thickBot="1"/>
    <row r="7" spans="1:7" ht="13.5" thickBot="1">
      <c r="A7" s="416" t="s">
        <v>332</v>
      </c>
      <c r="B7" s="417"/>
      <c r="C7" s="417"/>
      <c r="D7" s="417"/>
      <c r="E7" s="417"/>
      <c r="F7" s="417"/>
      <c r="G7" s="418"/>
    </row>
    <row r="8" spans="1:7" ht="12.75">
      <c r="A8" s="406" t="s">
        <v>326</v>
      </c>
      <c r="B8" s="423"/>
      <c r="C8" s="423"/>
      <c r="D8" s="423"/>
      <c r="E8" s="423"/>
      <c r="F8" s="423"/>
      <c r="G8" s="424"/>
    </row>
    <row r="9" spans="1:7" ht="13.5" thickBot="1">
      <c r="A9" s="425"/>
      <c r="B9" s="409"/>
      <c r="C9" s="409"/>
      <c r="D9" s="409"/>
      <c r="E9" s="409"/>
      <c r="F9" s="409"/>
      <c r="G9" s="410"/>
    </row>
    <row r="10" spans="1:7" ht="13.5" thickBot="1">
      <c r="A10" s="183"/>
      <c r="B10" s="183"/>
      <c r="C10" s="183"/>
      <c r="D10" s="183"/>
      <c r="E10" s="183"/>
      <c r="F10" s="183"/>
      <c r="G10" s="183"/>
    </row>
    <row r="11" spans="1:7" ht="13.5" thickBot="1">
      <c r="A11" s="416"/>
      <c r="B11" s="417"/>
      <c r="C11" s="417"/>
      <c r="D11" s="417"/>
      <c r="E11" s="417"/>
      <c r="F11" s="417"/>
      <c r="G11" s="418"/>
    </row>
    <row r="12" spans="1:7" ht="12.75">
      <c r="A12" s="419"/>
      <c r="B12" s="420"/>
      <c r="C12" s="420"/>
      <c r="D12" s="420"/>
      <c r="E12" s="420"/>
      <c r="F12" s="420"/>
      <c r="G12" s="421"/>
    </row>
    <row r="13" spans="1:7" ht="12.75">
      <c r="A13" s="422"/>
      <c r="B13" s="423"/>
      <c r="C13" s="423"/>
      <c r="D13" s="423"/>
      <c r="E13" s="423"/>
      <c r="F13" s="423"/>
      <c r="G13" s="424"/>
    </row>
    <row r="14" spans="1:7" ht="13.5" thickBot="1">
      <c r="A14" s="425"/>
      <c r="B14" s="409"/>
      <c r="C14" s="409"/>
      <c r="D14" s="409"/>
      <c r="E14" s="409"/>
      <c r="F14" s="409"/>
      <c r="G14" s="410"/>
    </row>
    <row r="15" spans="1:7" ht="12.75">
      <c r="A15" s="183"/>
      <c r="B15" s="183"/>
      <c r="C15" s="183"/>
      <c r="D15" s="183"/>
      <c r="E15" s="183"/>
      <c r="F15" s="183"/>
      <c r="G15" s="183"/>
    </row>
    <row r="16" spans="1:7" ht="12.75">
      <c r="A16" s="411"/>
      <c r="B16" s="411"/>
      <c r="C16" s="411"/>
      <c r="D16" s="411"/>
      <c r="E16" s="411"/>
      <c r="F16" s="411"/>
      <c r="G16" s="411"/>
    </row>
    <row r="17" spans="1:7" ht="12.75">
      <c r="A17" s="415"/>
      <c r="B17" s="415"/>
      <c r="C17" s="415"/>
      <c r="D17" s="415"/>
      <c r="E17" s="415"/>
      <c r="F17" s="415"/>
      <c r="G17" s="415"/>
    </row>
    <row r="18" spans="1:7" ht="12.75">
      <c r="A18" s="415"/>
      <c r="B18" s="415"/>
      <c r="C18" s="415"/>
      <c r="D18" s="415"/>
      <c r="E18" s="415"/>
      <c r="F18" s="415"/>
      <c r="G18" s="415"/>
    </row>
    <row r="19" spans="1:7" ht="12.75">
      <c r="A19" s="415"/>
      <c r="B19" s="415"/>
      <c r="C19" s="415"/>
      <c r="D19" s="415"/>
      <c r="E19" s="415"/>
      <c r="F19" s="415"/>
      <c r="G19" s="415"/>
    </row>
    <row r="20" spans="1:7" ht="12.75">
      <c r="A20" s="183"/>
      <c r="B20" s="183"/>
      <c r="C20" s="183"/>
      <c r="D20" s="183"/>
      <c r="E20" s="183"/>
      <c r="F20" s="183"/>
      <c r="G20" s="183"/>
    </row>
    <row r="21" spans="1:7" ht="12.75">
      <c r="A21" s="183"/>
      <c r="B21" s="183"/>
      <c r="C21" s="183"/>
      <c r="D21" s="183"/>
      <c r="E21" s="183"/>
      <c r="F21" s="183"/>
      <c r="G21" s="183"/>
    </row>
  </sheetData>
  <sheetProtection/>
  <mergeCells count="13">
    <mergeCell ref="A9:G9"/>
    <mergeCell ref="A18:G18"/>
    <mergeCell ref="A4:G4"/>
    <mergeCell ref="A5:G5"/>
    <mergeCell ref="A7:G7"/>
    <mergeCell ref="A8:G8"/>
    <mergeCell ref="A19:G19"/>
    <mergeCell ref="A11:G11"/>
    <mergeCell ref="A12:G12"/>
    <mergeCell ref="A13:G13"/>
    <mergeCell ref="A14:G14"/>
    <mergeCell ref="A16:G16"/>
    <mergeCell ref="A17:G1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workbookViewId="0" topLeftCell="B3">
      <selection activeCell="L23" sqref="L23"/>
    </sheetView>
  </sheetViews>
  <sheetFormatPr defaultColWidth="9.00390625" defaultRowHeight="18" customHeight="1"/>
  <cols>
    <col min="1" max="1" width="13.125" style="0" customWidth="1"/>
    <col min="6" max="8" width="22.625" style="0" customWidth="1"/>
    <col min="9" max="9" width="17.375" style="0" customWidth="1"/>
    <col min="10" max="10" width="17.75390625" style="0" customWidth="1"/>
    <col min="11" max="11" width="17.00390625" style="0" customWidth="1"/>
  </cols>
  <sheetData>
    <row r="1" spans="1:12" ht="18" customHeight="1">
      <c r="A1" s="470" t="s">
        <v>431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</row>
    <row r="2" spans="1:12" ht="18" customHeight="1">
      <c r="A2" s="470" t="s">
        <v>224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1:11" ht="18" customHeight="1">
      <c r="A3" s="2"/>
      <c r="B3" s="2"/>
      <c r="C3" s="2"/>
      <c r="D3" s="2"/>
      <c r="E3" s="2"/>
      <c r="F3" s="2"/>
      <c r="G3" s="2"/>
      <c r="H3" s="2"/>
      <c r="I3" s="295"/>
      <c r="K3" s="295"/>
    </row>
    <row r="4" spans="1:11" ht="54" customHeight="1">
      <c r="A4" s="2"/>
      <c r="B4" s="2"/>
      <c r="C4" s="2"/>
      <c r="D4" s="2"/>
      <c r="E4" s="2"/>
      <c r="F4" s="102" t="s">
        <v>142</v>
      </c>
      <c r="G4" s="102" t="s">
        <v>349</v>
      </c>
      <c r="H4" s="102" t="s">
        <v>417</v>
      </c>
      <c r="I4" s="296" t="s">
        <v>335</v>
      </c>
      <c r="J4" s="296" t="s">
        <v>336</v>
      </c>
      <c r="K4" s="296" t="s">
        <v>337</v>
      </c>
    </row>
    <row r="5" spans="1:8" ht="18" customHeight="1">
      <c r="A5" s="3" t="s">
        <v>96</v>
      </c>
      <c r="B5" s="2"/>
      <c r="C5" s="2"/>
      <c r="D5" s="2"/>
      <c r="E5" s="2"/>
      <c r="F5" s="2"/>
      <c r="G5" s="2"/>
      <c r="H5" s="2"/>
    </row>
    <row r="6" spans="1:11" ht="18" customHeight="1">
      <c r="A6" s="2" t="s">
        <v>98</v>
      </c>
      <c r="B6" s="2"/>
      <c r="C6" s="2"/>
      <c r="D6" s="2"/>
      <c r="E6" s="2"/>
      <c r="F6" s="11">
        <v>28449</v>
      </c>
      <c r="G6" s="11">
        <v>28449</v>
      </c>
      <c r="H6" s="11">
        <v>28967</v>
      </c>
      <c r="I6" s="11">
        <v>17380</v>
      </c>
      <c r="J6" s="11">
        <v>0</v>
      </c>
      <c r="K6" s="11">
        <v>11587</v>
      </c>
    </row>
    <row r="7" spans="1:11" ht="18" customHeight="1">
      <c r="A7" s="2" t="s">
        <v>143</v>
      </c>
      <c r="B7" s="2"/>
      <c r="C7" s="2"/>
      <c r="D7" s="2"/>
      <c r="E7" s="2"/>
      <c r="F7" s="11">
        <v>7365</v>
      </c>
      <c r="G7" s="11">
        <v>7365</v>
      </c>
      <c r="H7" s="11">
        <v>7830</v>
      </c>
      <c r="I7" s="11">
        <v>4698</v>
      </c>
      <c r="J7" s="11">
        <v>0</v>
      </c>
      <c r="K7" s="11">
        <v>3140</v>
      </c>
    </row>
    <row r="8" spans="1:11" ht="18" customHeight="1">
      <c r="A8" s="2" t="s">
        <v>144</v>
      </c>
      <c r="B8" s="2"/>
      <c r="C8" s="2"/>
      <c r="D8" s="2"/>
      <c r="E8" s="2"/>
      <c r="F8" s="11">
        <v>11695</v>
      </c>
      <c r="G8" s="11">
        <v>11695</v>
      </c>
      <c r="H8" s="11">
        <v>11965</v>
      </c>
      <c r="I8" s="11">
        <v>7179</v>
      </c>
      <c r="J8" s="11">
        <v>0</v>
      </c>
      <c r="K8" s="11">
        <v>4786</v>
      </c>
    </row>
    <row r="9" spans="1:11" ht="18" customHeight="1">
      <c r="A9" s="2" t="s">
        <v>195</v>
      </c>
      <c r="B9" s="2"/>
      <c r="C9" s="2"/>
      <c r="D9" s="2"/>
      <c r="E9" s="2"/>
      <c r="F9" s="11">
        <v>342</v>
      </c>
      <c r="G9" s="11">
        <v>342</v>
      </c>
      <c r="H9" s="11">
        <v>342</v>
      </c>
      <c r="I9" s="11">
        <v>205</v>
      </c>
      <c r="J9" s="11">
        <v>0</v>
      </c>
      <c r="K9" s="11">
        <v>129</v>
      </c>
    </row>
    <row r="10" spans="1:11" ht="18" customHeight="1">
      <c r="A10" s="2"/>
      <c r="F10" s="11"/>
      <c r="G10" s="11"/>
      <c r="H10" s="11"/>
      <c r="I10" s="13"/>
      <c r="J10" s="13"/>
      <c r="K10" s="13"/>
    </row>
    <row r="11" spans="1:11" ht="18" customHeight="1">
      <c r="A11" s="2" t="s">
        <v>45</v>
      </c>
      <c r="B11" s="2"/>
      <c r="C11" s="2"/>
      <c r="D11" s="2"/>
      <c r="E11" s="2"/>
      <c r="F11" s="11"/>
      <c r="G11" s="11"/>
      <c r="H11" s="11"/>
      <c r="I11" s="13"/>
      <c r="J11" s="13"/>
      <c r="K11" s="13"/>
    </row>
    <row r="12" spans="1:11" ht="18" customHeight="1">
      <c r="A12" s="3" t="s">
        <v>23</v>
      </c>
      <c r="B12" s="3"/>
      <c r="C12" s="2"/>
      <c r="D12" s="2"/>
      <c r="E12" s="2"/>
      <c r="F12" s="12">
        <f aca="true" t="shared" si="0" ref="F12:K12">SUM(F6:F11)</f>
        <v>47851</v>
      </c>
      <c r="G12" s="12">
        <f t="shared" si="0"/>
        <v>47851</v>
      </c>
      <c r="H12" s="12">
        <f t="shared" si="0"/>
        <v>49104</v>
      </c>
      <c r="I12" s="12">
        <f t="shared" si="0"/>
        <v>29462</v>
      </c>
      <c r="J12" s="12">
        <f t="shared" si="0"/>
        <v>0</v>
      </c>
      <c r="K12" s="12">
        <f t="shared" si="0"/>
        <v>19642</v>
      </c>
    </row>
    <row r="13" spans="6:8" ht="18" customHeight="1">
      <c r="F13" s="13"/>
      <c r="G13" s="13"/>
      <c r="H13" s="13"/>
    </row>
    <row r="15" ht="18" customHeight="1">
      <c r="A15" s="3" t="s">
        <v>97</v>
      </c>
    </row>
    <row r="16" spans="1:11" ht="18" customHeight="1">
      <c r="A16" s="2" t="s">
        <v>71</v>
      </c>
      <c r="F16" s="149">
        <v>1020</v>
      </c>
      <c r="G16" s="149">
        <v>1020</v>
      </c>
      <c r="H16" s="149">
        <v>1020</v>
      </c>
      <c r="I16" s="149">
        <v>612</v>
      </c>
      <c r="J16" s="149">
        <v>0</v>
      </c>
      <c r="K16" s="149">
        <v>408</v>
      </c>
    </row>
    <row r="17" spans="1:11" ht="18" customHeight="1">
      <c r="A17" s="2" t="s">
        <v>196</v>
      </c>
      <c r="B17" s="383"/>
      <c r="C17" s="383"/>
      <c r="D17" s="383"/>
      <c r="E17" s="383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8" customHeight="1">
      <c r="A18" s="2" t="s">
        <v>197</v>
      </c>
      <c r="B18" s="2"/>
      <c r="C18" s="2"/>
      <c r="D18" s="2"/>
      <c r="E18" s="2"/>
      <c r="F18" s="11">
        <v>626</v>
      </c>
      <c r="G18" s="11">
        <v>626</v>
      </c>
      <c r="H18" s="11">
        <v>626</v>
      </c>
      <c r="I18" s="11">
        <v>376</v>
      </c>
      <c r="J18" s="11">
        <v>0</v>
      </c>
      <c r="K18" s="11">
        <v>250</v>
      </c>
    </row>
    <row r="19" spans="1:11" ht="18" customHeight="1">
      <c r="A19" s="2" t="s">
        <v>198</v>
      </c>
      <c r="B19" s="2"/>
      <c r="C19" s="2"/>
      <c r="D19" s="2"/>
      <c r="E19" s="2"/>
      <c r="F19" s="11">
        <v>46205</v>
      </c>
      <c r="G19" s="11">
        <v>46205</v>
      </c>
      <c r="H19" s="11">
        <v>47458</v>
      </c>
      <c r="I19" s="11">
        <v>28475</v>
      </c>
      <c r="J19" s="11">
        <v>0</v>
      </c>
      <c r="K19" s="11">
        <v>18983</v>
      </c>
    </row>
    <row r="20" spans="1:8" ht="18" customHeight="1">
      <c r="A20" s="2"/>
      <c r="B20" s="2"/>
      <c r="C20" s="2"/>
      <c r="D20" s="2"/>
      <c r="E20" s="2"/>
      <c r="F20" s="11"/>
      <c r="G20" s="11"/>
      <c r="H20" s="11"/>
    </row>
    <row r="21" spans="1:11" ht="18" customHeight="1">
      <c r="A21" s="3" t="s">
        <v>22</v>
      </c>
      <c r="B21" s="2"/>
      <c r="C21" s="2"/>
      <c r="D21" s="2"/>
      <c r="E21" s="2"/>
      <c r="F21" s="12">
        <f aca="true" t="shared" si="1" ref="F21:K21">SUM(F16:F20)</f>
        <v>47851</v>
      </c>
      <c r="G21" s="12">
        <f t="shared" si="1"/>
        <v>47851</v>
      </c>
      <c r="H21" s="12">
        <f t="shared" si="1"/>
        <v>49104</v>
      </c>
      <c r="I21" s="12">
        <f t="shared" si="1"/>
        <v>29463</v>
      </c>
      <c r="J21" s="12">
        <f t="shared" si="1"/>
        <v>0</v>
      </c>
      <c r="K21" s="12">
        <f t="shared" si="1"/>
        <v>19641</v>
      </c>
    </row>
    <row r="22" spans="1:8" ht="18" customHeight="1">
      <c r="A22" s="2"/>
      <c r="B22" s="2"/>
      <c r="C22" s="2"/>
      <c r="D22" s="2"/>
      <c r="E22" s="2"/>
      <c r="F22" s="2"/>
      <c r="G22" s="2"/>
      <c r="H22" s="2"/>
    </row>
    <row r="23" spans="1:8" ht="18" customHeight="1">
      <c r="A23" s="2"/>
      <c r="B23" s="2"/>
      <c r="C23" s="2"/>
      <c r="D23" s="2"/>
      <c r="E23" s="2"/>
      <c r="F23" s="2"/>
      <c r="G23" s="2"/>
      <c r="H23" s="2"/>
    </row>
    <row r="24" spans="1:8" ht="18" customHeight="1">
      <c r="A24" s="2"/>
      <c r="B24" s="2"/>
      <c r="C24" s="2"/>
      <c r="D24" s="2"/>
      <c r="E24" s="2"/>
      <c r="F24" s="2"/>
      <c r="G24" s="2"/>
      <c r="H24" s="2"/>
    </row>
    <row r="25" spans="1:8" ht="18" customHeight="1">
      <c r="A25" s="2"/>
      <c r="B25" s="2"/>
      <c r="C25" s="2"/>
      <c r="D25" s="2"/>
      <c r="E25" s="2"/>
      <c r="F25" s="2"/>
      <c r="G25" s="2"/>
      <c r="H25" s="2"/>
    </row>
    <row r="26" spans="1:8" ht="18" customHeight="1">
      <c r="A26" s="2"/>
      <c r="B26" s="2"/>
      <c r="C26" s="2"/>
      <c r="D26" s="2"/>
      <c r="E26" s="2"/>
      <c r="F26" s="2"/>
      <c r="G26" s="2"/>
      <c r="H26" s="2"/>
    </row>
    <row r="27" spans="1:8" ht="18" customHeight="1">
      <c r="A27" s="2"/>
      <c r="B27" s="2"/>
      <c r="C27" s="2"/>
      <c r="D27" s="2"/>
      <c r="E27" s="2"/>
      <c r="F27" s="2"/>
      <c r="G27" s="2"/>
      <c r="H27" s="2"/>
    </row>
  </sheetData>
  <sheetProtection/>
  <mergeCells count="2">
    <mergeCell ref="A1:L1"/>
    <mergeCell ref="A2:L2"/>
  </mergeCells>
  <printOptions/>
  <pageMargins left="0.31496062992125984" right="0.15748031496062992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&amp;C10.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"/>
  <sheetViews>
    <sheetView view="pageLayout" workbookViewId="0" topLeftCell="A1">
      <selection activeCell="A2" sqref="A2:G2"/>
    </sheetView>
  </sheetViews>
  <sheetFormatPr defaultColWidth="9.00390625" defaultRowHeight="19.5" customHeight="1"/>
  <cols>
    <col min="7" max="7" width="10.25390625" style="0" customWidth="1"/>
  </cols>
  <sheetData>
    <row r="1" spans="1:7" ht="19.5" customHeight="1">
      <c r="A1" s="469" t="s">
        <v>432</v>
      </c>
      <c r="B1" s="469"/>
      <c r="C1" s="469"/>
      <c r="D1" s="469"/>
      <c r="E1" s="469"/>
      <c r="F1" s="469"/>
      <c r="G1" s="469"/>
    </row>
    <row r="2" spans="1:7" ht="19.5" customHeight="1">
      <c r="A2" s="469" t="s">
        <v>428</v>
      </c>
      <c r="B2" s="469"/>
      <c r="C2" s="469"/>
      <c r="D2" s="469"/>
      <c r="E2" s="469"/>
      <c r="F2" s="469"/>
      <c r="G2" s="469"/>
    </row>
    <row r="3" spans="1:7" ht="19.5" customHeight="1">
      <c r="A3" s="7"/>
      <c r="B3" s="7"/>
      <c r="C3" s="7"/>
      <c r="D3" s="7"/>
      <c r="E3" s="7"/>
      <c r="F3" s="7"/>
      <c r="G3" s="7"/>
    </row>
    <row r="4" spans="1:8" ht="19.5" customHeight="1">
      <c r="A4" s="7"/>
      <c r="B4" s="7"/>
      <c r="C4" s="7"/>
      <c r="D4" s="7"/>
      <c r="E4" s="7"/>
      <c r="F4" s="7"/>
      <c r="G4" s="169" t="s">
        <v>19</v>
      </c>
      <c r="H4" s="169" t="s">
        <v>353</v>
      </c>
    </row>
    <row r="5" spans="1:7" ht="19.5" customHeight="1">
      <c r="A5" s="5"/>
      <c r="B5" s="5"/>
      <c r="C5" s="5"/>
      <c r="D5" s="5"/>
      <c r="E5" s="5"/>
      <c r="F5" s="5"/>
      <c r="G5" s="5"/>
    </row>
    <row r="6" spans="1:7" ht="19.5" customHeight="1">
      <c r="A6" s="6" t="s">
        <v>46</v>
      </c>
      <c r="B6" s="5"/>
      <c r="C6" s="5"/>
      <c r="D6" s="5"/>
      <c r="E6" s="5"/>
      <c r="F6" s="5"/>
      <c r="G6" s="5"/>
    </row>
    <row r="7" spans="1:8" s="111" customFormat="1" ht="19.5" customHeight="1">
      <c r="A7" s="43"/>
      <c r="B7" s="35" t="s">
        <v>429</v>
      </c>
      <c r="C7" s="35"/>
      <c r="D7" s="35"/>
      <c r="E7" s="35"/>
      <c r="F7" s="35"/>
      <c r="G7" s="35">
        <v>1</v>
      </c>
      <c r="H7" s="35">
        <v>1</v>
      </c>
    </row>
    <row r="8" spans="1:8" s="111" customFormat="1" ht="19.5" customHeight="1">
      <c r="A8" s="43"/>
      <c r="B8" s="35" t="s">
        <v>78</v>
      </c>
      <c r="C8" s="35"/>
      <c r="D8" s="35"/>
      <c r="E8" s="35"/>
      <c r="F8" s="35"/>
      <c r="G8" s="35">
        <v>8</v>
      </c>
      <c r="H8" s="35">
        <v>7</v>
      </c>
    </row>
    <row r="9" spans="1:8" s="111" customFormat="1" ht="19.5" customHeight="1">
      <c r="A9" s="43"/>
      <c r="B9" s="35" t="s">
        <v>131</v>
      </c>
      <c r="C9" s="35"/>
      <c r="D9" s="35"/>
      <c r="E9" s="35"/>
      <c r="F9" s="35"/>
      <c r="G9" s="35">
        <v>1</v>
      </c>
      <c r="H9" s="35">
        <v>1</v>
      </c>
    </row>
    <row r="10" spans="1:8" ht="19.5" customHeight="1">
      <c r="A10" s="6"/>
      <c r="B10" s="6" t="s">
        <v>9</v>
      </c>
      <c r="C10" s="5"/>
      <c r="D10" s="5"/>
      <c r="E10" s="5"/>
      <c r="F10" s="5"/>
      <c r="G10" s="43">
        <f>SUM(G7:G9)</f>
        <v>10</v>
      </c>
      <c r="H10" s="43">
        <f>SUM(H7:H9)</f>
        <v>9</v>
      </c>
    </row>
    <row r="11" spans="1:7" ht="19.5" customHeight="1">
      <c r="A11" s="5"/>
      <c r="B11" s="5"/>
      <c r="C11" s="5"/>
      <c r="D11" s="5"/>
      <c r="E11" s="5"/>
      <c r="F11" s="5"/>
      <c r="G11" s="35"/>
    </row>
    <row r="12" spans="1:7" s="111" customFormat="1" ht="19.5" customHeight="1">
      <c r="A12" s="43" t="s">
        <v>330</v>
      </c>
      <c r="B12" s="43"/>
      <c r="C12" s="35"/>
      <c r="D12" s="35"/>
      <c r="E12" s="35"/>
      <c r="F12" s="35"/>
      <c r="G12" s="35"/>
    </row>
    <row r="13" spans="1:8" s="111" customFormat="1" ht="19.5" customHeight="1">
      <c r="A13" s="43"/>
      <c r="B13" s="35" t="s">
        <v>77</v>
      </c>
      <c r="C13" s="35"/>
      <c r="D13" s="35"/>
      <c r="E13" s="35"/>
      <c r="F13" s="35"/>
      <c r="G13" s="35">
        <v>11</v>
      </c>
      <c r="H13" s="35">
        <v>11</v>
      </c>
    </row>
    <row r="14" spans="1:8" s="111" customFormat="1" ht="19.5" customHeight="1">
      <c r="A14" s="43"/>
      <c r="B14" s="35" t="s">
        <v>430</v>
      </c>
      <c r="C14" s="35"/>
      <c r="D14" s="35"/>
      <c r="E14" s="35"/>
      <c r="F14" s="35"/>
      <c r="G14" s="35">
        <v>1</v>
      </c>
      <c r="H14" s="35">
        <v>1</v>
      </c>
    </row>
    <row r="15" spans="1:8" s="111" customFormat="1" ht="19.5" customHeight="1">
      <c r="A15" s="43"/>
      <c r="B15" s="43" t="s">
        <v>9</v>
      </c>
      <c r="C15" s="35"/>
      <c r="D15" s="35"/>
      <c r="E15" s="35"/>
      <c r="F15" s="35"/>
      <c r="G15" s="43">
        <v>12</v>
      </c>
      <c r="H15" s="43">
        <f>SUM(H13:H14)</f>
        <v>12</v>
      </c>
    </row>
    <row r="16" spans="1:7" ht="19.5" customHeight="1">
      <c r="A16" s="5"/>
      <c r="B16" s="6"/>
      <c r="C16" s="5"/>
      <c r="D16" s="5"/>
      <c r="E16" s="5"/>
      <c r="F16" s="5"/>
      <c r="G16" s="5"/>
    </row>
    <row r="17" spans="1:7" s="111" customFormat="1" ht="19.5" customHeight="1">
      <c r="A17" s="43"/>
      <c r="B17" s="43"/>
      <c r="C17" s="35"/>
      <c r="D17" s="35"/>
      <c r="E17" s="35"/>
      <c r="F17" s="35"/>
      <c r="G17" s="43"/>
    </row>
    <row r="18" spans="1:7" ht="19.5" customHeight="1">
      <c r="A18" s="5"/>
      <c r="B18" s="5"/>
      <c r="C18" s="5"/>
      <c r="D18" s="5"/>
      <c r="E18" s="5"/>
      <c r="F18" s="5"/>
      <c r="G18" s="5"/>
    </row>
    <row r="19" spans="2:8" ht="19.5" customHeight="1">
      <c r="B19" s="6" t="s">
        <v>18</v>
      </c>
      <c r="G19" s="6">
        <v>22</v>
      </c>
      <c r="H19" s="6">
        <v>21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&amp;C13.sz.melléklet&amp;R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4"/>
  <sheetViews>
    <sheetView view="pageLayout" workbookViewId="0" topLeftCell="A1">
      <selection activeCell="A1" sqref="A1:G1"/>
    </sheetView>
  </sheetViews>
  <sheetFormatPr defaultColWidth="9.00390625" defaultRowHeight="19.5" customHeight="1"/>
  <cols>
    <col min="7" max="7" width="9.125" style="111" customWidth="1"/>
    <col min="8" max="8" width="10.625" style="0" customWidth="1"/>
  </cols>
  <sheetData>
    <row r="1" spans="1:7" ht="19.5" customHeight="1">
      <c r="A1" s="469" t="s">
        <v>444</v>
      </c>
      <c r="B1" s="469"/>
      <c r="C1" s="469"/>
      <c r="D1" s="469"/>
      <c r="E1" s="469"/>
      <c r="F1" s="469"/>
      <c r="G1" s="469"/>
    </row>
    <row r="2" spans="1:7" ht="19.5" customHeight="1">
      <c r="A2" s="469" t="s">
        <v>250</v>
      </c>
      <c r="B2" s="469"/>
      <c r="C2" s="469"/>
      <c r="D2" s="469"/>
      <c r="E2" s="469"/>
      <c r="F2" s="469"/>
      <c r="G2" s="469"/>
    </row>
    <row r="3" spans="1:7" ht="19.5" customHeight="1">
      <c r="A3" s="7"/>
      <c r="B3" s="7"/>
      <c r="C3" s="7"/>
      <c r="D3" s="7"/>
      <c r="E3" s="7"/>
      <c r="F3" s="7"/>
      <c r="G3" s="36"/>
    </row>
    <row r="4" spans="1:8" ht="19.5" customHeight="1">
      <c r="A4" s="7"/>
      <c r="B4" s="7"/>
      <c r="C4" s="7"/>
      <c r="D4" s="7"/>
      <c r="E4" s="7"/>
      <c r="F4" s="7"/>
      <c r="G4" s="180" t="s">
        <v>19</v>
      </c>
      <c r="H4" s="180" t="s">
        <v>353</v>
      </c>
    </row>
    <row r="5" spans="1:7" ht="19.5" customHeight="1">
      <c r="A5" s="5"/>
      <c r="B5" s="5"/>
      <c r="C5" s="5"/>
      <c r="D5" s="5"/>
      <c r="E5" s="5"/>
      <c r="F5" s="5"/>
      <c r="G5" s="35"/>
    </row>
    <row r="6" spans="1:7" s="111" customFormat="1" ht="19.5" customHeight="1">
      <c r="A6" s="43" t="s">
        <v>46</v>
      </c>
      <c r="B6" s="35"/>
      <c r="C6" s="35"/>
      <c r="D6" s="35"/>
      <c r="E6" s="35"/>
      <c r="F6" s="35"/>
      <c r="G6" s="35"/>
    </row>
    <row r="7" spans="1:8" s="111" customFormat="1" ht="19.5" customHeight="1">
      <c r="A7" s="43"/>
      <c r="B7" s="35" t="s">
        <v>210</v>
      </c>
      <c r="C7" s="35"/>
      <c r="D7" s="35"/>
      <c r="E7" s="35"/>
      <c r="F7" s="35"/>
      <c r="G7" s="35">
        <v>36</v>
      </c>
      <c r="H7" s="35">
        <v>36</v>
      </c>
    </row>
    <row r="8" spans="1:8" s="111" customFormat="1" ht="19.5" customHeight="1">
      <c r="A8" s="43"/>
      <c r="B8" s="43" t="s">
        <v>9</v>
      </c>
      <c r="C8" s="35"/>
      <c r="D8" s="35"/>
      <c r="E8" s="35"/>
      <c r="F8" s="35"/>
      <c r="G8" s="43">
        <f>SUM(G7:G7)</f>
        <v>36</v>
      </c>
      <c r="H8" s="43">
        <f>SUM(H7:H7)</f>
        <v>36</v>
      </c>
    </row>
    <row r="9" spans="1:7" s="111" customFormat="1" ht="19.5" customHeight="1">
      <c r="A9" s="35"/>
      <c r="B9" s="35"/>
      <c r="C9" s="35"/>
      <c r="D9" s="35"/>
      <c r="E9" s="35"/>
      <c r="F9" s="35"/>
      <c r="G9" s="35"/>
    </row>
    <row r="10" spans="1:7" s="111" customFormat="1" ht="19.5" customHeight="1">
      <c r="A10" s="43" t="s">
        <v>239</v>
      </c>
      <c r="B10" s="35"/>
      <c r="C10" s="35"/>
      <c r="D10" s="35"/>
      <c r="E10" s="35"/>
      <c r="F10" s="35"/>
      <c r="G10" s="35"/>
    </row>
    <row r="11" spans="1:9" s="111" customFormat="1" ht="19.5" customHeight="1">
      <c r="A11" s="43"/>
      <c r="B11" s="35" t="s">
        <v>173</v>
      </c>
      <c r="C11" s="35"/>
      <c r="D11" s="35"/>
      <c r="E11" s="35"/>
      <c r="F11" s="35"/>
      <c r="G11" s="35">
        <v>2</v>
      </c>
      <c r="H11" s="35">
        <v>1</v>
      </c>
      <c r="I11" s="111" t="s">
        <v>433</v>
      </c>
    </row>
    <row r="12" spans="1:7" s="111" customFormat="1" ht="19.5" customHeight="1">
      <c r="A12" s="43"/>
      <c r="B12" s="35"/>
      <c r="C12" s="35"/>
      <c r="D12" s="35"/>
      <c r="E12" s="35"/>
      <c r="F12" s="35"/>
      <c r="G12" s="35"/>
    </row>
    <row r="13" spans="1:8" s="111" customFormat="1" ht="19.5" customHeight="1">
      <c r="A13" s="43"/>
      <c r="B13" s="43" t="s">
        <v>9</v>
      </c>
      <c r="C13" s="35"/>
      <c r="D13" s="35"/>
      <c r="E13" s="35"/>
      <c r="F13" s="35"/>
      <c r="G13" s="43">
        <f>SUM(G11)</f>
        <v>2</v>
      </c>
      <c r="H13" s="43">
        <f>SUM(H11)</f>
        <v>1</v>
      </c>
    </row>
    <row r="14" spans="1:7" s="111" customFormat="1" ht="19.5" customHeight="1">
      <c r="A14" s="35"/>
      <c r="B14" s="43"/>
      <c r="C14" s="35"/>
      <c r="D14" s="35"/>
      <c r="E14" s="35"/>
      <c r="F14" s="35"/>
      <c r="G14" s="35"/>
    </row>
    <row r="15" spans="1:7" s="111" customFormat="1" ht="19.5" customHeight="1">
      <c r="A15" s="43" t="s">
        <v>330</v>
      </c>
      <c r="B15" s="43"/>
      <c r="C15" s="35"/>
      <c r="D15" s="35"/>
      <c r="E15" s="35"/>
      <c r="F15" s="35"/>
      <c r="G15" s="35"/>
    </row>
    <row r="16" spans="1:8" s="111" customFormat="1" ht="19.5" customHeight="1">
      <c r="A16" s="43"/>
      <c r="B16" s="35" t="s">
        <v>172</v>
      </c>
      <c r="C16" s="35"/>
      <c r="D16" s="35"/>
      <c r="E16" s="35"/>
      <c r="F16" s="35"/>
      <c r="G16" s="35">
        <v>0</v>
      </c>
      <c r="H16" s="35">
        <v>0</v>
      </c>
    </row>
    <row r="17" spans="1:8" s="111" customFormat="1" ht="19.5" customHeight="1">
      <c r="A17" s="43"/>
      <c r="B17" s="43" t="s">
        <v>9</v>
      </c>
      <c r="C17" s="35"/>
      <c r="D17" s="35"/>
      <c r="E17" s="35"/>
      <c r="F17" s="35"/>
      <c r="G17" s="43">
        <f>SUM(G16)</f>
        <v>0</v>
      </c>
      <c r="H17" s="43">
        <f>SUM(H16)</f>
        <v>0</v>
      </c>
    </row>
    <row r="18" spans="1:8" s="111" customFormat="1" ht="19.5" customHeight="1">
      <c r="A18" s="43"/>
      <c r="B18" s="43"/>
      <c r="C18" s="35"/>
      <c r="D18" s="35"/>
      <c r="E18" s="35"/>
      <c r="F18" s="35"/>
      <c r="G18" s="43"/>
      <c r="H18" s="43"/>
    </row>
    <row r="19" spans="1:8" s="111" customFormat="1" ht="19.5" customHeight="1">
      <c r="A19" s="43" t="s">
        <v>354</v>
      </c>
      <c r="B19" s="43"/>
      <c r="C19" s="35"/>
      <c r="D19" s="35"/>
      <c r="E19" s="35"/>
      <c r="F19" s="35"/>
      <c r="G19" s="35"/>
      <c r="H19" s="43"/>
    </row>
    <row r="20" spans="1:8" s="111" customFormat="1" ht="19.5" customHeight="1">
      <c r="A20" s="43"/>
      <c r="B20" s="35" t="s">
        <v>172</v>
      </c>
      <c r="C20" s="35"/>
      <c r="D20" s="35"/>
      <c r="E20" s="35"/>
      <c r="F20" s="35"/>
      <c r="G20" s="35">
        <v>0</v>
      </c>
      <c r="H20" s="35">
        <v>0</v>
      </c>
    </row>
    <row r="21" spans="1:8" s="111" customFormat="1" ht="19.5" customHeight="1">
      <c r="A21" s="43"/>
      <c r="B21" s="43" t="s">
        <v>9</v>
      </c>
      <c r="C21" s="35"/>
      <c r="D21" s="35"/>
      <c r="E21" s="35"/>
      <c r="F21" s="35"/>
      <c r="G21" s="43">
        <f>SUM(G20)</f>
        <v>0</v>
      </c>
      <c r="H21" s="43">
        <f>SUM(H20)</f>
        <v>0</v>
      </c>
    </row>
    <row r="22" spans="1:8" s="111" customFormat="1" ht="19.5" customHeight="1">
      <c r="A22" s="43"/>
      <c r="B22" s="43"/>
      <c r="C22" s="35"/>
      <c r="D22" s="35"/>
      <c r="E22" s="35"/>
      <c r="F22" s="35"/>
      <c r="G22" s="43"/>
      <c r="H22" s="43"/>
    </row>
    <row r="23" spans="1:7" s="111" customFormat="1" ht="19.5" customHeight="1">
      <c r="A23" s="35"/>
      <c r="B23" s="35"/>
      <c r="C23" s="35"/>
      <c r="D23" s="35"/>
      <c r="E23" s="35"/>
      <c r="F23" s="35"/>
      <c r="G23" s="35"/>
    </row>
    <row r="24" spans="2:8" s="111" customFormat="1" ht="19.5" customHeight="1">
      <c r="B24" s="43" t="s">
        <v>18</v>
      </c>
      <c r="G24" s="43">
        <f>G8+G13+G17+G21</f>
        <v>38</v>
      </c>
      <c r="H24" s="43">
        <f>H8+H13+H17+H21</f>
        <v>37</v>
      </c>
    </row>
    <row r="25" s="111" customFormat="1" ht="19.5" customHeight="1"/>
    <row r="26" s="111" customFormat="1" ht="19.5" customHeight="1"/>
    <row r="27" s="111" customFormat="1" ht="19.5" customHeight="1"/>
    <row r="28" s="111" customFormat="1" ht="19.5" customHeight="1"/>
    <row r="29" s="111" customFormat="1" ht="19.5" customHeight="1"/>
    <row r="30" s="111" customFormat="1" ht="19.5" customHeight="1"/>
    <row r="31" s="111" customFormat="1" ht="19.5" customHeight="1"/>
    <row r="32" s="111" customFormat="1" ht="19.5" customHeight="1"/>
    <row r="33" s="111" customFormat="1" ht="19.5" customHeight="1"/>
    <row r="34" s="111" customFormat="1" ht="19.5" customHeight="1"/>
    <row r="35" s="111" customFormat="1" ht="19.5" customHeight="1"/>
    <row r="36" s="111" customFormat="1" ht="19.5" customHeight="1"/>
    <row r="37" s="111" customFormat="1" ht="19.5" customHeight="1"/>
    <row r="38" s="111" customFormat="1" ht="19.5" customHeight="1"/>
    <row r="39" s="111" customFormat="1" ht="19.5" customHeight="1"/>
    <row r="40" s="111" customFormat="1" ht="19.5" customHeight="1"/>
    <row r="41" s="111" customFormat="1" ht="19.5" customHeight="1"/>
    <row r="42" s="111" customFormat="1" ht="19.5" customHeight="1"/>
    <row r="43" s="111" customFormat="1" ht="19.5" customHeight="1"/>
    <row r="44" s="111" customFormat="1" ht="19.5" customHeight="1"/>
    <row r="45" s="111" customFormat="1" ht="19.5" customHeight="1"/>
    <row r="46" s="111" customFormat="1" ht="19.5" customHeight="1"/>
    <row r="47" s="111" customFormat="1" ht="19.5" customHeight="1"/>
    <row r="48" s="111" customFormat="1" ht="19.5" customHeight="1"/>
    <row r="49" s="111" customFormat="1" ht="19.5" customHeight="1"/>
    <row r="50" s="111" customFormat="1" ht="19.5" customHeight="1"/>
    <row r="51" s="111" customFormat="1" ht="19.5" customHeight="1"/>
    <row r="52" s="111" customFormat="1" ht="19.5" customHeight="1"/>
    <row r="53" s="111" customFormat="1" ht="19.5" customHeight="1"/>
    <row r="54" s="111" customFormat="1" ht="19.5" customHeight="1"/>
  </sheetData>
  <sheetProtection/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&amp;C14.sz.melléklet&amp;R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E18"/>
  <sheetViews>
    <sheetView workbookViewId="0" topLeftCell="A1">
      <selection activeCell="D2" sqref="D2"/>
    </sheetView>
  </sheetViews>
  <sheetFormatPr defaultColWidth="9.00390625" defaultRowHeight="12.75"/>
  <cols>
    <col min="1" max="1" width="49.875" style="212" customWidth="1"/>
    <col min="2" max="16384" width="9.125" style="212" customWidth="1"/>
  </cols>
  <sheetData>
    <row r="2" ht="12.75">
      <c r="D2" s="222" t="s">
        <v>434</v>
      </c>
    </row>
    <row r="3" ht="13.5" customHeight="1">
      <c r="A3" s="213" t="s">
        <v>293</v>
      </c>
    </row>
    <row r="4" ht="13.5" thickBot="1"/>
    <row r="5" spans="1:5" ht="13.5" thickBot="1">
      <c r="A5" s="223" t="s">
        <v>292</v>
      </c>
      <c r="B5" s="263" t="s">
        <v>291</v>
      </c>
      <c r="C5" s="216"/>
      <c r="D5" s="263"/>
      <c r="E5" s="262"/>
    </row>
    <row r="6" spans="1:5" ht="12.75">
      <c r="A6" s="261"/>
      <c r="B6" s="260"/>
      <c r="C6" s="260"/>
      <c r="D6" s="260"/>
      <c r="E6" s="218"/>
    </row>
    <row r="7" spans="1:5" ht="12.75">
      <c r="A7" s="259"/>
      <c r="B7" s="258"/>
      <c r="C7" s="258"/>
      <c r="D7" s="258"/>
      <c r="E7" s="219"/>
    </row>
    <row r="8" spans="1:5" ht="12.75">
      <c r="A8" s="259"/>
      <c r="B8" s="258"/>
      <c r="C8" s="258"/>
      <c r="D8" s="258"/>
      <c r="E8" s="219"/>
    </row>
    <row r="9" spans="1:5" ht="12.75">
      <c r="A9" s="259"/>
      <c r="B9" s="258"/>
      <c r="C9" s="258"/>
      <c r="D9" s="258"/>
      <c r="E9" s="219"/>
    </row>
    <row r="10" spans="1:5" ht="12.75">
      <c r="A10" s="259"/>
      <c r="B10" s="258"/>
      <c r="C10" s="258"/>
      <c r="D10" s="258"/>
      <c r="E10" s="219"/>
    </row>
    <row r="11" spans="1:5" ht="13.5" thickBot="1">
      <c r="A11" s="257"/>
      <c r="B11" s="256"/>
      <c r="C11" s="256"/>
      <c r="D11" s="256"/>
      <c r="E11" s="255"/>
    </row>
    <row r="12" spans="1:5" ht="13.5" thickBot="1">
      <c r="A12" s="217" t="s">
        <v>9</v>
      </c>
      <c r="B12" s="471">
        <v>0</v>
      </c>
      <c r="C12" s="472"/>
      <c r="D12" s="472"/>
      <c r="E12" s="473"/>
    </row>
    <row r="18" ht="12.75">
      <c r="A18" s="254"/>
    </row>
  </sheetData>
  <sheetProtection/>
  <mergeCells count="1">
    <mergeCell ref="B12:E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&amp;C15.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K26"/>
  <sheetViews>
    <sheetView view="pageLayout" workbookViewId="0" topLeftCell="A1">
      <selection activeCell="G17" sqref="G17"/>
    </sheetView>
  </sheetViews>
  <sheetFormatPr defaultColWidth="9.00390625" defaultRowHeight="12.75"/>
  <cols>
    <col min="1" max="1" width="46.125" style="212" customWidth="1"/>
    <col min="2" max="2" width="13.875" style="212" customWidth="1"/>
    <col min="3" max="6" width="9.125" style="212" customWidth="1"/>
    <col min="7" max="7" width="13.125" style="212" customWidth="1"/>
    <col min="8" max="8" width="10.00390625" style="212" customWidth="1"/>
    <col min="9" max="16384" width="9.125" style="212" customWidth="1"/>
  </cols>
  <sheetData>
    <row r="2" spans="3:4" ht="12.75">
      <c r="C2" s="222"/>
      <c r="D2" s="222" t="s">
        <v>436</v>
      </c>
    </row>
    <row r="3" spans="1:11" ht="12.75">
      <c r="A3" s="221" t="s">
        <v>274</v>
      </c>
      <c r="K3" s="222"/>
    </row>
    <row r="4" spans="1:11" ht="12.75">
      <c r="A4" s="221"/>
      <c r="B4" s="212" t="s">
        <v>275</v>
      </c>
      <c r="K4" s="222"/>
    </row>
    <row r="5" ht="13.5" thickBot="1"/>
    <row r="6" spans="1:6" ht="13.5" thickBot="1">
      <c r="A6" s="223" t="s">
        <v>276</v>
      </c>
      <c r="B6" s="224">
        <v>2013</v>
      </c>
      <c r="C6" s="224">
        <v>2014</v>
      </c>
      <c r="D6" s="224">
        <v>2015</v>
      </c>
      <c r="E6" s="224">
        <v>2016</v>
      </c>
      <c r="F6" s="224">
        <v>2017</v>
      </c>
    </row>
    <row r="7" spans="1:6" ht="21" customHeight="1">
      <c r="A7" s="225" t="s">
        <v>277</v>
      </c>
      <c r="B7" s="226">
        <v>41617</v>
      </c>
      <c r="C7" s="226">
        <v>42800</v>
      </c>
      <c r="D7" s="226">
        <v>42950</v>
      </c>
      <c r="E7" s="226">
        <v>43000</v>
      </c>
      <c r="F7" s="226">
        <v>43580</v>
      </c>
    </row>
    <row r="8" spans="1:6" ht="39" customHeight="1">
      <c r="A8" s="227" t="s">
        <v>278</v>
      </c>
      <c r="B8" s="228">
        <v>0</v>
      </c>
      <c r="C8" s="228">
        <v>0</v>
      </c>
      <c r="D8" s="228">
        <v>0</v>
      </c>
      <c r="E8" s="228">
        <v>0</v>
      </c>
      <c r="F8" s="228">
        <v>0</v>
      </c>
    </row>
    <row r="9" spans="1:6" ht="12.75">
      <c r="A9" s="227" t="s">
        <v>279</v>
      </c>
      <c r="B9" s="228">
        <v>14000</v>
      </c>
      <c r="C9" s="228">
        <v>14580</v>
      </c>
      <c r="D9" s="228">
        <v>15000</v>
      </c>
      <c r="E9" s="228">
        <v>16100</v>
      </c>
      <c r="F9" s="228">
        <v>17000</v>
      </c>
    </row>
    <row r="10" spans="1:6" ht="38.25">
      <c r="A10" s="227" t="s">
        <v>280</v>
      </c>
      <c r="B10" s="228">
        <v>0</v>
      </c>
      <c r="C10" s="228">
        <v>0</v>
      </c>
      <c r="D10" s="228">
        <v>0</v>
      </c>
      <c r="E10" s="228">
        <v>0</v>
      </c>
      <c r="F10" s="228">
        <v>0</v>
      </c>
    </row>
    <row r="11" spans="1:6" ht="12.75">
      <c r="A11" s="227" t="s">
        <v>281</v>
      </c>
      <c r="B11" s="228">
        <v>1430</v>
      </c>
      <c r="C11" s="228">
        <v>1560</v>
      </c>
      <c r="D11" s="228">
        <v>1750</v>
      </c>
      <c r="E11" s="228">
        <v>1800</v>
      </c>
      <c r="F11" s="228">
        <v>1850</v>
      </c>
    </row>
    <row r="12" spans="1:6" ht="13.5" thickBot="1">
      <c r="A12" s="229" t="s">
        <v>282</v>
      </c>
      <c r="B12" s="230">
        <v>0</v>
      </c>
      <c r="C12" s="230">
        <v>0</v>
      </c>
      <c r="D12" s="230">
        <v>0</v>
      </c>
      <c r="E12" s="230">
        <v>0</v>
      </c>
      <c r="F12" s="230">
        <v>0</v>
      </c>
    </row>
    <row r="13" spans="1:6" ht="13.5" thickBot="1">
      <c r="A13" s="223" t="s">
        <v>9</v>
      </c>
      <c r="B13" s="231">
        <f>SUM(B7:B12)</f>
        <v>57047</v>
      </c>
      <c r="C13" s="231">
        <f>SUM(C7:C12)</f>
        <v>58940</v>
      </c>
      <c r="D13" s="231">
        <f>SUM(D7:D12)</f>
        <v>59700</v>
      </c>
      <c r="E13" s="231">
        <f>SUM(E7:E12)</f>
        <v>60900</v>
      </c>
      <c r="F13" s="231">
        <f>SUM(F7:F12)</f>
        <v>62430</v>
      </c>
    </row>
    <row r="14" spans="1:2" ht="12.75">
      <c r="A14" s="232"/>
      <c r="B14" s="233"/>
    </row>
    <row r="15" ht="13.5" thickBot="1"/>
    <row r="16" spans="1:6" ht="13.5" thickBot="1">
      <c r="A16" s="234" t="s">
        <v>283</v>
      </c>
      <c r="B16" s="235">
        <v>2013</v>
      </c>
      <c r="C16" s="236">
        <v>2014</v>
      </c>
      <c r="D16" s="236">
        <v>2015</v>
      </c>
      <c r="E16" s="236">
        <v>2016</v>
      </c>
      <c r="F16" s="237">
        <v>2017</v>
      </c>
    </row>
    <row r="17" spans="1:6" ht="12.75">
      <c r="A17" s="238"/>
      <c r="B17" s="239"/>
      <c r="C17" s="240"/>
      <c r="D17" s="240"/>
      <c r="E17" s="240"/>
      <c r="F17" s="241"/>
    </row>
    <row r="18" spans="1:6" ht="12.75">
      <c r="A18" s="242" t="s">
        <v>284</v>
      </c>
      <c r="B18" s="243">
        <v>0</v>
      </c>
      <c r="C18" s="244">
        <v>0</v>
      </c>
      <c r="D18" s="244">
        <v>0</v>
      </c>
      <c r="E18" s="244">
        <v>0</v>
      </c>
      <c r="F18" s="245">
        <v>0</v>
      </c>
    </row>
    <row r="19" spans="1:6" ht="12.75">
      <c r="A19" s="242" t="s">
        <v>285</v>
      </c>
      <c r="B19" s="246">
        <v>0</v>
      </c>
      <c r="C19" s="247">
        <v>0</v>
      </c>
      <c r="D19" s="247">
        <v>0</v>
      </c>
      <c r="E19" s="247">
        <v>0</v>
      </c>
      <c r="F19" s="248">
        <v>0</v>
      </c>
    </row>
    <row r="20" spans="1:6" ht="12.75">
      <c r="A20" s="242" t="s">
        <v>286</v>
      </c>
      <c r="B20" s="246">
        <v>0</v>
      </c>
      <c r="C20" s="247">
        <v>0</v>
      </c>
      <c r="D20" s="247">
        <v>0</v>
      </c>
      <c r="E20" s="247">
        <v>0</v>
      </c>
      <c r="F20" s="248">
        <v>0</v>
      </c>
    </row>
    <row r="21" spans="1:6" ht="14.25" customHeight="1">
      <c r="A21" s="242" t="s">
        <v>287</v>
      </c>
      <c r="B21" s="246">
        <v>0</v>
      </c>
      <c r="C21" s="247">
        <v>0</v>
      </c>
      <c r="D21" s="247">
        <v>0</v>
      </c>
      <c r="E21" s="247">
        <v>0</v>
      </c>
      <c r="F21" s="248">
        <v>0</v>
      </c>
    </row>
    <row r="22" spans="1:6" ht="25.5">
      <c r="A22" s="242" t="s">
        <v>288</v>
      </c>
      <c r="B22" s="246">
        <v>0</v>
      </c>
      <c r="C22" s="247">
        <v>0</v>
      </c>
      <c r="D22" s="247">
        <v>0</v>
      </c>
      <c r="E22" s="247">
        <v>0</v>
      </c>
      <c r="F22" s="248">
        <v>0</v>
      </c>
    </row>
    <row r="23" spans="1:6" ht="38.25">
      <c r="A23" s="242" t="s">
        <v>289</v>
      </c>
      <c r="B23" s="246">
        <v>0</v>
      </c>
      <c r="C23" s="247">
        <v>0</v>
      </c>
      <c r="D23" s="247">
        <v>0</v>
      </c>
      <c r="E23" s="247">
        <v>0</v>
      </c>
      <c r="F23" s="248">
        <v>0</v>
      </c>
    </row>
    <row r="24" spans="1:6" ht="44.25" customHeight="1" thickBot="1">
      <c r="A24" s="249" t="s">
        <v>290</v>
      </c>
      <c r="B24" s="250">
        <v>0</v>
      </c>
      <c r="C24" s="251">
        <v>0</v>
      </c>
      <c r="D24" s="251">
        <v>0</v>
      </c>
      <c r="E24" s="251">
        <v>0</v>
      </c>
      <c r="F24" s="252">
        <v>0</v>
      </c>
    </row>
    <row r="25" spans="1:6" ht="44.25" customHeight="1" thickBot="1">
      <c r="A25" s="360" t="s">
        <v>367</v>
      </c>
      <c r="B25" s="361">
        <v>20883</v>
      </c>
      <c r="C25" s="369"/>
      <c r="D25" s="369"/>
      <c r="E25" s="369"/>
      <c r="F25" s="369"/>
    </row>
    <row r="26" spans="1:6" ht="13.5" thickBot="1">
      <c r="A26" s="223" t="s">
        <v>9</v>
      </c>
      <c r="B26" s="253">
        <f>SUM(B18:B25)</f>
        <v>20883</v>
      </c>
      <c r="C26" s="253">
        <f>SUM(C18:C24)</f>
        <v>0</v>
      </c>
      <c r="D26" s="253">
        <f>SUM(D18:D24)</f>
        <v>0</v>
      </c>
      <c r="E26" s="253">
        <f>SUM(E18:E24)</f>
        <v>0</v>
      </c>
      <c r="F26" s="253">
        <f>SUM(F18:F24)</f>
        <v>0</v>
      </c>
    </row>
  </sheetData>
  <sheetProtection/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&amp;C16.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M51"/>
  <sheetViews>
    <sheetView workbookViewId="0" topLeftCell="A34">
      <selection activeCell="A1" sqref="A1:E1"/>
    </sheetView>
  </sheetViews>
  <sheetFormatPr defaultColWidth="9.00390625" defaultRowHeight="19.5" customHeight="1"/>
  <cols>
    <col min="1" max="1" width="5.125" style="35" customWidth="1"/>
    <col min="2" max="2" width="21.375" style="35" customWidth="1"/>
    <col min="3" max="3" width="10.125" style="35" customWidth="1"/>
    <col min="4" max="5" width="9.25390625" style="35" bestFit="1" customWidth="1"/>
    <col min="6" max="6" width="9.125" style="35" customWidth="1"/>
    <col min="7" max="16384" width="9.125" style="5" customWidth="1"/>
  </cols>
  <sheetData>
    <row r="1" spans="1:13" ht="19.5" customHeight="1">
      <c r="A1" s="466" t="s">
        <v>452</v>
      </c>
      <c r="B1" s="466"/>
      <c r="C1" s="466"/>
      <c r="D1" s="466"/>
      <c r="E1" s="466"/>
      <c r="F1" s="116"/>
      <c r="G1" s="10"/>
      <c r="H1" s="10"/>
      <c r="I1" s="10"/>
      <c r="J1" s="10"/>
      <c r="K1" s="10"/>
      <c r="L1" s="10"/>
      <c r="M1" s="10"/>
    </row>
    <row r="2" spans="1:5" ht="19.5" customHeight="1">
      <c r="A2" s="466" t="s">
        <v>435</v>
      </c>
      <c r="B2" s="466"/>
      <c r="C2" s="466"/>
      <c r="D2" s="466"/>
      <c r="E2" s="466"/>
    </row>
    <row r="3" spans="1:5" ht="14.25" customHeight="1">
      <c r="A3" s="116"/>
      <c r="B3" s="116"/>
      <c r="C3" s="116"/>
      <c r="D3" s="116"/>
      <c r="E3" s="116"/>
    </row>
    <row r="4" spans="2:5" ht="14.25" customHeight="1">
      <c r="B4" s="38"/>
      <c r="C4" s="60"/>
      <c r="D4" s="60"/>
      <c r="E4" s="60"/>
    </row>
    <row r="5" ht="14.25" customHeight="1" thickBot="1"/>
    <row r="6" spans="2:5" ht="36.75" customHeight="1" thickTop="1">
      <c r="B6" s="200" t="s">
        <v>89</v>
      </c>
      <c r="C6" s="474" t="s">
        <v>448</v>
      </c>
      <c r="D6" s="475"/>
      <c r="E6" s="476"/>
    </row>
    <row r="7" spans="3:5" ht="19.5" customHeight="1" thickBot="1">
      <c r="C7" s="56" t="s">
        <v>19</v>
      </c>
      <c r="D7" s="56" t="s">
        <v>351</v>
      </c>
      <c r="E7" s="57"/>
    </row>
    <row r="8" spans="1:5" ht="19.5" customHeight="1" thickBot="1" thickTop="1">
      <c r="A8" s="480" t="s">
        <v>101</v>
      </c>
      <c r="B8" s="201" t="s">
        <v>253</v>
      </c>
      <c r="C8" s="104">
        <v>38290</v>
      </c>
      <c r="D8" s="105">
        <v>13409</v>
      </c>
      <c r="E8" s="106"/>
    </row>
    <row r="9" spans="1:5" ht="19.5" customHeight="1" thickBot="1" thickTop="1">
      <c r="A9" s="481"/>
      <c r="B9" s="202" t="s">
        <v>295</v>
      </c>
      <c r="C9" s="104">
        <v>53492</v>
      </c>
      <c r="D9" s="105">
        <v>72560</v>
      </c>
      <c r="E9" s="106"/>
    </row>
    <row r="10" spans="1:5" ht="19.5" customHeight="1" thickBot="1" thickTop="1">
      <c r="A10" s="481"/>
      <c r="B10" s="203" t="s">
        <v>94</v>
      </c>
      <c r="C10" s="104">
        <v>0</v>
      </c>
      <c r="D10" s="105">
        <v>0</v>
      </c>
      <c r="E10" s="106"/>
    </row>
    <row r="11" spans="1:5" ht="19.5" customHeight="1" thickBot="1" thickTop="1">
      <c r="A11" s="481"/>
      <c r="B11" s="203" t="s">
        <v>108</v>
      </c>
      <c r="C11" s="104">
        <v>276329</v>
      </c>
      <c r="D11" s="105">
        <v>231682</v>
      </c>
      <c r="E11" s="106"/>
    </row>
    <row r="12" spans="1:6" s="25" customFormat="1" ht="19.5" customHeight="1" thickBot="1" thickTop="1">
      <c r="A12" s="481"/>
      <c r="B12" s="204" t="s">
        <v>99</v>
      </c>
      <c r="C12" s="104">
        <v>65994</v>
      </c>
      <c r="D12" s="105">
        <v>64765</v>
      </c>
      <c r="E12" s="106"/>
      <c r="F12" s="205"/>
    </row>
    <row r="13" spans="1:6" s="25" customFormat="1" ht="19.5" customHeight="1" thickBot="1" thickTop="1">
      <c r="A13" s="481"/>
      <c r="B13" s="204" t="s">
        <v>100</v>
      </c>
      <c r="C13" s="104">
        <v>0</v>
      </c>
      <c r="D13" s="105">
        <v>0</v>
      </c>
      <c r="E13" s="106"/>
      <c r="F13" s="205"/>
    </row>
    <row r="14" spans="1:6" s="25" customFormat="1" ht="19.5" customHeight="1" thickBot="1" thickTop="1">
      <c r="A14" s="481"/>
      <c r="B14" s="204" t="s">
        <v>104</v>
      </c>
      <c r="C14" s="104">
        <v>283</v>
      </c>
      <c r="D14" s="105">
        <v>283</v>
      </c>
      <c r="E14" s="106"/>
      <c r="F14" s="205"/>
    </row>
    <row r="15" spans="1:6" s="25" customFormat="1" ht="19.5" customHeight="1" thickBot="1" thickTop="1">
      <c r="A15" s="481"/>
      <c r="B15" s="204" t="s">
        <v>105</v>
      </c>
      <c r="C15" s="104">
        <v>0</v>
      </c>
      <c r="D15" s="105">
        <v>0</v>
      </c>
      <c r="E15" s="106"/>
      <c r="F15" s="205"/>
    </row>
    <row r="16" spans="1:5" ht="19.5" customHeight="1" thickBot="1" thickTop="1">
      <c r="A16" s="481"/>
      <c r="B16" s="202" t="s">
        <v>90</v>
      </c>
      <c r="C16" s="104">
        <v>7495</v>
      </c>
      <c r="D16" s="105">
        <v>10175</v>
      </c>
      <c r="E16" s="106"/>
    </row>
    <row r="17" spans="1:5" ht="19.5" customHeight="1" thickBot="1" thickTop="1">
      <c r="A17" s="481"/>
      <c r="B17" s="202" t="s">
        <v>95</v>
      </c>
      <c r="C17" s="104">
        <v>0</v>
      </c>
      <c r="D17" s="105">
        <v>0</v>
      </c>
      <c r="E17" s="106"/>
    </row>
    <row r="18" spans="1:5" ht="19.5" customHeight="1" thickBot="1" thickTop="1">
      <c r="A18" s="482"/>
      <c r="B18" s="108" t="s">
        <v>9</v>
      </c>
      <c r="C18" s="104">
        <f>SUM(C8:C17)</f>
        <v>441883</v>
      </c>
      <c r="D18" s="105">
        <v>392874</v>
      </c>
      <c r="E18" s="207"/>
    </row>
    <row r="19" spans="1:5" ht="19.5" customHeight="1" thickBot="1" thickTop="1">
      <c r="A19" s="483" t="s">
        <v>107</v>
      </c>
      <c r="B19" s="107" t="s">
        <v>130</v>
      </c>
      <c r="C19" s="104">
        <v>0</v>
      </c>
      <c r="D19" s="105">
        <v>0</v>
      </c>
      <c r="E19" s="106"/>
    </row>
    <row r="20" spans="1:5" ht="19.5" customHeight="1" thickBot="1" thickTop="1">
      <c r="A20" s="483"/>
      <c r="B20" s="107" t="s">
        <v>103</v>
      </c>
      <c r="C20" s="104">
        <v>16416</v>
      </c>
      <c r="D20" s="105">
        <v>8000</v>
      </c>
      <c r="E20" s="106"/>
    </row>
    <row r="21" spans="1:5" ht="19.5" customHeight="1" thickBot="1" thickTop="1">
      <c r="A21" s="483"/>
      <c r="B21" s="107" t="s">
        <v>102</v>
      </c>
      <c r="C21" s="104">
        <v>111774</v>
      </c>
      <c r="D21" s="105">
        <v>6895</v>
      </c>
      <c r="E21" s="106"/>
    </row>
    <row r="22" spans="1:5" ht="19.5" customHeight="1" thickBot="1" thickTop="1">
      <c r="A22" s="483"/>
      <c r="B22" s="107" t="s">
        <v>145</v>
      </c>
      <c r="C22" s="104">
        <v>93740</v>
      </c>
      <c r="D22" s="105">
        <v>95375</v>
      </c>
      <c r="E22" s="106"/>
    </row>
    <row r="23" spans="1:5" ht="19.5" customHeight="1" thickBot="1" thickTop="1">
      <c r="A23" s="483"/>
      <c r="B23" s="107" t="s">
        <v>106</v>
      </c>
      <c r="C23" s="104">
        <v>0</v>
      </c>
      <c r="D23" s="105">
        <v>0</v>
      </c>
      <c r="E23" s="106"/>
    </row>
    <row r="24" spans="1:5" ht="19.5" customHeight="1" thickBot="1" thickTop="1">
      <c r="A24" s="484"/>
      <c r="B24" s="108" t="s">
        <v>9</v>
      </c>
      <c r="C24" s="104">
        <f>SUM(C19:C23)</f>
        <v>221930</v>
      </c>
      <c r="D24" s="105">
        <v>110280</v>
      </c>
      <c r="E24" s="124"/>
    </row>
    <row r="25" spans="2:5" ht="19.5" customHeight="1" thickBot="1" thickTop="1">
      <c r="B25" s="38" t="s">
        <v>9</v>
      </c>
      <c r="C25" s="104">
        <f>SUM(C18+C24)</f>
        <v>663813</v>
      </c>
      <c r="D25" s="105">
        <v>503154</v>
      </c>
      <c r="E25" s="61"/>
    </row>
    <row r="26" ht="14.25" customHeight="1" thickTop="1"/>
    <row r="27" ht="14.25" customHeight="1"/>
    <row r="28" ht="14.25" customHeight="1"/>
    <row r="29" spans="2:5" ht="19.5" customHeight="1">
      <c r="B29" s="38"/>
      <c r="C29" s="38"/>
      <c r="D29" s="38"/>
      <c r="E29" s="38"/>
    </row>
    <row r="30" spans="2:5" ht="14.25" customHeight="1" thickBot="1">
      <c r="B30" s="38"/>
      <c r="C30" s="60"/>
      <c r="D30" s="60"/>
      <c r="E30" s="60"/>
    </row>
    <row r="31" spans="2:5" ht="36.75" customHeight="1" thickTop="1">
      <c r="B31" s="200" t="s">
        <v>91</v>
      </c>
      <c r="C31" s="474" t="s">
        <v>449</v>
      </c>
      <c r="D31" s="475"/>
      <c r="E31" s="476"/>
    </row>
    <row r="32" spans="3:5" ht="19.5" customHeight="1" thickBot="1">
      <c r="C32" s="56" t="s">
        <v>19</v>
      </c>
      <c r="D32" s="56" t="s">
        <v>351</v>
      </c>
      <c r="E32" s="57"/>
    </row>
    <row r="33" spans="1:5" ht="19.5" customHeight="1" thickBot="1" thickTop="1">
      <c r="A33" s="485" t="s">
        <v>110</v>
      </c>
      <c r="B33" s="103" t="s">
        <v>85</v>
      </c>
      <c r="C33" s="104">
        <v>88901</v>
      </c>
      <c r="D33" s="105">
        <v>86920</v>
      </c>
      <c r="E33" s="106"/>
    </row>
    <row r="34" spans="1:5" ht="19.5" customHeight="1" thickBot="1" thickTop="1">
      <c r="A34" s="483"/>
      <c r="B34" s="107" t="s">
        <v>92</v>
      </c>
      <c r="C34" s="104">
        <v>18713</v>
      </c>
      <c r="D34" s="105">
        <v>18717</v>
      </c>
      <c r="E34" s="106"/>
    </row>
    <row r="35" spans="1:5" ht="19.5" customHeight="1" thickBot="1" thickTop="1">
      <c r="A35" s="483"/>
      <c r="B35" s="103" t="s">
        <v>86</v>
      </c>
      <c r="C35" s="104">
        <v>95732</v>
      </c>
      <c r="D35" s="105">
        <v>99852</v>
      </c>
      <c r="E35" s="106"/>
    </row>
    <row r="36" spans="1:5" ht="25.5" customHeight="1" thickBot="1" thickTop="1">
      <c r="A36" s="483"/>
      <c r="B36" s="107" t="s">
        <v>114</v>
      </c>
      <c r="C36" s="104">
        <v>0</v>
      </c>
      <c r="D36" s="105">
        <v>0</v>
      </c>
      <c r="E36" s="106"/>
    </row>
    <row r="37" spans="1:6" s="25" customFormat="1" ht="27" customHeight="1" thickBot="1" thickTop="1">
      <c r="A37" s="483"/>
      <c r="B37" s="109" t="s">
        <v>109</v>
      </c>
      <c r="C37" s="104">
        <v>8487</v>
      </c>
      <c r="D37" s="105">
        <v>135138</v>
      </c>
      <c r="E37" s="106"/>
      <c r="F37" s="205"/>
    </row>
    <row r="38" spans="1:6" s="25" customFormat="1" ht="24.75" customHeight="1" thickBot="1" thickTop="1">
      <c r="A38" s="483"/>
      <c r="B38" s="110" t="s">
        <v>127</v>
      </c>
      <c r="C38" s="104">
        <v>6614</v>
      </c>
      <c r="D38" s="105">
        <v>5794</v>
      </c>
      <c r="E38" s="210"/>
      <c r="F38" s="205"/>
    </row>
    <row r="39" spans="1:6" s="25" customFormat="1" ht="24" customHeight="1" thickBot="1" thickTop="1">
      <c r="A39" s="483"/>
      <c r="B39" s="110" t="s">
        <v>126</v>
      </c>
      <c r="C39" s="104">
        <v>64194</v>
      </c>
      <c r="D39" s="105">
        <v>64194</v>
      </c>
      <c r="E39" s="210"/>
      <c r="F39" s="205"/>
    </row>
    <row r="40" spans="1:6" s="25" customFormat="1" ht="24" customHeight="1" thickBot="1" thickTop="1">
      <c r="A40" s="483"/>
      <c r="B40" s="110" t="s">
        <v>128</v>
      </c>
      <c r="C40" s="104">
        <v>0</v>
      </c>
      <c r="D40" s="105">
        <v>0</v>
      </c>
      <c r="E40" s="210"/>
      <c r="F40" s="205"/>
    </row>
    <row r="41" spans="1:6" s="25" customFormat="1" ht="19.5" customHeight="1" thickBot="1" thickTop="1">
      <c r="A41" s="483"/>
      <c r="B41" s="109" t="s">
        <v>135</v>
      </c>
      <c r="C41" s="104">
        <v>0</v>
      </c>
      <c r="D41" s="105"/>
      <c r="E41" s="106"/>
      <c r="F41" s="205"/>
    </row>
    <row r="42" spans="1:6" s="25" customFormat="1" ht="19.5" customHeight="1" thickBot="1" thickTop="1">
      <c r="A42" s="483"/>
      <c r="B42" s="107" t="s">
        <v>93</v>
      </c>
      <c r="C42" s="104">
        <v>0</v>
      </c>
      <c r="D42" s="105">
        <v>0</v>
      </c>
      <c r="E42" s="106"/>
      <c r="F42" s="205"/>
    </row>
    <row r="43" spans="1:6" s="25" customFormat="1" ht="19.5" customHeight="1" thickBot="1" thickTop="1">
      <c r="A43" s="484"/>
      <c r="B43" s="108" t="s">
        <v>9</v>
      </c>
      <c r="C43" s="123">
        <f>SUM(C33:C42)</f>
        <v>282641</v>
      </c>
      <c r="D43" s="206">
        <f>SUM(D33:D42)</f>
        <v>410615</v>
      </c>
      <c r="E43" s="207"/>
      <c r="F43" s="205"/>
    </row>
    <row r="44" spans="1:5" ht="19.5" customHeight="1" thickBot="1" thickTop="1">
      <c r="A44" s="477" t="s">
        <v>88</v>
      </c>
      <c r="B44" s="107" t="s">
        <v>87</v>
      </c>
      <c r="C44" s="104">
        <v>20000</v>
      </c>
      <c r="D44" s="105">
        <v>13689</v>
      </c>
      <c r="E44" s="106"/>
    </row>
    <row r="45" spans="1:5" ht="19.5" customHeight="1" thickBot="1" thickTop="1">
      <c r="A45" s="478"/>
      <c r="B45" s="107" t="s">
        <v>252</v>
      </c>
      <c r="C45" s="104">
        <v>172582</v>
      </c>
      <c r="D45" s="105">
        <v>41941</v>
      </c>
      <c r="E45" s="106"/>
    </row>
    <row r="46" spans="1:5" ht="19.5" customHeight="1" thickBot="1" thickTop="1">
      <c r="A46" s="478"/>
      <c r="B46" s="107" t="s">
        <v>134</v>
      </c>
      <c r="C46" s="104">
        <v>0</v>
      </c>
      <c r="D46" s="105">
        <v>0</v>
      </c>
      <c r="E46" s="106"/>
    </row>
    <row r="47" spans="1:5" ht="19.5" customHeight="1" thickBot="1" thickTop="1">
      <c r="A47" s="478"/>
      <c r="B47" s="107" t="s">
        <v>111</v>
      </c>
      <c r="C47" s="104">
        <v>0</v>
      </c>
      <c r="D47" s="105">
        <v>0</v>
      </c>
      <c r="E47" s="106"/>
    </row>
    <row r="48" spans="1:5" ht="19.5" customHeight="1" thickBot="1" thickTop="1">
      <c r="A48" s="478"/>
      <c r="B48" s="107" t="s">
        <v>113</v>
      </c>
      <c r="C48" s="104">
        <v>0</v>
      </c>
      <c r="D48" s="105">
        <v>0</v>
      </c>
      <c r="E48" s="106"/>
    </row>
    <row r="49" spans="1:5" ht="19.5" customHeight="1" thickBot="1" thickTop="1">
      <c r="A49" s="478"/>
      <c r="B49" s="107" t="s">
        <v>112</v>
      </c>
      <c r="C49" s="104">
        <v>33984</v>
      </c>
      <c r="D49" s="105">
        <v>36909</v>
      </c>
      <c r="E49" s="106"/>
    </row>
    <row r="50" spans="1:5" ht="19.5" customHeight="1" thickBot="1" thickTop="1">
      <c r="A50" s="479"/>
      <c r="B50" s="108" t="s">
        <v>9</v>
      </c>
      <c r="C50" s="124">
        <f>SUM(C44:C49)</f>
        <v>226566</v>
      </c>
      <c r="D50" s="208">
        <f>SUM(D44:D49)</f>
        <v>92539</v>
      </c>
      <c r="E50" s="209"/>
    </row>
    <row r="51" spans="2:5" ht="19.5" customHeight="1" thickBot="1" thickTop="1">
      <c r="B51" s="38" t="s">
        <v>9</v>
      </c>
      <c r="C51" s="58"/>
      <c r="D51" s="59">
        <f>SUM(D43+D50)</f>
        <v>503154</v>
      </c>
      <c r="E51" s="61"/>
    </row>
    <row r="52" ht="19.5" customHeight="1" thickTop="1"/>
  </sheetData>
  <sheetProtection/>
  <mergeCells count="8">
    <mergeCell ref="A1:E1"/>
    <mergeCell ref="A2:E2"/>
    <mergeCell ref="C31:E31"/>
    <mergeCell ref="A44:A50"/>
    <mergeCell ref="C6:E6"/>
    <mergeCell ref="A8:A18"/>
    <mergeCell ref="A19:A24"/>
    <mergeCell ref="A33:A43"/>
  </mergeCells>
  <printOptions horizontalCentered="1"/>
  <pageMargins left="0.1968503937007874" right="0.5118110236220472" top="0.6299212598425197" bottom="1.25" header="0.15748031496062992" footer="0.15748031496062992"/>
  <pageSetup horizontalDpi="300" verticalDpi="300" orientation="landscape" paperSize="9" scale="85" r:id="rId1"/>
  <headerFooter alignWithMargins="0">
    <oddHeader>&amp;C17. sz.melléklet              &amp;R&amp;P oldal</oddHeader>
    <oddFooter>&amp;L* Az összesen sor a halmozódást kizárja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"/>
  <sheetViews>
    <sheetView workbookViewId="0" topLeftCell="A1">
      <selection activeCell="H13" sqref="H13"/>
    </sheetView>
  </sheetViews>
  <sheetFormatPr defaultColWidth="9.00390625" defaultRowHeight="19.5" customHeight="1"/>
  <cols>
    <col min="1" max="1" width="6.00390625" style="0" customWidth="1"/>
    <col min="6" max="6" width="39.375" style="0" customWidth="1"/>
    <col min="7" max="7" width="16.625" style="0" customWidth="1"/>
    <col min="8" max="8" width="24.25390625" style="0" customWidth="1"/>
    <col min="9" max="9" width="22.00390625" style="0" customWidth="1"/>
  </cols>
  <sheetData>
    <row r="1" spans="1:9" ht="19.5" customHeight="1">
      <c r="A1" s="469" t="s">
        <v>437</v>
      </c>
      <c r="B1" s="469"/>
      <c r="C1" s="469"/>
      <c r="D1" s="469"/>
      <c r="E1" s="469"/>
      <c r="F1" s="469"/>
      <c r="G1" s="469"/>
      <c r="H1" s="469"/>
      <c r="I1" s="469"/>
    </row>
    <row r="2" spans="1:9" ht="19.5" customHeight="1">
      <c r="A2" s="7"/>
      <c r="B2" s="7"/>
      <c r="C2" s="7"/>
      <c r="D2" s="7"/>
      <c r="E2" s="7"/>
      <c r="F2" s="7"/>
      <c r="G2" s="7"/>
      <c r="H2" s="7"/>
      <c r="I2" s="7"/>
    </row>
    <row r="3" spans="1:9" ht="19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9.5" customHeight="1">
      <c r="A4" s="7"/>
      <c r="B4" s="7"/>
      <c r="C4" s="7"/>
      <c r="D4" s="7"/>
      <c r="E4" s="7"/>
      <c r="F4" s="7"/>
      <c r="G4" s="101" t="s">
        <v>347</v>
      </c>
      <c r="H4" s="101" t="s">
        <v>348</v>
      </c>
      <c r="I4" s="18"/>
    </row>
    <row r="5" spans="1:9" ht="19.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9.5" customHeight="1">
      <c r="A6" s="5"/>
      <c r="B6" s="5"/>
      <c r="C6" s="5"/>
      <c r="D6" s="5"/>
      <c r="E6" s="5"/>
      <c r="F6" s="5"/>
      <c r="G6" s="28"/>
      <c r="H6" s="5"/>
      <c r="I6" s="5"/>
    </row>
    <row r="7" spans="1:9" ht="19.5" customHeight="1">
      <c r="A7" s="6"/>
      <c r="B7" s="67" t="s">
        <v>135</v>
      </c>
      <c r="C7" s="67"/>
      <c r="D7" s="5"/>
      <c r="E7" s="29" t="s">
        <v>338</v>
      </c>
      <c r="F7" s="5"/>
      <c r="G7" s="68">
        <v>8984</v>
      </c>
      <c r="H7" s="5">
        <v>0</v>
      </c>
      <c r="I7" s="5"/>
    </row>
    <row r="8" spans="1:9" ht="19.5" customHeight="1">
      <c r="A8" s="6"/>
      <c r="B8" s="67"/>
      <c r="C8" s="67"/>
      <c r="D8" s="5"/>
      <c r="E8" s="6"/>
      <c r="F8" s="5"/>
      <c r="G8" s="28"/>
      <c r="H8" s="5"/>
      <c r="I8" s="5"/>
    </row>
    <row r="9" spans="1:9" ht="19.5" customHeight="1">
      <c r="A9" s="6"/>
      <c r="B9" s="67" t="s">
        <v>136</v>
      </c>
      <c r="C9" s="67"/>
      <c r="D9" s="67"/>
      <c r="E9" s="168" t="s">
        <v>317</v>
      </c>
      <c r="F9" s="5"/>
      <c r="G9" s="68">
        <v>25000</v>
      </c>
      <c r="H9" s="68">
        <v>40038</v>
      </c>
      <c r="I9" s="274"/>
    </row>
    <row r="10" spans="1:9" ht="19.5" customHeight="1">
      <c r="A10" s="6"/>
      <c r="B10" s="5"/>
      <c r="C10" s="5"/>
      <c r="D10" s="5"/>
      <c r="E10" s="6"/>
      <c r="F10" s="5"/>
      <c r="G10" s="28"/>
      <c r="H10" s="5"/>
      <c r="I10" s="274"/>
    </row>
    <row r="11" spans="1:9" ht="19.5" customHeight="1">
      <c r="A11" s="5"/>
      <c r="B11" s="297" t="s">
        <v>132</v>
      </c>
      <c r="C11" s="5"/>
      <c r="D11" s="5"/>
      <c r="E11" s="5"/>
      <c r="F11" s="5"/>
      <c r="G11" s="68">
        <f>G9+G7</f>
        <v>33984</v>
      </c>
      <c r="H11" s="68">
        <v>40038</v>
      </c>
      <c r="I11" s="274"/>
    </row>
    <row r="12" spans="1:9" ht="19.5" customHeight="1">
      <c r="A12" s="5"/>
      <c r="B12" s="6"/>
      <c r="C12" s="5"/>
      <c r="D12" s="5"/>
      <c r="E12" s="5"/>
      <c r="F12" s="5"/>
      <c r="G12" s="28"/>
      <c r="H12" s="5"/>
      <c r="I12" s="274"/>
    </row>
    <row r="13" spans="1:9" ht="19.5" customHeight="1">
      <c r="A13" s="5"/>
      <c r="B13" s="5"/>
      <c r="C13" s="5"/>
      <c r="D13" s="5"/>
      <c r="E13" s="5"/>
      <c r="F13" s="5"/>
      <c r="G13" s="5"/>
      <c r="H13" s="5"/>
      <c r="I13" s="5"/>
    </row>
  </sheetData>
  <sheetProtection/>
  <mergeCells count="1">
    <mergeCell ref="A1:I1"/>
  </mergeCells>
  <printOptions/>
  <pageMargins left="0.15748031496062992" right="0.15" top="0.76" bottom="0.4330708661417323" header="0.1968503937007874" footer="0.5118110236220472"/>
  <pageSetup horizontalDpi="300" verticalDpi="300" orientation="portrait" paperSize="9" scale="80" r:id="rId1"/>
  <headerFooter alignWithMargins="0">
    <oddHeader>&amp;C18.sz. melléklet&amp;R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6"/>
  <sheetViews>
    <sheetView view="pageLayout" workbookViewId="0" topLeftCell="A1">
      <selection activeCell="A3" sqref="A3"/>
    </sheetView>
  </sheetViews>
  <sheetFormatPr defaultColWidth="9.00390625" defaultRowHeight="19.5" customHeight="1"/>
  <cols>
    <col min="1" max="5" width="9.125" style="5" customWidth="1"/>
    <col min="6" max="6" width="8.125" style="7" customWidth="1"/>
    <col min="7" max="7" width="8.875" style="5" customWidth="1"/>
    <col min="8" max="8" width="9.25390625" style="5" customWidth="1"/>
    <col min="9" max="9" width="9.625" style="5" customWidth="1"/>
    <col min="10" max="10" width="11.125" style="5" customWidth="1"/>
    <col min="11" max="11" width="9.875" style="5" bestFit="1" customWidth="1"/>
    <col min="12" max="16384" width="9.125" style="5" customWidth="1"/>
  </cols>
  <sheetData>
    <row r="1" spans="1:17" ht="19.5" customHeight="1">
      <c r="A1" s="486" t="s">
        <v>438</v>
      </c>
      <c r="B1" s="486"/>
      <c r="C1" s="486"/>
      <c r="D1" s="486"/>
      <c r="E1" s="486"/>
      <c r="F1" s="486"/>
      <c r="G1" s="486"/>
      <c r="H1" s="486"/>
      <c r="I1" s="486"/>
      <c r="J1" s="486"/>
      <c r="K1" s="16"/>
      <c r="L1" s="10"/>
      <c r="M1" s="10"/>
      <c r="N1" s="10"/>
      <c r="O1" s="10"/>
      <c r="P1" s="10"/>
      <c r="Q1" s="10"/>
    </row>
    <row r="2" spans="1:17" ht="19.5" customHeight="1">
      <c r="A2" s="486" t="s">
        <v>439</v>
      </c>
      <c r="B2" s="486"/>
      <c r="C2" s="486"/>
      <c r="D2" s="486"/>
      <c r="E2" s="486"/>
      <c r="F2" s="486"/>
      <c r="G2" s="486"/>
      <c r="H2" s="486"/>
      <c r="I2" s="486"/>
      <c r="J2" s="486"/>
      <c r="K2" s="16"/>
      <c r="L2" s="10"/>
      <c r="M2" s="10"/>
      <c r="N2" s="10"/>
      <c r="O2" s="10"/>
      <c r="P2" s="10"/>
      <c r="Q2" s="10"/>
    </row>
    <row r="3" spans="1:10" ht="19.5" customHeight="1">
      <c r="A3" s="35"/>
      <c r="B3" s="35"/>
      <c r="C3" s="35"/>
      <c r="D3" s="35"/>
      <c r="E3" s="35"/>
      <c r="F3" s="36"/>
      <c r="G3" s="35"/>
      <c r="H3" s="35"/>
      <c r="I3" s="35"/>
      <c r="J3" s="36" t="s">
        <v>0</v>
      </c>
    </row>
    <row r="4" spans="1:10" ht="19.5" customHeight="1">
      <c r="A4" s="35"/>
      <c r="B4" s="35"/>
      <c r="C4" s="35"/>
      <c r="D4" s="35"/>
      <c r="E4" s="35"/>
      <c r="F4" s="36"/>
      <c r="G4" s="35"/>
      <c r="H4" s="35"/>
      <c r="I4" s="35"/>
      <c r="J4" s="35"/>
    </row>
    <row r="5" spans="1:10" ht="24.75" customHeight="1">
      <c r="A5" s="35"/>
      <c r="B5" s="35"/>
      <c r="C5" s="35"/>
      <c r="D5" s="35"/>
      <c r="E5" s="35"/>
      <c r="F5" s="37" t="s">
        <v>79</v>
      </c>
      <c r="G5" s="38">
        <v>2013</v>
      </c>
      <c r="H5" s="38">
        <v>2014</v>
      </c>
      <c r="I5" s="38">
        <v>2015</v>
      </c>
      <c r="J5" s="39" t="s">
        <v>9</v>
      </c>
    </row>
    <row r="6" spans="1:10" ht="19.5" customHeight="1">
      <c r="A6" s="35"/>
      <c r="B6" s="35"/>
      <c r="C6" s="35"/>
      <c r="D6" s="35"/>
      <c r="E6" s="35"/>
      <c r="F6" s="36"/>
      <c r="G6" s="40"/>
      <c r="H6" s="40"/>
      <c r="I6" s="40"/>
      <c r="J6" s="35"/>
    </row>
    <row r="7" spans="1:10" ht="19.5" customHeight="1">
      <c r="A7" s="35"/>
      <c r="B7" s="35"/>
      <c r="C7" s="35"/>
      <c r="D7" s="35"/>
      <c r="E7" s="35"/>
      <c r="F7" s="36"/>
      <c r="G7" s="40"/>
      <c r="H7" s="40"/>
      <c r="I7" s="40"/>
      <c r="J7" s="35"/>
    </row>
    <row r="8" spans="1:10" ht="19.5" customHeight="1">
      <c r="A8" s="35"/>
      <c r="B8" s="35"/>
      <c r="C8" s="35"/>
      <c r="D8" s="35"/>
      <c r="E8" s="35"/>
      <c r="F8" s="36"/>
      <c r="G8" s="35"/>
      <c r="H8" s="35"/>
      <c r="I8" s="35"/>
      <c r="J8" s="35"/>
    </row>
    <row r="9" spans="1:10" ht="19.5" customHeight="1">
      <c r="A9" s="35"/>
      <c r="B9" s="35"/>
      <c r="C9" s="35"/>
      <c r="D9" s="35"/>
      <c r="E9" s="35"/>
      <c r="F9" s="36"/>
      <c r="G9" s="35"/>
      <c r="H9" s="35"/>
      <c r="I9" s="35"/>
      <c r="J9" s="35"/>
    </row>
    <row r="10" spans="1:10" ht="19.5" customHeight="1">
      <c r="A10" s="35"/>
      <c r="B10" s="35"/>
      <c r="C10" s="35"/>
      <c r="D10" s="35"/>
      <c r="E10" s="35"/>
      <c r="F10" s="41"/>
      <c r="G10" s="42"/>
      <c r="H10" s="42"/>
      <c r="I10" s="42"/>
      <c r="J10" s="42">
        <f>SUM(G10:I10)</f>
        <v>0</v>
      </c>
    </row>
    <row r="11" spans="1:10" s="153" customFormat="1" ht="19.5" customHeight="1">
      <c r="A11" s="150"/>
      <c r="B11" s="150"/>
      <c r="C11" s="150"/>
      <c r="D11" s="150"/>
      <c r="E11" s="150"/>
      <c r="F11" s="151"/>
      <c r="G11" s="152"/>
      <c r="H11" s="152"/>
      <c r="I11" s="152"/>
      <c r="J11" s="152">
        <f>SUM(G11:I11)</f>
        <v>0</v>
      </c>
    </row>
    <row r="12" spans="1:10" ht="19.5" customHeight="1">
      <c r="A12" s="35"/>
      <c r="B12" s="43" t="s">
        <v>9</v>
      </c>
      <c r="C12" s="35"/>
      <c r="D12" s="357" t="s">
        <v>365</v>
      </c>
      <c r="E12" s="358"/>
      <c r="F12" s="359">
        <v>2011</v>
      </c>
      <c r="G12" s="356">
        <v>20883</v>
      </c>
      <c r="H12" s="44">
        <f>SUM(H10:H11)</f>
        <v>0</v>
      </c>
      <c r="I12" s="44">
        <f>SUM(I10:I11)</f>
        <v>0</v>
      </c>
      <c r="J12" s="44">
        <f>SUM(G12:I12)</f>
        <v>20883</v>
      </c>
    </row>
    <row r="13" spans="1:12" ht="19.5" customHeight="1">
      <c r="A13" s="35"/>
      <c r="B13" s="35"/>
      <c r="C13" s="35"/>
      <c r="D13" s="35"/>
      <c r="E13" s="35"/>
      <c r="F13" s="41"/>
      <c r="G13" s="42"/>
      <c r="H13" s="42"/>
      <c r="I13" s="42"/>
      <c r="J13" s="42"/>
      <c r="L13" s="28"/>
    </row>
    <row r="14" spans="1:10" ht="19.5" customHeight="1">
      <c r="A14" s="35"/>
      <c r="B14" s="35"/>
      <c r="C14" s="35"/>
      <c r="D14" s="35"/>
      <c r="E14" s="35"/>
      <c r="F14" s="41"/>
      <c r="G14" s="42"/>
      <c r="H14" s="42"/>
      <c r="I14" s="42"/>
      <c r="J14" s="42"/>
    </row>
    <row r="15" spans="1:10" ht="19.5" customHeight="1">
      <c r="A15" s="35"/>
      <c r="B15" s="35"/>
      <c r="C15" s="35"/>
      <c r="D15" s="35"/>
      <c r="E15" s="35"/>
      <c r="F15" s="36"/>
      <c r="G15" s="35"/>
      <c r="H15" s="35"/>
      <c r="I15" s="35"/>
      <c r="J15" s="35"/>
    </row>
    <row r="16" spans="1:10" ht="19.5" customHeight="1">
      <c r="A16" s="35"/>
      <c r="B16" s="35"/>
      <c r="C16" s="35"/>
      <c r="D16" s="35"/>
      <c r="E16" s="35"/>
      <c r="F16" s="36"/>
      <c r="G16" s="35"/>
      <c r="H16" s="35"/>
      <c r="I16" s="35"/>
      <c r="J16" s="35"/>
    </row>
  </sheetData>
  <sheetProtection/>
  <mergeCells count="2">
    <mergeCell ref="A1:J1"/>
    <mergeCell ref="A2:J2"/>
  </mergeCells>
  <printOptions/>
  <pageMargins left="0.21" right="0.12" top="0.984251968503937" bottom="0.984251968503937" header="0.5118110236220472" footer="0.5118110236220472"/>
  <pageSetup horizontalDpi="300" verticalDpi="300" orientation="portrait" paperSize="9" r:id="rId1"/>
  <headerFooter alignWithMargins="0">
    <oddHeader>&amp;C19.sz.melléklet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P19"/>
  <sheetViews>
    <sheetView view="pageLayout" workbookViewId="0" topLeftCell="B1">
      <selection activeCell="S19" sqref="S19"/>
    </sheetView>
  </sheetViews>
  <sheetFormatPr defaultColWidth="9.00390625" defaultRowHeight="19.5" customHeight="1"/>
  <cols>
    <col min="1" max="1" width="21.75390625" style="70" customWidth="1"/>
    <col min="2" max="13" width="6.75390625" style="70" customWidth="1"/>
    <col min="14" max="16384" width="9.125" style="70" customWidth="1"/>
  </cols>
  <sheetData>
    <row r="1" spans="1:16" ht="19.5" customHeight="1">
      <c r="A1" s="487" t="s">
        <v>440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69"/>
      <c r="P1" s="69"/>
    </row>
    <row r="2" spans="1:16" ht="19.5" customHeight="1" thickBot="1">
      <c r="A2" s="71"/>
      <c r="B2" s="71"/>
      <c r="C2" s="71"/>
      <c r="D2" s="71"/>
      <c r="E2" s="71"/>
      <c r="F2" s="72" t="s">
        <v>226</v>
      </c>
      <c r="G2" s="72"/>
      <c r="H2" s="72"/>
      <c r="I2" s="72"/>
      <c r="J2" s="71"/>
      <c r="K2" s="71"/>
      <c r="L2" s="71"/>
      <c r="M2" s="71"/>
      <c r="N2" s="71"/>
      <c r="O2" s="71"/>
      <c r="P2" s="71"/>
    </row>
    <row r="3" spans="1:16" ht="19.5" customHeight="1" thickBot="1" thickTop="1">
      <c r="A3" s="73" t="s">
        <v>24</v>
      </c>
      <c r="B3" s="74" t="s">
        <v>49</v>
      </c>
      <c r="C3" s="74" t="s">
        <v>50</v>
      </c>
      <c r="D3" s="74" t="s">
        <v>51</v>
      </c>
      <c r="E3" s="74" t="s">
        <v>52</v>
      </c>
      <c r="F3" s="74" t="s">
        <v>53</v>
      </c>
      <c r="G3" s="74" t="s">
        <v>54</v>
      </c>
      <c r="H3" s="74" t="s">
        <v>55</v>
      </c>
      <c r="I3" s="74" t="s">
        <v>56</v>
      </c>
      <c r="J3" s="74" t="s">
        <v>57</v>
      </c>
      <c r="K3" s="74" t="s">
        <v>58</v>
      </c>
      <c r="L3" s="74" t="s">
        <v>59</v>
      </c>
      <c r="M3" s="74" t="s">
        <v>60</v>
      </c>
      <c r="N3" s="74" t="s">
        <v>12</v>
      </c>
      <c r="O3" s="71"/>
      <c r="P3" s="71"/>
    </row>
    <row r="4" spans="1:16" ht="19.5" customHeight="1" thickBot="1" thickTop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9.5" customHeight="1" thickTop="1">
      <c r="A5" s="75" t="s">
        <v>25</v>
      </c>
      <c r="B5" s="76">
        <v>77</v>
      </c>
      <c r="C5" s="77">
        <v>77</v>
      </c>
      <c r="D5" s="78">
        <v>77</v>
      </c>
      <c r="E5" s="76">
        <v>87</v>
      </c>
      <c r="F5" s="77">
        <v>77</v>
      </c>
      <c r="G5" s="78">
        <v>77</v>
      </c>
      <c r="H5" s="76">
        <v>152</v>
      </c>
      <c r="I5" s="77">
        <v>77</v>
      </c>
      <c r="J5" s="78">
        <v>77</v>
      </c>
      <c r="K5" s="76">
        <v>78</v>
      </c>
      <c r="L5" s="77">
        <v>77</v>
      </c>
      <c r="M5" s="78">
        <v>87</v>
      </c>
      <c r="N5" s="79">
        <f>SUM(B5:M5)</f>
        <v>1020</v>
      </c>
      <c r="O5" s="71"/>
      <c r="P5" s="71"/>
    </row>
    <row r="6" spans="1:16" ht="19.5" customHeight="1">
      <c r="A6" s="75" t="s">
        <v>138</v>
      </c>
      <c r="B6" s="80">
        <f aca="true" t="shared" si="0" ref="B6:N6">B19-(B5+B7+B8)</f>
        <v>3624</v>
      </c>
      <c r="C6" s="81">
        <f t="shared" si="0"/>
        <v>4049</v>
      </c>
      <c r="D6" s="82">
        <f t="shared" si="0"/>
        <v>3747</v>
      </c>
      <c r="E6" s="83">
        <f t="shared" si="0"/>
        <v>3774</v>
      </c>
      <c r="F6" s="84">
        <f t="shared" si="0"/>
        <v>3701</v>
      </c>
      <c r="G6" s="82">
        <f t="shared" si="0"/>
        <v>3787</v>
      </c>
      <c r="H6" s="80">
        <f t="shared" si="0"/>
        <v>3954</v>
      </c>
      <c r="I6" s="81">
        <f t="shared" si="0"/>
        <v>3798</v>
      </c>
      <c r="J6" s="82">
        <f t="shared" si="0"/>
        <v>3850</v>
      </c>
      <c r="K6" s="80">
        <f t="shared" si="0"/>
        <v>3699</v>
      </c>
      <c r="L6" s="81">
        <f t="shared" si="0"/>
        <v>4014</v>
      </c>
      <c r="M6" s="81">
        <f t="shared" si="0"/>
        <v>4208</v>
      </c>
      <c r="N6" s="85">
        <f t="shared" si="0"/>
        <v>46205</v>
      </c>
      <c r="O6" s="71"/>
      <c r="P6" s="71"/>
    </row>
    <row r="7" spans="1:16" ht="19.5" customHeight="1">
      <c r="A7" s="75" t="s">
        <v>139</v>
      </c>
      <c r="B7" s="80">
        <v>0</v>
      </c>
      <c r="C7" s="84"/>
      <c r="D7" s="86"/>
      <c r="E7" s="80"/>
      <c r="F7" s="84"/>
      <c r="G7" s="86"/>
      <c r="H7" s="80"/>
      <c r="I7" s="84"/>
      <c r="J7" s="86"/>
      <c r="K7" s="80"/>
      <c r="L7" s="84"/>
      <c r="M7" s="86"/>
      <c r="N7" s="79">
        <f>SUM(B7:M7)</f>
        <v>0</v>
      </c>
      <c r="O7" s="71"/>
      <c r="P7" s="71"/>
    </row>
    <row r="8" spans="1:16" ht="19.5" customHeight="1">
      <c r="A8" s="75" t="s">
        <v>140</v>
      </c>
      <c r="B8" s="80">
        <v>626</v>
      </c>
      <c r="C8" s="84"/>
      <c r="D8" s="86"/>
      <c r="E8" s="80"/>
      <c r="F8" s="84"/>
      <c r="G8" s="86"/>
      <c r="H8" s="80"/>
      <c r="I8" s="84"/>
      <c r="J8" s="86"/>
      <c r="K8" s="80"/>
      <c r="L8" s="84"/>
      <c r="M8" s="86"/>
      <c r="N8" s="79">
        <f>SUM(B8:M8)</f>
        <v>626</v>
      </c>
      <c r="O8" s="71"/>
      <c r="P8" s="71"/>
    </row>
    <row r="9" spans="1:16" ht="19.5" customHeight="1" thickBot="1">
      <c r="A9" s="87"/>
      <c r="B9" s="88"/>
      <c r="C9" s="89"/>
      <c r="D9" s="90"/>
      <c r="E9" s="88"/>
      <c r="F9" s="89"/>
      <c r="G9" s="90"/>
      <c r="H9" s="88"/>
      <c r="I9" s="89"/>
      <c r="J9" s="90"/>
      <c r="K9" s="88"/>
      <c r="L9" s="89"/>
      <c r="M9" s="90"/>
      <c r="N9" s="91"/>
      <c r="O9" s="71"/>
      <c r="P9" s="71"/>
    </row>
    <row r="10" spans="1:16" ht="19.5" customHeight="1" thickBot="1" thickTop="1">
      <c r="A10" s="73" t="s">
        <v>9</v>
      </c>
      <c r="B10" s="92">
        <f aca="true" t="shared" si="1" ref="B10:N10">SUM(B5:B9)</f>
        <v>4327</v>
      </c>
      <c r="C10" s="92">
        <f t="shared" si="1"/>
        <v>4126</v>
      </c>
      <c r="D10" s="92">
        <f t="shared" si="1"/>
        <v>3824</v>
      </c>
      <c r="E10" s="92">
        <f t="shared" si="1"/>
        <v>3861</v>
      </c>
      <c r="F10" s="92">
        <f t="shared" si="1"/>
        <v>3778</v>
      </c>
      <c r="G10" s="92">
        <f t="shared" si="1"/>
        <v>3864</v>
      </c>
      <c r="H10" s="92">
        <f t="shared" si="1"/>
        <v>4106</v>
      </c>
      <c r="I10" s="92">
        <f t="shared" si="1"/>
        <v>3875</v>
      </c>
      <c r="J10" s="92">
        <f t="shared" si="1"/>
        <v>3927</v>
      </c>
      <c r="K10" s="92">
        <f t="shared" si="1"/>
        <v>3777</v>
      </c>
      <c r="L10" s="92">
        <f t="shared" si="1"/>
        <v>4091</v>
      </c>
      <c r="M10" s="92">
        <f t="shared" si="1"/>
        <v>4295</v>
      </c>
      <c r="N10" s="95">
        <f t="shared" si="1"/>
        <v>47851</v>
      </c>
      <c r="O10" s="71"/>
      <c r="P10" s="71"/>
    </row>
    <row r="11" spans="1:16" ht="19.5" customHeight="1" thickBot="1" thickTop="1">
      <c r="A11" s="71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  <c r="O11" s="71"/>
      <c r="P11" s="71"/>
    </row>
    <row r="12" spans="1:16" ht="19.5" customHeight="1" thickBot="1" thickTop="1">
      <c r="A12" s="73" t="s">
        <v>26</v>
      </c>
      <c r="B12" s="92" t="s">
        <v>49</v>
      </c>
      <c r="C12" s="92" t="s">
        <v>50</v>
      </c>
      <c r="D12" s="92" t="s">
        <v>51</v>
      </c>
      <c r="E12" s="92" t="s">
        <v>52</v>
      </c>
      <c r="F12" s="92" t="s">
        <v>53</v>
      </c>
      <c r="G12" s="92" t="s">
        <v>54</v>
      </c>
      <c r="H12" s="92" t="s">
        <v>55</v>
      </c>
      <c r="I12" s="92" t="s">
        <v>56</v>
      </c>
      <c r="J12" s="92" t="s">
        <v>57</v>
      </c>
      <c r="K12" s="92" t="s">
        <v>58</v>
      </c>
      <c r="L12" s="92" t="s">
        <v>59</v>
      </c>
      <c r="M12" s="92" t="s">
        <v>60</v>
      </c>
      <c r="N12" s="95" t="s">
        <v>12</v>
      </c>
      <c r="O12" s="71"/>
      <c r="P12" s="71"/>
    </row>
    <row r="13" spans="1:16" ht="19.5" customHeight="1" thickBot="1" thickTop="1">
      <c r="A13" s="71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  <c r="O13" s="71"/>
      <c r="P13" s="71"/>
    </row>
    <row r="14" spans="1:16" s="97" customFormat="1" ht="19.5" customHeight="1" thickTop="1">
      <c r="A14" s="96" t="s">
        <v>27</v>
      </c>
      <c r="B14" s="76">
        <v>2562</v>
      </c>
      <c r="C14" s="77">
        <v>2404</v>
      </c>
      <c r="D14" s="78">
        <v>2348</v>
      </c>
      <c r="E14" s="76">
        <v>2347</v>
      </c>
      <c r="F14" s="77">
        <v>2348</v>
      </c>
      <c r="G14" s="78">
        <v>2350</v>
      </c>
      <c r="H14" s="76">
        <v>2349</v>
      </c>
      <c r="I14" s="77">
        <v>2348</v>
      </c>
      <c r="J14" s="78">
        <v>2349</v>
      </c>
      <c r="K14" s="76">
        <v>2348</v>
      </c>
      <c r="L14" s="77">
        <v>2349</v>
      </c>
      <c r="M14" s="78">
        <v>2347</v>
      </c>
      <c r="N14" s="79">
        <f>SUM(B14:M14)</f>
        <v>28449</v>
      </c>
      <c r="O14" s="93"/>
      <c r="P14" s="93"/>
    </row>
    <row r="15" spans="1:16" s="97" customFormat="1" ht="19.5" customHeight="1">
      <c r="A15" s="96" t="s">
        <v>28</v>
      </c>
      <c r="B15" s="80">
        <v>614</v>
      </c>
      <c r="C15" s="84">
        <v>614</v>
      </c>
      <c r="D15" s="86">
        <v>614</v>
      </c>
      <c r="E15" s="80">
        <v>613</v>
      </c>
      <c r="F15" s="84">
        <v>614</v>
      </c>
      <c r="G15" s="86">
        <v>614</v>
      </c>
      <c r="H15" s="80">
        <v>614</v>
      </c>
      <c r="I15" s="84">
        <v>614</v>
      </c>
      <c r="J15" s="86">
        <v>614</v>
      </c>
      <c r="K15" s="80">
        <v>613</v>
      </c>
      <c r="L15" s="84">
        <v>614</v>
      </c>
      <c r="M15" s="86">
        <v>613</v>
      </c>
      <c r="N15" s="79">
        <f>SUM(B15:M15)</f>
        <v>7365</v>
      </c>
      <c r="O15" s="93"/>
      <c r="P15" s="93"/>
    </row>
    <row r="16" spans="1:16" s="97" customFormat="1" ht="19.5" customHeight="1">
      <c r="A16" s="96" t="s">
        <v>29</v>
      </c>
      <c r="B16" s="80">
        <v>909</v>
      </c>
      <c r="C16" s="84">
        <v>1108</v>
      </c>
      <c r="D16" s="86">
        <v>862</v>
      </c>
      <c r="E16" s="80">
        <v>801</v>
      </c>
      <c r="F16" s="84">
        <v>816</v>
      </c>
      <c r="G16" s="86">
        <v>900</v>
      </c>
      <c r="H16" s="80">
        <v>1143</v>
      </c>
      <c r="I16" s="84">
        <v>913</v>
      </c>
      <c r="J16" s="86">
        <v>964</v>
      </c>
      <c r="K16" s="80">
        <v>816</v>
      </c>
      <c r="L16" s="84">
        <v>1128</v>
      </c>
      <c r="M16" s="86">
        <v>1335</v>
      </c>
      <c r="N16" s="79">
        <f>SUM(B16:M16)</f>
        <v>11695</v>
      </c>
      <c r="O16" s="93"/>
      <c r="P16" s="93"/>
    </row>
    <row r="17" spans="1:14" s="97" customFormat="1" ht="19.5" customHeight="1">
      <c r="A17" s="96" t="s">
        <v>141</v>
      </c>
      <c r="B17" s="80">
        <v>242</v>
      </c>
      <c r="C17" s="84"/>
      <c r="D17" s="86"/>
      <c r="E17" s="80">
        <v>100</v>
      </c>
      <c r="F17" s="84"/>
      <c r="G17" s="86"/>
      <c r="H17" s="80"/>
      <c r="I17" s="84"/>
      <c r="J17" s="86"/>
      <c r="K17" s="80"/>
      <c r="L17" s="84"/>
      <c r="M17" s="86"/>
      <c r="N17" s="79">
        <f>SUM(B17:M17)</f>
        <v>342</v>
      </c>
    </row>
    <row r="18" spans="1:14" s="97" customFormat="1" ht="19.5" customHeight="1" thickBot="1">
      <c r="A18" s="186"/>
      <c r="B18" s="98"/>
      <c r="C18" s="99"/>
      <c r="D18" s="100"/>
      <c r="E18" s="98"/>
      <c r="F18" s="99"/>
      <c r="G18" s="100"/>
      <c r="H18" s="98"/>
      <c r="I18" s="99"/>
      <c r="J18" s="100"/>
      <c r="K18" s="98"/>
      <c r="L18" s="99"/>
      <c r="M18" s="100"/>
      <c r="N18" s="91"/>
    </row>
    <row r="19" spans="1:14" ht="19.5" customHeight="1" thickBot="1" thickTop="1">
      <c r="A19" s="73" t="s">
        <v>9</v>
      </c>
      <c r="B19" s="74">
        <f aca="true" t="shared" si="2" ref="B19:N19">SUM(B14:B18)</f>
        <v>4327</v>
      </c>
      <c r="C19" s="74">
        <f t="shared" si="2"/>
        <v>4126</v>
      </c>
      <c r="D19" s="74">
        <f t="shared" si="2"/>
        <v>3824</v>
      </c>
      <c r="E19" s="74">
        <f t="shared" si="2"/>
        <v>3861</v>
      </c>
      <c r="F19" s="74">
        <f t="shared" si="2"/>
        <v>3778</v>
      </c>
      <c r="G19" s="74">
        <f t="shared" si="2"/>
        <v>3864</v>
      </c>
      <c r="H19" s="74">
        <f t="shared" si="2"/>
        <v>4106</v>
      </c>
      <c r="I19" s="74">
        <f t="shared" si="2"/>
        <v>3875</v>
      </c>
      <c r="J19" s="74">
        <f t="shared" si="2"/>
        <v>3927</v>
      </c>
      <c r="K19" s="74">
        <f t="shared" si="2"/>
        <v>3777</v>
      </c>
      <c r="L19" s="74">
        <f t="shared" si="2"/>
        <v>4091</v>
      </c>
      <c r="M19" s="74">
        <f t="shared" si="2"/>
        <v>4295</v>
      </c>
      <c r="N19" s="95">
        <f t="shared" si="2"/>
        <v>47851</v>
      </c>
    </row>
    <row r="20" ht="19.5" customHeight="1" thickTop="1"/>
  </sheetData>
  <sheetProtection/>
  <mergeCells count="1">
    <mergeCell ref="A1:N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&amp;C20/a sz melléklet&amp;R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view="pageLayout" workbookViewId="0" topLeftCell="A1">
      <selection activeCell="A1" sqref="A1:N1"/>
    </sheetView>
  </sheetViews>
  <sheetFormatPr defaultColWidth="9.00390625" defaultRowHeight="19.5" customHeight="1"/>
  <cols>
    <col min="1" max="1" width="39.625" style="0" customWidth="1"/>
    <col min="2" max="2" width="9.375" style="0" customWidth="1"/>
    <col min="3" max="3" width="7.375" style="0" customWidth="1"/>
    <col min="4" max="4" width="8.75390625" style="0" customWidth="1"/>
    <col min="5" max="5" width="9.25390625" style="0" customWidth="1"/>
    <col min="6" max="7" width="7.375" style="0" customWidth="1"/>
    <col min="8" max="8" width="7.875" style="0" customWidth="1"/>
    <col min="9" max="10" width="7.75390625" style="0" customWidth="1"/>
    <col min="11" max="11" width="8.75390625" style="0" customWidth="1"/>
    <col min="12" max="12" width="8.625" style="0" customWidth="1"/>
    <col min="13" max="14" width="10.00390625" style="0" customWidth="1"/>
  </cols>
  <sheetData>
    <row r="1" spans="1:16" ht="19.5" customHeight="1">
      <c r="A1" s="488" t="s">
        <v>441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8"/>
      <c r="P1" s="8"/>
    </row>
    <row r="2" spans="1:16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9.5" customHeight="1" thickBot="1" thickTop="1">
      <c r="A3" s="9" t="s">
        <v>24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15" t="s">
        <v>55</v>
      </c>
      <c r="I3" s="15" t="s">
        <v>56</v>
      </c>
      <c r="J3" s="15" t="s">
        <v>57</v>
      </c>
      <c r="K3" s="15" t="s">
        <v>58</v>
      </c>
      <c r="L3" s="15" t="s">
        <v>59</v>
      </c>
      <c r="M3" s="15" t="s">
        <v>60</v>
      </c>
      <c r="N3" s="15" t="s">
        <v>12</v>
      </c>
      <c r="O3" s="2"/>
      <c r="P3" s="2"/>
    </row>
    <row r="4" spans="1:16" ht="19.5" customHeight="1" thickBot="1" thickTop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11" customFormat="1" ht="18" customHeight="1" thickTop="1">
      <c r="A5" s="127" t="s">
        <v>25</v>
      </c>
      <c r="B5" s="362">
        <v>562</v>
      </c>
      <c r="C5" s="363">
        <v>545</v>
      </c>
      <c r="D5" s="364">
        <v>1693</v>
      </c>
      <c r="E5" s="362">
        <v>669</v>
      </c>
      <c r="F5" s="363">
        <v>725</v>
      </c>
      <c r="G5" s="364">
        <v>1825</v>
      </c>
      <c r="H5" s="362">
        <v>746</v>
      </c>
      <c r="I5" s="363">
        <v>653</v>
      </c>
      <c r="J5" s="364">
        <v>1631</v>
      </c>
      <c r="K5" s="362">
        <v>840</v>
      </c>
      <c r="L5" s="363">
        <v>728</v>
      </c>
      <c r="M5" s="364">
        <v>1772</v>
      </c>
      <c r="N5" s="63">
        <f aca="true" t="shared" si="0" ref="N5:N10">SUM(B5:M5)</f>
        <v>12389</v>
      </c>
      <c r="O5" s="52"/>
      <c r="P5" s="52"/>
    </row>
    <row r="6" spans="1:16" s="111" customFormat="1" ht="18" customHeight="1">
      <c r="A6" s="127" t="s">
        <v>299</v>
      </c>
      <c r="B6" s="64">
        <v>149</v>
      </c>
      <c r="C6" s="31">
        <v>149</v>
      </c>
      <c r="D6" s="178">
        <v>7345</v>
      </c>
      <c r="E6" s="64">
        <v>6589</v>
      </c>
      <c r="F6" s="31">
        <v>151</v>
      </c>
      <c r="G6" s="178">
        <v>427</v>
      </c>
      <c r="H6" s="64">
        <v>17911</v>
      </c>
      <c r="I6" s="31">
        <v>151</v>
      </c>
      <c r="J6" s="178">
        <v>427</v>
      </c>
      <c r="K6" s="64">
        <v>5695</v>
      </c>
      <c r="L6" s="31">
        <v>428</v>
      </c>
      <c r="M6" s="178">
        <v>14070</v>
      </c>
      <c r="N6" s="63">
        <f t="shared" si="0"/>
        <v>53492</v>
      </c>
      <c r="O6" s="52"/>
      <c r="P6" s="52"/>
    </row>
    <row r="7" spans="1:16" s="111" customFormat="1" ht="17.25" customHeight="1">
      <c r="A7" s="127" t="s">
        <v>296</v>
      </c>
      <c r="B7" s="64">
        <v>11533</v>
      </c>
      <c r="C7" s="31">
        <v>26232</v>
      </c>
      <c r="D7" s="178">
        <v>14863</v>
      </c>
      <c r="E7" s="64">
        <v>16432</v>
      </c>
      <c r="F7" s="31">
        <v>16554</v>
      </c>
      <c r="G7" s="178">
        <v>16620</v>
      </c>
      <c r="H7" s="64">
        <v>16412</v>
      </c>
      <c r="I7" s="31">
        <v>16412</v>
      </c>
      <c r="J7" s="178">
        <v>17257</v>
      </c>
      <c r="K7" s="64">
        <v>17192</v>
      </c>
      <c r="L7" s="31">
        <v>17190</v>
      </c>
      <c r="M7" s="178">
        <v>18577</v>
      </c>
      <c r="N7" s="63">
        <f t="shared" si="0"/>
        <v>205274</v>
      </c>
      <c r="O7" s="52"/>
      <c r="P7" s="52"/>
    </row>
    <row r="8" spans="1:16" s="111" customFormat="1" ht="18" customHeight="1">
      <c r="A8" s="127" t="s">
        <v>300</v>
      </c>
      <c r="B8" s="64"/>
      <c r="C8" s="31"/>
      <c r="D8" s="178"/>
      <c r="E8" s="64"/>
      <c r="F8" s="31"/>
      <c r="G8" s="178"/>
      <c r="H8" s="64"/>
      <c r="I8" s="31"/>
      <c r="J8" s="178"/>
      <c r="K8" s="64"/>
      <c r="L8" s="31"/>
      <c r="M8" s="178"/>
      <c r="N8" s="63">
        <f t="shared" si="0"/>
        <v>0</v>
      </c>
      <c r="O8" s="52"/>
      <c r="P8" s="52"/>
    </row>
    <row r="9" spans="1:16" s="111" customFormat="1" ht="18" customHeight="1">
      <c r="A9" s="128" t="s">
        <v>297</v>
      </c>
      <c r="B9" s="30">
        <v>1035</v>
      </c>
      <c r="C9" s="31">
        <v>1034</v>
      </c>
      <c r="D9" s="273">
        <v>8594</v>
      </c>
      <c r="E9" s="30">
        <v>4881</v>
      </c>
      <c r="F9" s="31">
        <v>4882</v>
      </c>
      <c r="G9" s="273">
        <v>10607</v>
      </c>
      <c r="H9" s="30">
        <v>7377</v>
      </c>
      <c r="I9" s="31">
        <v>12836</v>
      </c>
      <c r="J9" s="273">
        <v>7186</v>
      </c>
      <c r="K9" s="30">
        <v>10228</v>
      </c>
      <c r="L9" s="31">
        <v>4460</v>
      </c>
      <c r="M9" s="178">
        <v>98916</v>
      </c>
      <c r="N9" s="63">
        <f t="shared" si="0"/>
        <v>172036</v>
      </c>
      <c r="O9" s="52"/>
      <c r="P9" s="52"/>
    </row>
    <row r="10" spans="1:16" s="111" customFormat="1" ht="18" customHeight="1">
      <c r="A10" s="128" t="s">
        <v>298</v>
      </c>
      <c r="B10" s="30">
        <v>40</v>
      </c>
      <c r="C10" s="31">
        <v>25</v>
      </c>
      <c r="D10" s="273">
        <v>21</v>
      </c>
      <c r="E10" s="30">
        <v>22</v>
      </c>
      <c r="F10" s="31">
        <v>21</v>
      </c>
      <c r="G10" s="273">
        <v>22</v>
      </c>
      <c r="H10" s="30">
        <v>21</v>
      </c>
      <c r="I10" s="31">
        <v>22</v>
      </c>
      <c r="J10" s="273">
        <v>22</v>
      </c>
      <c r="K10" s="30">
        <v>23</v>
      </c>
      <c r="L10" s="31">
        <v>22</v>
      </c>
      <c r="M10" s="178">
        <v>22</v>
      </c>
      <c r="N10" s="63">
        <f t="shared" si="0"/>
        <v>283</v>
      </c>
      <c r="O10" s="52"/>
      <c r="P10" s="52"/>
    </row>
    <row r="11" spans="1:16" s="111" customFormat="1" ht="18" customHeight="1">
      <c r="A11" s="270" t="s">
        <v>301</v>
      </c>
      <c r="B11" s="30">
        <f>B29-(SUM(B5:B10))-B13-B12</f>
        <v>-82271</v>
      </c>
      <c r="C11" s="31">
        <f aca="true" t="shared" si="1" ref="C11:H11">C29-(SUM(C5:C10))-C13-C12</f>
        <v>6423</v>
      </c>
      <c r="D11" s="273">
        <f t="shared" si="1"/>
        <v>-1187</v>
      </c>
      <c r="E11" s="30">
        <f t="shared" si="1"/>
        <v>9997</v>
      </c>
      <c r="F11" s="31">
        <f t="shared" si="1"/>
        <v>14249</v>
      </c>
      <c r="G11" s="273">
        <f t="shared" si="1"/>
        <v>16887</v>
      </c>
      <c r="H11" s="30">
        <f t="shared" si="1"/>
        <v>8099</v>
      </c>
      <c r="I11" s="31">
        <f aca="true" t="shared" si="2" ref="I11:N11">I29-(SUM(I5:I10))-I13-I12</f>
        <v>32411</v>
      </c>
      <c r="J11" s="273">
        <f t="shared" si="2"/>
        <v>2297</v>
      </c>
      <c r="K11" s="30">
        <f t="shared" si="2"/>
        <v>10142</v>
      </c>
      <c r="L11" s="31">
        <f t="shared" si="2"/>
        <v>116070</v>
      </c>
      <c r="M11" s="273">
        <f t="shared" si="2"/>
        <v>-69122</v>
      </c>
      <c r="N11" s="273">
        <f t="shared" si="2"/>
        <v>63995</v>
      </c>
      <c r="O11" s="52"/>
      <c r="P11" s="52"/>
    </row>
    <row r="12" spans="1:16" s="111" customFormat="1" ht="18" customHeight="1">
      <c r="A12" s="271" t="s">
        <v>302</v>
      </c>
      <c r="B12" s="272"/>
      <c r="C12" s="365"/>
      <c r="D12" s="366">
        <v>3500</v>
      </c>
      <c r="E12" s="272"/>
      <c r="F12" s="365"/>
      <c r="G12" s="366">
        <v>3500</v>
      </c>
      <c r="H12" s="272"/>
      <c r="I12" s="365"/>
      <c r="J12" s="366">
        <v>3500</v>
      </c>
      <c r="K12" s="272"/>
      <c r="L12" s="365"/>
      <c r="M12" s="366">
        <v>5916</v>
      </c>
      <c r="N12" s="64">
        <f>SUM(B12:M12)</f>
        <v>16416</v>
      </c>
      <c r="O12" s="52"/>
      <c r="P12" s="52"/>
    </row>
    <row r="13" spans="1:16" s="111" customFormat="1" ht="18" customHeight="1">
      <c r="A13" s="127" t="s">
        <v>61</v>
      </c>
      <c r="B13" s="367">
        <v>101235</v>
      </c>
      <c r="C13" s="365"/>
      <c r="D13" s="368"/>
      <c r="E13" s="367"/>
      <c r="F13" s="365"/>
      <c r="G13" s="368"/>
      <c r="H13" s="367"/>
      <c r="I13" s="365"/>
      <c r="J13" s="368"/>
      <c r="K13" s="367"/>
      <c r="L13" s="365"/>
      <c r="M13" s="368"/>
      <c r="N13" s="65">
        <f>SUM(B13:M13)</f>
        <v>101235</v>
      </c>
      <c r="O13" s="52"/>
      <c r="P13" s="52"/>
    </row>
    <row r="14" spans="1:16" s="111" customFormat="1" ht="18" customHeight="1" thickBot="1">
      <c r="A14" s="129"/>
      <c r="B14" s="66"/>
      <c r="C14" s="130"/>
      <c r="D14" s="131"/>
      <c r="E14" s="66"/>
      <c r="F14" s="130"/>
      <c r="G14" s="131"/>
      <c r="H14" s="66"/>
      <c r="I14" s="130"/>
      <c r="J14" s="131"/>
      <c r="K14" s="66"/>
      <c r="L14" s="130"/>
      <c r="M14" s="131"/>
      <c r="N14" s="66"/>
      <c r="O14" s="52"/>
      <c r="P14" s="52"/>
    </row>
    <row r="15" spans="1:16" s="111" customFormat="1" ht="19.5" customHeight="1" thickBot="1" thickTop="1">
      <c r="A15" s="132" t="s">
        <v>9</v>
      </c>
      <c r="B15" s="133">
        <f>SUM(B5:B14)</f>
        <v>32283</v>
      </c>
      <c r="C15" s="133">
        <f aca="true" t="shared" si="3" ref="C15:N15">SUM(C5:C14)</f>
        <v>34408</v>
      </c>
      <c r="D15" s="133">
        <f t="shared" si="3"/>
        <v>34829</v>
      </c>
      <c r="E15" s="133">
        <f t="shared" si="3"/>
        <v>38590</v>
      </c>
      <c r="F15" s="133">
        <f t="shared" si="3"/>
        <v>36582</v>
      </c>
      <c r="G15" s="133">
        <f t="shared" si="3"/>
        <v>49888</v>
      </c>
      <c r="H15" s="133">
        <f>SUM(H5:H14)</f>
        <v>50566</v>
      </c>
      <c r="I15" s="133">
        <f t="shared" si="3"/>
        <v>62485</v>
      </c>
      <c r="J15" s="133">
        <f t="shared" si="3"/>
        <v>32320</v>
      </c>
      <c r="K15" s="133">
        <f t="shared" si="3"/>
        <v>44120</v>
      </c>
      <c r="L15" s="133">
        <f t="shared" si="3"/>
        <v>138898</v>
      </c>
      <c r="M15" s="133">
        <f t="shared" si="3"/>
        <v>70151</v>
      </c>
      <c r="N15" s="133">
        <f t="shared" si="3"/>
        <v>625120</v>
      </c>
      <c r="O15" s="52"/>
      <c r="P15" s="52"/>
    </row>
    <row r="16" spans="1:16" s="111" customFormat="1" ht="19.5" customHeight="1" thickBot="1" thickTop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s="111" customFormat="1" ht="19.5" customHeight="1" thickBot="1" thickTop="1">
      <c r="A17" s="132" t="s">
        <v>26</v>
      </c>
      <c r="B17" s="134" t="s">
        <v>49</v>
      </c>
      <c r="C17" s="134" t="s">
        <v>50</v>
      </c>
      <c r="D17" s="134" t="s">
        <v>51</v>
      </c>
      <c r="E17" s="134" t="s">
        <v>52</v>
      </c>
      <c r="F17" s="134" t="s">
        <v>53</v>
      </c>
      <c r="G17" s="134" t="s">
        <v>54</v>
      </c>
      <c r="H17" s="134" t="s">
        <v>55</v>
      </c>
      <c r="I17" s="134" t="s">
        <v>56</v>
      </c>
      <c r="J17" s="134" t="s">
        <v>57</v>
      </c>
      <c r="K17" s="134" t="s">
        <v>58</v>
      </c>
      <c r="L17" s="134" t="s">
        <v>59</v>
      </c>
      <c r="M17" s="134" t="s">
        <v>60</v>
      </c>
      <c r="N17" s="134" t="s">
        <v>12</v>
      </c>
      <c r="O17" s="52"/>
      <c r="P17" s="52"/>
    </row>
    <row r="18" spans="1:16" s="111" customFormat="1" ht="19.5" customHeight="1" thickBot="1" thickTop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s="111" customFormat="1" ht="17.25" customHeight="1" thickTop="1">
      <c r="A19" s="127" t="s">
        <v>27</v>
      </c>
      <c r="B19" s="362">
        <v>3931</v>
      </c>
      <c r="C19" s="363">
        <v>5146</v>
      </c>
      <c r="D19" s="364">
        <v>5145</v>
      </c>
      <c r="E19" s="362">
        <v>5047</v>
      </c>
      <c r="F19" s="363">
        <v>5044</v>
      </c>
      <c r="G19" s="364">
        <v>5047</v>
      </c>
      <c r="H19" s="362">
        <v>5047</v>
      </c>
      <c r="I19" s="363">
        <v>5048</v>
      </c>
      <c r="J19" s="364">
        <v>5046</v>
      </c>
      <c r="K19" s="362">
        <v>5048</v>
      </c>
      <c r="L19" s="363">
        <v>5045</v>
      </c>
      <c r="M19" s="364">
        <v>3359</v>
      </c>
      <c r="N19" s="63">
        <f>SUM(B19:M19)</f>
        <v>57953</v>
      </c>
      <c r="O19" s="52"/>
      <c r="P19" s="52"/>
    </row>
    <row r="20" spans="1:16" s="111" customFormat="1" ht="18" customHeight="1">
      <c r="A20" s="127" t="s">
        <v>28</v>
      </c>
      <c r="B20" s="64">
        <v>948</v>
      </c>
      <c r="C20" s="31">
        <v>943</v>
      </c>
      <c r="D20" s="178">
        <v>943</v>
      </c>
      <c r="E20" s="64">
        <v>944</v>
      </c>
      <c r="F20" s="31">
        <v>946</v>
      </c>
      <c r="G20" s="178">
        <v>942</v>
      </c>
      <c r="H20" s="64">
        <v>949</v>
      </c>
      <c r="I20" s="31">
        <v>946</v>
      </c>
      <c r="J20" s="178">
        <v>950</v>
      </c>
      <c r="K20" s="64">
        <v>945</v>
      </c>
      <c r="L20" s="31">
        <v>948</v>
      </c>
      <c r="M20" s="178">
        <v>483</v>
      </c>
      <c r="N20" s="63">
        <f aca="true" t="shared" si="4" ref="N20:N27">SUM(B20:M20)</f>
        <v>10887</v>
      </c>
      <c r="O20" s="52"/>
      <c r="P20" s="52"/>
    </row>
    <row r="21" spans="1:16" s="111" customFormat="1" ht="17.25" customHeight="1">
      <c r="A21" s="127" t="s">
        <v>29</v>
      </c>
      <c r="B21" s="64">
        <v>5304</v>
      </c>
      <c r="C21" s="31">
        <v>5724</v>
      </c>
      <c r="D21" s="178">
        <v>6688</v>
      </c>
      <c r="E21" s="64">
        <v>6116</v>
      </c>
      <c r="F21" s="31">
        <v>7240</v>
      </c>
      <c r="G21" s="178">
        <v>7916</v>
      </c>
      <c r="H21" s="64">
        <v>11228</v>
      </c>
      <c r="I21" s="31">
        <v>5918</v>
      </c>
      <c r="J21" s="178">
        <v>6995</v>
      </c>
      <c r="K21" s="64">
        <v>8019</v>
      </c>
      <c r="L21" s="31">
        <v>6627</v>
      </c>
      <c r="M21" s="178">
        <v>5416</v>
      </c>
      <c r="N21" s="63">
        <f t="shared" si="4"/>
        <v>83191</v>
      </c>
      <c r="O21" s="52"/>
      <c r="P21" s="52"/>
    </row>
    <row r="22" spans="1:14" s="52" customFormat="1" ht="18" customHeight="1">
      <c r="A22" s="127" t="s">
        <v>30</v>
      </c>
      <c r="B22" s="64">
        <v>380</v>
      </c>
      <c r="C22" s="31">
        <v>1189</v>
      </c>
      <c r="D22" s="178">
        <v>220</v>
      </c>
      <c r="E22" s="64">
        <v>350</v>
      </c>
      <c r="F22" s="31">
        <v>900</v>
      </c>
      <c r="G22" s="178">
        <v>1140</v>
      </c>
      <c r="H22" s="64">
        <v>300</v>
      </c>
      <c r="I22" s="31">
        <v>550</v>
      </c>
      <c r="J22" s="178">
        <v>675</v>
      </c>
      <c r="K22" s="64">
        <v>410</v>
      </c>
      <c r="L22" s="31">
        <v>300</v>
      </c>
      <c r="M22" s="178">
        <v>300</v>
      </c>
      <c r="N22" s="63">
        <f t="shared" si="4"/>
        <v>6714</v>
      </c>
    </row>
    <row r="23" spans="1:14" s="52" customFormat="1" ht="18" customHeight="1">
      <c r="A23" s="128" t="s">
        <v>62</v>
      </c>
      <c r="B23" s="64">
        <v>15487</v>
      </c>
      <c r="C23" s="31">
        <v>15488</v>
      </c>
      <c r="D23" s="178">
        <v>16141</v>
      </c>
      <c r="E23" s="64">
        <v>15488</v>
      </c>
      <c r="F23" s="31">
        <v>15587</v>
      </c>
      <c r="G23" s="178">
        <v>15747</v>
      </c>
      <c r="H23" s="64">
        <v>13030</v>
      </c>
      <c r="I23" s="31">
        <v>13781</v>
      </c>
      <c r="J23" s="178">
        <v>12269</v>
      </c>
      <c r="K23" s="64">
        <v>12363</v>
      </c>
      <c r="L23" s="31">
        <v>12060</v>
      </c>
      <c r="M23" s="178">
        <v>18274</v>
      </c>
      <c r="N23" s="63">
        <f t="shared" si="4"/>
        <v>175715</v>
      </c>
    </row>
    <row r="24" spans="1:14" s="52" customFormat="1" ht="18" customHeight="1">
      <c r="A24" s="127" t="s">
        <v>31</v>
      </c>
      <c r="B24" s="64">
        <v>6233</v>
      </c>
      <c r="C24" s="31">
        <v>5714</v>
      </c>
      <c r="D24" s="178">
        <v>5295</v>
      </c>
      <c r="E24" s="64">
        <v>5145</v>
      </c>
      <c r="F24" s="31">
        <v>4765</v>
      </c>
      <c r="G24" s="178">
        <v>6396</v>
      </c>
      <c r="H24" s="64">
        <v>4772</v>
      </c>
      <c r="I24" s="31">
        <v>4622</v>
      </c>
      <c r="J24" s="178">
        <v>6135</v>
      </c>
      <c r="K24" s="64">
        <v>4864</v>
      </c>
      <c r="L24" s="31">
        <v>4934</v>
      </c>
      <c r="M24" s="178">
        <v>5319</v>
      </c>
      <c r="N24" s="63">
        <f t="shared" si="4"/>
        <v>64194</v>
      </c>
    </row>
    <row r="25" spans="1:14" s="52" customFormat="1" ht="18" customHeight="1">
      <c r="A25" s="127" t="s">
        <v>32</v>
      </c>
      <c r="B25" s="64">
        <v>0</v>
      </c>
      <c r="C25" s="31">
        <v>204</v>
      </c>
      <c r="D25" s="178">
        <v>397</v>
      </c>
      <c r="E25" s="64">
        <v>5500</v>
      </c>
      <c r="F25" s="31">
        <v>2100</v>
      </c>
      <c r="G25" s="178">
        <v>12700</v>
      </c>
      <c r="H25" s="64">
        <v>15240</v>
      </c>
      <c r="I25" s="31">
        <v>25867</v>
      </c>
      <c r="J25" s="178">
        <v>250</v>
      </c>
      <c r="K25" s="64">
        <v>12471</v>
      </c>
      <c r="L25" s="31">
        <v>106000</v>
      </c>
      <c r="M25" s="178">
        <v>12000</v>
      </c>
      <c r="N25" s="63">
        <f t="shared" si="4"/>
        <v>192729</v>
      </c>
    </row>
    <row r="26" spans="1:14" s="52" customFormat="1" ht="18" customHeight="1">
      <c r="A26" s="127" t="s">
        <v>33</v>
      </c>
      <c r="B26" s="64">
        <v>0</v>
      </c>
      <c r="C26" s="31"/>
      <c r="D26" s="178"/>
      <c r="E26" s="64"/>
      <c r="F26" s="31"/>
      <c r="G26" s="178"/>
      <c r="H26" s="64"/>
      <c r="I26" s="31"/>
      <c r="J26" s="178"/>
      <c r="K26" s="64"/>
      <c r="L26" s="31"/>
      <c r="M26" s="178"/>
      <c r="N26" s="63">
        <f t="shared" si="4"/>
        <v>0</v>
      </c>
    </row>
    <row r="27" spans="1:14" s="52" customFormat="1" ht="18" customHeight="1">
      <c r="A27" s="127" t="s">
        <v>34</v>
      </c>
      <c r="B27" s="30"/>
      <c r="C27" s="31"/>
      <c r="D27" s="273"/>
      <c r="E27" s="30"/>
      <c r="F27" s="31"/>
      <c r="G27" s="273"/>
      <c r="H27" s="30"/>
      <c r="I27" s="31">
        <v>5753</v>
      </c>
      <c r="J27" s="273"/>
      <c r="K27" s="30"/>
      <c r="L27" s="31">
        <v>2984</v>
      </c>
      <c r="M27" s="178">
        <v>25000</v>
      </c>
      <c r="N27" s="63">
        <f t="shared" si="4"/>
        <v>33737</v>
      </c>
    </row>
    <row r="28" spans="1:14" s="52" customFormat="1" ht="18" customHeight="1" thickBot="1">
      <c r="A28" s="135"/>
      <c r="B28" s="66"/>
      <c r="C28" s="130"/>
      <c r="D28" s="131"/>
      <c r="E28" s="66"/>
      <c r="F28" s="130"/>
      <c r="G28" s="131"/>
      <c r="H28" s="66"/>
      <c r="I28" s="130"/>
      <c r="J28" s="131"/>
      <c r="K28" s="66"/>
      <c r="L28" s="130"/>
      <c r="M28" s="131"/>
      <c r="N28" s="65"/>
    </row>
    <row r="29" spans="1:14" s="111" customFormat="1" ht="19.5" customHeight="1" thickBot="1" thickTop="1">
      <c r="A29" s="132" t="s">
        <v>9</v>
      </c>
      <c r="B29" s="133">
        <f>SUM(B19:B28)</f>
        <v>32283</v>
      </c>
      <c r="C29" s="133">
        <f aca="true" t="shared" si="5" ref="C29:M29">SUM(C19:C28)</f>
        <v>34408</v>
      </c>
      <c r="D29" s="133">
        <f t="shared" si="5"/>
        <v>34829</v>
      </c>
      <c r="E29" s="133">
        <f t="shared" si="5"/>
        <v>38590</v>
      </c>
      <c r="F29" s="133">
        <f t="shared" si="5"/>
        <v>36582</v>
      </c>
      <c r="G29" s="133">
        <f t="shared" si="5"/>
        <v>49888</v>
      </c>
      <c r="H29" s="133">
        <f t="shared" si="5"/>
        <v>50566</v>
      </c>
      <c r="I29" s="133">
        <f t="shared" si="5"/>
        <v>62485</v>
      </c>
      <c r="J29" s="133">
        <f t="shared" si="5"/>
        <v>32320</v>
      </c>
      <c r="K29" s="133">
        <f t="shared" si="5"/>
        <v>44120</v>
      </c>
      <c r="L29" s="133">
        <f t="shared" si="5"/>
        <v>138898</v>
      </c>
      <c r="M29" s="133">
        <f t="shared" si="5"/>
        <v>70151</v>
      </c>
      <c r="N29" s="133">
        <f>SUM(N19:N28)</f>
        <v>625120</v>
      </c>
    </row>
    <row r="30" s="111" customFormat="1" ht="19.5" customHeight="1" thickTop="1"/>
    <row r="31" s="111" customFormat="1" ht="19.5" customHeight="1"/>
    <row r="32" s="111" customFormat="1" ht="19.5" customHeight="1"/>
    <row r="33" s="111" customFormat="1" ht="19.5" customHeight="1"/>
    <row r="34" s="111" customFormat="1" ht="19.5" customHeight="1"/>
    <row r="35" s="111" customFormat="1" ht="19.5" customHeight="1"/>
    <row r="36" s="111" customFormat="1" ht="19.5" customHeight="1"/>
    <row r="37" s="111" customFormat="1" ht="19.5" customHeight="1"/>
    <row r="38" s="111" customFormat="1" ht="19.5" customHeight="1"/>
    <row r="39" s="111" customFormat="1" ht="19.5" customHeight="1"/>
  </sheetData>
  <sheetProtection/>
  <mergeCells count="1">
    <mergeCell ref="A1:N1"/>
  </mergeCells>
  <printOptions horizontalCentered="1"/>
  <pageMargins left="0.1968503937007874" right="0.2362204724409449" top="0.5905511811023623" bottom="0.1968503937007874" header="0.31496062992125984" footer="0.11811023622047245"/>
  <pageSetup horizontalDpi="300" verticalDpi="300" orientation="landscape" paperSize="9" scale="90" r:id="rId1"/>
  <headerFooter alignWithMargins="0">
    <oddHeader xml:space="preserve">&amp;C20/d.sz.melléklet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P21"/>
  <sheetViews>
    <sheetView workbookViewId="0" topLeftCell="A1">
      <selection activeCell="J13" sqref="J13"/>
    </sheetView>
  </sheetViews>
  <sheetFormatPr defaultColWidth="9.00390625" defaultRowHeight="12.75"/>
  <cols>
    <col min="7" max="7" width="12.00390625" style="0" customWidth="1"/>
    <col min="8" max="8" width="17.875" style="0" customWidth="1"/>
    <col min="9" max="9" width="23.625" style="0" customWidth="1"/>
  </cols>
  <sheetData>
    <row r="1" ht="12.75">
      <c r="J1" t="s">
        <v>422</v>
      </c>
    </row>
    <row r="2" spans="2:7" ht="17.25" customHeight="1">
      <c r="B2" s="136" t="s">
        <v>375</v>
      </c>
      <c r="C2" s="136"/>
      <c r="D2" s="136"/>
      <c r="E2" s="136"/>
      <c r="F2" s="136"/>
      <c r="G2" s="136"/>
    </row>
    <row r="3" spans="3:8" ht="12.75" customHeight="1">
      <c r="C3" s="136"/>
      <c r="D3" s="136"/>
      <c r="E3" s="136"/>
      <c r="F3" s="136"/>
      <c r="G3" s="136"/>
      <c r="H3" s="136"/>
    </row>
    <row r="4" ht="18">
      <c r="G4" s="137" t="s">
        <v>225</v>
      </c>
    </row>
    <row r="6" spans="8:10" ht="12.75">
      <c r="H6" s="143" t="s">
        <v>142</v>
      </c>
      <c r="I6" s="143" t="s">
        <v>349</v>
      </c>
      <c r="J6" t="s">
        <v>374</v>
      </c>
    </row>
    <row r="7" spans="8:9" ht="12.75">
      <c r="H7" s="139" t="s">
        <v>203</v>
      </c>
      <c r="I7" s="19" t="s">
        <v>203</v>
      </c>
    </row>
    <row r="9" spans="2:16" ht="12.75">
      <c r="B9" s="141" t="s">
        <v>333</v>
      </c>
      <c r="C9" s="141"/>
      <c r="D9" s="141"/>
      <c r="E9" s="141"/>
      <c r="P9" s="13"/>
    </row>
    <row r="11" spans="2:10" ht="12.75">
      <c r="B11" t="s">
        <v>204</v>
      </c>
      <c r="H11" s="13">
        <v>7495</v>
      </c>
      <c r="I11" s="13">
        <v>7495</v>
      </c>
      <c r="J11">
        <v>10175</v>
      </c>
    </row>
    <row r="12" spans="2:10" ht="12.75">
      <c r="B12" t="s">
        <v>205</v>
      </c>
      <c r="H12" s="13">
        <v>93740</v>
      </c>
      <c r="I12" s="13">
        <v>93740</v>
      </c>
      <c r="J12">
        <v>95385</v>
      </c>
    </row>
    <row r="13" ht="12.75">
      <c r="H13" s="13"/>
    </row>
    <row r="14" ht="12.75">
      <c r="H14" s="13"/>
    </row>
    <row r="15" spans="2:8" ht="12.75">
      <c r="B15" s="141" t="s">
        <v>334</v>
      </c>
      <c r="C15" s="141"/>
      <c r="D15" s="141"/>
      <c r="E15" s="141"/>
      <c r="F15" s="141"/>
      <c r="G15" s="141"/>
      <c r="H15" s="13"/>
    </row>
    <row r="16" ht="12.75">
      <c r="H16" s="13"/>
    </row>
    <row r="17" spans="2:10" ht="12.75">
      <c r="B17" t="s">
        <v>204</v>
      </c>
      <c r="H17" s="13">
        <v>626</v>
      </c>
      <c r="I17" s="13">
        <v>626</v>
      </c>
      <c r="J17">
        <v>626</v>
      </c>
    </row>
    <row r="18" spans="2:10" ht="12.75">
      <c r="B18" t="s">
        <v>206</v>
      </c>
      <c r="H18" s="13">
        <v>0</v>
      </c>
      <c r="I18" s="13">
        <v>0</v>
      </c>
      <c r="J18">
        <v>0</v>
      </c>
    </row>
    <row r="19" ht="12.75">
      <c r="H19" s="13"/>
    </row>
    <row r="20" ht="12.75">
      <c r="H20" s="13"/>
    </row>
    <row r="21" spans="7:10" ht="31.5" customHeight="1">
      <c r="G21" s="141" t="s">
        <v>154</v>
      </c>
      <c r="H21" s="142">
        <f>SUM(H11:H20)</f>
        <v>101861</v>
      </c>
      <c r="I21" s="142">
        <f>SUM(I11:I20)</f>
        <v>101861</v>
      </c>
      <c r="J21" s="141">
        <v>105560</v>
      </c>
    </row>
  </sheetData>
  <sheetProtection/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 alignWithMargins="0">
    <oddHeader>&amp;C2. 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"/>
  <sheetViews>
    <sheetView view="pageLayout" workbookViewId="0" topLeftCell="A1">
      <selection activeCell="D2" sqref="D2"/>
    </sheetView>
  </sheetViews>
  <sheetFormatPr defaultColWidth="9.00390625" defaultRowHeight="12.75"/>
  <cols>
    <col min="1" max="2" width="9.125" style="212" customWidth="1"/>
    <col min="3" max="3" width="11.125" style="212" customWidth="1"/>
    <col min="4" max="10" width="9.125" style="212" customWidth="1"/>
    <col min="11" max="11" width="14.625" style="212" customWidth="1"/>
    <col min="12" max="16384" width="9.125" style="212" customWidth="1"/>
  </cols>
  <sheetData>
    <row r="1" spans="4:9" ht="12.75">
      <c r="D1" s="495"/>
      <c r="E1" s="495"/>
      <c r="F1" s="495"/>
      <c r="G1" s="495"/>
      <c r="H1" s="495"/>
      <c r="I1" s="495"/>
    </row>
    <row r="2" ht="12.75">
      <c r="D2" s="222" t="s">
        <v>442</v>
      </c>
    </row>
    <row r="3" spans="1:4" ht="12.75">
      <c r="A3" s="213" t="s">
        <v>268</v>
      </c>
      <c r="B3" s="214"/>
      <c r="D3" s="214"/>
    </row>
    <row r="4" spans="1:4" ht="13.5" thickBot="1">
      <c r="A4" s="213"/>
      <c r="B4" s="214"/>
      <c r="D4" s="214"/>
    </row>
    <row r="5" spans="1:11" ht="13.5" thickBot="1">
      <c r="A5" s="215" t="s">
        <v>269</v>
      </c>
      <c r="B5" s="216"/>
      <c r="C5" s="216"/>
      <c r="D5" s="216"/>
      <c r="E5" s="216"/>
      <c r="F5" s="216"/>
      <c r="G5" s="216"/>
      <c r="H5" s="216"/>
      <c r="I5" s="216"/>
      <c r="J5" s="216"/>
      <c r="K5" s="217" t="s">
        <v>343</v>
      </c>
    </row>
    <row r="6" spans="1:11" ht="12.75">
      <c r="A6" s="496" t="s">
        <v>270</v>
      </c>
      <c r="B6" s="497"/>
      <c r="C6" s="497"/>
      <c r="D6" s="497"/>
      <c r="E6" s="497"/>
      <c r="F6" s="497"/>
      <c r="G6" s="497"/>
      <c r="H6" s="497"/>
      <c r="I6" s="497"/>
      <c r="J6" s="498"/>
      <c r="K6" s="218">
        <v>0</v>
      </c>
    </row>
    <row r="7" spans="1:11" ht="12.75">
      <c r="A7" s="489" t="s">
        <v>342</v>
      </c>
      <c r="B7" s="490"/>
      <c r="C7" s="490"/>
      <c r="D7" s="490"/>
      <c r="E7" s="490"/>
      <c r="F7" s="490"/>
      <c r="G7" s="490"/>
      <c r="H7" s="490"/>
      <c r="I7" s="490"/>
      <c r="J7" s="491"/>
      <c r="K7" s="219">
        <v>13335</v>
      </c>
    </row>
    <row r="8" spans="1:11" ht="12.75">
      <c r="A8" s="489" t="s">
        <v>271</v>
      </c>
      <c r="B8" s="490"/>
      <c r="C8" s="490"/>
      <c r="D8" s="490"/>
      <c r="E8" s="490"/>
      <c r="F8" s="490"/>
      <c r="G8" s="490"/>
      <c r="H8" s="490"/>
      <c r="I8" s="490"/>
      <c r="J8" s="491"/>
      <c r="K8" s="219">
        <v>0</v>
      </c>
    </row>
    <row r="9" spans="1:11" ht="12.75">
      <c r="A9" s="489" t="s">
        <v>272</v>
      </c>
      <c r="B9" s="490"/>
      <c r="C9" s="490"/>
      <c r="D9" s="490"/>
      <c r="E9" s="490"/>
      <c r="F9" s="490"/>
      <c r="G9" s="490"/>
      <c r="H9" s="490"/>
      <c r="I9" s="490"/>
      <c r="J9" s="491"/>
      <c r="K9" s="219">
        <v>0</v>
      </c>
    </row>
    <row r="10" spans="1:11" ht="13.5" thickBot="1">
      <c r="A10" s="492" t="s">
        <v>273</v>
      </c>
      <c r="B10" s="493"/>
      <c r="C10" s="493"/>
      <c r="D10" s="493"/>
      <c r="E10" s="493"/>
      <c r="F10" s="493"/>
      <c r="G10" s="493"/>
      <c r="H10" s="493"/>
      <c r="I10" s="493"/>
      <c r="J10" s="494"/>
      <c r="K10" s="220">
        <v>0</v>
      </c>
    </row>
    <row r="11" ht="12.75">
      <c r="A11" s="222" t="s">
        <v>387</v>
      </c>
    </row>
  </sheetData>
  <sheetProtection/>
  <mergeCells count="6">
    <mergeCell ref="A9:J9"/>
    <mergeCell ref="A10:J10"/>
    <mergeCell ref="D1:I1"/>
    <mergeCell ref="A6:J6"/>
    <mergeCell ref="A7:J7"/>
    <mergeCell ref="A8:J8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&amp;C21. 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800"/>
  <sheetViews>
    <sheetView workbookViewId="0" topLeftCell="A1">
      <selection activeCell="A1" sqref="A1:I1"/>
    </sheetView>
  </sheetViews>
  <sheetFormatPr defaultColWidth="9.00390625" defaultRowHeight="19.5" customHeight="1"/>
  <cols>
    <col min="1" max="1" width="71.75390625" style="5" customWidth="1"/>
    <col min="2" max="2" width="22.00390625" style="28" customWidth="1"/>
    <col min="3" max="3" width="18.625" style="5" customWidth="1"/>
    <col min="4" max="8" width="10.75390625" style="5" customWidth="1"/>
    <col min="9" max="9" width="10.25390625" style="5" customWidth="1"/>
    <col min="10" max="16384" width="9.125" style="5" customWidth="1"/>
  </cols>
  <sheetData>
    <row r="1" spans="1:22" s="35" customFormat="1" ht="19.5" customHeight="1">
      <c r="A1" s="499" t="s">
        <v>443</v>
      </c>
      <c r="B1" s="499"/>
      <c r="C1" s="499"/>
      <c r="D1" s="499"/>
      <c r="E1" s="499"/>
      <c r="F1" s="499"/>
      <c r="G1" s="499"/>
      <c r="H1" s="499"/>
      <c r="I1" s="499"/>
      <c r="J1" s="278"/>
      <c r="K1" s="278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</row>
    <row r="2" spans="1:22" s="35" customFormat="1" ht="22.5" customHeight="1">
      <c r="A2" s="354"/>
      <c r="B2" s="355" t="s">
        <v>221</v>
      </c>
      <c r="C2" s="355" t="s">
        <v>355</v>
      </c>
      <c r="D2" s="354"/>
      <c r="E2" s="354"/>
      <c r="F2" s="354"/>
      <c r="G2" s="354"/>
      <c r="H2" s="354"/>
      <c r="I2" s="354"/>
      <c r="J2" s="278"/>
      <c r="K2" s="278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</row>
    <row r="3" spans="1:22" s="35" customFormat="1" ht="19.5" customHeight="1">
      <c r="A3" s="280" t="s">
        <v>233</v>
      </c>
      <c r="B3" s="189"/>
      <c r="C3" s="280"/>
      <c r="D3" s="281"/>
      <c r="E3" s="281"/>
      <c r="F3" s="281"/>
      <c r="G3" s="281"/>
      <c r="H3" s="279"/>
      <c r="I3" s="282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</row>
    <row r="4" spans="1:22" s="35" customFormat="1" ht="19.5" customHeight="1">
      <c r="A4" s="283" t="s">
        <v>234</v>
      </c>
      <c r="B4" s="187">
        <v>759</v>
      </c>
      <c r="C4" s="187">
        <v>759</v>
      </c>
      <c r="D4" s="281"/>
      <c r="E4" s="281"/>
      <c r="F4" s="281"/>
      <c r="G4" s="281"/>
      <c r="H4" s="279"/>
      <c r="I4" s="282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</row>
    <row r="5" spans="1:22" s="35" customFormat="1" ht="7.5" customHeight="1">
      <c r="A5" s="284"/>
      <c r="B5" s="188"/>
      <c r="C5" s="285"/>
      <c r="D5" s="286"/>
      <c r="E5" s="286"/>
      <c r="F5" s="286"/>
      <c r="G5" s="286"/>
      <c r="H5" s="281"/>
      <c r="I5" s="287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</row>
    <row r="6" spans="1:22" s="35" customFormat="1" ht="18.75" customHeight="1">
      <c r="A6" s="288" t="s">
        <v>155</v>
      </c>
      <c r="B6" s="189"/>
      <c r="C6" s="285"/>
      <c r="D6" s="289"/>
      <c r="E6" s="289"/>
      <c r="F6" s="289"/>
      <c r="G6" s="289"/>
      <c r="H6" s="289"/>
      <c r="I6" s="287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</row>
    <row r="7" spans="1:22" s="35" customFormat="1" ht="18" customHeight="1">
      <c r="A7" s="290" t="s">
        <v>366</v>
      </c>
      <c r="B7" s="190">
        <v>46205</v>
      </c>
      <c r="C7" s="190">
        <v>46205</v>
      </c>
      <c r="D7" s="291"/>
      <c r="E7" s="291"/>
      <c r="F7" s="291"/>
      <c r="G7" s="291"/>
      <c r="H7" s="291"/>
      <c r="I7" s="292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</row>
    <row r="8" spans="1:22" s="35" customFormat="1" ht="19.5" customHeight="1">
      <c r="A8" s="293" t="s">
        <v>231</v>
      </c>
      <c r="B8" s="189">
        <v>92327</v>
      </c>
      <c r="C8" s="189">
        <v>51014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</row>
    <row r="9" spans="1:22" s="35" customFormat="1" ht="19.5" customHeight="1">
      <c r="A9" s="293" t="s">
        <v>230</v>
      </c>
      <c r="B9" s="189">
        <v>33309</v>
      </c>
      <c r="C9" s="189">
        <v>18808</v>
      </c>
      <c r="D9" s="279"/>
      <c r="E9" s="18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</row>
    <row r="10" spans="1:22" s="35" customFormat="1" ht="6.75" customHeight="1">
      <c r="A10" s="288"/>
      <c r="B10" s="189"/>
      <c r="C10" s="285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</row>
    <row r="11" spans="1:22" s="35" customFormat="1" ht="19.5" customHeight="1">
      <c r="A11" s="288" t="s">
        <v>156</v>
      </c>
      <c r="B11" s="189"/>
      <c r="C11" s="285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</row>
    <row r="12" spans="1:22" s="35" customFormat="1" ht="19.5" customHeight="1">
      <c r="A12" s="293" t="s">
        <v>157</v>
      </c>
      <c r="B12" s="191">
        <v>50</v>
      </c>
      <c r="C12" s="191">
        <v>50</v>
      </c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</row>
    <row r="13" spans="1:22" s="35" customFormat="1" ht="19.5" customHeight="1">
      <c r="A13" s="293" t="s">
        <v>158</v>
      </c>
      <c r="B13" s="191">
        <v>30</v>
      </c>
      <c r="C13" s="191">
        <v>30</v>
      </c>
      <c r="D13" s="279"/>
      <c r="E13" s="18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</row>
    <row r="14" spans="1:22" s="35" customFormat="1" ht="19.5" customHeight="1">
      <c r="A14" s="293" t="s">
        <v>159</v>
      </c>
      <c r="B14" s="191">
        <v>601</v>
      </c>
      <c r="C14" s="191">
        <v>601</v>
      </c>
      <c r="D14" s="18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</row>
    <row r="15" spans="1:22" s="35" customFormat="1" ht="19.5" customHeight="1">
      <c r="A15" s="293" t="s">
        <v>356</v>
      </c>
      <c r="B15" s="191">
        <v>0</v>
      </c>
      <c r="C15" s="191">
        <v>989</v>
      </c>
      <c r="D15" s="18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</row>
    <row r="16" spans="1:22" s="35" customFormat="1" ht="19.5" customHeight="1">
      <c r="A16" s="293" t="s">
        <v>160</v>
      </c>
      <c r="B16" s="191">
        <v>721</v>
      </c>
      <c r="C16" s="191">
        <v>721</v>
      </c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</row>
    <row r="17" spans="1:22" s="35" customFormat="1" ht="19.5" customHeight="1">
      <c r="A17" s="293" t="s">
        <v>232</v>
      </c>
      <c r="B17" s="191">
        <v>6000</v>
      </c>
      <c r="C17" s="191">
        <v>6000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</row>
    <row r="18" spans="1:22" s="35" customFormat="1" ht="6" customHeight="1">
      <c r="A18" s="293"/>
      <c r="B18" s="191"/>
      <c r="C18" s="285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</row>
    <row r="19" spans="1:22" s="35" customFormat="1" ht="19.5" customHeight="1">
      <c r="A19" s="288" t="s">
        <v>161</v>
      </c>
      <c r="B19" s="192"/>
      <c r="C19" s="285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</row>
    <row r="20" spans="1:22" s="35" customFormat="1" ht="19.5" customHeight="1">
      <c r="A20" s="293" t="s">
        <v>318</v>
      </c>
      <c r="B20" s="191">
        <v>841</v>
      </c>
      <c r="C20" s="191">
        <v>841</v>
      </c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</row>
    <row r="21" spans="1:22" s="35" customFormat="1" ht="8.25" customHeight="1">
      <c r="A21" s="293"/>
      <c r="B21" s="192"/>
      <c r="C21" s="285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</row>
    <row r="22" spans="1:22" s="35" customFormat="1" ht="19.5" customHeight="1">
      <c r="A22" s="288" t="s">
        <v>235</v>
      </c>
      <c r="B22" s="192"/>
      <c r="C22" s="191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</row>
    <row r="23" spans="1:22" s="35" customFormat="1" ht="19.5" customHeight="1">
      <c r="A23" s="293" t="s">
        <v>162</v>
      </c>
      <c r="B23" s="191">
        <v>100</v>
      </c>
      <c r="C23" s="191">
        <v>100</v>
      </c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</row>
    <row r="24" spans="1:22" s="35" customFormat="1" ht="9" customHeight="1">
      <c r="A24" s="293"/>
      <c r="B24" s="191"/>
      <c r="C24" s="191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</row>
    <row r="25" spans="1:22" s="35" customFormat="1" ht="19.5" customHeight="1">
      <c r="A25" s="288" t="s">
        <v>236</v>
      </c>
      <c r="B25" s="192"/>
      <c r="C25" s="191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</row>
    <row r="26" spans="1:22" s="35" customFormat="1" ht="8.25" customHeight="1">
      <c r="A26" s="288"/>
      <c r="B26" s="192"/>
      <c r="C26" s="191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</row>
    <row r="27" spans="1:22" s="35" customFormat="1" ht="19.5" customHeight="1">
      <c r="A27" s="293" t="s">
        <v>218</v>
      </c>
      <c r="B27" s="191">
        <v>300</v>
      </c>
      <c r="C27" s="191">
        <v>300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</row>
    <row r="28" spans="1:22" s="35" customFormat="1" ht="19.5" customHeight="1">
      <c r="A28" s="293" t="s">
        <v>163</v>
      </c>
      <c r="B28" s="191">
        <v>300</v>
      </c>
      <c r="C28" s="191">
        <v>300</v>
      </c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</row>
    <row r="29" spans="1:22" s="35" customFormat="1" ht="19.5" customHeight="1">
      <c r="A29" s="293" t="s">
        <v>164</v>
      </c>
      <c r="B29" s="191">
        <v>240</v>
      </c>
      <c r="C29" s="191">
        <v>240</v>
      </c>
      <c r="D29" s="279"/>
      <c r="E29" s="18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</row>
    <row r="30" spans="1:22" s="35" customFormat="1" ht="19.5" customHeight="1">
      <c r="A30" s="293" t="s">
        <v>165</v>
      </c>
      <c r="B30" s="191">
        <v>150</v>
      </c>
      <c r="C30" s="191">
        <v>150</v>
      </c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</row>
    <row r="31" spans="1:22" s="35" customFormat="1" ht="19.5" customHeight="1">
      <c r="A31" s="293" t="s">
        <v>166</v>
      </c>
      <c r="B31" s="191">
        <v>225</v>
      </c>
      <c r="C31" s="191">
        <v>225</v>
      </c>
      <c r="D31" s="279"/>
      <c r="E31" s="294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</row>
    <row r="32" spans="1:22" s="35" customFormat="1" ht="19.5" customHeight="1">
      <c r="A32" s="293" t="s">
        <v>167</v>
      </c>
      <c r="B32" s="191">
        <v>300</v>
      </c>
      <c r="C32" s="191">
        <v>300</v>
      </c>
      <c r="D32" s="189"/>
      <c r="E32" s="294"/>
      <c r="F32" s="279"/>
      <c r="G32" s="18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</row>
    <row r="33" spans="1:22" s="35" customFormat="1" ht="19.5" customHeight="1">
      <c r="A33" s="293" t="s">
        <v>219</v>
      </c>
      <c r="B33" s="191">
        <v>300</v>
      </c>
      <c r="C33" s="191">
        <v>300</v>
      </c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</row>
    <row r="34" spans="1:22" s="35" customFormat="1" ht="19.5" customHeight="1">
      <c r="A34" s="293" t="s">
        <v>168</v>
      </c>
      <c r="B34" s="191">
        <v>600</v>
      </c>
      <c r="C34" s="191">
        <v>600</v>
      </c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</row>
    <row r="35" spans="1:22" s="35" customFormat="1" ht="19.5" customHeight="1">
      <c r="A35" s="293" t="s">
        <v>220</v>
      </c>
      <c r="B35" s="191">
        <v>200</v>
      </c>
      <c r="C35" s="191">
        <v>300</v>
      </c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</row>
    <row r="36" spans="1:22" s="35" customFormat="1" ht="19.5" customHeight="1">
      <c r="A36" s="293" t="s">
        <v>319</v>
      </c>
      <c r="B36" s="191">
        <v>500</v>
      </c>
      <c r="C36" s="191">
        <v>500</v>
      </c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</row>
    <row r="37" spans="1:22" s="35" customFormat="1" ht="9" customHeight="1">
      <c r="A37" s="293"/>
      <c r="B37" s="191"/>
      <c r="C37" s="191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</row>
    <row r="38" spans="1:22" s="35" customFormat="1" ht="19.5" customHeight="1">
      <c r="A38" s="288" t="s">
        <v>237</v>
      </c>
      <c r="B38" s="191"/>
      <c r="C38" s="191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</row>
    <row r="39" spans="1:22" s="35" customFormat="1" ht="19.5" customHeight="1">
      <c r="A39" s="293" t="s">
        <v>169</v>
      </c>
      <c r="B39" s="191">
        <v>1440</v>
      </c>
      <c r="C39" s="191">
        <v>1440</v>
      </c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</row>
    <row r="40" spans="1:22" s="35" customFormat="1" ht="12" customHeight="1">
      <c r="A40" s="293"/>
      <c r="B40" s="191"/>
      <c r="C40" s="191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</row>
    <row r="41" spans="1:22" s="35" customFormat="1" ht="19.5" customHeight="1">
      <c r="A41" s="288" t="s">
        <v>238</v>
      </c>
      <c r="B41" s="191"/>
      <c r="C41" s="191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</row>
    <row r="42" spans="1:22" s="35" customFormat="1" ht="19.5" customHeight="1">
      <c r="A42" s="293" t="s">
        <v>170</v>
      </c>
      <c r="B42" s="191">
        <v>144</v>
      </c>
      <c r="C42" s="191">
        <v>144</v>
      </c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</row>
    <row r="43" spans="1:22" s="35" customFormat="1" ht="19.5" customHeight="1">
      <c r="A43" s="293" t="s">
        <v>171</v>
      </c>
      <c r="B43" s="191">
        <v>1000</v>
      </c>
      <c r="C43" s="191">
        <v>1000</v>
      </c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</row>
    <row r="44" spans="1:22" s="35" customFormat="1" ht="19.5" customHeight="1">
      <c r="A44" s="293" t="s">
        <v>180</v>
      </c>
      <c r="B44" s="191">
        <v>300</v>
      </c>
      <c r="C44" s="191">
        <v>300</v>
      </c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</row>
    <row r="45" spans="1:22" s="35" customFormat="1" ht="9" customHeight="1">
      <c r="A45" s="293"/>
      <c r="B45" s="191"/>
      <c r="C45" s="191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</row>
    <row r="46" spans="1:22" s="35" customFormat="1" ht="19.5" customHeight="1">
      <c r="A46" s="288" t="s">
        <v>357</v>
      </c>
      <c r="B46" s="191"/>
      <c r="C46" s="191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</row>
    <row r="47" spans="1:22" s="35" customFormat="1" ht="19.5" customHeight="1">
      <c r="A47" s="293" t="s">
        <v>358</v>
      </c>
      <c r="B47" s="191">
        <v>0</v>
      </c>
      <c r="C47" s="191">
        <v>34730</v>
      </c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</row>
    <row r="48" spans="1:22" s="35" customFormat="1" ht="7.5" customHeight="1">
      <c r="A48" s="293"/>
      <c r="B48" s="191"/>
      <c r="C48" s="191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</row>
    <row r="49" spans="1:22" s="35" customFormat="1" ht="19.5" customHeight="1">
      <c r="A49" s="288" t="s">
        <v>359</v>
      </c>
      <c r="B49" s="191"/>
      <c r="C49" s="191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</row>
    <row r="50" spans="1:22" s="35" customFormat="1" ht="19.5" customHeight="1">
      <c r="A50" s="293" t="s">
        <v>358</v>
      </c>
      <c r="B50" s="191">
        <v>0</v>
      </c>
      <c r="C50" s="191">
        <v>1041</v>
      </c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</row>
    <row r="51" spans="1:22" s="35" customFormat="1" ht="6.75" customHeight="1">
      <c r="A51" s="293"/>
      <c r="B51" s="191"/>
      <c r="C51" s="191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</row>
    <row r="52" spans="1:22" s="35" customFormat="1" ht="19.5" customHeight="1">
      <c r="A52" s="288" t="s">
        <v>360</v>
      </c>
      <c r="B52" s="191"/>
      <c r="C52" s="191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</row>
    <row r="53" spans="1:22" s="35" customFormat="1" ht="19.5" customHeight="1">
      <c r="A53" s="293" t="s">
        <v>358</v>
      </c>
      <c r="B53" s="191">
        <v>0</v>
      </c>
      <c r="C53" s="191">
        <v>3181</v>
      </c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</row>
    <row r="54" spans="1:22" s="35" customFormat="1" ht="6" customHeight="1">
      <c r="A54" s="293"/>
      <c r="B54" s="191"/>
      <c r="C54" s="191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</row>
    <row r="55" spans="1:22" s="35" customFormat="1" ht="19.5" customHeight="1">
      <c r="A55" s="288" t="s">
        <v>361</v>
      </c>
      <c r="B55" s="191"/>
      <c r="C55" s="191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</row>
    <row r="56" spans="1:22" s="35" customFormat="1" ht="19.5" customHeight="1">
      <c r="A56" s="293" t="s">
        <v>358</v>
      </c>
      <c r="B56" s="191">
        <v>0</v>
      </c>
      <c r="C56" s="191">
        <v>2577</v>
      </c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</row>
    <row r="57" spans="1:22" s="35" customFormat="1" ht="9" customHeight="1">
      <c r="A57" s="293"/>
      <c r="B57" s="191"/>
      <c r="C57" s="191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</row>
    <row r="58" spans="1:22" s="35" customFormat="1" ht="19.5" customHeight="1">
      <c r="A58" s="288" t="s">
        <v>362</v>
      </c>
      <c r="B58" s="191"/>
      <c r="C58" s="191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</row>
    <row r="59" spans="1:22" s="35" customFormat="1" ht="19.5" customHeight="1">
      <c r="A59" s="293" t="s">
        <v>358</v>
      </c>
      <c r="B59" s="191">
        <v>0</v>
      </c>
      <c r="C59" s="191">
        <v>2578</v>
      </c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</row>
    <row r="60" spans="1:22" s="35" customFormat="1" ht="8.25" customHeight="1">
      <c r="A60" s="293"/>
      <c r="B60" s="191"/>
      <c r="C60" s="191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</row>
    <row r="61" spans="1:22" s="35" customFormat="1" ht="19.5" customHeight="1">
      <c r="A61" s="288" t="s">
        <v>363</v>
      </c>
      <c r="B61" s="191"/>
      <c r="C61" s="191"/>
      <c r="D61" s="279"/>
      <c r="E61" s="279"/>
      <c r="F61" s="279"/>
      <c r="G61" s="18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</row>
    <row r="62" spans="1:22" s="35" customFormat="1" ht="19.5" customHeight="1">
      <c r="A62" s="293" t="s">
        <v>358</v>
      </c>
      <c r="B62" s="191">
        <v>0</v>
      </c>
      <c r="C62" s="191">
        <v>3109</v>
      </c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</row>
    <row r="63" spans="1:22" s="35" customFormat="1" ht="8.25" customHeight="1">
      <c r="A63" s="293"/>
      <c r="B63" s="191"/>
      <c r="C63" s="191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</row>
    <row r="64" spans="1:22" s="35" customFormat="1" ht="19.5" customHeight="1">
      <c r="A64" s="288" t="s">
        <v>364</v>
      </c>
      <c r="B64" s="191"/>
      <c r="C64" s="191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</row>
    <row r="65" spans="1:22" s="35" customFormat="1" ht="19.5" customHeight="1">
      <c r="A65" s="293" t="s">
        <v>358</v>
      </c>
      <c r="B65" s="191">
        <v>0</v>
      </c>
      <c r="C65" s="191">
        <v>2996</v>
      </c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</row>
    <row r="66" spans="1:22" s="35" customFormat="1" ht="11.25" customHeight="1">
      <c r="A66" s="293"/>
      <c r="B66" s="191"/>
      <c r="C66" s="191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</row>
    <row r="67" spans="1:22" s="35" customFormat="1" ht="19.5" customHeight="1">
      <c r="A67" s="280" t="s">
        <v>154</v>
      </c>
      <c r="B67" s="192">
        <f>B4+B7+B8+B9+B12+B13+B14+B15+B16+B17+B20+B23+B27+B28+B29+B30+B31+B32+B33+B34+B35+B36+B39+B42+B43+B44+B47+B50+B53+B56+B59+B62+B65</f>
        <v>186942</v>
      </c>
      <c r="C67" s="192">
        <f>C4+C7+C8+C9+C12+C13+C14+C15+C16+C17+C20+C23+C27+C28+C29+C30+C31+C32+C33+C34+C35+C36+C39+C42+C43+C44+C47+C50+C53+C56+C59+C62+C65</f>
        <v>182429</v>
      </c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</row>
    <row r="68" spans="1:22" s="35" customFormat="1" ht="19.5" customHeight="1">
      <c r="A68" s="279"/>
      <c r="B68" s="189"/>
      <c r="C68" s="18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</row>
    <row r="69" spans="1:22" s="35" customFormat="1" ht="19.5" customHeight="1">
      <c r="A69" s="279"/>
      <c r="B69" s="189"/>
      <c r="C69" s="18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</row>
    <row r="70" spans="1:22" s="35" customFormat="1" ht="19.5" customHeight="1">
      <c r="A70" s="279"/>
      <c r="B70" s="189"/>
      <c r="C70" s="18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</row>
    <row r="71" spans="1:22" s="35" customFormat="1" ht="19.5" customHeight="1">
      <c r="A71" s="279"/>
      <c r="B71" s="189"/>
      <c r="C71" s="18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</row>
    <row r="72" spans="1:22" s="35" customFormat="1" ht="19.5" customHeight="1">
      <c r="A72" s="279"/>
      <c r="B72" s="189"/>
      <c r="C72" s="189"/>
      <c r="D72" s="279"/>
      <c r="E72" s="279"/>
      <c r="F72" s="18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</row>
    <row r="73" spans="1:22" s="35" customFormat="1" ht="19.5" customHeight="1">
      <c r="A73" s="279"/>
      <c r="B73" s="189"/>
      <c r="C73" s="18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</row>
    <row r="74" spans="1:22" s="35" customFormat="1" ht="19.5" customHeight="1">
      <c r="A74" s="279"/>
      <c r="B74" s="189"/>
      <c r="C74" s="18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</row>
    <row r="75" spans="1:22" s="35" customFormat="1" ht="19.5" customHeight="1">
      <c r="A75" s="279"/>
      <c r="B75" s="189"/>
      <c r="C75" s="18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</row>
    <row r="76" spans="1:22" s="35" customFormat="1" ht="19.5" customHeight="1">
      <c r="A76" s="279"/>
      <c r="B76" s="189"/>
      <c r="C76" s="18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</row>
    <row r="77" spans="1:22" s="35" customFormat="1" ht="19.5" customHeight="1">
      <c r="A77" s="279"/>
      <c r="B77" s="189"/>
      <c r="C77" s="18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</row>
    <row r="78" spans="1:22" s="35" customFormat="1" ht="19.5" customHeight="1">
      <c r="A78" s="279"/>
      <c r="B78" s="189"/>
      <c r="C78" s="18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</row>
    <row r="79" spans="1:22" s="35" customFormat="1" ht="19.5" customHeight="1">
      <c r="A79" s="279"/>
      <c r="B79" s="189"/>
      <c r="C79" s="189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</row>
    <row r="80" spans="1:22" s="35" customFormat="1" ht="19.5" customHeight="1">
      <c r="A80" s="279"/>
      <c r="B80" s="189"/>
      <c r="C80" s="189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</row>
    <row r="81" spans="1:22" s="35" customFormat="1" ht="19.5" customHeight="1">
      <c r="A81" s="279"/>
      <c r="B81" s="189"/>
      <c r="C81" s="18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</row>
    <row r="82" spans="1:22" s="35" customFormat="1" ht="19.5" customHeight="1">
      <c r="A82" s="279"/>
      <c r="B82" s="189"/>
      <c r="C82" s="189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</row>
    <row r="83" spans="1:22" s="35" customFormat="1" ht="19.5" customHeight="1">
      <c r="A83" s="279"/>
      <c r="B83" s="189"/>
      <c r="C83" s="18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</row>
    <row r="84" spans="1:22" s="35" customFormat="1" ht="19.5" customHeight="1">
      <c r="A84" s="279"/>
      <c r="B84" s="189"/>
      <c r="C84" s="18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</row>
    <row r="85" spans="1:22" s="35" customFormat="1" ht="19.5" customHeight="1">
      <c r="A85" s="279"/>
      <c r="B85" s="189"/>
      <c r="C85" s="18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</row>
    <row r="86" spans="1:22" s="35" customFormat="1" ht="19.5" customHeight="1">
      <c r="A86" s="279"/>
      <c r="B86" s="189"/>
      <c r="C86" s="18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</row>
    <row r="87" spans="1:22" s="35" customFormat="1" ht="19.5" customHeight="1">
      <c r="A87" s="279"/>
      <c r="B87" s="189"/>
      <c r="C87" s="18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</row>
    <row r="88" spans="1:22" s="35" customFormat="1" ht="19.5" customHeight="1">
      <c r="A88" s="279"/>
      <c r="B88" s="189"/>
      <c r="C88" s="18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</row>
    <row r="89" spans="1:22" s="35" customFormat="1" ht="19.5" customHeight="1">
      <c r="A89" s="279"/>
      <c r="B89" s="189"/>
      <c r="C89" s="18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</row>
    <row r="90" spans="1:22" s="35" customFormat="1" ht="19.5" customHeight="1">
      <c r="A90" s="279"/>
      <c r="B90" s="189"/>
      <c r="C90" s="18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</row>
    <row r="91" spans="1:22" s="35" customFormat="1" ht="19.5" customHeight="1">
      <c r="A91" s="279"/>
      <c r="B91" s="189"/>
      <c r="C91" s="18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</row>
    <row r="92" spans="1:22" s="35" customFormat="1" ht="19.5" customHeight="1">
      <c r="A92" s="279"/>
      <c r="B92" s="189"/>
      <c r="C92" s="18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</row>
    <row r="93" spans="1:22" s="35" customFormat="1" ht="19.5" customHeight="1">
      <c r="A93" s="279"/>
      <c r="B93" s="189"/>
      <c r="C93" s="18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</row>
    <row r="94" spans="1:22" s="35" customFormat="1" ht="19.5" customHeight="1">
      <c r="A94" s="279"/>
      <c r="B94" s="189"/>
      <c r="C94" s="18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</row>
    <row r="95" spans="1:22" s="35" customFormat="1" ht="19.5" customHeight="1">
      <c r="A95" s="279"/>
      <c r="B95" s="189"/>
      <c r="C95" s="189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</row>
    <row r="96" spans="1:22" s="35" customFormat="1" ht="19.5" customHeight="1">
      <c r="A96" s="279"/>
      <c r="B96" s="189"/>
      <c r="C96" s="18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</row>
    <row r="97" spans="1:22" s="35" customFormat="1" ht="19.5" customHeight="1">
      <c r="A97" s="279"/>
      <c r="B97" s="189"/>
      <c r="C97" s="189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</row>
    <row r="98" spans="1:22" s="35" customFormat="1" ht="19.5" customHeight="1">
      <c r="A98" s="279"/>
      <c r="B98" s="189"/>
      <c r="C98" s="189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</row>
    <row r="99" spans="1:22" s="35" customFormat="1" ht="19.5" customHeight="1">
      <c r="A99" s="279"/>
      <c r="B99" s="189"/>
      <c r="C99" s="189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</row>
    <row r="100" spans="1:22" s="35" customFormat="1" ht="19.5" customHeight="1">
      <c r="A100" s="279"/>
      <c r="B100" s="189"/>
      <c r="C100" s="189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</row>
    <row r="101" spans="1:22" s="35" customFormat="1" ht="19.5" customHeight="1">
      <c r="A101" s="279"/>
      <c r="B101" s="189"/>
      <c r="C101" s="189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</row>
    <row r="102" spans="1:22" s="35" customFormat="1" ht="19.5" customHeight="1">
      <c r="A102" s="279"/>
      <c r="B102" s="189"/>
      <c r="C102" s="18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</row>
    <row r="103" spans="1:22" s="35" customFormat="1" ht="19.5" customHeight="1">
      <c r="A103" s="279"/>
      <c r="B103" s="189"/>
      <c r="C103" s="18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</row>
    <row r="104" spans="1:22" s="35" customFormat="1" ht="19.5" customHeight="1">
      <c r="A104" s="279"/>
      <c r="B104" s="189"/>
      <c r="C104" s="18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</row>
    <row r="105" spans="1:22" s="35" customFormat="1" ht="19.5" customHeight="1">
      <c r="A105" s="279"/>
      <c r="B105" s="189"/>
      <c r="C105" s="18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</row>
    <row r="106" spans="1:22" s="35" customFormat="1" ht="19.5" customHeight="1">
      <c r="A106" s="279"/>
      <c r="B106" s="189"/>
      <c r="C106" s="18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</row>
    <row r="107" spans="1:22" s="35" customFormat="1" ht="19.5" customHeight="1">
      <c r="A107" s="279"/>
      <c r="B107" s="189"/>
      <c r="C107" s="18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</row>
    <row r="108" spans="1:22" s="35" customFormat="1" ht="19.5" customHeight="1">
      <c r="A108" s="279"/>
      <c r="B108" s="189"/>
      <c r="C108" s="18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</row>
    <row r="109" spans="1:22" s="35" customFormat="1" ht="19.5" customHeight="1">
      <c r="A109" s="279"/>
      <c r="B109" s="189"/>
      <c r="C109" s="18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</row>
    <row r="110" spans="1:22" s="35" customFormat="1" ht="19.5" customHeight="1">
      <c r="A110" s="279"/>
      <c r="B110" s="189"/>
      <c r="C110" s="18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</row>
    <row r="111" spans="1:22" s="35" customFormat="1" ht="19.5" customHeight="1">
      <c r="A111" s="279"/>
      <c r="B111" s="189"/>
      <c r="C111" s="18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</row>
    <row r="112" spans="1:22" s="35" customFormat="1" ht="19.5" customHeight="1">
      <c r="A112" s="279"/>
      <c r="B112" s="189"/>
      <c r="C112" s="18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</row>
    <row r="113" spans="1:22" s="35" customFormat="1" ht="19.5" customHeight="1">
      <c r="A113" s="279"/>
      <c r="B113" s="189"/>
      <c r="C113" s="18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</row>
    <row r="114" spans="1:22" s="35" customFormat="1" ht="19.5" customHeight="1">
      <c r="A114" s="279"/>
      <c r="B114" s="189"/>
      <c r="C114" s="189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</row>
    <row r="115" spans="1:22" s="35" customFormat="1" ht="19.5" customHeight="1">
      <c r="A115" s="279"/>
      <c r="B115" s="189"/>
      <c r="C115" s="18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</row>
    <row r="116" spans="1:22" s="35" customFormat="1" ht="19.5" customHeight="1">
      <c r="A116" s="279"/>
      <c r="B116" s="189"/>
      <c r="C116" s="18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</row>
    <row r="117" spans="1:22" s="35" customFormat="1" ht="19.5" customHeight="1">
      <c r="A117" s="279"/>
      <c r="B117" s="189"/>
      <c r="C117" s="189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</row>
    <row r="118" spans="1:22" s="35" customFormat="1" ht="19.5" customHeight="1">
      <c r="A118" s="279"/>
      <c r="B118" s="189"/>
      <c r="C118" s="18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U118" s="279"/>
      <c r="V118" s="279"/>
    </row>
    <row r="119" spans="1:22" s="35" customFormat="1" ht="19.5" customHeight="1">
      <c r="A119" s="279"/>
      <c r="B119" s="189"/>
      <c r="C119" s="18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</row>
    <row r="120" spans="1:22" s="35" customFormat="1" ht="19.5" customHeight="1">
      <c r="A120" s="279"/>
      <c r="B120" s="189"/>
      <c r="C120" s="18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</row>
    <row r="121" spans="1:22" s="35" customFormat="1" ht="19.5" customHeight="1">
      <c r="A121" s="279"/>
      <c r="B121" s="189"/>
      <c r="C121" s="18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  <c r="Q121" s="279"/>
      <c r="R121" s="279"/>
      <c r="S121" s="279"/>
      <c r="T121" s="279"/>
      <c r="U121" s="279"/>
      <c r="V121" s="279"/>
    </row>
    <row r="122" spans="1:22" s="35" customFormat="1" ht="19.5" customHeight="1">
      <c r="A122" s="279"/>
      <c r="B122" s="189"/>
      <c r="C122" s="18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  <c r="Q122" s="279"/>
      <c r="R122" s="279"/>
      <c r="S122" s="279"/>
      <c r="T122" s="279"/>
      <c r="U122" s="279"/>
      <c r="V122" s="279"/>
    </row>
    <row r="123" spans="1:22" s="35" customFormat="1" ht="19.5" customHeight="1">
      <c r="A123" s="279"/>
      <c r="B123" s="189"/>
      <c r="C123" s="18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</row>
    <row r="124" spans="1:22" s="35" customFormat="1" ht="19.5" customHeight="1">
      <c r="A124" s="279"/>
      <c r="B124" s="189"/>
      <c r="C124" s="189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</row>
    <row r="125" spans="1:22" s="35" customFormat="1" ht="19.5" customHeight="1">
      <c r="A125" s="279"/>
      <c r="B125" s="189"/>
      <c r="C125" s="189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</row>
    <row r="126" spans="1:22" s="35" customFormat="1" ht="19.5" customHeight="1">
      <c r="A126" s="279"/>
      <c r="B126" s="189"/>
      <c r="C126" s="18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79"/>
      <c r="V126" s="279"/>
    </row>
    <row r="127" spans="1:22" s="35" customFormat="1" ht="19.5" customHeight="1">
      <c r="A127" s="279"/>
      <c r="B127" s="189"/>
      <c r="C127" s="18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</row>
    <row r="128" spans="1:22" s="35" customFormat="1" ht="19.5" customHeight="1">
      <c r="A128" s="279"/>
      <c r="B128" s="189"/>
      <c r="C128" s="189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</row>
    <row r="129" spans="1:22" s="35" customFormat="1" ht="19.5" customHeight="1">
      <c r="A129" s="279"/>
      <c r="B129" s="189"/>
      <c r="C129" s="189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</row>
    <row r="130" spans="1:22" s="35" customFormat="1" ht="19.5" customHeight="1">
      <c r="A130" s="279"/>
      <c r="B130" s="189"/>
      <c r="C130" s="18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</row>
    <row r="131" spans="1:22" s="35" customFormat="1" ht="19.5" customHeight="1">
      <c r="A131" s="279"/>
      <c r="B131" s="189"/>
      <c r="C131" s="189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</row>
    <row r="132" spans="1:22" s="35" customFormat="1" ht="19.5" customHeight="1">
      <c r="A132" s="279"/>
      <c r="B132" s="189"/>
      <c r="C132" s="189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</row>
    <row r="133" spans="1:22" s="35" customFormat="1" ht="19.5" customHeight="1">
      <c r="A133" s="279"/>
      <c r="B133" s="189"/>
      <c r="C133" s="189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</row>
    <row r="134" spans="1:22" s="35" customFormat="1" ht="19.5" customHeight="1">
      <c r="A134" s="279"/>
      <c r="B134" s="189"/>
      <c r="C134" s="189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</row>
    <row r="135" spans="1:22" s="35" customFormat="1" ht="19.5" customHeight="1">
      <c r="A135" s="279"/>
      <c r="B135" s="189"/>
      <c r="C135" s="18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</row>
    <row r="136" spans="1:22" s="35" customFormat="1" ht="19.5" customHeight="1">
      <c r="A136" s="279"/>
      <c r="B136" s="189"/>
      <c r="C136" s="18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</row>
    <row r="137" spans="1:22" s="35" customFormat="1" ht="19.5" customHeight="1">
      <c r="A137" s="279"/>
      <c r="B137" s="189"/>
      <c r="C137" s="189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</row>
    <row r="138" spans="1:22" s="35" customFormat="1" ht="19.5" customHeight="1">
      <c r="A138" s="279"/>
      <c r="B138" s="189"/>
      <c r="C138" s="18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</row>
    <row r="139" spans="1:22" s="35" customFormat="1" ht="19.5" customHeight="1">
      <c r="A139" s="279"/>
      <c r="B139" s="189"/>
      <c r="C139" s="189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79"/>
      <c r="R139" s="279"/>
      <c r="S139" s="279"/>
      <c r="T139" s="279"/>
      <c r="U139" s="279"/>
      <c r="V139" s="279"/>
    </row>
    <row r="140" spans="1:22" s="35" customFormat="1" ht="19.5" customHeight="1">
      <c r="A140" s="279"/>
      <c r="B140" s="189"/>
      <c r="C140" s="189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</row>
    <row r="141" spans="1:22" s="35" customFormat="1" ht="19.5" customHeight="1">
      <c r="A141" s="279"/>
      <c r="B141" s="189"/>
      <c r="C141" s="189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</row>
    <row r="142" spans="1:22" s="35" customFormat="1" ht="19.5" customHeight="1">
      <c r="A142" s="279"/>
      <c r="B142" s="189"/>
      <c r="C142" s="18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79"/>
      <c r="S142" s="279"/>
      <c r="T142" s="279"/>
      <c r="U142" s="279"/>
      <c r="V142" s="279"/>
    </row>
    <row r="143" spans="1:22" s="35" customFormat="1" ht="19.5" customHeight="1">
      <c r="A143" s="279"/>
      <c r="B143" s="189"/>
      <c r="C143" s="189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  <c r="R143" s="279"/>
      <c r="S143" s="279"/>
      <c r="T143" s="279"/>
      <c r="U143" s="279"/>
      <c r="V143" s="279"/>
    </row>
    <row r="144" spans="1:22" s="35" customFormat="1" ht="19.5" customHeight="1">
      <c r="A144" s="279"/>
      <c r="B144" s="189"/>
      <c r="C144" s="279"/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  <c r="Q144" s="279"/>
      <c r="R144" s="279"/>
      <c r="S144" s="279"/>
      <c r="T144" s="279"/>
      <c r="U144" s="279"/>
      <c r="V144" s="279"/>
    </row>
    <row r="145" spans="1:22" s="35" customFormat="1" ht="19.5" customHeight="1">
      <c r="A145" s="279"/>
      <c r="B145" s="189"/>
      <c r="C145" s="279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</row>
    <row r="146" spans="1:22" s="35" customFormat="1" ht="19.5" customHeight="1">
      <c r="A146" s="279"/>
      <c r="B146" s="189"/>
      <c r="C146" s="279"/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  <c r="O146" s="279"/>
      <c r="P146" s="279"/>
      <c r="Q146" s="279"/>
      <c r="R146" s="279"/>
      <c r="S146" s="279"/>
      <c r="T146" s="279"/>
      <c r="U146" s="279"/>
      <c r="V146" s="279"/>
    </row>
    <row r="147" spans="1:22" s="35" customFormat="1" ht="19.5" customHeight="1">
      <c r="A147" s="279"/>
      <c r="B147" s="189"/>
      <c r="C147" s="279"/>
      <c r="D147" s="279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</row>
    <row r="148" spans="1:22" s="35" customFormat="1" ht="19.5" customHeight="1">
      <c r="A148" s="279"/>
      <c r="B148" s="189"/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</row>
    <row r="149" spans="1:22" s="35" customFormat="1" ht="19.5" customHeight="1">
      <c r="A149" s="279"/>
      <c r="B149" s="189"/>
      <c r="C149" s="279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79"/>
    </row>
    <row r="150" spans="1:22" s="35" customFormat="1" ht="19.5" customHeight="1">
      <c r="A150" s="279"/>
      <c r="B150" s="189"/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</row>
    <row r="151" spans="1:22" s="35" customFormat="1" ht="19.5" customHeight="1">
      <c r="A151" s="279"/>
      <c r="B151" s="189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</row>
    <row r="152" spans="1:22" s="35" customFormat="1" ht="19.5" customHeight="1">
      <c r="A152" s="279"/>
      <c r="B152" s="189"/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</row>
    <row r="153" spans="1:22" s="35" customFormat="1" ht="19.5" customHeight="1">
      <c r="A153" s="279"/>
      <c r="B153" s="189"/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</row>
    <row r="154" spans="1:22" s="35" customFormat="1" ht="19.5" customHeight="1">
      <c r="A154" s="279"/>
      <c r="B154" s="189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279"/>
      <c r="S154" s="279"/>
      <c r="T154" s="279"/>
      <c r="U154" s="279"/>
      <c r="V154" s="279"/>
    </row>
    <row r="155" spans="1:22" s="35" customFormat="1" ht="19.5" customHeight="1">
      <c r="A155" s="279"/>
      <c r="B155" s="189"/>
      <c r="C155" s="279"/>
      <c r="D155" s="279"/>
      <c r="E155" s="279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279"/>
      <c r="S155" s="279"/>
      <c r="T155" s="279"/>
      <c r="U155" s="279"/>
      <c r="V155" s="279"/>
    </row>
    <row r="156" spans="1:22" s="35" customFormat="1" ht="19.5" customHeight="1">
      <c r="A156" s="279"/>
      <c r="B156" s="189"/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</row>
    <row r="157" spans="1:22" s="35" customFormat="1" ht="19.5" customHeight="1">
      <c r="A157" s="279"/>
      <c r="B157" s="189"/>
      <c r="C157" s="279"/>
      <c r="D157" s="279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</row>
    <row r="158" spans="1:22" s="35" customFormat="1" ht="19.5" customHeight="1">
      <c r="A158" s="279"/>
      <c r="B158" s="189"/>
      <c r="C158" s="279"/>
      <c r="D158" s="279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</row>
    <row r="159" spans="1:22" s="35" customFormat="1" ht="19.5" customHeight="1">
      <c r="A159" s="279"/>
      <c r="B159" s="189"/>
      <c r="C159" s="279"/>
      <c r="D159" s="279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  <c r="R159" s="279"/>
      <c r="S159" s="279"/>
      <c r="T159" s="279"/>
      <c r="U159" s="279"/>
      <c r="V159" s="279"/>
    </row>
    <row r="160" spans="1:22" s="35" customFormat="1" ht="19.5" customHeight="1">
      <c r="A160" s="279"/>
      <c r="B160" s="189"/>
      <c r="C160" s="279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279"/>
    </row>
    <row r="161" spans="1:22" s="35" customFormat="1" ht="19.5" customHeight="1">
      <c r="A161" s="279"/>
      <c r="B161" s="189"/>
      <c r="C161" s="279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</row>
    <row r="162" spans="1:22" s="35" customFormat="1" ht="19.5" customHeight="1">
      <c r="A162" s="279"/>
      <c r="B162" s="189"/>
      <c r="C162" s="279"/>
      <c r="D162" s="279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</row>
    <row r="163" spans="1:22" s="35" customFormat="1" ht="19.5" customHeight="1">
      <c r="A163" s="279"/>
      <c r="B163" s="189"/>
      <c r="C163" s="279"/>
      <c r="D163" s="279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</row>
    <row r="164" spans="1:22" s="35" customFormat="1" ht="19.5" customHeight="1">
      <c r="A164" s="279"/>
      <c r="B164" s="189"/>
      <c r="C164" s="279"/>
      <c r="D164" s="279"/>
      <c r="E164" s="279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79"/>
    </row>
    <row r="165" spans="1:22" s="35" customFormat="1" ht="19.5" customHeight="1">
      <c r="A165" s="279"/>
      <c r="B165" s="189"/>
      <c r="C165" s="279"/>
      <c r="D165" s="279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</row>
    <row r="166" spans="1:22" s="35" customFormat="1" ht="19.5" customHeight="1">
      <c r="A166" s="279"/>
      <c r="B166" s="189"/>
      <c r="C166" s="279"/>
      <c r="D166" s="279"/>
      <c r="E166" s="279"/>
      <c r="F166" s="279"/>
      <c r="G166" s="279"/>
      <c r="H166" s="279"/>
      <c r="I166" s="279"/>
      <c r="J166" s="279"/>
      <c r="K166" s="279"/>
      <c r="L166" s="279"/>
      <c r="M166" s="279"/>
      <c r="N166" s="279"/>
      <c r="O166" s="279"/>
      <c r="P166" s="279"/>
      <c r="Q166" s="279"/>
      <c r="R166" s="279"/>
      <c r="S166" s="279"/>
      <c r="T166" s="279"/>
      <c r="U166" s="279"/>
      <c r="V166" s="279"/>
    </row>
    <row r="167" spans="1:22" s="35" customFormat="1" ht="19.5" customHeight="1">
      <c r="A167" s="279"/>
      <c r="B167" s="189"/>
      <c r="C167" s="279"/>
      <c r="D167" s="279"/>
      <c r="E167" s="279"/>
      <c r="F167" s="279"/>
      <c r="G167" s="279"/>
      <c r="H167" s="279"/>
      <c r="I167" s="279"/>
      <c r="J167" s="279"/>
      <c r="K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79"/>
      <c r="V167" s="279"/>
    </row>
    <row r="168" spans="1:22" s="35" customFormat="1" ht="19.5" customHeight="1">
      <c r="A168" s="279"/>
      <c r="B168" s="189"/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79"/>
    </row>
    <row r="169" spans="1:22" s="35" customFormat="1" ht="19.5" customHeight="1">
      <c r="A169" s="279"/>
      <c r="B169" s="189"/>
      <c r="C169" s="279"/>
      <c r="D169" s="279"/>
      <c r="E169" s="279"/>
      <c r="F169" s="279"/>
      <c r="G169" s="279"/>
      <c r="H169" s="279"/>
      <c r="I169" s="279"/>
      <c r="J169" s="279"/>
      <c r="K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</row>
    <row r="170" spans="1:22" s="35" customFormat="1" ht="19.5" customHeight="1">
      <c r="A170" s="279"/>
      <c r="B170" s="189"/>
      <c r="C170" s="279"/>
      <c r="D170" s="279"/>
      <c r="E170" s="279"/>
      <c r="F170" s="279"/>
      <c r="G170" s="279"/>
      <c r="H170" s="279"/>
      <c r="I170" s="279"/>
      <c r="J170" s="279"/>
      <c r="K170" s="279"/>
      <c r="L170" s="279"/>
      <c r="M170" s="279"/>
      <c r="N170" s="279"/>
      <c r="O170" s="279"/>
      <c r="P170" s="279"/>
      <c r="Q170" s="279"/>
      <c r="R170" s="279"/>
      <c r="S170" s="279"/>
      <c r="T170" s="279"/>
      <c r="U170" s="279"/>
      <c r="V170" s="279"/>
    </row>
    <row r="171" spans="1:22" s="35" customFormat="1" ht="19.5" customHeight="1">
      <c r="A171" s="279"/>
      <c r="B171" s="189"/>
      <c r="C171" s="279"/>
      <c r="D171" s="279"/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79"/>
      <c r="V171" s="279"/>
    </row>
    <row r="172" spans="1:22" s="35" customFormat="1" ht="19.5" customHeight="1">
      <c r="A172" s="279"/>
      <c r="B172" s="189"/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</row>
    <row r="173" spans="1:22" s="35" customFormat="1" ht="19.5" customHeight="1">
      <c r="A173" s="279"/>
      <c r="B173" s="189"/>
      <c r="C173" s="279"/>
      <c r="D173" s="279"/>
      <c r="E173" s="279"/>
      <c r="F173" s="279"/>
      <c r="G173" s="279"/>
      <c r="H173" s="279"/>
      <c r="I173" s="279"/>
      <c r="J173" s="279"/>
      <c r="K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79"/>
    </row>
    <row r="174" spans="1:22" s="35" customFormat="1" ht="19.5" customHeight="1">
      <c r="A174" s="279"/>
      <c r="B174" s="189"/>
      <c r="C174" s="279"/>
      <c r="D174" s="279"/>
      <c r="E174" s="279"/>
      <c r="F174" s="279"/>
      <c r="G174" s="279"/>
      <c r="H174" s="279"/>
      <c r="I174" s="279"/>
      <c r="J174" s="279"/>
      <c r="K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</row>
    <row r="175" spans="1:22" s="35" customFormat="1" ht="19.5" customHeight="1">
      <c r="A175" s="279"/>
      <c r="B175" s="189"/>
      <c r="C175" s="279"/>
      <c r="D175" s="279"/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</row>
    <row r="176" spans="1:22" s="35" customFormat="1" ht="19.5" customHeight="1">
      <c r="A176" s="279"/>
      <c r="B176" s="189"/>
      <c r="C176" s="279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</row>
    <row r="177" spans="1:22" s="35" customFormat="1" ht="19.5" customHeight="1">
      <c r="A177" s="279"/>
      <c r="B177" s="189"/>
      <c r="C177" s="279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79"/>
    </row>
    <row r="178" spans="1:22" s="35" customFormat="1" ht="19.5" customHeight="1">
      <c r="A178" s="279"/>
      <c r="B178" s="189"/>
      <c r="C178" s="279"/>
      <c r="D178" s="279"/>
      <c r="E178" s="279"/>
      <c r="F178" s="279"/>
      <c r="G178" s="279"/>
      <c r="H178" s="279"/>
      <c r="I178" s="279"/>
      <c r="J178" s="279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</row>
    <row r="179" spans="1:22" s="35" customFormat="1" ht="19.5" customHeight="1">
      <c r="A179" s="279"/>
      <c r="B179" s="189"/>
      <c r="C179" s="279"/>
      <c r="D179" s="279"/>
      <c r="E179" s="279"/>
      <c r="F179" s="279"/>
      <c r="G179" s="279"/>
      <c r="H179" s="279"/>
      <c r="I179" s="279"/>
      <c r="J179" s="279"/>
      <c r="K179" s="279"/>
      <c r="L179" s="279"/>
      <c r="M179" s="279"/>
      <c r="N179" s="279"/>
      <c r="O179" s="279"/>
      <c r="P179" s="279"/>
      <c r="Q179" s="279"/>
      <c r="R179" s="279"/>
      <c r="S179" s="279"/>
      <c r="T179" s="279"/>
      <c r="U179" s="279"/>
      <c r="V179" s="279"/>
    </row>
    <row r="180" spans="1:22" s="35" customFormat="1" ht="19.5" customHeight="1">
      <c r="A180" s="279"/>
      <c r="B180" s="189"/>
      <c r="C180" s="279"/>
      <c r="D180" s="279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</row>
    <row r="181" spans="1:22" s="35" customFormat="1" ht="19.5" customHeight="1">
      <c r="A181" s="279"/>
      <c r="B181" s="189"/>
      <c r="C181" s="279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</row>
    <row r="182" spans="1:22" s="35" customFormat="1" ht="19.5" customHeight="1">
      <c r="A182" s="279"/>
      <c r="B182" s="189"/>
      <c r="C182" s="279"/>
      <c r="D182" s="279"/>
      <c r="E182" s="279"/>
      <c r="F182" s="279"/>
      <c r="G182" s="279"/>
      <c r="H182" s="279"/>
      <c r="I182" s="279"/>
      <c r="J182" s="279"/>
      <c r="K182" s="279"/>
      <c r="L182" s="279"/>
      <c r="M182" s="279"/>
      <c r="N182" s="279"/>
      <c r="O182" s="279"/>
      <c r="P182" s="279"/>
      <c r="Q182" s="279"/>
      <c r="R182" s="279"/>
      <c r="S182" s="279"/>
      <c r="T182" s="279"/>
      <c r="U182" s="279"/>
      <c r="V182" s="279"/>
    </row>
    <row r="183" spans="1:22" s="35" customFormat="1" ht="19.5" customHeight="1">
      <c r="A183" s="279"/>
      <c r="B183" s="189"/>
      <c r="C183" s="279"/>
      <c r="D183" s="279"/>
      <c r="E183" s="279"/>
      <c r="F183" s="279"/>
      <c r="G183" s="279"/>
      <c r="H183" s="279"/>
      <c r="I183" s="279"/>
      <c r="J183" s="279"/>
      <c r="K183" s="279"/>
      <c r="L183" s="279"/>
      <c r="M183" s="279"/>
      <c r="N183" s="279"/>
      <c r="O183" s="279"/>
      <c r="P183" s="279"/>
      <c r="Q183" s="279"/>
      <c r="R183" s="279"/>
      <c r="S183" s="279"/>
      <c r="T183" s="279"/>
      <c r="U183" s="279"/>
      <c r="V183" s="279"/>
    </row>
    <row r="184" spans="1:22" s="35" customFormat="1" ht="19.5" customHeight="1">
      <c r="A184" s="279"/>
      <c r="B184" s="189"/>
      <c r="C184" s="279"/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  <c r="Q184" s="279"/>
      <c r="R184" s="279"/>
      <c r="S184" s="279"/>
      <c r="T184" s="279"/>
      <c r="U184" s="279"/>
      <c r="V184" s="279"/>
    </row>
    <row r="185" spans="1:22" s="35" customFormat="1" ht="19.5" customHeight="1">
      <c r="A185" s="279"/>
      <c r="B185" s="189"/>
      <c r="C185" s="279"/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  <c r="N185" s="279"/>
      <c r="O185" s="279"/>
      <c r="P185" s="279"/>
      <c r="Q185" s="279"/>
      <c r="R185" s="279"/>
      <c r="S185" s="279"/>
      <c r="T185" s="279"/>
      <c r="U185" s="279"/>
      <c r="V185" s="279"/>
    </row>
    <row r="186" spans="1:22" s="35" customFormat="1" ht="19.5" customHeight="1">
      <c r="A186" s="279"/>
      <c r="B186" s="189"/>
      <c r="C186" s="279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79"/>
      <c r="O186" s="279"/>
      <c r="P186" s="279"/>
      <c r="Q186" s="279"/>
      <c r="R186" s="279"/>
      <c r="S186" s="279"/>
      <c r="T186" s="279"/>
      <c r="U186" s="279"/>
      <c r="V186" s="279"/>
    </row>
    <row r="187" spans="1:22" s="35" customFormat="1" ht="19.5" customHeight="1">
      <c r="A187" s="279"/>
      <c r="B187" s="189"/>
      <c r="C187" s="279"/>
      <c r="D187" s="279"/>
      <c r="E187" s="279"/>
      <c r="F187" s="279"/>
      <c r="G187" s="279"/>
      <c r="H187" s="279"/>
      <c r="I187" s="279"/>
      <c r="J187" s="279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</row>
    <row r="188" spans="1:22" s="35" customFormat="1" ht="19.5" customHeight="1">
      <c r="A188" s="279"/>
      <c r="B188" s="189"/>
      <c r="C188" s="279"/>
      <c r="D188" s="279"/>
      <c r="E188" s="279"/>
      <c r="F188" s="279"/>
      <c r="G188" s="279"/>
      <c r="H188" s="279"/>
      <c r="I188" s="279"/>
      <c r="J188" s="279"/>
      <c r="K188" s="279"/>
      <c r="L188" s="279"/>
      <c r="M188" s="279"/>
      <c r="N188" s="279"/>
      <c r="O188" s="279"/>
      <c r="P188" s="279"/>
      <c r="Q188" s="279"/>
      <c r="R188" s="279"/>
      <c r="S188" s="279"/>
      <c r="T188" s="279"/>
      <c r="U188" s="279"/>
      <c r="V188" s="279"/>
    </row>
    <row r="189" spans="1:22" s="35" customFormat="1" ht="19.5" customHeight="1">
      <c r="A189" s="279"/>
      <c r="B189" s="189"/>
      <c r="C189" s="279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</row>
    <row r="190" spans="1:22" s="35" customFormat="1" ht="19.5" customHeight="1">
      <c r="A190" s="279"/>
      <c r="B190" s="189"/>
      <c r="C190" s="279"/>
      <c r="D190" s="279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  <c r="O190" s="279"/>
      <c r="P190" s="279"/>
      <c r="Q190" s="279"/>
      <c r="R190" s="279"/>
      <c r="S190" s="279"/>
      <c r="T190" s="279"/>
      <c r="U190" s="279"/>
      <c r="V190" s="279"/>
    </row>
    <row r="191" spans="1:22" s="35" customFormat="1" ht="19.5" customHeight="1">
      <c r="A191" s="279"/>
      <c r="B191" s="189"/>
      <c r="C191" s="279"/>
      <c r="D191" s="279"/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79"/>
    </row>
    <row r="192" spans="1:22" s="35" customFormat="1" ht="19.5" customHeight="1">
      <c r="A192" s="279"/>
      <c r="B192" s="189"/>
      <c r="C192" s="279"/>
      <c r="D192" s="279"/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</row>
    <row r="193" spans="1:22" s="35" customFormat="1" ht="19.5" customHeight="1">
      <c r="A193" s="279"/>
      <c r="B193" s="189"/>
      <c r="C193" s="279"/>
      <c r="D193" s="279"/>
      <c r="E193" s="279"/>
      <c r="F193" s="279"/>
      <c r="G193" s="279"/>
      <c r="H193" s="279"/>
      <c r="I193" s="279"/>
      <c r="J193" s="279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79"/>
    </row>
    <row r="194" spans="1:22" s="35" customFormat="1" ht="19.5" customHeight="1">
      <c r="A194" s="279"/>
      <c r="B194" s="189"/>
      <c r="C194" s="279"/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</row>
    <row r="195" spans="1:22" s="35" customFormat="1" ht="19.5" customHeight="1">
      <c r="A195" s="279"/>
      <c r="B195" s="189"/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</row>
    <row r="196" spans="1:22" s="35" customFormat="1" ht="19.5" customHeight="1">
      <c r="A196" s="279"/>
      <c r="B196" s="189"/>
      <c r="C196" s="279"/>
      <c r="D196" s="279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</row>
    <row r="197" spans="1:22" s="35" customFormat="1" ht="19.5" customHeight="1">
      <c r="A197" s="279"/>
      <c r="B197" s="189"/>
      <c r="C197" s="279"/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</row>
    <row r="198" spans="1:22" s="35" customFormat="1" ht="19.5" customHeight="1">
      <c r="A198" s="279"/>
      <c r="B198" s="189"/>
      <c r="C198" s="279"/>
      <c r="D198" s="279"/>
      <c r="E198" s="279"/>
      <c r="F198" s="279"/>
      <c r="G198" s="279"/>
      <c r="H198" s="279"/>
      <c r="I198" s="279"/>
      <c r="J198" s="279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</row>
    <row r="199" spans="1:22" s="35" customFormat="1" ht="19.5" customHeight="1">
      <c r="A199" s="279"/>
      <c r="B199" s="189"/>
      <c r="C199" s="279"/>
      <c r="D199" s="279"/>
      <c r="E199" s="279"/>
      <c r="F199" s="279"/>
      <c r="G199" s="279"/>
      <c r="H199" s="279"/>
      <c r="I199" s="279"/>
      <c r="J199" s="279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</row>
    <row r="200" spans="1:22" s="35" customFormat="1" ht="19.5" customHeight="1">
      <c r="A200" s="279"/>
      <c r="B200" s="189"/>
      <c r="C200" s="279"/>
      <c r="D200" s="279"/>
      <c r="E200" s="279"/>
      <c r="F200" s="279"/>
      <c r="G200" s="279"/>
      <c r="H200" s="279"/>
      <c r="I200" s="279"/>
      <c r="J200" s="279"/>
      <c r="K200" s="27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</row>
    <row r="201" spans="1:22" s="35" customFormat="1" ht="19.5" customHeight="1">
      <c r="A201" s="279"/>
      <c r="B201" s="189"/>
      <c r="C201" s="279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  <c r="N201" s="279"/>
      <c r="O201" s="279"/>
      <c r="P201" s="279"/>
      <c r="Q201" s="279"/>
      <c r="R201" s="279"/>
      <c r="S201" s="279"/>
      <c r="T201" s="279"/>
      <c r="U201" s="279"/>
      <c r="V201" s="279"/>
    </row>
    <row r="202" spans="1:22" s="35" customFormat="1" ht="19.5" customHeight="1">
      <c r="A202" s="279"/>
      <c r="B202" s="189"/>
      <c r="C202" s="279"/>
      <c r="D202" s="279"/>
      <c r="E202" s="279"/>
      <c r="F202" s="279"/>
      <c r="G202" s="279"/>
      <c r="H202" s="279"/>
      <c r="I202" s="279"/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</row>
    <row r="203" spans="1:22" s="35" customFormat="1" ht="19.5" customHeight="1">
      <c r="A203" s="279"/>
      <c r="B203" s="189"/>
      <c r="C203" s="279"/>
      <c r="D203" s="279"/>
      <c r="E203" s="279"/>
      <c r="F203" s="279"/>
      <c r="G203" s="279"/>
      <c r="H203" s="279"/>
      <c r="I203" s="279"/>
      <c r="J203" s="279"/>
      <c r="K203" s="279"/>
      <c r="L203" s="279"/>
      <c r="M203" s="279"/>
      <c r="N203" s="279"/>
      <c r="O203" s="279"/>
      <c r="P203" s="279"/>
      <c r="Q203" s="279"/>
      <c r="R203" s="279"/>
      <c r="S203" s="279"/>
      <c r="T203" s="279"/>
      <c r="U203" s="279"/>
      <c r="V203" s="279"/>
    </row>
    <row r="204" spans="1:22" s="35" customFormat="1" ht="19.5" customHeight="1">
      <c r="A204" s="279"/>
      <c r="B204" s="189"/>
      <c r="C204" s="279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  <c r="O204" s="279"/>
      <c r="P204" s="279"/>
      <c r="Q204" s="279"/>
      <c r="R204" s="279"/>
      <c r="S204" s="279"/>
      <c r="T204" s="279"/>
      <c r="U204" s="279"/>
      <c r="V204" s="279"/>
    </row>
    <row r="205" spans="1:22" s="35" customFormat="1" ht="19.5" customHeight="1">
      <c r="A205" s="279"/>
      <c r="B205" s="189"/>
      <c r="C205" s="279"/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  <c r="O205" s="279"/>
      <c r="P205" s="279"/>
      <c r="Q205" s="279"/>
      <c r="R205" s="279"/>
      <c r="S205" s="279"/>
      <c r="T205" s="279"/>
      <c r="U205" s="279"/>
      <c r="V205" s="279"/>
    </row>
    <row r="206" spans="1:22" s="35" customFormat="1" ht="19.5" customHeight="1">
      <c r="A206" s="279"/>
      <c r="B206" s="189"/>
      <c r="C206" s="279"/>
      <c r="D206" s="279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</row>
    <row r="207" spans="1:22" s="35" customFormat="1" ht="19.5" customHeight="1">
      <c r="A207" s="279"/>
      <c r="B207" s="189"/>
      <c r="C207" s="279"/>
      <c r="D207" s="279"/>
      <c r="E207" s="279"/>
      <c r="F207" s="279"/>
      <c r="G207" s="279"/>
      <c r="H207" s="279"/>
      <c r="I207" s="279"/>
      <c r="J207" s="279"/>
      <c r="K207" s="279"/>
      <c r="L207" s="279"/>
      <c r="M207" s="279"/>
      <c r="N207" s="279"/>
      <c r="O207" s="279"/>
      <c r="P207" s="279"/>
      <c r="Q207" s="279"/>
      <c r="R207" s="279"/>
      <c r="S207" s="279"/>
      <c r="T207" s="279"/>
      <c r="U207" s="279"/>
      <c r="V207" s="279"/>
    </row>
    <row r="208" spans="1:22" s="35" customFormat="1" ht="19.5" customHeight="1">
      <c r="A208" s="279"/>
      <c r="B208" s="189"/>
      <c r="C208" s="279"/>
      <c r="D208" s="279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  <c r="O208" s="279"/>
      <c r="P208" s="279"/>
      <c r="Q208" s="279"/>
      <c r="R208" s="279"/>
      <c r="S208" s="279"/>
      <c r="T208" s="279"/>
      <c r="U208" s="279"/>
      <c r="V208" s="279"/>
    </row>
    <row r="209" spans="1:22" s="35" customFormat="1" ht="19.5" customHeight="1">
      <c r="A209" s="279"/>
      <c r="B209" s="189"/>
      <c r="C209" s="279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  <c r="O209" s="279"/>
      <c r="P209" s="279"/>
      <c r="Q209" s="279"/>
      <c r="R209" s="279"/>
      <c r="S209" s="279"/>
      <c r="T209" s="279"/>
      <c r="U209" s="279"/>
      <c r="V209" s="279"/>
    </row>
    <row r="210" spans="1:22" s="35" customFormat="1" ht="19.5" customHeight="1">
      <c r="A210" s="279"/>
      <c r="B210" s="189"/>
      <c r="C210" s="279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79"/>
    </row>
    <row r="211" spans="1:22" s="35" customFormat="1" ht="19.5" customHeight="1">
      <c r="A211" s="279"/>
      <c r="B211" s="189"/>
      <c r="C211" s="279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</row>
    <row r="212" spans="1:22" s="35" customFormat="1" ht="19.5" customHeight="1">
      <c r="A212" s="279"/>
      <c r="B212" s="189"/>
      <c r="C212" s="279"/>
      <c r="D212" s="279"/>
      <c r="E212" s="279"/>
      <c r="F212" s="279"/>
      <c r="G212" s="279"/>
      <c r="H212" s="279"/>
      <c r="I212" s="279"/>
      <c r="J212" s="279"/>
      <c r="K212" s="279"/>
      <c r="L212" s="279"/>
      <c r="M212" s="279"/>
      <c r="N212" s="279"/>
      <c r="O212" s="279"/>
      <c r="P212" s="279"/>
      <c r="Q212" s="279"/>
      <c r="R212" s="279"/>
      <c r="S212" s="279"/>
      <c r="T212" s="279"/>
      <c r="U212" s="279"/>
      <c r="V212" s="279"/>
    </row>
    <row r="213" spans="1:22" s="35" customFormat="1" ht="19.5" customHeight="1">
      <c r="A213" s="279"/>
      <c r="B213" s="189"/>
      <c r="C213" s="279"/>
      <c r="D213" s="279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</row>
    <row r="214" spans="1:22" s="35" customFormat="1" ht="19.5" customHeight="1">
      <c r="A214" s="279"/>
      <c r="B214" s="189"/>
      <c r="C214" s="279"/>
      <c r="D214" s="279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</row>
    <row r="215" spans="1:22" s="35" customFormat="1" ht="19.5" customHeight="1">
      <c r="A215" s="279"/>
      <c r="B215" s="189"/>
      <c r="C215" s="279"/>
      <c r="D215" s="279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</row>
    <row r="216" spans="1:22" s="35" customFormat="1" ht="19.5" customHeight="1">
      <c r="A216" s="279"/>
      <c r="B216" s="189"/>
      <c r="C216" s="279"/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</row>
    <row r="217" spans="1:22" s="35" customFormat="1" ht="19.5" customHeight="1">
      <c r="A217" s="279"/>
      <c r="B217" s="189"/>
      <c r="C217" s="279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</row>
    <row r="218" spans="1:22" s="35" customFormat="1" ht="19.5" customHeight="1">
      <c r="A218" s="279"/>
      <c r="B218" s="189"/>
      <c r="C218" s="279"/>
      <c r="D218" s="279"/>
      <c r="E218" s="279"/>
      <c r="F218" s="279"/>
      <c r="G218" s="279"/>
      <c r="H218" s="279"/>
      <c r="I218" s="279"/>
      <c r="J218" s="279"/>
      <c r="K218" s="279"/>
      <c r="L218" s="279"/>
      <c r="M218" s="279"/>
      <c r="N218" s="279"/>
      <c r="O218" s="279"/>
      <c r="P218" s="279"/>
      <c r="Q218" s="279"/>
      <c r="R218" s="279"/>
      <c r="S218" s="279"/>
      <c r="T218" s="279"/>
      <c r="U218" s="279"/>
      <c r="V218" s="279"/>
    </row>
    <row r="219" spans="1:22" s="35" customFormat="1" ht="19.5" customHeight="1">
      <c r="A219" s="279"/>
      <c r="B219" s="189"/>
      <c r="C219" s="279"/>
      <c r="D219" s="279"/>
      <c r="E219" s="279"/>
      <c r="F219" s="279"/>
      <c r="G219" s="279"/>
      <c r="H219" s="279"/>
      <c r="I219" s="279"/>
      <c r="J219" s="279"/>
      <c r="K219" s="279"/>
      <c r="L219" s="279"/>
      <c r="M219" s="279"/>
      <c r="N219" s="279"/>
      <c r="O219" s="279"/>
      <c r="P219" s="279"/>
      <c r="Q219" s="279"/>
      <c r="R219" s="279"/>
      <c r="S219" s="279"/>
      <c r="T219" s="279"/>
      <c r="U219" s="279"/>
      <c r="V219" s="279"/>
    </row>
    <row r="220" spans="1:22" s="35" customFormat="1" ht="19.5" customHeight="1">
      <c r="A220" s="279"/>
      <c r="B220" s="189"/>
      <c r="C220" s="279"/>
      <c r="D220" s="279"/>
      <c r="E220" s="279"/>
      <c r="F220" s="279"/>
      <c r="G220" s="279"/>
      <c r="H220" s="279"/>
      <c r="I220" s="279"/>
      <c r="J220" s="279"/>
      <c r="K220" s="279"/>
      <c r="L220" s="279"/>
      <c r="M220" s="279"/>
      <c r="N220" s="279"/>
      <c r="O220" s="279"/>
      <c r="P220" s="279"/>
      <c r="Q220" s="279"/>
      <c r="R220" s="279"/>
      <c r="S220" s="279"/>
      <c r="T220" s="279"/>
      <c r="U220" s="279"/>
      <c r="V220" s="279"/>
    </row>
    <row r="221" spans="1:22" s="35" customFormat="1" ht="19.5" customHeight="1">
      <c r="A221" s="279"/>
      <c r="B221" s="189"/>
      <c r="C221" s="279"/>
      <c r="D221" s="279"/>
      <c r="E221" s="279"/>
      <c r="F221" s="279"/>
      <c r="G221" s="279"/>
      <c r="H221" s="279"/>
      <c r="I221" s="279"/>
      <c r="J221" s="279"/>
      <c r="K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</row>
    <row r="222" spans="1:22" s="35" customFormat="1" ht="19.5" customHeight="1">
      <c r="A222" s="279"/>
      <c r="B222" s="189"/>
      <c r="C222" s="279"/>
      <c r="D222" s="279"/>
      <c r="E222" s="279"/>
      <c r="F222" s="279"/>
      <c r="G222" s="279"/>
      <c r="H222" s="279"/>
      <c r="I222" s="279"/>
      <c r="J222" s="279"/>
      <c r="K222" s="279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</row>
    <row r="223" spans="1:22" s="35" customFormat="1" ht="19.5" customHeight="1">
      <c r="A223" s="279"/>
      <c r="B223" s="189"/>
      <c r="C223" s="279"/>
      <c r="D223" s="279"/>
      <c r="E223" s="279"/>
      <c r="F223" s="279"/>
      <c r="G223" s="279"/>
      <c r="H223" s="279"/>
      <c r="I223" s="279"/>
      <c r="J223" s="279"/>
      <c r="K223" s="279"/>
      <c r="L223" s="279"/>
      <c r="M223" s="279"/>
      <c r="N223" s="279"/>
      <c r="O223" s="279"/>
      <c r="P223" s="279"/>
      <c r="Q223" s="279"/>
      <c r="R223" s="279"/>
      <c r="S223" s="279"/>
      <c r="T223" s="279"/>
      <c r="U223" s="279"/>
      <c r="V223" s="279"/>
    </row>
    <row r="224" spans="1:22" s="35" customFormat="1" ht="19.5" customHeight="1">
      <c r="A224" s="279"/>
      <c r="B224" s="189"/>
      <c r="C224" s="279"/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</row>
    <row r="225" spans="1:22" s="35" customFormat="1" ht="19.5" customHeight="1">
      <c r="A225" s="279"/>
      <c r="B225" s="189"/>
      <c r="C225" s="279"/>
      <c r="D225" s="279"/>
      <c r="E225" s="279"/>
      <c r="F225" s="279"/>
      <c r="G225" s="279"/>
      <c r="H225" s="279"/>
      <c r="I225" s="279"/>
      <c r="J225" s="279"/>
      <c r="K225" s="279"/>
      <c r="L225" s="279"/>
      <c r="M225" s="279"/>
      <c r="N225" s="279"/>
      <c r="O225" s="279"/>
      <c r="P225" s="279"/>
      <c r="Q225" s="279"/>
      <c r="R225" s="279"/>
      <c r="S225" s="279"/>
      <c r="T225" s="279"/>
      <c r="U225" s="279"/>
      <c r="V225" s="279"/>
    </row>
    <row r="226" spans="1:22" s="35" customFormat="1" ht="19.5" customHeight="1">
      <c r="A226" s="279"/>
      <c r="B226" s="189"/>
      <c r="C226" s="279"/>
      <c r="D226" s="279"/>
      <c r="E226" s="279"/>
      <c r="F226" s="279"/>
      <c r="G226" s="279"/>
      <c r="H226" s="279"/>
      <c r="I226" s="279"/>
      <c r="J226" s="279"/>
      <c r="K226" s="279"/>
      <c r="L226" s="279"/>
      <c r="M226" s="279"/>
      <c r="N226" s="279"/>
      <c r="O226" s="279"/>
      <c r="P226" s="279"/>
      <c r="Q226" s="279"/>
      <c r="R226" s="279"/>
      <c r="S226" s="279"/>
      <c r="T226" s="279"/>
      <c r="U226" s="279"/>
      <c r="V226" s="279"/>
    </row>
    <row r="227" spans="1:22" s="35" customFormat="1" ht="19.5" customHeight="1">
      <c r="A227" s="279"/>
      <c r="B227" s="189"/>
      <c r="C227" s="279"/>
      <c r="D227" s="279"/>
      <c r="E227" s="279"/>
      <c r="F227" s="279"/>
      <c r="G227" s="279"/>
      <c r="H227" s="279"/>
      <c r="I227" s="279"/>
      <c r="J227" s="279"/>
      <c r="K227" s="279"/>
      <c r="L227" s="279"/>
      <c r="M227" s="279"/>
      <c r="N227" s="279"/>
      <c r="O227" s="279"/>
      <c r="P227" s="279"/>
      <c r="Q227" s="279"/>
      <c r="R227" s="279"/>
      <c r="S227" s="279"/>
      <c r="T227" s="279"/>
      <c r="U227" s="279"/>
      <c r="V227" s="279"/>
    </row>
    <row r="228" spans="1:22" s="35" customFormat="1" ht="19.5" customHeight="1">
      <c r="A228" s="279"/>
      <c r="B228" s="189"/>
      <c r="C228" s="279"/>
      <c r="D228" s="279"/>
      <c r="E228" s="279"/>
      <c r="F228" s="279"/>
      <c r="G228" s="279"/>
      <c r="H228" s="279"/>
      <c r="I228" s="279"/>
      <c r="J228" s="279"/>
      <c r="K228" s="279"/>
      <c r="L228" s="279"/>
      <c r="M228" s="279"/>
      <c r="N228" s="279"/>
      <c r="O228" s="279"/>
      <c r="P228" s="279"/>
      <c r="Q228" s="279"/>
      <c r="R228" s="279"/>
      <c r="S228" s="279"/>
      <c r="T228" s="279"/>
      <c r="U228" s="279"/>
      <c r="V228" s="279"/>
    </row>
    <row r="229" spans="1:22" s="35" customFormat="1" ht="19.5" customHeight="1">
      <c r="A229" s="279"/>
      <c r="B229" s="189"/>
      <c r="C229" s="279"/>
      <c r="D229" s="279"/>
      <c r="E229" s="279"/>
      <c r="F229" s="279"/>
      <c r="G229" s="279"/>
      <c r="H229" s="279"/>
      <c r="I229" s="279"/>
      <c r="J229" s="279"/>
      <c r="K229" s="279"/>
      <c r="L229" s="279"/>
      <c r="M229" s="279"/>
      <c r="N229" s="279"/>
      <c r="O229" s="279"/>
      <c r="P229" s="279"/>
      <c r="Q229" s="279"/>
      <c r="R229" s="279"/>
      <c r="S229" s="279"/>
      <c r="T229" s="279"/>
      <c r="U229" s="279"/>
      <c r="V229" s="279"/>
    </row>
    <row r="230" spans="1:22" s="35" customFormat="1" ht="19.5" customHeight="1">
      <c r="A230" s="279"/>
      <c r="B230" s="189"/>
      <c r="C230" s="279"/>
      <c r="D230" s="279"/>
      <c r="E230" s="279"/>
      <c r="F230" s="279"/>
      <c r="G230" s="279"/>
      <c r="H230" s="279"/>
      <c r="I230" s="279"/>
      <c r="J230" s="279"/>
      <c r="K230" s="279"/>
      <c r="L230" s="279"/>
      <c r="M230" s="279"/>
      <c r="N230" s="279"/>
      <c r="O230" s="279"/>
      <c r="P230" s="279"/>
      <c r="Q230" s="279"/>
      <c r="R230" s="279"/>
      <c r="S230" s="279"/>
      <c r="T230" s="279"/>
      <c r="U230" s="279"/>
      <c r="V230" s="279"/>
    </row>
    <row r="231" spans="1:22" s="35" customFormat="1" ht="19.5" customHeight="1">
      <c r="A231" s="279"/>
      <c r="B231" s="189"/>
      <c r="C231" s="279"/>
      <c r="D231" s="279"/>
      <c r="E231" s="279"/>
      <c r="F231" s="279"/>
      <c r="G231" s="279"/>
      <c r="H231" s="279"/>
      <c r="I231" s="279"/>
      <c r="J231" s="279"/>
      <c r="K231" s="279"/>
      <c r="L231" s="279"/>
      <c r="M231" s="279"/>
      <c r="N231" s="279"/>
      <c r="O231" s="279"/>
      <c r="P231" s="279"/>
      <c r="Q231" s="279"/>
      <c r="R231" s="279"/>
      <c r="S231" s="279"/>
      <c r="T231" s="279"/>
      <c r="U231" s="279"/>
      <c r="V231" s="279"/>
    </row>
    <row r="232" spans="1:22" s="35" customFormat="1" ht="19.5" customHeight="1">
      <c r="A232" s="279"/>
      <c r="B232" s="189"/>
      <c r="C232" s="279"/>
      <c r="D232" s="279"/>
      <c r="E232" s="279"/>
      <c r="F232" s="279"/>
      <c r="G232" s="279"/>
      <c r="H232" s="279"/>
      <c r="I232" s="279"/>
      <c r="J232" s="279"/>
      <c r="K232" s="279"/>
      <c r="L232" s="279"/>
      <c r="M232" s="279"/>
      <c r="N232" s="279"/>
      <c r="O232" s="279"/>
      <c r="P232" s="279"/>
      <c r="Q232" s="279"/>
      <c r="R232" s="279"/>
      <c r="S232" s="279"/>
      <c r="T232" s="279"/>
      <c r="U232" s="279"/>
      <c r="V232" s="279"/>
    </row>
    <row r="233" spans="1:22" s="35" customFormat="1" ht="19.5" customHeight="1">
      <c r="A233" s="279"/>
      <c r="B233" s="189"/>
      <c r="C233" s="279"/>
      <c r="D233" s="279"/>
      <c r="E233" s="279"/>
      <c r="F233" s="279"/>
      <c r="G233" s="279"/>
      <c r="H233" s="279"/>
      <c r="I233" s="279"/>
      <c r="J233" s="279"/>
      <c r="K233" s="279"/>
      <c r="L233" s="279"/>
      <c r="M233" s="279"/>
      <c r="N233" s="279"/>
      <c r="O233" s="279"/>
      <c r="P233" s="279"/>
      <c r="Q233" s="279"/>
      <c r="R233" s="279"/>
      <c r="S233" s="279"/>
      <c r="T233" s="279"/>
      <c r="U233" s="279"/>
      <c r="V233" s="279"/>
    </row>
    <row r="234" spans="1:22" s="35" customFormat="1" ht="19.5" customHeight="1">
      <c r="A234" s="279"/>
      <c r="B234" s="189"/>
      <c r="C234" s="279"/>
      <c r="D234" s="279"/>
      <c r="E234" s="279"/>
      <c r="F234" s="279"/>
      <c r="G234" s="279"/>
      <c r="H234" s="279"/>
      <c r="I234" s="279"/>
      <c r="J234" s="279"/>
      <c r="K234" s="279"/>
      <c r="L234" s="279"/>
      <c r="M234" s="279"/>
      <c r="N234" s="279"/>
      <c r="O234" s="279"/>
      <c r="P234" s="279"/>
      <c r="Q234" s="279"/>
      <c r="R234" s="279"/>
      <c r="S234" s="279"/>
      <c r="T234" s="279"/>
      <c r="U234" s="279"/>
      <c r="V234" s="279"/>
    </row>
    <row r="235" spans="1:22" s="35" customFormat="1" ht="19.5" customHeight="1">
      <c r="A235" s="279"/>
      <c r="B235" s="189"/>
      <c r="C235" s="279"/>
      <c r="D235" s="279"/>
      <c r="E235" s="279"/>
      <c r="F235" s="279"/>
      <c r="G235" s="279"/>
      <c r="H235" s="279"/>
      <c r="I235" s="279"/>
      <c r="J235" s="279"/>
      <c r="K235" s="279"/>
      <c r="L235" s="279"/>
      <c r="M235" s="279"/>
      <c r="N235" s="279"/>
      <c r="O235" s="279"/>
      <c r="P235" s="279"/>
      <c r="Q235" s="279"/>
      <c r="R235" s="279"/>
      <c r="S235" s="279"/>
      <c r="T235" s="279"/>
      <c r="U235" s="279"/>
      <c r="V235" s="279"/>
    </row>
    <row r="236" spans="1:22" s="35" customFormat="1" ht="19.5" customHeight="1">
      <c r="A236" s="279"/>
      <c r="B236" s="189"/>
      <c r="C236" s="279"/>
      <c r="D236" s="279"/>
      <c r="E236" s="279"/>
      <c r="F236" s="279"/>
      <c r="G236" s="279"/>
      <c r="H236" s="279"/>
      <c r="I236" s="279"/>
      <c r="J236" s="279"/>
      <c r="K236" s="279"/>
      <c r="L236" s="279"/>
      <c r="M236" s="279"/>
      <c r="N236" s="279"/>
      <c r="O236" s="279"/>
      <c r="P236" s="279"/>
      <c r="Q236" s="279"/>
      <c r="R236" s="279"/>
      <c r="S236" s="279"/>
      <c r="T236" s="279"/>
      <c r="U236" s="279"/>
      <c r="V236" s="279"/>
    </row>
    <row r="237" spans="1:22" s="35" customFormat="1" ht="19.5" customHeight="1">
      <c r="A237" s="279"/>
      <c r="B237" s="189"/>
      <c r="C237" s="279"/>
      <c r="D237" s="279"/>
      <c r="E237" s="279"/>
      <c r="F237" s="279"/>
      <c r="G237" s="279"/>
      <c r="H237" s="279"/>
      <c r="I237" s="279"/>
      <c r="J237" s="279"/>
      <c r="K237" s="279"/>
      <c r="L237" s="279"/>
      <c r="M237" s="279"/>
      <c r="N237" s="279"/>
      <c r="O237" s="279"/>
      <c r="P237" s="279"/>
      <c r="Q237" s="279"/>
      <c r="R237" s="279"/>
      <c r="S237" s="279"/>
      <c r="T237" s="279"/>
      <c r="U237" s="279"/>
      <c r="V237" s="279"/>
    </row>
    <row r="238" spans="1:22" s="35" customFormat="1" ht="19.5" customHeight="1">
      <c r="A238" s="279"/>
      <c r="B238" s="189"/>
      <c r="C238" s="279"/>
      <c r="D238" s="279"/>
      <c r="E238" s="279"/>
      <c r="F238" s="279"/>
      <c r="G238" s="279"/>
      <c r="H238" s="279"/>
      <c r="I238" s="279"/>
      <c r="J238" s="279"/>
      <c r="K238" s="279"/>
      <c r="L238" s="279"/>
      <c r="M238" s="279"/>
      <c r="N238" s="279"/>
      <c r="O238" s="279"/>
      <c r="P238" s="279"/>
      <c r="Q238" s="279"/>
      <c r="R238" s="279"/>
      <c r="S238" s="279"/>
      <c r="T238" s="279"/>
      <c r="U238" s="279"/>
      <c r="V238" s="279"/>
    </row>
    <row r="239" spans="1:22" s="35" customFormat="1" ht="19.5" customHeight="1">
      <c r="A239" s="279"/>
      <c r="B239" s="189"/>
      <c r="C239" s="279"/>
      <c r="D239" s="279"/>
      <c r="E239" s="279"/>
      <c r="F239" s="279"/>
      <c r="G239" s="279"/>
      <c r="H239" s="279"/>
      <c r="I239" s="279"/>
      <c r="J239" s="279"/>
      <c r="K239" s="279"/>
      <c r="L239" s="279"/>
      <c r="M239" s="279"/>
      <c r="N239" s="279"/>
      <c r="O239" s="279"/>
      <c r="P239" s="279"/>
      <c r="Q239" s="279"/>
      <c r="R239" s="279"/>
      <c r="S239" s="279"/>
      <c r="T239" s="279"/>
      <c r="U239" s="279"/>
      <c r="V239" s="279"/>
    </row>
    <row r="240" spans="1:22" s="35" customFormat="1" ht="19.5" customHeight="1">
      <c r="A240" s="279"/>
      <c r="B240" s="189"/>
      <c r="C240" s="279"/>
      <c r="D240" s="279"/>
      <c r="E240" s="279"/>
      <c r="F240" s="279"/>
      <c r="G240" s="279"/>
      <c r="H240" s="279"/>
      <c r="I240" s="279"/>
      <c r="J240" s="279"/>
      <c r="K240" s="279"/>
      <c r="L240" s="279"/>
      <c r="M240" s="279"/>
      <c r="N240" s="279"/>
      <c r="O240" s="279"/>
      <c r="P240" s="279"/>
      <c r="Q240" s="279"/>
      <c r="R240" s="279"/>
      <c r="S240" s="279"/>
      <c r="T240" s="279"/>
      <c r="U240" s="279"/>
      <c r="V240" s="279"/>
    </row>
    <row r="241" spans="1:22" s="35" customFormat="1" ht="19.5" customHeight="1">
      <c r="A241" s="279"/>
      <c r="B241" s="189"/>
      <c r="C241" s="279"/>
      <c r="D241" s="279"/>
      <c r="E241" s="279"/>
      <c r="F241" s="279"/>
      <c r="G241" s="279"/>
      <c r="H241" s="279"/>
      <c r="I241" s="279"/>
      <c r="J241" s="279"/>
      <c r="K241" s="279"/>
      <c r="L241" s="279"/>
      <c r="M241" s="279"/>
      <c r="N241" s="279"/>
      <c r="O241" s="279"/>
      <c r="P241" s="279"/>
      <c r="Q241" s="279"/>
      <c r="R241" s="279"/>
      <c r="S241" s="279"/>
      <c r="T241" s="279"/>
      <c r="U241" s="279"/>
      <c r="V241" s="279"/>
    </row>
    <row r="242" spans="1:22" s="35" customFormat="1" ht="19.5" customHeight="1">
      <c r="A242" s="279"/>
      <c r="B242" s="189"/>
      <c r="C242" s="279"/>
      <c r="D242" s="279"/>
      <c r="E242" s="279"/>
      <c r="F242" s="279"/>
      <c r="G242" s="279"/>
      <c r="H242" s="279"/>
      <c r="I242" s="279"/>
      <c r="J242" s="279"/>
      <c r="K242" s="279"/>
      <c r="L242" s="279"/>
      <c r="M242" s="279"/>
      <c r="N242" s="279"/>
      <c r="O242" s="279"/>
      <c r="P242" s="279"/>
      <c r="Q242" s="279"/>
      <c r="R242" s="279"/>
      <c r="S242" s="279"/>
      <c r="T242" s="279"/>
      <c r="U242" s="279"/>
      <c r="V242" s="279"/>
    </row>
    <row r="243" spans="1:22" s="35" customFormat="1" ht="19.5" customHeight="1">
      <c r="A243" s="279"/>
      <c r="B243" s="189"/>
      <c r="C243" s="279"/>
      <c r="D243" s="279"/>
      <c r="E243" s="279"/>
      <c r="F243" s="279"/>
      <c r="G243" s="279"/>
      <c r="H243" s="279"/>
      <c r="I243" s="279"/>
      <c r="J243" s="279"/>
      <c r="K243" s="279"/>
      <c r="L243" s="279"/>
      <c r="M243" s="279"/>
      <c r="N243" s="279"/>
      <c r="O243" s="279"/>
      <c r="P243" s="279"/>
      <c r="Q243" s="279"/>
      <c r="R243" s="279"/>
      <c r="S243" s="279"/>
      <c r="T243" s="279"/>
      <c r="U243" s="279"/>
      <c r="V243" s="279"/>
    </row>
    <row r="244" spans="1:22" s="35" customFormat="1" ht="19.5" customHeight="1">
      <c r="A244" s="279"/>
      <c r="B244" s="189"/>
      <c r="C244" s="279"/>
      <c r="D244" s="279"/>
      <c r="E244" s="279"/>
      <c r="F244" s="279"/>
      <c r="G244" s="279"/>
      <c r="H244" s="279"/>
      <c r="I244" s="279"/>
      <c r="J244" s="279"/>
      <c r="K244" s="279"/>
      <c r="L244" s="279"/>
      <c r="M244" s="279"/>
      <c r="N244" s="279"/>
      <c r="O244" s="279"/>
      <c r="P244" s="279"/>
      <c r="Q244" s="279"/>
      <c r="R244" s="279"/>
      <c r="S244" s="279"/>
      <c r="T244" s="279"/>
      <c r="U244" s="279"/>
      <c r="V244" s="279"/>
    </row>
    <row r="245" spans="1:22" s="35" customFormat="1" ht="19.5" customHeight="1">
      <c r="A245" s="279"/>
      <c r="B245" s="189"/>
      <c r="C245" s="279"/>
      <c r="D245" s="279"/>
      <c r="E245" s="279"/>
      <c r="F245" s="279"/>
      <c r="G245" s="279"/>
      <c r="H245" s="279"/>
      <c r="I245" s="279"/>
      <c r="J245" s="279"/>
      <c r="K245" s="279"/>
      <c r="L245" s="279"/>
      <c r="M245" s="279"/>
      <c r="N245" s="279"/>
      <c r="O245" s="279"/>
      <c r="P245" s="279"/>
      <c r="Q245" s="279"/>
      <c r="R245" s="279"/>
      <c r="S245" s="279"/>
      <c r="T245" s="279"/>
      <c r="U245" s="279"/>
      <c r="V245" s="279"/>
    </row>
    <row r="246" spans="1:22" s="35" customFormat="1" ht="19.5" customHeight="1">
      <c r="A246" s="279"/>
      <c r="B246" s="189"/>
      <c r="C246" s="279"/>
      <c r="D246" s="279"/>
      <c r="E246" s="279"/>
      <c r="F246" s="279"/>
      <c r="G246" s="279"/>
      <c r="H246" s="279"/>
      <c r="I246" s="279"/>
      <c r="J246" s="279"/>
      <c r="K246" s="279"/>
      <c r="L246" s="279"/>
      <c r="M246" s="279"/>
      <c r="N246" s="279"/>
      <c r="O246" s="279"/>
      <c r="P246" s="279"/>
      <c r="Q246" s="279"/>
      <c r="R246" s="279"/>
      <c r="S246" s="279"/>
      <c r="T246" s="279"/>
      <c r="U246" s="279"/>
      <c r="V246" s="279"/>
    </row>
    <row r="247" spans="1:22" s="35" customFormat="1" ht="19.5" customHeight="1">
      <c r="A247" s="279"/>
      <c r="B247" s="189"/>
      <c r="C247" s="279"/>
      <c r="D247" s="279"/>
      <c r="E247" s="279"/>
      <c r="F247" s="279"/>
      <c r="G247" s="279"/>
      <c r="H247" s="279"/>
      <c r="I247" s="279"/>
      <c r="J247" s="279"/>
      <c r="K247" s="279"/>
      <c r="L247" s="279"/>
      <c r="M247" s="279"/>
      <c r="N247" s="279"/>
      <c r="O247" s="279"/>
      <c r="P247" s="279"/>
      <c r="Q247" s="279"/>
      <c r="R247" s="279"/>
      <c r="S247" s="279"/>
      <c r="T247" s="279"/>
      <c r="U247" s="279"/>
      <c r="V247" s="279"/>
    </row>
    <row r="248" spans="1:22" s="35" customFormat="1" ht="19.5" customHeight="1">
      <c r="A248" s="279"/>
      <c r="B248" s="189"/>
      <c r="C248" s="279"/>
      <c r="D248" s="279"/>
      <c r="E248" s="279"/>
      <c r="F248" s="279"/>
      <c r="G248" s="279"/>
      <c r="H248" s="279"/>
      <c r="I248" s="279"/>
      <c r="J248" s="279"/>
      <c r="K248" s="279"/>
      <c r="L248" s="279"/>
      <c r="M248" s="279"/>
      <c r="N248" s="279"/>
      <c r="O248" s="279"/>
      <c r="P248" s="279"/>
      <c r="Q248" s="279"/>
      <c r="R248" s="279"/>
      <c r="S248" s="279"/>
      <c r="T248" s="279"/>
      <c r="U248" s="279"/>
      <c r="V248" s="279"/>
    </row>
    <row r="249" spans="1:22" s="35" customFormat="1" ht="19.5" customHeight="1">
      <c r="A249" s="279"/>
      <c r="B249" s="189"/>
      <c r="C249" s="279"/>
      <c r="D249" s="279"/>
      <c r="E249" s="279"/>
      <c r="F249" s="279"/>
      <c r="G249" s="279"/>
      <c r="H249" s="279"/>
      <c r="I249" s="279"/>
      <c r="J249" s="279"/>
      <c r="K249" s="279"/>
      <c r="L249" s="279"/>
      <c r="M249" s="279"/>
      <c r="N249" s="279"/>
      <c r="O249" s="279"/>
      <c r="P249" s="279"/>
      <c r="Q249" s="279"/>
      <c r="R249" s="279"/>
      <c r="S249" s="279"/>
      <c r="T249" s="279"/>
      <c r="U249" s="279"/>
      <c r="V249" s="279"/>
    </row>
    <row r="250" spans="1:22" s="35" customFormat="1" ht="19.5" customHeight="1">
      <c r="A250" s="279"/>
      <c r="B250" s="189"/>
      <c r="C250" s="279"/>
      <c r="D250" s="279"/>
      <c r="E250" s="279"/>
      <c r="F250" s="279"/>
      <c r="G250" s="279"/>
      <c r="H250" s="279"/>
      <c r="I250" s="279"/>
      <c r="J250" s="279"/>
      <c r="K250" s="279"/>
      <c r="L250" s="279"/>
      <c r="M250" s="279"/>
      <c r="N250" s="279"/>
      <c r="O250" s="279"/>
      <c r="P250" s="279"/>
      <c r="Q250" s="279"/>
      <c r="R250" s="279"/>
      <c r="S250" s="279"/>
      <c r="T250" s="279"/>
      <c r="U250" s="279"/>
      <c r="V250" s="279"/>
    </row>
    <row r="251" spans="1:22" s="35" customFormat="1" ht="19.5" customHeight="1">
      <c r="A251" s="279"/>
      <c r="B251" s="189"/>
      <c r="C251" s="279"/>
      <c r="D251" s="279"/>
      <c r="E251" s="279"/>
      <c r="F251" s="279"/>
      <c r="G251" s="279"/>
      <c r="H251" s="279"/>
      <c r="I251" s="279"/>
      <c r="J251" s="279"/>
      <c r="K251" s="279"/>
      <c r="L251" s="279"/>
      <c r="M251" s="279"/>
      <c r="N251" s="279"/>
      <c r="O251" s="279"/>
      <c r="P251" s="279"/>
      <c r="Q251" s="279"/>
      <c r="R251" s="279"/>
      <c r="S251" s="279"/>
      <c r="T251" s="279"/>
      <c r="U251" s="279"/>
      <c r="V251" s="279"/>
    </row>
    <row r="252" spans="1:22" s="35" customFormat="1" ht="19.5" customHeight="1">
      <c r="A252" s="279"/>
      <c r="B252" s="189"/>
      <c r="C252" s="279"/>
      <c r="D252" s="279"/>
      <c r="E252" s="279"/>
      <c r="F252" s="279"/>
      <c r="G252" s="279"/>
      <c r="H252" s="279"/>
      <c r="I252" s="279"/>
      <c r="J252" s="279"/>
      <c r="K252" s="279"/>
      <c r="L252" s="279"/>
      <c r="M252" s="279"/>
      <c r="N252" s="279"/>
      <c r="O252" s="279"/>
      <c r="P252" s="279"/>
      <c r="Q252" s="279"/>
      <c r="R252" s="279"/>
      <c r="S252" s="279"/>
      <c r="T252" s="279"/>
      <c r="U252" s="279"/>
      <c r="V252" s="279"/>
    </row>
    <row r="253" spans="1:22" s="35" customFormat="1" ht="19.5" customHeight="1">
      <c r="A253" s="279"/>
      <c r="B253" s="189"/>
      <c r="C253" s="279"/>
      <c r="D253" s="279"/>
      <c r="E253" s="279"/>
      <c r="F253" s="279"/>
      <c r="G253" s="279"/>
      <c r="H253" s="279"/>
      <c r="I253" s="279"/>
      <c r="J253" s="279"/>
      <c r="K253" s="279"/>
      <c r="L253" s="279"/>
      <c r="M253" s="279"/>
      <c r="N253" s="279"/>
      <c r="O253" s="279"/>
      <c r="P253" s="279"/>
      <c r="Q253" s="279"/>
      <c r="R253" s="279"/>
      <c r="S253" s="279"/>
      <c r="T253" s="279"/>
      <c r="U253" s="279"/>
      <c r="V253" s="279"/>
    </row>
    <row r="254" spans="1:22" s="35" customFormat="1" ht="19.5" customHeight="1">
      <c r="A254" s="279"/>
      <c r="B254" s="189"/>
      <c r="C254" s="279"/>
      <c r="D254" s="279"/>
      <c r="E254" s="279"/>
      <c r="F254" s="279"/>
      <c r="G254" s="279"/>
      <c r="H254" s="279"/>
      <c r="I254" s="279"/>
      <c r="J254" s="279"/>
      <c r="K254" s="279"/>
      <c r="L254" s="279"/>
      <c r="M254" s="279"/>
      <c r="N254" s="279"/>
      <c r="O254" s="279"/>
      <c r="P254" s="279"/>
      <c r="Q254" s="279"/>
      <c r="R254" s="279"/>
      <c r="S254" s="279"/>
      <c r="T254" s="279"/>
      <c r="U254" s="279"/>
      <c r="V254" s="279"/>
    </row>
    <row r="255" spans="1:22" s="35" customFormat="1" ht="19.5" customHeight="1">
      <c r="A255" s="279"/>
      <c r="B255" s="189"/>
      <c r="C255" s="279"/>
      <c r="D255" s="279"/>
      <c r="E255" s="279"/>
      <c r="F255" s="279"/>
      <c r="G255" s="279"/>
      <c r="H255" s="279"/>
      <c r="I255" s="279"/>
      <c r="J255" s="279"/>
      <c r="K255" s="279"/>
      <c r="L255" s="279"/>
      <c r="M255" s="279"/>
      <c r="N255" s="279"/>
      <c r="O255" s="279"/>
      <c r="P255" s="279"/>
      <c r="Q255" s="279"/>
      <c r="R255" s="279"/>
      <c r="S255" s="279"/>
      <c r="T255" s="279"/>
      <c r="U255" s="279"/>
      <c r="V255" s="279"/>
    </row>
    <row r="256" spans="1:22" s="35" customFormat="1" ht="19.5" customHeight="1">
      <c r="A256" s="279"/>
      <c r="B256" s="189"/>
      <c r="C256" s="279"/>
      <c r="D256" s="279"/>
      <c r="E256" s="279"/>
      <c r="F256" s="279"/>
      <c r="G256" s="279"/>
      <c r="H256" s="279"/>
      <c r="I256" s="279"/>
      <c r="J256" s="279"/>
      <c r="K256" s="279"/>
      <c r="L256" s="279"/>
      <c r="M256" s="279"/>
      <c r="N256" s="279"/>
      <c r="O256" s="279"/>
      <c r="P256" s="279"/>
      <c r="Q256" s="279"/>
      <c r="R256" s="279"/>
      <c r="S256" s="279"/>
      <c r="T256" s="279"/>
      <c r="U256" s="279"/>
      <c r="V256" s="279"/>
    </row>
    <row r="257" spans="1:22" s="35" customFormat="1" ht="19.5" customHeight="1">
      <c r="A257" s="279"/>
      <c r="B257" s="189"/>
      <c r="C257" s="279"/>
      <c r="D257" s="279"/>
      <c r="E257" s="279"/>
      <c r="F257" s="279"/>
      <c r="G257" s="279"/>
      <c r="H257" s="279"/>
      <c r="I257" s="279"/>
      <c r="J257" s="279"/>
      <c r="K257" s="279"/>
      <c r="L257" s="279"/>
      <c r="M257" s="279"/>
      <c r="N257" s="279"/>
      <c r="O257" s="279"/>
      <c r="P257" s="279"/>
      <c r="Q257" s="279"/>
      <c r="R257" s="279"/>
      <c r="S257" s="279"/>
      <c r="T257" s="279"/>
      <c r="U257" s="279"/>
      <c r="V257" s="279"/>
    </row>
    <row r="258" spans="1:22" s="35" customFormat="1" ht="19.5" customHeight="1">
      <c r="A258" s="279"/>
      <c r="B258" s="189"/>
      <c r="C258" s="279"/>
      <c r="D258" s="279"/>
      <c r="E258" s="279"/>
      <c r="F258" s="279"/>
      <c r="G258" s="279"/>
      <c r="H258" s="279"/>
      <c r="I258" s="279"/>
      <c r="J258" s="279"/>
      <c r="K258" s="279"/>
      <c r="L258" s="279"/>
      <c r="M258" s="279"/>
      <c r="N258" s="279"/>
      <c r="O258" s="279"/>
      <c r="P258" s="279"/>
      <c r="Q258" s="279"/>
      <c r="R258" s="279"/>
      <c r="S258" s="279"/>
      <c r="T258" s="279"/>
      <c r="U258" s="279"/>
      <c r="V258" s="279"/>
    </row>
    <row r="259" spans="1:22" s="35" customFormat="1" ht="19.5" customHeight="1">
      <c r="A259" s="279"/>
      <c r="B259" s="189"/>
      <c r="C259" s="279"/>
      <c r="D259" s="279"/>
      <c r="E259" s="279"/>
      <c r="F259" s="279"/>
      <c r="G259" s="279"/>
      <c r="H259" s="279"/>
      <c r="I259" s="279"/>
      <c r="J259" s="279"/>
      <c r="K259" s="279"/>
      <c r="L259" s="279"/>
      <c r="M259" s="279"/>
      <c r="N259" s="279"/>
      <c r="O259" s="279"/>
      <c r="P259" s="279"/>
      <c r="Q259" s="279"/>
      <c r="R259" s="279"/>
      <c r="S259" s="279"/>
      <c r="T259" s="279"/>
      <c r="U259" s="279"/>
      <c r="V259" s="279"/>
    </row>
    <row r="260" spans="1:22" s="35" customFormat="1" ht="19.5" customHeight="1">
      <c r="A260" s="279"/>
      <c r="B260" s="189"/>
      <c r="C260" s="279"/>
      <c r="D260" s="279"/>
      <c r="E260" s="279"/>
      <c r="F260" s="279"/>
      <c r="G260" s="279"/>
      <c r="H260" s="279"/>
      <c r="I260" s="279"/>
      <c r="J260" s="279"/>
      <c r="K260" s="279"/>
      <c r="L260" s="279"/>
      <c r="M260" s="279"/>
      <c r="N260" s="279"/>
      <c r="O260" s="279"/>
      <c r="P260" s="279"/>
      <c r="Q260" s="279"/>
      <c r="R260" s="279"/>
      <c r="S260" s="279"/>
      <c r="T260" s="279"/>
      <c r="U260" s="279"/>
      <c r="V260" s="279"/>
    </row>
    <row r="261" spans="1:22" s="35" customFormat="1" ht="19.5" customHeight="1">
      <c r="A261" s="279"/>
      <c r="B261" s="189"/>
      <c r="C261" s="279"/>
      <c r="D261" s="279"/>
      <c r="E261" s="279"/>
      <c r="F261" s="279"/>
      <c r="G261" s="279"/>
      <c r="H261" s="279"/>
      <c r="I261" s="279"/>
      <c r="J261" s="279"/>
      <c r="K261" s="279"/>
      <c r="L261" s="279"/>
      <c r="M261" s="279"/>
      <c r="N261" s="279"/>
      <c r="O261" s="279"/>
      <c r="P261" s="279"/>
      <c r="Q261" s="279"/>
      <c r="R261" s="279"/>
      <c r="S261" s="279"/>
      <c r="T261" s="279"/>
      <c r="U261" s="279"/>
      <c r="V261" s="279"/>
    </row>
    <row r="262" spans="1:22" s="35" customFormat="1" ht="19.5" customHeight="1">
      <c r="A262" s="279"/>
      <c r="B262" s="189"/>
      <c r="C262" s="279"/>
      <c r="D262" s="279"/>
      <c r="E262" s="279"/>
      <c r="F262" s="279"/>
      <c r="G262" s="279"/>
      <c r="H262" s="279"/>
      <c r="I262" s="279"/>
      <c r="J262" s="279"/>
      <c r="K262" s="279"/>
      <c r="L262" s="279"/>
      <c r="M262" s="279"/>
      <c r="N262" s="279"/>
      <c r="O262" s="279"/>
      <c r="P262" s="279"/>
      <c r="Q262" s="279"/>
      <c r="R262" s="279"/>
      <c r="S262" s="279"/>
      <c r="T262" s="279"/>
      <c r="U262" s="279"/>
      <c r="V262" s="279"/>
    </row>
    <row r="263" spans="1:22" s="35" customFormat="1" ht="19.5" customHeight="1">
      <c r="A263" s="279"/>
      <c r="B263" s="189"/>
      <c r="C263" s="279"/>
      <c r="D263" s="279"/>
      <c r="E263" s="279"/>
      <c r="F263" s="279"/>
      <c r="G263" s="279"/>
      <c r="H263" s="279"/>
      <c r="I263" s="279"/>
      <c r="J263" s="279"/>
      <c r="K263" s="279"/>
      <c r="L263" s="279"/>
      <c r="M263" s="279"/>
      <c r="N263" s="279"/>
      <c r="O263" s="279"/>
      <c r="P263" s="279"/>
      <c r="Q263" s="279"/>
      <c r="R263" s="279"/>
      <c r="S263" s="279"/>
      <c r="T263" s="279"/>
      <c r="U263" s="279"/>
      <c r="V263" s="279"/>
    </row>
    <row r="264" spans="1:22" s="35" customFormat="1" ht="19.5" customHeight="1">
      <c r="A264" s="279"/>
      <c r="B264" s="189"/>
      <c r="C264" s="279"/>
      <c r="D264" s="279"/>
      <c r="E264" s="279"/>
      <c r="F264" s="279"/>
      <c r="G264" s="279"/>
      <c r="H264" s="279"/>
      <c r="I264" s="279"/>
      <c r="J264" s="279"/>
      <c r="K264" s="279"/>
      <c r="L264" s="279"/>
      <c r="M264" s="279"/>
      <c r="N264" s="279"/>
      <c r="O264" s="279"/>
      <c r="P264" s="279"/>
      <c r="Q264" s="279"/>
      <c r="R264" s="279"/>
      <c r="S264" s="279"/>
      <c r="T264" s="279"/>
      <c r="U264" s="279"/>
      <c r="V264" s="279"/>
    </row>
    <row r="265" spans="1:22" s="35" customFormat="1" ht="19.5" customHeight="1">
      <c r="A265" s="279"/>
      <c r="B265" s="189"/>
      <c r="C265" s="279"/>
      <c r="D265" s="279"/>
      <c r="E265" s="279"/>
      <c r="F265" s="279"/>
      <c r="G265" s="279"/>
      <c r="H265" s="279"/>
      <c r="I265" s="279"/>
      <c r="J265" s="279"/>
      <c r="K265" s="279"/>
      <c r="L265" s="279"/>
      <c r="M265" s="279"/>
      <c r="N265" s="279"/>
      <c r="O265" s="279"/>
      <c r="P265" s="279"/>
      <c r="Q265" s="279"/>
      <c r="R265" s="279"/>
      <c r="S265" s="279"/>
      <c r="T265" s="279"/>
      <c r="U265" s="279"/>
      <c r="V265" s="279"/>
    </row>
    <row r="266" spans="1:22" s="35" customFormat="1" ht="19.5" customHeight="1">
      <c r="A266" s="279"/>
      <c r="B266" s="189"/>
      <c r="C266" s="279"/>
      <c r="D266" s="279"/>
      <c r="E266" s="279"/>
      <c r="F266" s="279"/>
      <c r="G266" s="279"/>
      <c r="H266" s="279"/>
      <c r="I266" s="279"/>
      <c r="J266" s="279"/>
      <c r="K266" s="279"/>
      <c r="L266" s="279"/>
      <c r="M266" s="279"/>
      <c r="N266" s="279"/>
      <c r="O266" s="279"/>
      <c r="P266" s="279"/>
      <c r="Q266" s="279"/>
      <c r="R266" s="279"/>
      <c r="S266" s="279"/>
      <c r="T266" s="279"/>
      <c r="U266" s="279"/>
      <c r="V266" s="279"/>
    </row>
    <row r="267" spans="1:22" s="35" customFormat="1" ht="19.5" customHeight="1">
      <c r="A267" s="279"/>
      <c r="B267" s="18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79"/>
      <c r="O267" s="279"/>
      <c r="P267" s="279"/>
      <c r="Q267" s="279"/>
      <c r="R267" s="279"/>
      <c r="S267" s="279"/>
      <c r="T267" s="279"/>
      <c r="U267" s="279"/>
      <c r="V267" s="279"/>
    </row>
    <row r="268" spans="1:22" s="35" customFormat="1" ht="19.5" customHeight="1">
      <c r="A268" s="279"/>
      <c r="B268" s="189"/>
      <c r="C268" s="279"/>
      <c r="D268" s="279"/>
      <c r="E268" s="279"/>
      <c r="F268" s="279"/>
      <c r="G268" s="279"/>
      <c r="H268" s="279"/>
      <c r="I268" s="279"/>
      <c r="J268" s="279"/>
      <c r="K268" s="279"/>
      <c r="L268" s="279"/>
      <c r="M268" s="279"/>
      <c r="N268" s="279"/>
      <c r="O268" s="279"/>
      <c r="P268" s="279"/>
      <c r="Q268" s="279"/>
      <c r="R268" s="279"/>
      <c r="S268" s="279"/>
      <c r="T268" s="279"/>
      <c r="U268" s="279"/>
      <c r="V268" s="279"/>
    </row>
    <row r="269" spans="1:22" s="35" customFormat="1" ht="19.5" customHeight="1">
      <c r="A269" s="279"/>
      <c r="B269" s="189"/>
      <c r="C269" s="279"/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279"/>
      <c r="O269" s="279"/>
      <c r="P269" s="279"/>
      <c r="Q269" s="279"/>
      <c r="R269" s="279"/>
      <c r="S269" s="279"/>
      <c r="T269" s="279"/>
      <c r="U269" s="279"/>
      <c r="V269" s="279"/>
    </row>
    <row r="270" spans="1:22" s="35" customFormat="1" ht="19.5" customHeight="1">
      <c r="A270" s="279"/>
      <c r="B270" s="189"/>
      <c r="C270" s="279"/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  <c r="O270" s="279"/>
      <c r="P270" s="279"/>
      <c r="Q270" s="279"/>
      <c r="R270" s="279"/>
      <c r="S270" s="279"/>
      <c r="T270" s="279"/>
      <c r="U270" s="279"/>
      <c r="V270" s="279"/>
    </row>
    <row r="271" spans="1:22" s="35" customFormat="1" ht="19.5" customHeight="1">
      <c r="A271" s="279"/>
      <c r="B271" s="189"/>
      <c r="C271" s="279"/>
      <c r="D271" s="279"/>
      <c r="E271" s="279"/>
      <c r="F271" s="279"/>
      <c r="G271" s="279"/>
      <c r="H271" s="279"/>
      <c r="I271" s="279"/>
      <c r="J271" s="279"/>
      <c r="K271" s="279"/>
      <c r="L271" s="279"/>
      <c r="M271" s="279"/>
      <c r="N271" s="279"/>
      <c r="O271" s="279"/>
      <c r="P271" s="279"/>
      <c r="Q271" s="279"/>
      <c r="R271" s="279"/>
      <c r="S271" s="279"/>
      <c r="T271" s="279"/>
      <c r="U271" s="279"/>
      <c r="V271" s="279"/>
    </row>
    <row r="272" spans="1:22" s="35" customFormat="1" ht="19.5" customHeight="1">
      <c r="A272" s="279"/>
      <c r="B272" s="189"/>
      <c r="C272" s="279"/>
      <c r="D272" s="279"/>
      <c r="E272" s="279"/>
      <c r="F272" s="279"/>
      <c r="G272" s="279"/>
      <c r="H272" s="279"/>
      <c r="I272" s="279"/>
      <c r="J272" s="279"/>
      <c r="K272" s="279"/>
      <c r="L272" s="279"/>
      <c r="M272" s="279"/>
      <c r="N272" s="279"/>
      <c r="O272" s="279"/>
      <c r="P272" s="279"/>
      <c r="Q272" s="279"/>
      <c r="R272" s="279"/>
      <c r="S272" s="279"/>
      <c r="T272" s="279"/>
      <c r="U272" s="279"/>
      <c r="V272" s="279"/>
    </row>
    <row r="273" spans="1:22" s="35" customFormat="1" ht="19.5" customHeight="1">
      <c r="A273" s="279"/>
      <c r="B273" s="189"/>
      <c r="C273" s="279"/>
      <c r="D273" s="279"/>
      <c r="E273" s="279"/>
      <c r="F273" s="279"/>
      <c r="G273" s="279"/>
      <c r="H273" s="279"/>
      <c r="I273" s="279"/>
      <c r="J273" s="279"/>
      <c r="K273" s="279"/>
      <c r="L273" s="279"/>
      <c r="M273" s="279"/>
      <c r="N273" s="279"/>
      <c r="O273" s="279"/>
      <c r="P273" s="279"/>
      <c r="Q273" s="279"/>
      <c r="R273" s="279"/>
      <c r="S273" s="279"/>
      <c r="T273" s="279"/>
      <c r="U273" s="279"/>
      <c r="V273" s="279"/>
    </row>
    <row r="274" spans="1:22" s="35" customFormat="1" ht="19.5" customHeight="1">
      <c r="A274" s="279"/>
      <c r="B274" s="189"/>
      <c r="C274" s="279"/>
      <c r="D274" s="279"/>
      <c r="E274" s="279"/>
      <c r="F274" s="279"/>
      <c r="G274" s="279"/>
      <c r="H274" s="279"/>
      <c r="I274" s="279"/>
      <c r="J274" s="279"/>
      <c r="K274" s="279"/>
      <c r="L274" s="279"/>
      <c r="M274" s="279"/>
      <c r="N274" s="279"/>
      <c r="O274" s="279"/>
      <c r="P274" s="279"/>
      <c r="Q274" s="279"/>
      <c r="R274" s="279"/>
      <c r="S274" s="279"/>
      <c r="T274" s="279"/>
      <c r="U274" s="279"/>
      <c r="V274" s="279"/>
    </row>
    <row r="275" spans="1:22" s="35" customFormat="1" ht="19.5" customHeight="1">
      <c r="A275" s="279"/>
      <c r="B275" s="189"/>
      <c r="C275" s="279"/>
      <c r="D275" s="279"/>
      <c r="E275" s="279"/>
      <c r="F275" s="279"/>
      <c r="G275" s="279"/>
      <c r="H275" s="279"/>
      <c r="I275" s="279"/>
      <c r="J275" s="279"/>
      <c r="K275" s="279"/>
      <c r="L275" s="279"/>
      <c r="M275" s="279"/>
      <c r="N275" s="279"/>
      <c r="O275" s="279"/>
      <c r="P275" s="279"/>
      <c r="Q275" s="279"/>
      <c r="R275" s="279"/>
      <c r="S275" s="279"/>
      <c r="T275" s="279"/>
      <c r="U275" s="279"/>
      <c r="V275" s="279"/>
    </row>
    <row r="276" spans="1:22" s="35" customFormat="1" ht="19.5" customHeight="1">
      <c r="A276" s="279"/>
      <c r="B276" s="189"/>
      <c r="C276" s="279"/>
      <c r="D276" s="279"/>
      <c r="E276" s="279"/>
      <c r="F276" s="279"/>
      <c r="G276" s="279"/>
      <c r="H276" s="279"/>
      <c r="I276" s="279"/>
      <c r="J276" s="279"/>
      <c r="K276" s="279"/>
      <c r="L276" s="279"/>
      <c r="M276" s="279"/>
      <c r="N276" s="279"/>
      <c r="O276" s="279"/>
      <c r="P276" s="279"/>
      <c r="Q276" s="279"/>
      <c r="R276" s="279"/>
      <c r="S276" s="279"/>
      <c r="T276" s="279"/>
      <c r="U276" s="279"/>
      <c r="V276" s="279"/>
    </row>
    <row r="277" spans="1:22" s="35" customFormat="1" ht="19.5" customHeight="1">
      <c r="A277" s="279"/>
      <c r="B277" s="189"/>
      <c r="C277" s="279"/>
      <c r="D277" s="279"/>
      <c r="E277" s="279"/>
      <c r="F277" s="279"/>
      <c r="G277" s="279"/>
      <c r="H277" s="279"/>
      <c r="I277" s="279"/>
      <c r="J277" s="279"/>
      <c r="K277" s="279"/>
      <c r="L277" s="279"/>
      <c r="M277" s="279"/>
      <c r="N277" s="279"/>
      <c r="O277" s="279"/>
      <c r="P277" s="279"/>
      <c r="Q277" s="279"/>
      <c r="R277" s="279"/>
      <c r="S277" s="279"/>
      <c r="T277" s="279"/>
      <c r="U277" s="279"/>
      <c r="V277" s="279"/>
    </row>
    <row r="278" spans="1:22" s="35" customFormat="1" ht="19.5" customHeight="1">
      <c r="A278" s="279"/>
      <c r="B278" s="189"/>
      <c r="C278" s="279"/>
      <c r="D278" s="279"/>
      <c r="E278" s="279"/>
      <c r="F278" s="279"/>
      <c r="G278" s="279"/>
      <c r="H278" s="279"/>
      <c r="I278" s="279"/>
      <c r="J278" s="279"/>
      <c r="K278" s="279"/>
      <c r="L278" s="279"/>
      <c r="M278" s="279"/>
      <c r="N278" s="279"/>
      <c r="O278" s="279"/>
      <c r="P278" s="279"/>
      <c r="Q278" s="279"/>
      <c r="R278" s="279"/>
      <c r="S278" s="279"/>
      <c r="T278" s="279"/>
      <c r="U278" s="279"/>
      <c r="V278" s="279"/>
    </row>
    <row r="279" spans="1:22" s="35" customFormat="1" ht="19.5" customHeight="1">
      <c r="A279" s="279"/>
      <c r="B279" s="189"/>
      <c r="C279" s="279"/>
      <c r="D279" s="279"/>
      <c r="E279" s="279"/>
      <c r="F279" s="279"/>
      <c r="G279" s="279"/>
      <c r="H279" s="279"/>
      <c r="I279" s="279"/>
      <c r="J279" s="279"/>
      <c r="K279" s="279"/>
      <c r="L279" s="279"/>
      <c r="M279" s="279"/>
      <c r="N279" s="279"/>
      <c r="O279" s="279"/>
      <c r="P279" s="279"/>
      <c r="Q279" s="279"/>
      <c r="R279" s="279"/>
      <c r="S279" s="279"/>
      <c r="T279" s="279"/>
      <c r="U279" s="279"/>
      <c r="V279" s="279"/>
    </row>
    <row r="280" spans="1:22" s="35" customFormat="1" ht="19.5" customHeight="1">
      <c r="A280" s="279"/>
      <c r="B280" s="189"/>
      <c r="C280" s="279"/>
      <c r="D280" s="279"/>
      <c r="E280" s="279"/>
      <c r="F280" s="279"/>
      <c r="G280" s="279"/>
      <c r="H280" s="279"/>
      <c r="I280" s="279"/>
      <c r="J280" s="279"/>
      <c r="K280" s="279"/>
      <c r="L280" s="279"/>
      <c r="M280" s="279"/>
      <c r="N280" s="279"/>
      <c r="O280" s="279"/>
      <c r="P280" s="279"/>
      <c r="Q280" s="279"/>
      <c r="R280" s="279"/>
      <c r="S280" s="279"/>
      <c r="T280" s="279"/>
      <c r="U280" s="279"/>
      <c r="V280" s="279"/>
    </row>
    <row r="281" spans="1:22" s="35" customFormat="1" ht="19.5" customHeight="1">
      <c r="A281" s="279"/>
      <c r="B281" s="189"/>
      <c r="C281" s="279"/>
      <c r="D281" s="279"/>
      <c r="E281" s="279"/>
      <c r="F281" s="279"/>
      <c r="G281" s="279"/>
      <c r="H281" s="279"/>
      <c r="I281" s="279"/>
      <c r="J281" s="279"/>
      <c r="K281" s="279"/>
      <c r="L281" s="279"/>
      <c r="M281" s="279"/>
      <c r="N281" s="279"/>
      <c r="O281" s="279"/>
      <c r="P281" s="279"/>
      <c r="Q281" s="279"/>
      <c r="R281" s="279"/>
      <c r="S281" s="279"/>
      <c r="T281" s="279"/>
      <c r="U281" s="279"/>
      <c r="V281" s="279"/>
    </row>
    <row r="282" spans="1:22" s="35" customFormat="1" ht="19.5" customHeight="1">
      <c r="A282" s="279"/>
      <c r="B282" s="189"/>
      <c r="C282" s="279"/>
      <c r="D282" s="279"/>
      <c r="E282" s="279"/>
      <c r="F282" s="279"/>
      <c r="G282" s="279"/>
      <c r="H282" s="279"/>
      <c r="I282" s="279"/>
      <c r="J282" s="279"/>
      <c r="K282" s="279"/>
      <c r="L282" s="279"/>
      <c r="M282" s="279"/>
      <c r="N282" s="279"/>
      <c r="O282" s="279"/>
      <c r="P282" s="279"/>
      <c r="Q282" s="279"/>
      <c r="R282" s="279"/>
      <c r="S282" s="279"/>
      <c r="T282" s="279"/>
      <c r="U282" s="279"/>
      <c r="V282" s="279"/>
    </row>
    <row r="283" spans="1:22" s="35" customFormat="1" ht="19.5" customHeight="1">
      <c r="A283" s="279"/>
      <c r="B283" s="189"/>
      <c r="C283" s="279"/>
      <c r="D283" s="279"/>
      <c r="E283" s="279"/>
      <c r="F283" s="279"/>
      <c r="G283" s="279"/>
      <c r="H283" s="279"/>
      <c r="I283" s="279"/>
      <c r="J283" s="279"/>
      <c r="K283" s="279"/>
      <c r="L283" s="279"/>
      <c r="M283" s="279"/>
      <c r="N283" s="279"/>
      <c r="O283" s="279"/>
      <c r="P283" s="279"/>
      <c r="Q283" s="279"/>
      <c r="R283" s="279"/>
      <c r="S283" s="279"/>
      <c r="T283" s="279"/>
      <c r="U283" s="279"/>
      <c r="V283" s="279"/>
    </row>
    <row r="284" spans="1:22" s="35" customFormat="1" ht="19.5" customHeight="1">
      <c r="A284" s="279"/>
      <c r="B284" s="189"/>
      <c r="C284" s="279"/>
      <c r="D284" s="279"/>
      <c r="E284" s="279"/>
      <c r="F284" s="279"/>
      <c r="G284" s="279"/>
      <c r="H284" s="279"/>
      <c r="I284" s="279"/>
      <c r="J284" s="279"/>
      <c r="K284" s="279"/>
      <c r="L284" s="279"/>
      <c r="M284" s="279"/>
      <c r="N284" s="279"/>
      <c r="O284" s="279"/>
      <c r="P284" s="279"/>
      <c r="Q284" s="279"/>
      <c r="R284" s="279"/>
      <c r="S284" s="279"/>
      <c r="T284" s="279"/>
      <c r="U284" s="279"/>
      <c r="V284" s="279"/>
    </row>
    <row r="285" spans="1:22" s="35" customFormat="1" ht="19.5" customHeight="1">
      <c r="A285" s="279"/>
      <c r="B285" s="189"/>
      <c r="C285" s="279"/>
      <c r="D285" s="279"/>
      <c r="E285" s="279"/>
      <c r="F285" s="279"/>
      <c r="G285" s="279"/>
      <c r="H285" s="279"/>
      <c r="I285" s="279"/>
      <c r="J285" s="279"/>
      <c r="K285" s="279"/>
      <c r="L285" s="279"/>
      <c r="M285" s="279"/>
      <c r="N285" s="279"/>
      <c r="O285" s="279"/>
      <c r="P285" s="279"/>
      <c r="Q285" s="279"/>
      <c r="R285" s="279"/>
      <c r="S285" s="279"/>
      <c r="T285" s="279"/>
      <c r="U285" s="279"/>
      <c r="V285" s="279"/>
    </row>
    <row r="286" spans="1:22" s="35" customFormat="1" ht="19.5" customHeight="1">
      <c r="A286" s="279"/>
      <c r="B286" s="189"/>
      <c r="C286" s="279"/>
      <c r="D286" s="279"/>
      <c r="E286" s="279"/>
      <c r="F286" s="279"/>
      <c r="G286" s="279"/>
      <c r="H286" s="279"/>
      <c r="I286" s="279"/>
      <c r="J286" s="279"/>
      <c r="K286" s="279"/>
      <c r="L286" s="279"/>
      <c r="M286" s="279"/>
      <c r="N286" s="279"/>
      <c r="O286" s="279"/>
      <c r="P286" s="279"/>
      <c r="Q286" s="279"/>
      <c r="R286" s="279"/>
      <c r="S286" s="279"/>
      <c r="T286" s="279"/>
      <c r="U286" s="279"/>
      <c r="V286" s="279"/>
    </row>
    <row r="287" spans="1:22" s="35" customFormat="1" ht="19.5" customHeight="1">
      <c r="A287" s="279"/>
      <c r="B287" s="189"/>
      <c r="C287" s="279"/>
      <c r="D287" s="279"/>
      <c r="E287" s="279"/>
      <c r="F287" s="279"/>
      <c r="G287" s="279"/>
      <c r="H287" s="279"/>
      <c r="I287" s="279"/>
      <c r="J287" s="279"/>
      <c r="K287" s="279"/>
      <c r="L287" s="279"/>
      <c r="M287" s="279"/>
      <c r="N287" s="279"/>
      <c r="O287" s="279"/>
      <c r="P287" s="279"/>
      <c r="Q287" s="279"/>
      <c r="R287" s="279"/>
      <c r="S287" s="279"/>
      <c r="T287" s="279"/>
      <c r="U287" s="279"/>
      <c r="V287" s="279"/>
    </row>
    <row r="288" spans="1:22" s="35" customFormat="1" ht="19.5" customHeight="1">
      <c r="A288" s="279"/>
      <c r="B288" s="189"/>
      <c r="C288" s="279"/>
      <c r="D288" s="279"/>
      <c r="E288" s="279"/>
      <c r="F288" s="279"/>
      <c r="G288" s="279"/>
      <c r="H288" s="279"/>
      <c r="I288" s="279"/>
      <c r="J288" s="279"/>
      <c r="K288" s="279"/>
      <c r="L288" s="279"/>
      <c r="M288" s="279"/>
      <c r="N288" s="279"/>
      <c r="O288" s="279"/>
      <c r="P288" s="279"/>
      <c r="Q288" s="279"/>
      <c r="R288" s="279"/>
      <c r="S288" s="279"/>
      <c r="T288" s="279"/>
      <c r="U288" s="279"/>
      <c r="V288" s="279"/>
    </row>
    <row r="289" spans="1:22" s="35" customFormat="1" ht="19.5" customHeight="1">
      <c r="A289" s="279"/>
      <c r="B289" s="189"/>
      <c r="C289" s="279"/>
      <c r="D289" s="279"/>
      <c r="E289" s="279"/>
      <c r="F289" s="279"/>
      <c r="G289" s="279"/>
      <c r="H289" s="279"/>
      <c r="I289" s="279"/>
      <c r="J289" s="279"/>
      <c r="K289" s="279"/>
      <c r="L289" s="279"/>
      <c r="M289" s="279"/>
      <c r="N289" s="279"/>
      <c r="O289" s="279"/>
      <c r="P289" s="279"/>
      <c r="Q289" s="279"/>
      <c r="R289" s="279"/>
      <c r="S289" s="279"/>
      <c r="T289" s="279"/>
      <c r="U289" s="279"/>
      <c r="V289" s="279"/>
    </row>
    <row r="290" spans="1:22" s="35" customFormat="1" ht="19.5" customHeight="1">
      <c r="A290" s="279"/>
      <c r="B290" s="189"/>
      <c r="C290" s="279"/>
      <c r="D290" s="279"/>
      <c r="E290" s="279"/>
      <c r="F290" s="279"/>
      <c r="G290" s="279"/>
      <c r="H290" s="279"/>
      <c r="I290" s="279"/>
      <c r="J290" s="279"/>
      <c r="K290" s="279"/>
      <c r="L290" s="279"/>
      <c r="M290" s="279"/>
      <c r="N290" s="279"/>
      <c r="O290" s="279"/>
      <c r="P290" s="279"/>
      <c r="Q290" s="279"/>
      <c r="R290" s="279"/>
      <c r="S290" s="279"/>
      <c r="T290" s="279"/>
      <c r="U290" s="279"/>
      <c r="V290" s="279"/>
    </row>
    <row r="291" spans="1:22" s="35" customFormat="1" ht="19.5" customHeight="1">
      <c r="A291" s="279"/>
      <c r="B291" s="189"/>
      <c r="C291" s="279"/>
      <c r="D291" s="279"/>
      <c r="E291" s="279"/>
      <c r="F291" s="279"/>
      <c r="G291" s="279"/>
      <c r="H291" s="279"/>
      <c r="I291" s="279"/>
      <c r="J291" s="279"/>
      <c r="K291" s="279"/>
      <c r="L291" s="279"/>
      <c r="M291" s="279"/>
      <c r="N291" s="279"/>
      <c r="O291" s="279"/>
      <c r="P291" s="279"/>
      <c r="Q291" s="279"/>
      <c r="R291" s="279"/>
      <c r="S291" s="279"/>
      <c r="T291" s="279"/>
      <c r="U291" s="279"/>
      <c r="V291" s="279"/>
    </row>
    <row r="292" spans="1:22" s="35" customFormat="1" ht="19.5" customHeight="1">
      <c r="A292" s="279"/>
      <c r="B292" s="189"/>
      <c r="C292" s="279"/>
      <c r="D292" s="279"/>
      <c r="E292" s="279"/>
      <c r="F292" s="279"/>
      <c r="G292" s="279"/>
      <c r="H292" s="279"/>
      <c r="I292" s="279"/>
      <c r="J292" s="279"/>
      <c r="K292" s="279"/>
      <c r="L292" s="279"/>
      <c r="M292" s="279"/>
      <c r="N292" s="279"/>
      <c r="O292" s="279"/>
      <c r="P292" s="279"/>
      <c r="Q292" s="279"/>
      <c r="R292" s="279"/>
      <c r="S292" s="279"/>
      <c r="T292" s="279"/>
      <c r="U292" s="279"/>
      <c r="V292" s="279"/>
    </row>
    <row r="293" spans="1:22" s="35" customFormat="1" ht="19.5" customHeight="1">
      <c r="A293" s="279"/>
      <c r="B293" s="189"/>
      <c r="C293" s="279"/>
      <c r="D293" s="279"/>
      <c r="E293" s="279"/>
      <c r="F293" s="279"/>
      <c r="G293" s="279"/>
      <c r="H293" s="279"/>
      <c r="I293" s="279"/>
      <c r="J293" s="279"/>
      <c r="K293" s="279"/>
      <c r="L293" s="279"/>
      <c r="M293" s="279"/>
      <c r="N293" s="279"/>
      <c r="O293" s="279"/>
      <c r="P293" s="279"/>
      <c r="Q293" s="279"/>
      <c r="R293" s="279"/>
      <c r="S293" s="279"/>
      <c r="T293" s="279"/>
      <c r="U293" s="279"/>
      <c r="V293" s="279"/>
    </row>
    <row r="294" spans="1:22" s="35" customFormat="1" ht="19.5" customHeight="1">
      <c r="A294" s="279"/>
      <c r="B294" s="189"/>
      <c r="C294" s="279"/>
      <c r="D294" s="279"/>
      <c r="E294" s="279"/>
      <c r="F294" s="279"/>
      <c r="G294" s="279"/>
      <c r="H294" s="279"/>
      <c r="I294" s="279"/>
      <c r="J294" s="279"/>
      <c r="K294" s="279"/>
      <c r="L294" s="279"/>
      <c r="M294" s="279"/>
      <c r="N294" s="279"/>
      <c r="O294" s="279"/>
      <c r="P294" s="279"/>
      <c r="Q294" s="279"/>
      <c r="R294" s="279"/>
      <c r="S294" s="279"/>
      <c r="T294" s="279"/>
      <c r="U294" s="279"/>
      <c r="V294" s="279"/>
    </row>
    <row r="295" spans="1:22" s="35" customFormat="1" ht="19.5" customHeight="1">
      <c r="A295" s="279"/>
      <c r="B295" s="189"/>
      <c r="C295" s="279"/>
      <c r="D295" s="279"/>
      <c r="E295" s="279"/>
      <c r="F295" s="279"/>
      <c r="G295" s="279"/>
      <c r="H295" s="279"/>
      <c r="I295" s="279"/>
      <c r="J295" s="279"/>
      <c r="K295" s="279"/>
      <c r="L295" s="279"/>
      <c r="M295" s="279"/>
      <c r="N295" s="279"/>
      <c r="O295" s="279"/>
      <c r="P295" s="279"/>
      <c r="Q295" s="279"/>
      <c r="R295" s="279"/>
      <c r="S295" s="279"/>
      <c r="T295" s="279"/>
      <c r="U295" s="279"/>
      <c r="V295" s="279"/>
    </row>
    <row r="296" spans="1:22" s="35" customFormat="1" ht="19.5" customHeight="1">
      <c r="A296" s="279"/>
      <c r="B296" s="189"/>
      <c r="C296" s="279"/>
      <c r="D296" s="279"/>
      <c r="E296" s="279"/>
      <c r="F296" s="279"/>
      <c r="G296" s="279"/>
      <c r="H296" s="279"/>
      <c r="I296" s="279"/>
      <c r="J296" s="279"/>
      <c r="K296" s="279"/>
      <c r="L296" s="279"/>
      <c r="M296" s="279"/>
      <c r="N296" s="279"/>
      <c r="O296" s="279"/>
      <c r="P296" s="279"/>
      <c r="Q296" s="279"/>
      <c r="R296" s="279"/>
      <c r="S296" s="279"/>
      <c r="T296" s="279"/>
      <c r="U296" s="279"/>
      <c r="V296" s="279"/>
    </row>
    <row r="297" spans="1:22" s="35" customFormat="1" ht="19.5" customHeight="1">
      <c r="A297" s="279"/>
      <c r="B297" s="189"/>
      <c r="C297" s="279"/>
      <c r="D297" s="279"/>
      <c r="E297" s="279"/>
      <c r="F297" s="279"/>
      <c r="G297" s="279"/>
      <c r="H297" s="279"/>
      <c r="I297" s="279"/>
      <c r="J297" s="279"/>
      <c r="K297" s="279"/>
      <c r="L297" s="279"/>
      <c r="M297" s="279"/>
      <c r="N297" s="279"/>
      <c r="O297" s="279"/>
      <c r="P297" s="279"/>
      <c r="Q297" s="279"/>
      <c r="R297" s="279"/>
      <c r="S297" s="279"/>
      <c r="T297" s="279"/>
      <c r="U297" s="279"/>
      <c r="V297" s="279"/>
    </row>
    <row r="298" spans="1:22" s="35" customFormat="1" ht="19.5" customHeight="1">
      <c r="A298" s="279"/>
      <c r="B298" s="189"/>
      <c r="C298" s="279"/>
      <c r="D298" s="279"/>
      <c r="E298" s="279"/>
      <c r="F298" s="279"/>
      <c r="G298" s="279"/>
      <c r="H298" s="279"/>
      <c r="I298" s="279"/>
      <c r="J298" s="279"/>
      <c r="K298" s="279"/>
      <c r="L298" s="279"/>
      <c r="M298" s="279"/>
      <c r="N298" s="279"/>
      <c r="O298" s="279"/>
      <c r="P298" s="279"/>
      <c r="Q298" s="279"/>
      <c r="R298" s="279"/>
      <c r="S298" s="279"/>
      <c r="T298" s="279"/>
      <c r="U298" s="279"/>
      <c r="V298" s="279"/>
    </row>
    <row r="299" spans="1:22" s="35" customFormat="1" ht="19.5" customHeight="1">
      <c r="A299" s="279"/>
      <c r="B299" s="189"/>
      <c r="C299" s="279"/>
      <c r="D299" s="279"/>
      <c r="E299" s="279"/>
      <c r="F299" s="279"/>
      <c r="G299" s="279"/>
      <c r="H299" s="279"/>
      <c r="I299" s="279"/>
      <c r="J299" s="279"/>
      <c r="K299" s="279"/>
      <c r="L299" s="279"/>
      <c r="M299" s="279"/>
      <c r="N299" s="279"/>
      <c r="O299" s="279"/>
      <c r="P299" s="279"/>
      <c r="Q299" s="279"/>
      <c r="R299" s="279"/>
      <c r="S299" s="279"/>
      <c r="T299" s="279"/>
      <c r="U299" s="279"/>
      <c r="V299" s="279"/>
    </row>
    <row r="300" spans="1:22" s="35" customFormat="1" ht="19.5" customHeight="1">
      <c r="A300" s="279"/>
      <c r="B300" s="189"/>
      <c r="C300" s="279"/>
      <c r="D300" s="279"/>
      <c r="E300" s="279"/>
      <c r="F300" s="279"/>
      <c r="G300" s="279"/>
      <c r="H300" s="279"/>
      <c r="I300" s="279"/>
      <c r="J300" s="279"/>
      <c r="K300" s="279"/>
      <c r="L300" s="279"/>
      <c r="M300" s="279"/>
      <c r="N300" s="279"/>
      <c r="O300" s="279"/>
      <c r="P300" s="279"/>
      <c r="Q300" s="279"/>
      <c r="R300" s="279"/>
      <c r="S300" s="279"/>
      <c r="T300" s="279"/>
      <c r="U300" s="279"/>
      <c r="V300" s="279"/>
    </row>
    <row r="301" spans="1:22" s="35" customFormat="1" ht="19.5" customHeight="1">
      <c r="A301" s="279"/>
      <c r="B301" s="189"/>
      <c r="C301" s="279"/>
      <c r="D301" s="279"/>
      <c r="E301" s="279"/>
      <c r="F301" s="279"/>
      <c r="G301" s="279"/>
      <c r="H301" s="279"/>
      <c r="I301" s="279"/>
      <c r="J301" s="279"/>
      <c r="K301" s="279"/>
      <c r="L301" s="279"/>
      <c r="M301" s="279"/>
      <c r="N301" s="279"/>
      <c r="O301" s="279"/>
      <c r="P301" s="279"/>
      <c r="Q301" s="279"/>
      <c r="R301" s="279"/>
      <c r="S301" s="279"/>
      <c r="T301" s="279"/>
      <c r="U301" s="279"/>
      <c r="V301" s="279"/>
    </row>
    <row r="302" spans="1:22" s="35" customFormat="1" ht="19.5" customHeight="1">
      <c r="A302" s="279"/>
      <c r="B302" s="189"/>
      <c r="C302" s="279"/>
      <c r="D302" s="279"/>
      <c r="E302" s="279"/>
      <c r="F302" s="279"/>
      <c r="G302" s="279"/>
      <c r="H302" s="279"/>
      <c r="I302" s="279"/>
      <c r="J302" s="279"/>
      <c r="K302" s="279"/>
      <c r="L302" s="279"/>
      <c r="M302" s="279"/>
      <c r="N302" s="279"/>
      <c r="O302" s="279"/>
      <c r="P302" s="279"/>
      <c r="Q302" s="279"/>
      <c r="R302" s="279"/>
      <c r="S302" s="279"/>
      <c r="T302" s="279"/>
      <c r="U302" s="279"/>
      <c r="V302" s="279"/>
    </row>
    <row r="303" spans="1:22" s="35" customFormat="1" ht="19.5" customHeight="1">
      <c r="A303" s="279"/>
      <c r="B303" s="189"/>
      <c r="C303" s="279"/>
      <c r="D303" s="279"/>
      <c r="E303" s="279"/>
      <c r="F303" s="279"/>
      <c r="G303" s="279"/>
      <c r="H303" s="279"/>
      <c r="I303" s="279"/>
      <c r="J303" s="279"/>
      <c r="K303" s="279"/>
      <c r="L303" s="279"/>
      <c r="M303" s="279"/>
      <c r="N303" s="279"/>
      <c r="O303" s="279"/>
      <c r="P303" s="279"/>
      <c r="Q303" s="279"/>
      <c r="R303" s="279"/>
      <c r="S303" s="279"/>
      <c r="T303" s="279"/>
      <c r="U303" s="279"/>
      <c r="V303" s="279"/>
    </row>
    <row r="304" spans="1:22" s="35" customFormat="1" ht="19.5" customHeight="1">
      <c r="A304" s="279"/>
      <c r="B304" s="189"/>
      <c r="C304" s="279"/>
      <c r="D304" s="279"/>
      <c r="E304" s="279"/>
      <c r="F304" s="279"/>
      <c r="G304" s="279"/>
      <c r="H304" s="279"/>
      <c r="I304" s="279"/>
      <c r="J304" s="279"/>
      <c r="K304" s="279"/>
      <c r="L304" s="279"/>
      <c r="M304" s="279"/>
      <c r="N304" s="279"/>
      <c r="O304" s="279"/>
      <c r="P304" s="279"/>
      <c r="Q304" s="279"/>
      <c r="R304" s="279"/>
      <c r="S304" s="279"/>
      <c r="T304" s="279"/>
      <c r="U304" s="279"/>
      <c r="V304" s="279"/>
    </row>
    <row r="305" spans="1:22" s="35" customFormat="1" ht="19.5" customHeight="1">
      <c r="A305" s="279"/>
      <c r="B305" s="189"/>
      <c r="C305" s="279"/>
      <c r="D305" s="279"/>
      <c r="E305" s="279"/>
      <c r="F305" s="279"/>
      <c r="G305" s="279"/>
      <c r="H305" s="279"/>
      <c r="I305" s="279"/>
      <c r="J305" s="279"/>
      <c r="K305" s="279"/>
      <c r="L305" s="279"/>
      <c r="M305" s="279"/>
      <c r="N305" s="279"/>
      <c r="O305" s="279"/>
      <c r="P305" s="279"/>
      <c r="Q305" s="279"/>
      <c r="R305" s="279"/>
      <c r="S305" s="279"/>
      <c r="T305" s="279"/>
      <c r="U305" s="279"/>
      <c r="V305" s="279"/>
    </row>
    <row r="306" spans="1:22" s="35" customFormat="1" ht="19.5" customHeight="1">
      <c r="A306" s="279"/>
      <c r="B306" s="189"/>
      <c r="C306" s="279"/>
      <c r="D306" s="279"/>
      <c r="E306" s="279"/>
      <c r="F306" s="279"/>
      <c r="G306" s="279"/>
      <c r="H306" s="279"/>
      <c r="I306" s="279"/>
      <c r="J306" s="279"/>
      <c r="K306" s="279"/>
      <c r="L306" s="279"/>
      <c r="M306" s="279"/>
      <c r="N306" s="279"/>
      <c r="O306" s="279"/>
      <c r="P306" s="279"/>
      <c r="Q306" s="279"/>
      <c r="R306" s="279"/>
      <c r="S306" s="279"/>
      <c r="T306" s="279"/>
      <c r="U306" s="279"/>
      <c r="V306" s="279"/>
    </row>
    <row r="307" spans="1:22" s="35" customFormat="1" ht="19.5" customHeight="1">
      <c r="A307" s="279"/>
      <c r="B307" s="189"/>
      <c r="C307" s="279"/>
      <c r="D307" s="279"/>
      <c r="E307" s="279"/>
      <c r="F307" s="279"/>
      <c r="G307" s="279"/>
      <c r="H307" s="279"/>
      <c r="I307" s="279"/>
      <c r="J307" s="279"/>
      <c r="K307" s="279"/>
      <c r="L307" s="279"/>
      <c r="M307" s="279"/>
      <c r="N307" s="279"/>
      <c r="O307" s="279"/>
      <c r="P307" s="279"/>
      <c r="Q307" s="279"/>
      <c r="R307" s="279"/>
      <c r="S307" s="279"/>
      <c r="T307" s="279"/>
      <c r="U307" s="279"/>
      <c r="V307" s="279"/>
    </row>
    <row r="308" spans="1:22" s="35" customFormat="1" ht="19.5" customHeight="1">
      <c r="A308" s="279"/>
      <c r="B308" s="189"/>
      <c r="C308" s="279"/>
      <c r="D308" s="279"/>
      <c r="E308" s="279"/>
      <c r="F308" s="279"/>
      <c r="G308" s="279"/>
      <c r="H308" s="279"/>
      <c r="I308" s="279"/>
      <c r="J308" s="279"/>
      <c r="K308" s="279"/>
      <c r="L308" s="279"/>
      <c r="M308" s="279"/>
      <c r="N308" s="279"/>
      <c r="O308" s="279"/>
      <c r="P308" s="279"/>
      <c r="Q308" s="279"/>
      <c r="R308" s="279"/>
      <c r="S308" s="279"/>
      <c r="T308" s="279"/>
      <c r="U308" s="279"/>
      <c r="V308" s="279"/>
    </row>
    <row r="309" spans="1:22" s="35" customFormat="1" ht="19.5" customHeight="1">
      <c r="A309" s="279"/>
      <c r="B309" s="189"/>
      <c r="C309" s="279"/>
      <c r="D309" s="279"/>
      <c r="E309" s="279"/>
      <c r="F309" s="279"/>
      <c r="G309" s="279"/>
      <c r="H309" s="279"/>
      <c r="I309" s="279"/>
      <c r="J309" s="279"/>
      <c r="K309" s="279"/>
      <c r="L309" s="279"/>
      <c r="M309" s="279"/>
      <c r="N309" s="279"/>
      <c r="O309" s="279"/>
      <c r="P309" s="279"/>
      <c r="Q309" s="279"/>
      <c r="R309" s="279"/>
      <c r="S309" s="279"/>
      <c r="T309" s="279"/>
      <c r="U309" s="279"/>
      <c r="V309" s="279"/>
    </row>
    <row r="310" spans="1:22" s="35" customFormat="1" ht="19.5" customHeight="1">
      <c r="A310" s="279"/>
      <c r="B310" s="189"/>
      <c r="C310" s="279"/>
      <c r="D310" s="279"/>
      <c r="E310" s="279"/>
      <c r="F310" s="279"/>
      <c r="G310" s="279"/>
      <c r="H310" s="279"/>
      <c r="I310" s="279"/>
      <c r="J310" s="279"/>
      <c r="K310" s="279"/>
      <c r="L310" s="279"/>
      <c r="M310" s="279"/>
      <c r="N310" s="279"/>
      <c r="O310" s="279"/>
      <c r="P310" s="279"/>
      <c r="Q310" s="279"/>
      <c r="R310" s="279"/>
      <c r="S310" s="279"/>
      <c r="T310" s="279"/>
      <c r="U310" s="279"/>
      <c r="V310" s="279"/>
    </row>
    <row r="311" spans="1:22" s="35" customFormat="1" ht="19.5" customHeight="1">
      <c r="A311" s="279"/>
      <c r="B311" s="189"/>
      <c r="C311" s="279"/>
      <c r="D311" s="279"/>
      <c r="E311" s="279"/>
      <c r="F311" s="279"/>
      <c r="G311" s="279"/>
      <c r="H311" s="279"/>
      <c r="I311" s="279"/>
      <c r="J311" s="279"/>
      <c r="K311" s="279"/>
      <c r="L311" s="279"/>
      <c r="M311" s="279"/>
      <c r="N311" s="279"/>
      <c r="O311" s="279"/>
      <c r="P311" s="279"/>
      <c r="Q311" s="279"/>
      <c r="R311" s="279"/>
      <c r="S311" s="279"/>
      <c r="T311" s="279"/>
      <c r="U311" s="279"/>
      <c r="V311" s="279"/>
    </row>
    <row r="312" spans="1:22" s="35" customFormat="1" ht="19.5" customHeight="1">
      <c r="A312" s="279"/>
      <c r="B312" s="189"/>
      <c r="C312" s="279"/>
      <c r="D312" s="279"/>
      <c r="E312" s="279"/>
      <c r="F312" s="279"/>
      <c r="G312" s="279"/>
      <c r="H312" s="279"/>
      <c r="I312" s="279"/>
      <c r="J312" s="279"/>
      <c r="K312" s="279"/>
      <c r="L312" s="279"/>
      <c r="M312" s="279"/>
      <c r="N312" s="279"/>
      <c r="O312" s="279"/>
      <c r="P312" s="279"/>
      <c r="Q312" s="279"/>
      <c r="R312" s="279"/>
      <c r="S312" s="279"/>
      <c r="T312" s="279"/>
      <c r="U312" s="279"/>
      <c r="V312" s="279"/>
    </row>
    <row r="313" spans="1:22" s="35" customFormat="1" ht="19.5" customHeight="1">
      <c r="A313" s="279"/>
      <c r="B313" s="189"/>
      <c r="C313" s="279"/>
      <c r="D313" s="279"/>
      <c r="E313" s="279"/>
      <c r="F313" s="279"/>
      <c r="G313" s="279"/>
      <c r="H313" s="279"/>
      <c r="I313" s="279"/>
      <c r="J313" s="279"/>
      <c r="K313" s="279"/>
      <c r="L313" s="279"/>
      <c r="M313" s="279"/>
      <c r="N313" s="279"/>
      <c r="O313" s="279"/>
      <c r="P313" s="279"/>
      <c r="Q313" s="279"/>
      <c r="R313" s="279"/>
      <c r="S313" s="279"/>
      <c r="T313" s="279"/>
      <c r="U313" s="279"/>
      <c r="V313" s="279"/>
    </row>
    <row r="314" spans="1:22" s="35" customFormat="1" ht="19.5" customHeight="1">
      <c r="A314" s="279"/>
      <c r="B314" s="189"/>
      <c r="C314" s="279"/>
      <c r="D314" s="279"/>
      <c r="E314" s="279"/>
      <c r="F314" s="279"/>
      <c r="G314" s="279"/>
      <c r="H314" s="279"/>
      <c r="I314" s="279"/>
      <c r="J314" s="279"/>
      <c r="K314" s="279"/>
      <c r="L314" s="279"/>
      <c r="M314" s="279"/>
      <c r="N314" s="279"/>
      <c r="O314" s="279"/>
      <c r="P314" s="279"/>
      <c r="Q314" s="279"/>
      <c r="R314" s="279"/>
      <c r="S314" s="279"/>
      <c r="T314" s="279"/>
      <c r="U314" s="279"/>
      <c r="V314" s="279"/>
    </row>
    <row r="315" spans="1:22" s="35" customFormat="1" ht="19.5" customHeight="1">
      <c r="A315" s="279"/>
      <c r="B315" s="189"/>
      <c r="C315" s="279"/>
      <c r="D315" s="279"/>
      <c r="E315" s="279"/>
      <c r="F315" s="279"/>
      <c r="G315" s="279"/>
      <c r="H315" s="279"/>
      <c r="I315" s="279"/>
      <c r="J315" s="279"/>
      <c r="K315" s="279"/>
      <c r="L315" s="279"/>
      <c r="M315" s="279"/>
      <c r="N315" s="279"/>
      <c r="O315" s="279"/>
      <c r="P315" s="279"/>
      <c r="Q315" s="279"/>
      <c r="R315" s="279"/>
      <c r="S315" s="279"/>
      <c r="T315" s="279"/>
      <c r="U315" s="279"/>
      <c r="V315" s="279"/>
    </row>
    <row r="316" spans="1:22" s="35" customFormat="1" ht="19.5" customHeight="1">
      <c r="A316" s="279"/>
      <c r="B316" s="189"/>
      <c r="C316" s="279"/>
      <c r="D316" s="279"/>
      <c r="E316" s="279"/>
      <c r="F316" s="279"/>
      <c r="G316" s="279"/>
      <c r="H316" s="279"/>
      <c r="I316" s="279"/>
      <c r="J316" s="279"/>
      <c r="K316" s="279"/>
      <c r="L316" s="279"/>
      <c r="M316" s="279"/>
      <c r="N316" s="279"/>
      <c r="O316" s="279"/>
      <c r="P316" s="279"/>
      <c r="Q316" s="279"/>
      <c r="R316" s="279"/>
      <c r="S316" s="279"/>
      <c r="T316" s="279"/>
      <c r="U316" s="279"/>
      <c r="V316" s="279"/>
    </row>
    <row r="317" spans="1:22" s="35" customFormat="1" ht="19.5" customHeight="1">
      <c r="A317" s="279"/>
      <c r="B317" s="189"/>
      <c r="C317" s="279"/>
      <c r="D317" s="279"/>
      <c r="E317" s="279"/>
      <c r="F317" s="279"/>
      <c r="G317" s="279"/>
      <c r="H317" s="279"/>
      <c r="I317" s="279"/>
      <c r="J317" s="279"/>
      <c r="K317" s="279"/>
      <c r="L317" s="279"/>
      <c r="M317" s="279"/>
      <c r="N317" s="279"/>
      <c r="O317" s="279"/>
      <c r="P317" s="279"/>
      <c r="Q317" s="279"/>
      <c r="R317" s="279"/>
      <c r="S317" s="279"/>
      <c r="T317" s="279"/>
      <c r="U317" s="279"/>
      <c r="V317" s="279"/>
    </row>
    <row r="318" spans="1:22" s="35" customFormat="1" ht="19.5" customHeight="1">
      <c r="A318" s="279"/>
      <c r="B318" s="189"/>
      <c r="C318" s="279"/>
      <c r="D318" s="279"/>
      <c r="E318" s="279"/>
      <c r="F318" s="279"/>
      <c r="G318" s="279"/>
      <c r="H318" s="279"/>
      <c r="I318" s="279"/>
      <c r="J318" s="279"/>
      <c r="K318" s="279"/>
      <c r="L318" s="279"/>
      <c r="M318" s="279"/>
      <c r="N318" s="279"/>
      <c r="O318" s="279"/>
      <c r="P318" s="279"/>
      <c r="Q318" s="279"/>
      <c r="R318" s="279"/>
      <c r="S318" s="279"/>
      <c r="T318" s="279"/>
      <c r="U318" s="279"/>
      <c r="V318" s="279"/>
    </row>
    <row r="319" spans="1:22" s="35" customFormat="1" ht="19.5" customHeight="1">
      <c r="A319" s="279"/>
      <c r="B319" s="189"/>
      <c r="C319" s="279"/>
      <c r="D319" s="279"/>
      <c r="E319" s="279"/>
      <c r="F319" s="279"/>
      <c r="G319" s="279"/>
      <c r="H319" s="279"/>
      <c r="I319" s="279"/>
      <c r="J319" s="279"/>
      <c r="K319" s="279"/>
      <c r="L319" s="279"/>
      <c r="M319" s="279"/>
      <c r="N319" s="279"/>
      <c r="O319" s="279"/>
      <c r="P319" s="279"/>
      <c r="Q319" s="279"/>
      <c r="R319" s="279"/>
      <c r="S319" s="279"/>
      <c r="T319" s="279"/>
      <c r="U319" s="279"/>
      <c r="V319" s="279"/>
    </row>
    <row r="320" spans="1:22" s="35" customFormat="1" ht="19.5" customHeight="1">
      <c r="A320" s="279"/>
      <c r="B320" s="189"/>
      <c r="C320" s="279"/>
      <c r="D320" s="279"/>
      <c r="E320" s="279"/>
      <c r="F320" s="279"/>
      <c r="G320" s="279"/>
      <c r="H320" s="279"/>
      <c r="I320" s="279"/>
      <c r="J320" s="279"/>
      <c r="K320" s="279"/>
      <c r="L320" s="279"/>
      <c r="M320" s="279"/>
      <c r="N320" s="279"/>
      <c r="O320" s="279"/>
      <c r="P320" s="279"/>
      <c r="Q320" s="279"/>
      <c r="R320" s="279"/>
      <c r="S320" s="279"/>
      <c r="T320" s="279"/>
      <c r="U320" s="279"/>
      <c r="V320" s="279"/>
    </row>
    <row r="321" spans="1:22" s="35" customFormat="1" ht="19.5" customHeight="1">
      <c r="A321" s="279"/>
      <c r="B321" s="189"/>
      <c r="C321" s="279"/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  <c r="V321" s="279"/>
    </row>
    <row r="322" spans="1:22" s="35" customFormat="1" ht="19.5" customHeight="1">
      <c r="A322" s="279"/>
      <c r="B322" s="189"/>
      <c r="C322" s="279"/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  <c r="V322" s="279"/>
    </row>
    <row r="323" spans="1:22" s="35" customFormat="1" ht="19.5" customHeight="1">
      <c r="A323" s="279"/>
      <c r="B323" s="189"/>
      <c r="C323" s="279"/>
      <c r="D323" s="279"/>
      <c r="E323" s="279"/>
      <c r="F323" s="279"/>
      <c r="G323" s="279"/>
      <c r="H323" s="279"/>
      <c r="I323" s="279"/>
      <c r="J323" s="279"/>
      <c r="K323" s="279"/>
      <c r="L323" s="279"/>
      <c r="M323" s="279"/>
      <c r="N323" s="279"/>
      <c r="O323" s="279"/>
      <c r="P323" s="279"/>
      <c r="Q323" s="279"/>
      <c r="R323" s="279"/>
      <c r="S323" s="279"/>
      <c r="T323" s="279"/>
      <c r="U323" s="279"/>
      <c r="V323" s="279"/>
    </row>
    <row r="324" spans="1:22" s="35" customFormat="1" ht="19.5" customHeight="1">
      <c r="A324" s="279"/>
      <c r="B324" s="189"/>
      <c r="C324" s="279"/>
      <c r="D324" s="279"/>
      <c r="E324" s="279"/>
      <c r="F324" s="279"/>
      <c r="G324" s="279"/>
      <c r="H324" s="279"/>
      <c r="I324" s="279"/>
      <c r="J324" s="279"/>
      <c r="K324" s="279"/>
      <c r="L324" s="279"/>
      <c r="M324" s="279"/>
      <c r="N324" s="279"/>
      <c r="O324" s="279"/>
      <c r="P324" s="279"/>
      <c r="Q324" s="279"/>
      <c r="R324" s="279"/>
      <c r="S324" s="279"/>
      <c r="T324" s="279"/>
      <c r="U324" s="279"/>
      <c r="V324" s="279"/>
    </row>
    <row r="325" spans="1:22" s="35" customFormat="1" ht="19.5" customHeight="1">
      <c r="A325" s="279"/>
      <c r="B325" s="189"/>
      <c r="C325" s="279"/>
      <c r="D325" s="279"/>
      <c r="E325" s="279"/>
      <c r="F325" s="279"/>
      <c r="G325" s="279"/>
      <c r="H325" s="279"/>
      <c r="I325" s="279"/>
      <c r="J325" s="279"/>
      <c r="K325" s="279"/>
      <c r="L325" s="279"/>
      <c r="M325" s="279"/>
      <c r="N325" s="279"/>
      <c r="O325" s="279"/>
      <c r="P325" s="279"/>
      <c r="Q325" s="279"/>
      <c r="R325" s="279"/>
      <c r="S325" s="279"/>
      <c r="T325" s="279"/>
      <c r="U325" s="279"/>
      <c r="V325" s="279"/>
    </row>
    <row r="326" spans="1:22" s="35" customFormat="1" ht="19.5" customHeight="1">
      <c r="A326" s="279"/>
      <c r="B326" s="189"/>
      <c r="C326" s="279"/>
      <c r="D326" s="279"/>
      <c r="E326" s="279"/>
      <c r="F326" s="279"/>
      <c r="G326" s="279"/>
      <c r="H326" s="279"/>
      <c r="I326" s="279"/>
      <c r="J326" s="279"/>
      <c r="K326" s="279"/>
      <c r="L326" s="279"/>
      <c r="M326" s="279"/>
      <c r="N326" s="279"/>
      <c r="O326" s="279"/>
      <c r="P326" s="279"/>
      <c r="Q326" s="279"/>
      <c r="R326" s="279"/>
      <c r="S326" s="279"/>
      <c r="T326" s="279"/>
      <c r="U326" s="279"/>
      <c r="V326" s="279"/>
    </row>
    <row r="327" spans="1:22" s="35" customFormat="1" ht="19.5" customHeight="1">
      <c r="A327" s="279"/>
      <c r="B327" s="189"/>
      <c r="C327" s="279"/>
      <c r="D327" s="279"/>
      <c r="E327" s="279"/>
      <c r="F327" s="279"/>
      <c r="G327" s="279"/>
      <c r="H327" s="279"/>
      <c r="I327" s="279"/>
      <c r="J327" s="279"/>
      <c r="K327" s="279"/>
      <c r="L327" s="279"/>
      <c r="M327" s="279"/>
      <c r="N327" s="279"/>
      <c r="O327" s="279"/>
      <c r="P327" s="279"/>
      <c r="Q327" s="279"/>
      <c r="R327" s="279"/>
      <c r="S327" s="279"/>
      <c r="T327" s="279"/>
      <c r="U327" s="279"/>
      <c r="V327" s="279"/>
    </row>
    <row r="328" spans="1:22" s="35" customFormat="1" ht="19.5" customHeight="1">
      <c r="A328" s="279"/>
      <c r="B328" s="189"/>
      <c r="C328" s="279"/>
      <c r="D328" s="279"/>
      <c r="E328" s="279"/>
      <c r="F328" s="279"/>
      <c r="G328" s="279"/>
      <c r="H328" s="279"/>
      <c r="I328" s="279"/>
      <c r="J328" s="279"/>
      <c r="K328" s="279"/>
      <c r="L328" s="279"/>
      <c r="M328" s="279"/>
      <c r="N328" s="279"/>
      <c r="O328" s="279"/>
      <c r="P328" s="279"/>
      <c r="Q328" s="279"/>
      <c r="R328" s="279"/>
      <c r="S328" s="279"/>
      <c r="T328" s="279"/>
      <c r="U328" s="279"/>
      <c r="V328" s="279"/>
    </row>
    <row r="329" spans="1:22" s="35" customFormat="1" ht="19.5" customHeight="1">
      <c r="A329" s="279"/>
      <c r="B329" s="189"/>
      <c r="C329" s="279"/>
      <c r="D329" s="279"/>
      <c r="E329" s="279"/>
      <c r="F329" s="279"/>
      <c r="G329" s="279"/>
      <c r="H329" s="279"/>
      <c r="I329" s="279"/>
      <c r="J329" s="279"/>
      <c r="K329" s="279"/>
      <c r="L329" s="279"/>
      <c r="M329" s="279"/>
      <c r="N329" s="279"/>
      <c r="O329" s="279"/>
      <c r="P329" s="279"/>
      <c r="Q329" s="279"/>
      <c r="R329" s="279"/>
      <c r="S329" s="279"/>
      <c r="T329" s="279"/>
      <c r="U329" s="279"/>
      <c r="V329" s="279"/>
    </row>
    <row r="330" spans="1:22" s="35" customFormat="1" ht="19.5" customHeight="1">
      <c r="A330" s="279"/>
      <c r="B330" s="189"/>
      <c r="C330" s="279"/>
      <c r="D330" s="279"/>
      <c r="E330" s="279"/>
      <c r="F330" s="279"/>
      <c r="G330" s="279"/>
      <c r="H330" s="279"/>
      <c r="I330" s="279"/>
      <c r="J330" s="279"/>
      <c r="K330" s="279"/>
      <c r="L330" s="279"/>
      <c r="M330" s="279"/>
      <c r="N330" s="279"/>
      <c r="O330" s="279"/>
      <c r="P330" s="279"/>
      <c r="Q330" s="279"/>
      <c r="R330" s="279"/>
      <c r="S330" s="279"/>
      <c r="T330" s="279"/>
      <c r="U330" s="279"/>
      <c r="V330" s="279"/>
    </row>
    <row r="331" spans="1:22" s="35" customFormat="1" ht="19.5" customHeight="1">
      <c r="A331" s="279"/>
      <c r="B331" s="189"/>
      <c r="C331" s="279"/>
      <c r="D331" s="279"/>
      <c r="E331" s="279"/>
      <c r="F331" s="279"/>
      <c r="G331" s="279"/>
      <c r="H331" s="279"/>
      <c r="I331" s="279"/>
      <c r="J331" s="279"/>
      <c r="K331" s="279"/>
      <c r="L331" s="279"/>
      <c r="M331" s="279"/>
      <c r="N331" s="279"/>
      <c r="O331" s="279"/>
      <c r="P331" s="279"/>
      <c r="Q331" s="279"/>
      <c r="R331" s="279"/>
      <c r="S331" s="279"/>
      <c r="T331" s="279"/>
      <c r="U331" s="279"/>
      <c r="V331" s="279"/>
    </row>
    <row r="332" spans="1:22" s="35" customFormat="1" ht="19.5" customHeight="1">
      <c r="A332" s="279"/>
      <c r="B332" s="189"/>
      <c r="C332" s="279"/>
      <c r="D332" s="279"/>
      <c r="E332" s="279"/>
      <c r="F332" s="279"/>
      <c r="G332" s="279"/>
      <c r="H332" s="279"/>
      <c r="I332" s="279"/>
      <c r="J332" s="279"/>
      <c r="K332" s="279"/>
      <c r="L332" s="279"/>
      <c r="M332" s="279"/>
      <c r="N332" s="279"/>
      <c r="O332" s="279"/>
      <c r="P332" s="279"/>
      <c r="Q332" s="279"/>
      <c r="R332" s="279"/>
      <c r="S332" s="279"/>
      <c r="T332" s="279"/>
      <c r="U332" s="279"/>
      <c r="V332" s="279"/>
    </row>
    <row r="333" spans="1:22" s="35" customFormat="1" ht="19.5" customHeight="1">
      <c r="A333" s="279"/>
      <c r="B333" s="189"/>
      <c r="C333" s="279"/>
      <c r="D333" s="279"/>
      <c r="E333" s="279"/>
      <c r="F333" s="279"/>
      <c r="G333" s="279"/>
      <c r="H333" s="279"/>
      <c r="I333" s="279"/>
      <c r="J333" s="279"/>
      <c r="K333" s="279"/>
      <c r="L333" s="279"/>
      <c r="M333" s="279"/>
      <c r="N333" s="279"/>
      <c r="O333" s="279"/>
      <c r="P333" s="279"/>
      <c r="Q333" s="279"/>
      <c r="R333" s="279"/>
      <c r="S333" s="279"/>
      <c r="T333" s="279"/>
      <c r="U333" s="279"/>
      <c r="V333" s="279"/>
    </row>
    <row r="334" spans="1:22" s="35" customFormat="1" ht="19.5" customHeight="1">
      <c r="A334" s="279"/>
      <c r="B334" s="189"/>
      <c r="C334" s="279"/>
      <c r="D334" s="279"/>
      <c r="E334" s="279"/>
      <c r="F334" s="279"/>
      <c r="G334" s="279"/>
      <c r="H334" s="279"/>
      <c r="I334" s="279"/>
      <c r="J334" s="279"/>
      <c r="K334" s="279"/>
      <c r="L334" s="279"/>
      <c r="M334" s="279"/>
      <c r="N334" s="279"/>
      <c r="O334" s="279"/>
      <c r="P334" s="279"/>
      <c r="Q334" s="279"/>
      <c r="R334" s="279"/>
      <c r="S334" s="279"/>
      <c r="T334" s="279"/>
      <c r="U334" s="279"/>
      <c r="V334" s="279"/>
    </row>
    <row r="335" spans="1:22" s="35" customFormat="1" ht="19.5" customHeight="1">
      <c r="A335" s="279"/>
      <c r="B335" s="189"/>
      <c r="C335" s="279"/>
      <c r="D335" s="279"/>
      <c r="E335" s="279"/>
      <c r="F335" s="279"/>
      <c r="G335" s="279"/>
      <c r="H335" s="279"/>
      <c r="I335" s="279"/>
      <c r="J335" s="279"/>
      <c r="K335" s="279"/>
      <c r="L335" s="279"/>
      <c r="M335" s="279"/>
      <c r="N335" s="279"/>
      <c r="O335" s="279"/>
      <c r="P335" s="279"/>
      <c r="Q335" s="279"/>
      <c r="R335" s="279"/>
      <c r="S335" s="279"/>
      <c r="T335" s="279"/>
      <c r="U335" s="279"/>
      <c r="V335" s="279"/>
    </row>
    <row r="336" spans="1:22" s="35" customFormat="1" ht="19.5" customHeight="1">
      <c r="A336" s="279"/>
      <c r="B336" s="189"/>
      <c r="C336" s="279"/>
      <c r="D336" s="279"/>
      <c r="E336" s="279"/>
      <c r="F336" s="279"/>
      <c r="G336" s="279"/>
      <c r="H336" s="279"/>
      <c r="I336" s="279"/>
      <c r="J336" s="279"/>
      <c r="K336" s="279"/>
      <c r="L336" s="279"/>
      <c r="M336" s="279"/>
      <c r="N336" s="279"/>
      <c r="O336" s="279"/>
      <c r="P336" s="279"/>
      <c r="Q336" s="279"/>
      <c r="R336" s="279"/>
      <c r="S336" s="279"/>
      <c r="T336" s="279"/>
      <c r="U336" s="279"/>
      <c r="V336" s="279"/>
    </row>
    <row r="337" spans="1:22" s="35" customFormat="1" ht="19.5" customHeight="1">
      <c r="A337" s="279"/>
      <c r="B337" s="189"/>
      <c r="C337" s="279"/>
      <c r="D337" s="279"/>
      <c r="E337" s="279"/>
      <c r="F337" s="279"/>
      <c r="G337" s="279"/>
      <c r="H337" s="279"/>
      <c r="I337" s="279"/>
      <c r="J337" s="279"/>
      <c r="K337" s="279"/>
      <c r="L337" s="279"/>
      <c r="M337" s="279"/>
      <c r="N337" s="279"/>
      <c r="O337" s="279"/>
      <c r="P337" s="279"/>
      <c r="Q337" s="279"/>
      <c r="R337" s="279"/>
      <c r="S337" s="279"/>
      <c r="T337" s="279"/>
      <c r="U337" s="279"/>
      <c r="V337" s="279"/>
    </row>
    <row r="338" spans="1:22" s="35" customFormat="1" ht="19.5" customHeight="1">
      <c r="A338" s="279"/>
      <c r="B338" s="189"/>
      <c r="C338" s="279"/>
      <c r="D338" s="279"/>
      <c r="E338" s="279"/>
      <c r="F338" s="279"/>
      <c r="G338" s="279"/>
      <c r="H338" s="279"/>
      <c r="I338" s="279"/>
      <c r="J338" s="279"/>
      <c r="K338" s="279"/>
      <c r="L338" s="279"/>
      <c r="M338" s="279"/>
      <c r="N338" s="279"/>
      <c r="O338" s="279"/>
      <c r="P338" s="279"/>
      <c r="Q338" s="279"/>
      <c r="R338" s="279"/>
      <c r="S338" s="279"/>
      <c r="T338" s="279"/>
      <c r="U338" s="279"/>
      <c r="V338" s="279"/>
    </row>
    <row r="339" spans="1:22" s="35" customFormat="1" ht="19.5" customHeight="1">
      <c r="A339" s="279"/>
      <c r="B339" s="189"/>
      <c r="C339" s="279"/>
      <c r="D339" s="279"/>
      <c r="E339" s="279"/>
      <c r="F339" s="279"/>
      <c r="G339" s="279"/>
      <c r="H339" s="279"/>
      <c r="I339" s="279"/>
      <c r="J339" s="279"/>
      <c r="K339" s="279"/>
      <c r="L339" s="279"/>
      <c r="M339" s="279"/>
      <c r="N339" s="279"/>
      <c r="O339" s="279"/>
      <c r="P339" s="279"/>
      <c r="Q339" s="279"/>
      <c r="R339" s="279"/>
      <c r="S339" s="279"/>
      <c r="T339" s="279"/>
      <c r="U339" s="279"/>
      <c r="V339" s="279"/>
    </row>
    <row r="340" spans="1:22" s="35" customFormat="1" ht="19.5" customHeight="1">
      <c r="A340" s="279"/>
      <c r="B340" s="189"/>
      <c r="C340" s="279"/>
      <c r="D340" s="279"/>
      <c r="E340" s="279"/>
      <c r="F340" s="279"/>
      <c r="G340" s="279"/>
      <c r="H340" s="279"/>
      <c r="I340" s="279"/>
      <c r="J340" s="279"/>
      <c r="K340" s="279"/>
      <c r="L340" s="279"/>
      <c r="M340" s="279"/>
      <c r="N340" s="279"/>
      <c r="O340" s="279"/>
      <c r="P340" s="279"/>
      <c r="Q340" s="279"/>
      <c r="R340" s="279"/>
      <c r="S340" s="279"/>
      <c r="T340" s="279"/>
      <c r="U340" s="279"/>
      <c r="V340" s="279"/>
    </row>
    <row r="341" spans="1:22" s="35" customFormat="1" ht="19.5" customHeight="1">
      <c r="A341" s="279"/>
      <c r="B341" s="189"/>
      <c r="C341" s="279"/>
      <c r="D341" s="279"/>
      <c r="E341" s="279"/>
      <c r="F341" s="279"/>
      <c r="G341" s="279"/>
      <c r="H341" s="279"/>
      <c r="I341" s="279"/>
      <c r="J341" s="279"/>
      <c r="K341" s="279"/>
      <c r="L341" s="279"/>
      <c r="M341" s="279"/>
      <c r="N341" s="279"/>
      <c r="O341" s="279"/>
      <c r="P341" s="279"/>
      <c r="Q341" s="279"/>
      <c r="R341" s="279"/>
      <c r="S341" s="279"/>
      <c r="T341" s="279"/>
      <c r="U341" s="279"/>
      <c r="V341" s="279"/>
    </row>
    <row r="342" spans="1:22" s="35" customFormat="1" ht="19.5" customHeight="1">
      <c r="A342" s="279"/>
      <c r="B342" s="189"/>
      <c r="C342" s="279"/>
      <c r="D342" s="279"/>
      <c r="E342" s="279"/>
      <c r="F342" s="279"/>
      <c r="G342" s="279"/>
      <c r="H342" s="279"/>
      <c r="I342" s="279"/>
      <c r="J342" s="279"/>
      <c r="K342" s="279"/>
      <c r="L342" s="279"/>
      <c r="M342" s="279"/>
      <c r="N342" s="279"/>
      <c r="O342" s="279"/>
      <c r="P342" s="279"/>
      <c r="Q342" s="279"/>
      <c r="R342" s="279"/>
      <c r="S342" s="279"/>
      <c r="T342" s="279"/>
      <c r="U342" s="279"/>
      <c r="V342" s="279"/>
    </row>
    <row r="343" spans="1:22" s="35" customFormat="1" ht="19.5" customHeight="1">
      <c r="A343" s="279"/>
      <c r="B343" s="189"/>
      <c r="C343" s="279"/>
      <c r="D343" s="279"/>
      <c r="E343" s="279"/>
      <c r="F343" s="279"/>
      <c r="G343" s="279"/>
      <c r="H343" s="279"/>
      <c r="I343" s="279"/>
      <c r="J343" s="279"/>
      <c r="K343" s="279"/>
      <c r="L343" s="279"/>
      <c r="M343" s="279"/>
      <c r="N343" s="279"/>
      <c r="O343" s="279"/>
      <c r="P343" s="279"/>
      <c r="Q343" s="279"/>
      <c r="R343" s="279"/>
      <c r="S343" s="279"/>
      <c r="T343" s="279"/>
      <c r="U343" s="279"/>
      <c r="V343" s="279"/>
    </row>
    <row r="344" spans="1:22" s="35" customFormat="1" ht="19.5" customHeight="1">
      <c r="A344" s="279"/>
      <c r="B344" s="189"/>
      <c r="C344" s="279"/>
      <c r="D344" s="279"/>
      <c r="E344" s="279"/>
      <c r="F344" s="279"/>
      <c r="G344" s="279"/>
      <c r="H344" s="279"/>
      <c r="I344" s="279"/>
      <c r="J344" s="279"/>
      <c r="K344" s="279"/>
      <c r="L344" s="279"/>
      <c r="M344" s="279"/>
      <c r="N344" s="279"/>
      <c r="O344" s="279"/>
      <c r="P344" s="279"/>
      <c r="Q344" s="279"/>
      <c r="R344" s="279"/>
      <c r="S344" s="279"/>
      <c r="T344" s="279"/>
      <c r="U344" s="279"/>
      <c r="V344" s="279"/>
    </row>
    <row r="345" spans="1:22" s="35" customFormat="1" ht="19.5" customHeight="1">
      <c r="A345" s="279"/>
      <c r="B345" s="189"/>
      <c r="C345" s="279"/>
      <c r="D345" s="279"/>
      <c r="E345" s="279"/>
      <c r="F345" s="279"/>
      <c r="G345" s="279"/>
      <c r="H345" s="279"/>
      <c r="I345" s="279"/>
      <c r="J345" s="279"/>
      <c r="K345" s="279"/>
      <c r="L345" s="279"/>
      <c r="M345" s="279"/>
      <c r="N345" s="279"/>
      <c r="O345" s="279"/>
      <c r="P345" s="279"/>
      <c r="Q345" s="279"/>
      <c r="R345" s="279"/>
      <c r="S345" s="279"/>
      <c r="T345" s="279"/>
      <c r="U345" s="279"/>
      <c r="V345" s="279"/>
    </row>
    <row r="346" spans="1:22" s="35" customFormat="1" ht="19.5" customHeight="1">
      <c r="A346" s="279"/>
      <c r="B346" s="189"/>
      <c r="C346" s="279"/>
      <c r="D346" s="279"/>
      <c r="E346" s="279"/>
      <c r="F346" s="279"/>
      <c r="G346" s="279"/>
      <c r="H346" s="279"/>
      <c r="I346" s="279"/>
      <c r="J346" s="279"/>
      <c r="K346" s="279"/>
      <c r="L346" s="279"/>
      <c r="M346" s="279"/>
      <c r="N346" s="279"/>
      <c r="O346" s="279"/>
      <c r="P346" s="279"/>
      <c r="Q346" s="279"/>
      <c r="R346" s="279"/>
      <c r="S346" s="279"/>
      <c r="T346" s="279"/>
      <c r="U346" s="279"/>
      <c r="V346" s="279"/>
    </row>
    <row r="347" spans="1:22" s="35" customFormat="1" ht="19.5" customHeight="1">
      <c r="A347" s="279"/>
      <c r="B347" s="189"/>
      <c r="C347" s="279"/>
      <c r="D347" s="279"/>
      <c r="E347" s="279"/>
      <c r="F347" s="279"/>
      <c r="G347" s="279"/>
      <c r="H347" s="279"/>
      <c r="I347" s="279"/>
      <c r="J347" s="279"/>
      <c r="K347" s="279"/>
      <c r="L347" s="279"/>
      <c r="M347" s="279"/>
      <c r="N347" s="279"/>
      <c r="O347" s="279"/>
      <c r="P347" s="279"/>
      <c r="Q347" s="279"/>
      <c r="R347" s="279"/>
      <c r="S347" s="279"/>
      <c r="T347" s="279"/>
      <c r="U347" s="279"/>
      <c r="V347" s="279"/>
    </row>
    <row r="348" spans="1:22" s="35" customFormat="1" ht="19.5" customHeight="1">
      <c r="A348" s="279"/>
      <c r="B348" s="189"/>
      <c r="C348" s="279"/>
      <c r="D348" s="279"/>
      <c r="E348" s="279"/>
      <c r="F348" s="279"/>
      <c r="G348" s="279"/>
      <c r="H348" s="279"/>
      <c r="I348" s="279"/>
      <c r="J348" s="279"/>
      <c r="K348" s="279"/>
      <c r="L348" s="279"/>
      <c r="M348" s="279"/>
      <c r="N348" s="279"/>
      <c r="O348" s="279"/>
      <c r="P348" s="279"/>
      <c r="Q348" s="279"/>
      <c r="R348" s="279"/>
      <c r="S348" s="279"/>
      <c r="T348" s="279"/>
      <c r="U348" s="279"/>
      <c r="V348" s="279"/>
    </row>
    <row r="349" spans="1:22" s="35" customFormat="1" ht="19.5" customHeight="1">
      <c r="A349" s="279"/>
      <c r="B349" s="189"/>
      <c r="C349" s="279"/>
      <c r="D349" s="279"/>
      <c r="E349" s="279"/>
      <c r="F349" s="279"/>
      <c r="G349" s="279"/>
      <c r="H349" s="279"/>
      <c r="I349" s="279"/>
      <c r="J349" s="279"/>
      <c r="K349" s="279"/>
      <c r="L349" s="279"/>
      <c r="M349" s="279"/>
      <c r="N349" s="279"/>
      <c r="O349" s="279"/>
      <c r="P349" s="279"/>
      <c r="Q349" s="279"/>
      <c r="R349" s="279"/>
      <c r="S349" s="279"/>
      <c r="T349" s="279"/>
      <c r="U349" s="279"/>
      <c r="V349" s="279"/>
    </row>
    <row r="350" spans="1:22" s="35" customFormat="1" ht="19.5" customHeight="1">
      <c r="A350" s="279"/>
      <c r="B350" s="189"/>
      <c r="C350" s="279"/>
      <c r="D350" s="279"/>
      <c r="E350" s="279"/>
      <c r="F350" s="279"/>
      <c r="G350" s="279"/>
      <c r="H350" s="279"/>
      <c r="I350" s="279"/>
      <c r="J350" s="279"/>
      <c r="K350" s="279"/>
      <c r="L350" s="279"/>
      <c r="M350" s="279"/>
      <c r="N350" s="279"/>
      <c r="O350" s="279"/>
      <c r="P350" s="279"/>
      <c r="Q350" s="279"/>
      <c r="R350" s="279"/>
      <c r="S350" s="279"/>
      <c r="T350" s="279"/>
      <c r="U350" s="279"/>
      <c r="V350" s="279"/>
    </row>
    <row r="351" spans="1:22" s="35" customFormat="1" ht="19.5" customHeight="1">
      <c r="A351" s="279"/>
      <c r="B351" s="189"/>
      <c r="C351" s="279"/>
      <c r="D351" s="279"/>
      <c r="E351" s="279"/>
      <c r="F351" s="279"/>
      <c r="G351" s="279"/>
      <c r="H351" s="279"/>
      <c r="I351" s="279"/>
      <c r="J351" s="279"/>
      <c r="K351" s="279"/>
      <c r="L351" s="279"/>
      <c r="M351" s="279"/>
      <c r="N351" s="279"/>
      <c r="O351" s="279"/>
      <c r="P351" s="279"/>
      <c r="Q351" s="279"/>
      <c r="R351" s="279"/>
      <c r="S351" s="279"/>
      <c r="T351" s="279"/>
      <c r="U351" s="279"/>
      <c r="V351" s="279"/>
    </row>
    <row r="352" spans="1:22" s="35" customFormat="1" ht="19.5" customHeight="1">
      <c r="A352" s="279"/>
      <c r="B352" s="189"/>
      <c r="C352" s="279"/>
      <c r="D352" s="279"/>
      <c r="E352" s="279"/>
      <c r="F352" s="279"/>
      <c r="G352" s="279"/>
      <c r="H352" s="279"/>
      <c r="I352" s="279"/>
      <c r="J352" s="279"/>
      <c r="K352" s="279"/>
      <c r="L352" s="279"/>
      <c r="M352" s="279"/>
      <c r="N352" s="279"/>
      <c r="O352" s="279"/>
      <c r="P352" s="279"/>
      <c r="Q352" s="279"/>
      <c r="R352" s="279"/>
      <c r="S352" s="279"/>
      <c r="T352" s="279"/>
      <c r="U352" s="279"/>
      <c r="V352" s="279"/>
    </row>
    <row r="353" spans="1:22" s="35" customFormat="1" ht="19.5" customHeight="1">
      <c r="A353" s="279"/>
      <c r="B353" s="189"/>
      <c r="C353" s="279"/>
      <c r="D353" s="279"/>
      <c r="E353" s="279"/>
      <c r="F353" s="279"/>
      <c r="G353" s="279"/>
      <c r="H353" s="279"/>
      <c r="I353" s="279"/>
      <c r="J353" s="279"/>
      <c r="K353" s="279"/>
      <c r="L353" s="279"/>
      <c r="M353" s="279"/>
      <c r="N353" s="279"/>
      <c r="O353" s="279"/>
      <c r="P353" s="279"/>
      <c r="Q353" s="279"/>
      <c r="R353" s="279"/>
      <c r="S353" s="279"/>
      <c r="T353" s="279"/>
      <c r="U353" s="279"/>
      <c r="V353" s="279"/>
    </row>
    <row r="354" spans="1:22" s="35" customFormat="1" ht="19.5" customHeight="1">
      <c r="A354" s="279"/>
      <c r="B354" s="189"/>
      <c r="C354" s="279"/>
      <c r="D354" s="279"/>
      <c r="E354" s="279"/>
      <c r="F354" s="279"/>
      <c r="G354" s="279"/>
      <c r="H354" s="279"/>
      <c r="I354" s="279"/>
      <c r="J354" s="279"/>
      <c r="K354" s="279"/>
      <c r="L354" s="279"/>
      <c r="M354" s="279"/>
      <c r="N354" s="279"/>
      <c r="O354" s="279"/>
      <c r="P354" s="279"/>
      <c r="Q354" s="279"/>
      <c r="R354" s="279"/>
      <c r="S354" s="279"/>
      <c r="T354" s="279"/>
      <c r="U354" s="279"/>
      <c r="V354" s="279"/>
    </row>
    <row r="355" spans="1:22" s="35" customFormat="1" ht="19.5" customHeight="1">
      <c r="A355" s="279"/>
      <c r="B355" s="189"/>
      <c r="C355" s="279"/>
      <c r="D355" s="279"/>
      <c r="E355" s="279"/>
      <c r="F355" s="279"/>
      <c r="G355" s="279"/>
      <c r="H355" s="279"/>
      <c r="I355" s="279"/>
      <c r="J355" s="279"/>
      <c r="K355" s="279"/>
      <c r="L355" s="279"/>
      <c r="M355" s="279"/>
      <c r="N355" s="279"/>
      <c r="O355" s="279"/>
      <c r="P355" s="279"/>
      <c r="Q355" s="279"/>
      <c r="R355" s="279"/>
      <c r="S355" s="279"/>
      <c r="T355" s="279"/>
      <c r="U355" s="279"/>
      <c r="V355" s="279"/>
    </row>
    <row r="356" spans="1:22" s="35" customFormat="1" ht="19.5" customHeight="1">
      <c r="A356" s="279"/>
      <c r="B356" s="189"/>
      <c r="C356" s="279"/>
      <c r="D356" s="279"/>
      <c r="E356" s="279"/>
      <c r="F356" s="279"/>
      <c r="G356" s="279"/>
      <c r="H356" s="279"/>
      <c r="I356" s="279"/>
      <c r="J356" s="279"/>
      <c r="K356" s="279"/>
      <c r="L356" s="279"/>
      <c r="M356" s="279"/>
      <c r="N356" s="279"/>
      <c r="O356" s="279"/>
      <c r="P356" s="279"/>
      <c r="Q356" s="279"/>
      <c r="R356" s="279"/>
      <c r="S356" s="279"/>
      <c r="T356" s="279"/>
      <c r="U356" s="279"/>
      <c r="V356" s="279"/>
    </row>
    <row r="357" spans="1:22" s="35" customFormat="1" ht="19.5" customHeight="1">
      <c r="A357" s="279"/>
      <c r="B357" s="189"/>
      <c r="C357" s="279"/>
      <c r="D357" s="279"/>
      <c r="E357" s="279"/>
      <c r="F357" s="279"/>
      <c r="G357" s="279"/>
      <c r="H357" s="279"/>
      <c r="I357" s="279"/>
      <c r="J357" s="279"/>
      <c r="K357" s="279"/>
      <c r="L357" s="279"/>
      <c r="M357" s="279"/>
      <c r="N357" s="279"/>
      <c r="O357" s="279"/>
      <c r="P357" s="279"/>
      <c r="Q357" s="279"/>
      <c r="R357" s="279"/>
      <c r="S357" s="279"/>
      <c r="T357" s="279"/>
      <c r="U357" s="279"/>
      <c r="V357" s="279"/>
    </row>
    <row r="358" spans="1:22" s="35" customFormat="1" ht="19.5" customHeight="1">
      <c r="A358" s="279"/>
      <c r="B358" s="189"/>
      <c r="C358" s="279"/>
      <c r="D358" s="279"/>
      <c r="E358" s="279"/>
      <c r="F358" s="279"/>
      <c r="G358" s="279"/>
      <c r="H358" s="279"/>
      <c r="I358" s="279"/>
      <c r="J358" s="279"/>
      <c r="K358" s="279"/>
      <c r="L358" s="279"/>
      <c r="M358" s="279"/>
      <c r="N358" s="279"/>
      <c r="O358" s="279"/>
      <c r="P358" s="279"/>
      <c r="Q358" s="279"/>
      <c r="R358" s="279"/>
      <c r="S358" s="279"/>
      <c r="T358" s="279"/>
      <c r="U358" s="279"/>
      <c r="V358" s="279"/>
    </row>
    <row r="359" spans="1:22" s="35" customFormat="1" ht="19.5" customHeight="1">
      <c r="A359" s="279"/>
      <c r="B359" s="189"/>
      <c r="C359" s="279"/>
      <c r="D359" s="279"/>
      <c r="E359" s="279"/>
      <c r="F359" s="279"/>
      <c r="G359" s="279"/>
      <c r="H359" s="279"/>
      <c r="I359" s="279"/>
      <c r="J359" s="279"/>
      <c r="K359" s="279"/>
      <c r="L359" s="279"/>
      <c r="M359" s="279"/>
      <c r="N359" s="279"/>
      <c r="O359" s="279"/>
      <c r="P359" s="279"/>
      <c r="Q359" s="279"/>
      <c r="R359" s="279"/>
      <c r="S359" s="279"/>
      <c r="T359" s="279"/>
      <c r="U359" s="279"/>
      <c r="V359" s="279"/>
    </row>
    <row r="360" spans="1:22" s="35" customFormat="1" ht="19.5" customHeight="1">
      <c r="A360" s="279"/>
      <c r="B360" s="189"/>
      <c r="C360" s="279"/>
      <c r="D360" s="279"/>
      <c r="E360" s="279"/>
      <c r="F360" s="279"/>
      <c r="G360" s="279"/>
      <c r="H360" s="279"/>
      <c r="I360" s="279"/>
      <c r="J360" s="279"/>
      <c r="K360" s="279"/>
      <c r="L360" s="279"/>
      <c r="M360" s="279"/>
      <c r="N360" s="279"/>
      <c r="O360" s="279"/>
      <c r="P360" s="279"/>
      <c r="Q360" s="279"/>
      <c r="R360" s="279"/>
      <c r="S360" s="279"/>
      <c r="T360" s="279"/>
      <c r="U360" s="279"/>
      <c r="V360" s="279"/>
    </row>
    <row r="361" spans="1:22" s="35" customFormat="1" ht="19.5" customHeight="1">
      <c r="A361" s="279"/>
      <c r="B361" s="189"/>
      <c r="C361" s="279"/>
      <c r="D361" s="279"/>
      <c r="E361" s="279"/>
      <c r="F361" s="279"/>
      <c r="G361" s="279"/>
      <c r="H361" s="279"/>
      <c r="I361" s="279"/>
      <c r="J361" s="279"/>
      <c r="K361" s="279"/>
      <c r="L361" s="279"/>
      <c r="M361" s="279"/>
      <c r="N361" s="279"/>
      <c r="O361" s="279"/>
      <c r="P361" s="279"/>
      <c r="Q361" s="279"/>
      <c r="R361" s="279"/>
      <c r="S361" s="279"/>
      <c r="T361" s="279"/>
      <c r="U361" s="279"/>
      <c r="V361" s="279"/>
    </row>
    <row r="362" spans="1:22" s="35" customFormat="1" ht="19.5" customHeight="1">
      <c r="A362" s="279"/>
      <c r="B362" s="189"/>
      <c r="C362" s="279"/>
      <c r="D362" s="279"/>
      <c r="E362" s="279"/>
      <c r="F362" s="279"/>
      <c r="G362" s="279"/>
      <c r="H362" s="279"/>
      <c r="I362" s="279"/>
      <c r="J362" s="279"/>
      <c r="K362" s="279"/>
      <c r="L362" s="279"/>
      <c r="M362" s="279"/>
      <c r="N362" s="279"/>
      <c r="O362" s="279"/>
      <c r="P362" s="279"/>
      <c r="Q362" s="279"/>
      <c r="R362" s="279"/>
      <c r="S362" s="279"/>
      <c r="T362" s="279"/>
      <c r="U362" s="279"/>
      <c r="V362" s="279"/>
    </row>
    <row r="363" spans="1:22" s="35" customFormat="1" ht="19.5" customHeight="1">
      <c r="A363" s="279"/>
      <c r="B363" s="189"/>
      <c r="C363" s="279"/>
      <c r="D363" s="279"/>
      <c r="E363" s="279"/>
      <c r="F363" s="279"/>
      <c r="G363" s="279"/>
      <c r="H363" s="279"/>
      <c r="I363" s="279"/>
      <c r="J363" s="279"/>
      <c r="K363" s="279"/>
      <c r="L363" s="279"/>
      <c r="M363" s="279"/>
      <c r="N363" s="279"/>
      <c r="O363" s="279"/>
      <c r="P363" s="279"/>
      <c r="Q363" s="279"/>
      <c r="R363" s="279"/>
      <c r="S363" s="279"/>
      <c r="T363" s="279"/>
      <c r="U363" s="279"/>
      <c r="V363" s="279"/>
    </row>
    <row r="364" spans="1:22" s="35" customFormat="1" ht="19.5" customHeight="1">
      <c r="A364" s="279"/>
      <c r="B364" s="189"/>
      <c r="C364" s="279"/>
      <c r="D364" s="279"/>
      <c r="E364" s="279"/>
      <c r="F364" s="279"/>
      <c r="G364" s="279"/>
      <c r="H364" s="279"/>
      <c r="I364" s="279"/>
      <c r="J364" s="279"/>
      <c r="K364" s="279"/>
      <c r="L364" s="279"/>
      <c r="M364" s="279"/>
      <c r="N364" s="279"/>
      <c r="O364" s="279"/>
      <c r="P364" s="279"/>
      <c r="Q364" s="279"/>
      <c r="R364" s="279"/>
      <c r="S364" s="279"/>
      <c r="T364" s="279"/>
      <c r="U364" s="279"/>
      <c r="V364" s="279"/>
    </row>
    <row r="365" spans="1:22" s="35" customFormat="1" ht="19.5" customHeight="1">
      <c r="A365" s="279"/>
      <c r="B365" s="189"/>
      <c r="C365" s="279"/>
      <c r="D365" s="279"/>
      <c r="E365" s="279"/>
      <c r="F365" s="279"/>
      <c r="G365" s="279"/>
      <c r="H365" s="279"/>
      <c r="I365" s="279"/>
      <c r="J365" s="279"/>
      <c r="K365" s="279"/>
      <c r="L365" s="279"/>
      <c r="M365" s="279"/>
      <c r="N365" s="279"/>
      <c r="O365" s="279"/>
      <c r="P365" s="279"/>
      <c r="Q365" s="279"/>
      <c r="R365" s="279"/>
      <c r="S365" s="279"/>
      <c r="T365" s="279"/>
      <c r="U365" s="279"/>
      <c r="V365" s="279"/>
    </row>
    <row r="366" spans="1:22" s="35" customFormat="1" ht="19.5" customHeight="1">
      <c r="A366" s="279"/>
      <c r="B366" s="189"/>
      <c r="C366" s="279"/>
      <c r="D366" s="279"/>
      <c r="E366" s="279"/>
      <c r="F366" s="279"/>
      <c r="G366" s="279"/>
      <c r="H366" s="279"/>
      <c r="I366" s="279"/>
      <c r="J366" s="279"/>
      <c r="K366" s="279"/>
      <c r="L366" s="279"/>
      <c r="M366" s="279"/>
      <c r="N366" s="279"/>
      <c r="O366" s="279"/>
      <c r="P366" s="279"/>
      <c r="Q366" s="279"/>
      <c r="R366" s="279"/>
      <c r="S366" s="279"/>
      <c r="T366" s="279"/>
      <c r="U366" s="279"/>
      <c r="V366" s="279"/>
    </row>
    <row r="367" spans="1:22" s="35" customFormat="1" ht="19.5" customHeight="1">
      <c r="A367" s="279"/>
      <c r="B367" s="189"/>
      <c r="C367" s="279"/>
      <c r="D367" s="279"/>
      <c r="E367" s="279"/>
      <c r="F367" s="279"/>
      <c r="G367" s="279"/>
      <c r="H367" s="279"/>
      <c r="I367" s="279"/>
      <c r="J367" s="279"/>
      <c r="K367" s="279"/>
      <c r="L367" s="279"/>
      <c r="M367" s="279"/>
      <c r="N367" s="279"/>
      <c r="O367" s="279"/>
      <c r="P367" s="279"/>
      <c r="Q367" s="279"/>
      <c r="R367" s="279"/>
      <c r="S367" s="279"/>
      <c r="T367" s="279"/>
      <c r="U367" s="279"/>
      <c r="V367" s="279"/>
    </row>
    <row r="368" spans="1:22" s="35" customFormat="1" ht="19.5" customHeight="1">
      <c r="A368" s="279"/>
      <c r="B368" s="189"/>
      <c r="C368" s="279"/>
      <c r="D368" s="279"/>
      <c r="E368" s="279"/>
      <c r="F368" s="279"/>
      <c r="G368" s="279"/>
      <c r="H368" s="279"/>
      <c r="I368" s="279"/>
      <c r="J368" s="279"/>
      <c r="K368" s="279"/>
      <c r="L368" s="279"/>
      <c r="M368" s="279"/>
      <c r="N368" s="279"/>
      <c r="O368" s="279"/>
      <c r="P368" s="279"/>
      <c r="Q368" s="279"/>
      <c r="R368" s="279"/>
      <c r="S368" s="279"/>
      <c r="T368" s="279"/>
      <c r="U368" s="279"/>
      <c r="V368" s="279"/>
    </row>
    <row r="369" spans="1:22" s="35" customFormat="1" ht="19.5" customHeight="1">
      <c r="A369" s="279"/>
      <c r="B369" s="189"/>
      <c r="C369" s="279"/>
      <c r="D369" s="279"/>
      <c r="E369" s="279"/>
      <c r="F369" s="279"/>
      <c r="G369" s="279"/>
      <c r="H369" s="279"/>
      <c r="I369" s="279"/>
      <c r="J369" s="279"/>
      <c r="K369" s="279"/>
      <c r="L369" s="279"/>
      <c r="M369" s="279"/>
      <c r="N369" s="279"/>
      <c r="O369" s="279"/>
      <c r="P369" s="279"/>
      <c r="Q369" s="279"/>
      <c r="R369" s="279"/>
      <c r="S369" s="279"/>
      <c r="T369" s="279"/>
      <c r="U369" s="279"/>
      <c r="V369" s="279"/>
    </row>
    <row r="370" spans="1:22" s="35" customFormat="1" ht="19.5" customHeight="1">
      <c r="A370" s="279"/>
      <c r="B370" s="189"/>
      <c r="C370" s="279"/>
      <c r="D370" s="279"/>
      <c r="E370" s="279"/>
      <c r="F370" s="279"/>
      <c r="G370" s="279"/>
      <c r="H370" s="279"/>
      <c r="I370" s="279"/>
      <c r="J370" s="279"/>
      <c r="K370" s="279"/>
      <c r="L370" s="279"/>
      <c r="M370" s="279"/>
      <c r="N370" s="279"/>
      <c r="O370" s="279"/>
      <c r="P370" s="279"/>
      <c r="Q370" s="279"/>
      <c r="R370" s="279"/>
      <c r="S370" s="279"/>
      <c r="T370" s="279"/>
      <c r="U370" s="279"/>
      <c r="V370" s="279"/>
    </row>
    <row r="371" spans="1:22" s="35" customFormat="1" ht="19.5" customHeight="1">
      <c r="A371" s="279"/>
      <c r="B371" s="189"/>
      <c r="C371" s="279"/>
      <c r="D371" s="279"/>
      <c r="E371" s="279"/>
      <c r="F371" s="279"/>
      <c r="G371" s="279"/>
      <c r="H371" s="279"/>
      <c r="I371" s="279"/>
      <c r="J371" s="279"/>
      <c r="K371" s="279"/>
      <c r="L371" s="279"/>
      <c r="M371" s="279"/>
      <c r="N371" s="279"/>
      <c r="O371" s="279"/>
      <c r="P371" s="279"/>
      <c r="Q371" s="279"/>
      <c r="R371" s="279"/>
      <c r="S371" s="279"/>
      <c r="T371" s="279"/>
      <c r="U371" s="279"/>
      <c r="V371" s="279"/>
    </row>
    <row r="372" spans="1:22" s="35" customFormat="1" ht="19.5" customHeight="1">
      <c r="A372" s="279"/>
      <c r="B372" s="189"/>
      <c r="C372" s="279"/>
      <c r="D372" s="279"/>
      <c r="E372" s="279"/>
      <c r="F372" s="279"/>
      <c r="G372" s="279"/>
      <c r="H372" s="279"/>
      <c r="I372" s="279"/>
      <c r="J372" s="279"/>
      <c r="K372" s="279"/>
      <c r="L372" s="279"/>
      <c r="M372" s="279"/>
      <c r="N372" s="279"/>
      <c r="O372" s="279"/>
      <c r="P372" s="279"/>
      <c r="Q372" s="279"/>
      <c r="R372" s="279"/>
      <c r="S372" s="279"/>
      <c r="T372" s="279"/>
      <c r="U372" s="279"/>
      <c r="V372" s="279"/>
    </row>
    <row r="373" spans="1:22" s="35" customFormat="1" ht="19.5" customHeight="1">
      <c r="A373" s="279"/>
      <c r="B373" s="189"/>
      <c r="C373" s="279"/>
      <c r="D373" s="279"/>
      <c r="E373" s="279"/>
      <c r="F373" s="279"/>
      <c r="G373" s="279"/>
      <c r="H373" s="279"/>
      <c r="I373" s="279"/>
      <c r="J373" s="279"/>
      <c r="K373" s="279"/>
      <c r="L373" s="279"/>
      <c r="M373" s="279"/>
      <c r="N373" s="279"/>
      <c r="O373" s="279"/>
      <c r="P373" s="279"/>
      <c r="Q373" s="279"/>
      <c r="R373" s="279"/>
      <c r="S373" s="279"/>
      <c r="T373" s="279"/>
      <c r="U373" s="279"/>
      <c r="V373" s="279"/>
    </row>
    <row r="374" spans="1:22" s="35" customFormat="1" ht="19.5" customHeight="1">
      <c r="A374" s="279"/>
      <c r="B374" s="189"/>
      <c r="C374" s="279"/>
      <c r="D374" s="279"/>
      <c r="E374" s="279"/>
      <c r="F374" s="279"/>
      <c r="G374" s="279"/>
      <c r="H374" s="279"/>
      <c r="I374" s="279"/>
      <c r="J374" s="279"/>
      <c r="K374" s="279"/>
      <c r="L374" s="279"/>
      <c r="M374" s="279"/>
      <c r="N374" s="279"/>
      <c r="O374" s="279"/>
      <c r="P374" s="279"/>
      <c r="Q374" s="279"/>
      <c r="R374" s="279"/>
      <c r="S374" s="279"/>
      <c r="T374" s="279"/>
      <c r="U374" s="279"/>
      <c r="V374" s="279"/>
    </row>
    <row r="375" spans="1:22" s="35" customFormat="1" ht="19.5" customHeight="1">
      <c r="A375" s="279"/>
      <c r="B375" s="189"/>
      <c r="C375" s="279"/>
      <c r="D375" s="279"/>
      <c r="E375" s="279"/>
      <c r="F375" s="279"/>
      <c r="G375" s="279"/>
      <c r="H375" s="279"/>
      <c r="I375" s="279"/>
      <c r="J375" s="279"/>
      <c r="K375" s="279"/>
      <c r="L375" s="279"/>
      <c r="M375" s="279"/>
      <c r="N375" s="279"/>
      <c r="O375" s="279"/>
      <c r="P375" s="279"/>
      <c r="Q375" s="279"/>
      <c r="R375" s="279"/>
      <c r="S375" s="279"/>
      <c r="T375" s="279"/>
      <c r="U375" s="279"/>
      <c r="V375" s="279"/>
    </row>
    <row r="376" spans="1:22" s="35" customFormat="1" ht="19.5" customHeight="1">
      <c r="A376" s="279"/>
      <c r="B376" s="189"/>
      <c r="C376" s="279"/>
      <c r="D376" s="279"/>
      <c r="E376" s="279"/>
      <c r="F376" s="279"/>
      <c r="G376" s="279"/>
      <c r="H376" s="279"/>
      <c r="I376" s="279"/>
      <c r="J376" s="279"/>
      <c r="K376" s="279"/>
      <c r="L376" s="279"/>
      <c r="M376" s="279"/>
      <c r="N376" s="279"/>
      <c r="O376" s="279"/>
      <c r="P376" s="279"/>
      <c r="Q376" s="279"/>
      <c r="R376" s="279"/>
      <c r="S376" s="279"/>
      <c r="T376" s="279"/>
      <c r="U376" s="279"/>
      <c r="V376" s="279"/>
    </row>
    <row r="377" spans="1:22" s="35" customFormat="1" ht="19.5" customHeight="1">
      <c r="A377" s="279"/>
      <c r="B377" s="189"/>
      <c r="C377" s="279"/>
      <c r="D377" s="279"/>
      <c r="E377" s="279"/>
      <c r="F377" s="279"/>
      <c r="G377" s="279"/>
      <c r="H377" s="279"/>
      <c r="I377" s="279"/>
      <c r="J377" s="279"/>
      <c r="K377" s="279"/>
      <c r="L377" s="279"/>
      <c r="M377" s="279"/>
      <c r="N377" s="279"/>
      <c r="O377" s="279"/>
      <c r="P377" s="279"/>
      <c r="Q377" s="279"/>
      <c r="R377" s="279"/>
      <c r="S377" s="279"/>
      <c r="T377" s="279"/>
      <c r="U377" s="279"/>
      <c r="V377" s="279"/>
    </row>
    <row r="378" spans="1:22" s="35" customFormat="1" ht="19.5" customHeight="1">
      <c r="A378" s="279"/>
      <c r="B378" s="189"/>
      <c r="C378" s="279"/>
      <c r="D378" s="279"/>
      <c r="E378" s="279"/>
      <c r="F378" s="279"/>
      <c r="G378" s="279"/>
      <c r="H378" s="279"/>
      <c r="I378" s="279"/>
      <c r="J378" s="279"/>
      <c r="K378" s="279"/>
      <c r="L378" s="279"/>
      <c r="M378" s="279"/>
      <c r="N378" s="279"/>
      <c r="O378" s="279"/>
      <c r="P378" s="279"/>
      <c r="Q378" s="279"/>
      <c r="R378" s="279"/>
      <c r="S378" s="279"/>
      <c r="T378" s="279"/>
      <c r="U378" s="279"/>
      <c r="V378" s="279"/>
    </row>
    <row r="379" spans="1:22" s="35" customFormat="1" ht="19.5" customHeight="1">
      <c r="A379" s="279"/>
      <c r="B379" s="189"/>
      <c r="C379" s="279"/>
      <c r="D379" s="279"/>
      <c r="E379" s="279"/>
      <c r="F379" s="279"/>
      <c r="G379" s="279"/>
      <c r="H379" s="279"/>
      <c r="I379" s="279"/>
      <c r="J379" s="279"/>
      <c r="K379" s="279"/>
      <c r="L379" s="279"/>
      <c r="M379" s="279"/>
      <c r="N379" s="279"/>
      <c r="O379" s="279"/>
      <c r="P379" s="279"/>
      <c r="Q379" s="279"/>
      <c r="R379" s="279"/>
      <c r="S379" s="279"/>
      <c r="T379" s="279"/>
      <c r="U379" s="279"/>
      <c r="V379" s="279"/>
    </row>
    <row r="380" spans="1:22" s="35" customFormat="1" ht="19.5" customHeight="1">
      <c r="A380" s="279"/>
      <c r="B380" s="189"/>
      <c r="C380" s="279"/>
      <c r="D380" s="279"/>
      <c r="E380" s="279"/>
      <c r="F380" s="279"/>
      <c r="G380" s="279"/>
      <c r="H380" s="279"/>
      <c r="I380" s="279"/>
      <c r="J380" s="279"/>
      <c r="K380" s="279"/>
      <c r="L380" s="279"/>
      <c r="M380" s="279"/>
      <c r="N380" s="279"/>
      <c r="O380" s="279"/>
      <c r="P380" s="279"/>
      <c r="Q380" s="279"/>
      <c r="R380" s="279"/>
      <c r="S380" s="279"/>
      <c r="T380" s="279"/>
      <c r="U380" s="279"/>
      <c r="V380" s="279"/>
    </row>
    <row r="381" spans="1:22" s="35" customFormat="1" ht="19.5" customHeight="1">
      <c r="A381" s="279"/>
      <c r="B381" s="189"/>
      <c r="C381" s="279"/>
      <c r="D381" s="279"/>
      <c r="E381" s="279"/>
      <c r="F381" s="279"/>
      <c r="G381" s="279"/>
      <c r="H381" s="279"/>
      <c r="I381" s="279"/>
      <c r="J381" s="279"/>
      <c r="K381" s="279"/>
      <c r="L381" s="279"/>
      <c r="M381" s="279"/>
      <c r="N381" s="279"/>
      <c r="O381" s="279"/>
      <c r="P381" s="279"/>
      <c r="Q381" s="279"/>
      <c r="R381" s="279"/>
      <c r="S381" s="279"/>
      <c r="T381" s="279"/>
      <c r="U381" s="279"/>
      <c r="V381" s="279"/>
    </row>
    <row r="382" spans="1:22" s="35" customFormat="1" ht="19.5" customHeight="1">
      <c r="A382" s="279"/>
      <c r="B382" s="189"/>
      <c r="C382" s="279"/>
      <c r="D382" s="279"/>
      <c r="E382" s="279"/>
      <c r="F382" s="279"/>
      <c r="G382" s="279"/>
      <c r="H382" s="279"/>
      <c r="I382" s="279"/>
      <c r="J382" s="279"/>
      <c r="K382" s="279"/>
      <c r="L382" s="279"/>
      <c r="M382" s="279"/>
      <c r="N382" s="279"/>
      <c r="O382" s="279"/>
      <c r="P382" s="279"/>
      <c r="Q382" s="279"/>
      <c r="R382" s="279"/>
      <c r="S382" s="279"/>
      <c r="T382" s="279"/>
      <c r="U382" s="279"/>
      <c r="V382" s="279"/>
    </row>
    <row r="383" spans="1:22" s="35" customFormat="1" ht="19.5" customHeight="1">
      <c r="A383" s="279"/>
      <c r="B383" s="189"/>
      <c r="C383" s="279"/>
      <c r="D383" s="279"/>
      <c r="E383" s="279"/>
      <c r="F383" s="279"/>
      <c r="G383" s="279"/>
      <c r="H383" s="279"/>
      <c r="I383" s="279"/>
      <c r="J383" s="279"/>
      <c r="K383" s="279"/>
      <c r="L383" s="279"/>
      <c r="M383" s="279"/>
      <c r="N383" s="279"/>
      <c r="O383" s="279"/>
      <c r="P383" s="279"/>
      <c r="Q383" s="279"/>
      <c r="R383" s="279"/>
      <c r="S383" s="279"/>
      <c r="T383" s="279"/>
      <c r="U383" s="279"/>
      <c r="V383" s="279"/>
    </row>
    <row r="384" spans="1:22" s="35" customFormat="1" ht="19.5" customHeight="1">
      <c r="A384" s="279"/>
      <c r="B384" s="189"/>
      <c r="C384" s="279"/>
      <c r="D384" s="279"/>
      <c r="E384" s="279"/>
      <c r="F384" s="279"/>
      <c r="G384" s="279"/>
      <c r="H384" s="279"/>
      <c r="I384" s="279"/>
      <c r="J384" s="279"/>
      <c r="K384" s="279"/>
      <c r="L384" s="279"/>
      <c r="M384" s="279"/>
      <c r="N384" s="279"/>
      <c r="O384" s="279"/>
      <c r="P384" s="279"/>
      <c r="Q384" s="279"/>
      <c r="R384" s="279"/>
      <c r="S384" s="279"/>
      <c r="T384" s="279"/>
      <c r="U384" s="279"/>
      <c r="V384" s="279"/>
    </row>
    <row r="385" spans="1:22" s="35" customFormat="1" ht="19.5" customHeight="1">
      <c r="A385" s="279"/>
      <c r="B385" s="189"/>
      <c r="C385" s="279"/>
      <c r="D385" s="279"/>
      <c r="E385" s="279"/>
      <c r="F385" s="279"/>
      <c r="G385" s="279"/>
      <c r="H385" s="279"/>
      <c r="I385" s="279"/>
      <c r="J385" s="279"/>
      <c r="K385" s="279"/>
      <c r="L385" s="279"/>
      <c r="M385" s="279"/>
      <c r="N385" s="279"/>
      <c r="O385" s="279"/>
      <c r="P385" s="279"/>
      <c r="Q385" s="279"/>
      <c r="R385" s="279"/>
      <c r="S385" s="279"/>
      <c r="T385" s="279"/>
      <c r="U385" s="279"/>
      <c r="V385" s="279"/>
    </row>
    <row r="386" spans="1:22" s="35" customFormat="1" ht="19.5" customHeight="1">
      <c r="A386" s="279"/>
      <c r="B386" s="189"/>
      <c r="C386" s="279"/>
      <c r="D386" s="279"/>
      <c r="E386" s="279"/>
      <c r="F386" s="279"/>
      <c r="G386" s="279"/>
      <c r="H386" s="279"/>
      <c r="I386" s="279"/>
      <c r="J386" s="279"/>
      <c r="K386" s="279"/>
      <c r="L386" s="279"/>
      <c r="M386" s="279"/>
      <c r="N386" s="279"/>
      <c r="O386" s="279"/>
      <c r="P386" s="279"/>
      <c r="Q386" s="279"/>
      <c r="R386" s="279"/>
      <c r="S386" s="279"/>
      <c r="T386" s="279"/>
      <c r="U386" s="279"/>
      <c r="V386" s="279"/>
    </row>
    <row r="387" spans="1:22" s="35" customFormat="1" ht="19.5" customHeight="1">
      <c r="A387" s="279"/>
      <c r="B387" s="189"/>
      <c r="C387" s="279"/>
      <c r="D387" s="279"/>
      <c r="E387" s="279"/>
      <c r="F387" s="279"/>
      <c r="G387" s="279"/>
      <c r="H387" s="279"/>
      <c r="I387" s="279"/>
      <c r="J387" s="279"/>
      <c r="K387" s="279"/>
      <c r="L387" s="279"/>
      <c r="M387" s="279"/>
      <c r="N387" s="279"/>
      <c r="O387" s="279"/>
      <c r="P387" s="279"/>
      <c r="Q387" s="279"/>
      <c r="R387" s="279"/>
      <c r="S387" s="279"/>
      <c r="T387" s="279"/>
      <c r="U387" s="279"/>
      <c r="V387" s="279"/>
    </row>
    <row r="388" spans="1:22" s="35" customFormat="1" ht="19.5" customHeight="1">
      <c r="A388" s="279"/>
      <c r="B388" s="189"/>
      <c r="C388" s="279"/>
      <c r="D388" s="279"/>
      <c r="E388" s="279"/>
      <c r="F388" s="279"/>
      <c r="G388" s="279"/>
      <c r="H388" s="279"/>
      <c r="I388" s="279"/>
      <c r="J388" s="279"/>
      <c r="K388" s="279"/>
      <c r="L388" s="279"/>
      <c r="M388" s="279"/>
      <c r="N388" s="279"/>
      <c r="O388" s="279"/>
      <c r="P388" s="279"/>
      <c r="Q388" s="279"/>
      <c r="R388" s="279"/>
      <c r="S388" s="279"/>
      <c r="T388" s="279"/>
      <c r="U388" s="279"/>
      <c r="V388" s="279"/>
    </row>
    <row r="389" spans="1:22" s="35" customFormat="1" ht="19.5" customHeight="1">
      <c r="A389" s="279"/>
      <c r="B389" s="189"/>
      <c r="C389" s="279"/>
      <c r="D389" s="279"/>
      <c r="E389" s="279"/>
      <c r="F389" s="279"/>
      <c r="G389" s="279"/>
      <c r="H389" s="279"/>
      <c r="I389" s="279"/>
      <c r="J389" s="279"/>
      <c r="K389" s="279"/>
      <c r="L389" s="279"/>
      <c r="M389" s="279"/>
      <c r="N389" s="279"/>
      <c r="O389" s="279"/>
      <c r="P389" s="279"/>
      <c r="Q389" s="279"/>
      <c r="R389" s="279"/>
      <c r="S389" s="279"/>
      <c r="T389" s="279"/>
      <c r="U389" s="279"/>
      <c r="V389" s="279"/>
    </row>
    <row r="390" spans="1:22" s="35" customFormat="1" ht="19.5" customHeight="1">
      <c r="A390" s="279"/>
      <c r="B390" s="189"/>
      <c r="C390" s="279"/>
      <c r="D390" s="279"/>
      <c r="E390" s="279"/>
      <c r="F390" s="279"/>
      <c r="G390" s="279"/>
      <c r="H390" s="279"/>
      <c r="I390" s="279"/>
      <c r="J390" s="279"/>
      <c r="K390" s="279"/>
      <c r="L390" s="279"/>
      <c r="M390" s="279"/>
      <c r="N390" s="279"/>
      <c r="O390" s="279"/>
      <c r="P390" s="279"/>
      <c r="Q390" s="279"/>
      <c r="R390" s="279"/>
      <c r="S390" s="279"/>
      <c r="T390" s="279"/>
      <c r="U390" s="279"/>
      <c r="V390" s="279"/>
    </row>
    <row r="391" spans="1:22" s="35" customFormat="1" ht="19.5" customHeight="1">
      <c r="A391" s="279"/>
      <c r="B391" s="189"/>
      <c r="C391" s="279"/>
      <c r="D391" s="279"/>
      <c r="E391" s="279"/>
      <c r="F391" s="279"/>
      <c r="G391" s="279"/>
      <c r="H391" s="279"/>
      <c r="I391" s="279"/>
      <c r="J391" s="279"/>
      <c r="K391" s="279"/>
      <c r="L391" s="279"/>
      <c r="M391" s="279"/>
      <c r="N391" s="279"/>
      <c r="O391" s="279"/>
      <c r="P391" s="279"/>
      <c r="Q391" s="279"/>
      <c r="R391" s="279"/>
      <c r="S391" s="279"/>
      <c r="T391" s="279"/>
      <c r="U391" s="279"/>
      <c r="V391" s="279"/>
    </row>
    <row r="392" spans="1:22" s="35" customFormat="1" ht="19.5" customHeight="1">
      <c r="A392" s="279"/>
      <c r="B392" s="189"/>
      <c r="C392" s="279"/>
      <c r="D392" s="279"/>
      <c r="E392" s="279"/>
      <c r="F392" s="279"/>
      <c r="G392" s="279"/>
      <c r="H392" s="279"/>
      <c r="I392" s="279"/>
      <c r="J392" s="279"/>
      <c r="K392" s="279"/>
      <c r="L392" s="279"/>
      <c r="M392" s="279"/>
      <c r="N392" s="279"/>
      <c r="O392" s="279"/>
      <c r="P392" s="279"/>
      <c r="Q392" s="279"/>
      <c r="R392" s="279"/>
      <c r="S392" s="279"/>
      <c r="T392" s="279"/>
      <c r="U392" s="279"/>
      <c r="V392" s="279"/>
    </row>
    <row r="393" spans="1:22" s="35" customFormat="1" ht="19.5" customHeight="1">
      <c r="A393" s="279"/>
      <c r="B393" s="189"/>
      <c r="C393" s="279"/>
      <c r="D393" s="279"/>
      <c r="E393" s="279"/>
      <c r="F393" s="279"/>
      <c r="G393" s="279"/>
      <c r="H393" s="279"/>
      <c r="I393" s="279"/>
      <c r="J393" s="279"/>
      <c r="K393" s="279"/>
      <c r="L393" s="279"/>
      <c r="M393" s="279"/>
      <c r="N393" s="279"/>
      <c r="O393" s="279"/>
      <c r="P393" s="279"/>
      <c r="Q393" s="279"/>
      <c r="R393" s="279"/>
      <c r="S393" s="279"/>
      <c r="T393" s="279"/>
      <c r="U393" s="279"/>
      <c r="V393" s="279"/>
    </row>
    <row r="394" spans="1:22" s="35" customFormat="1" ht="19.5" customHeight="1">
      <c r="A394" s="279"/>
      <c r="B394" s="189"/>
      <c r="C394" s="279"/>
      <c r="D394" s="279"/>
      <c r="E394" s="279"/>
      <c r="F394" s="279"/>
      <c r="G394" s="279"/>
      <c r="H394" s="279"/>
      <c r="I394" s="279"/>
      <c r="J394" s="279"/>
      <c r="K394" s="279"/>
      <c r="L394" s="279"/>
      <c r="M394" s="279"/>
      <c r="N394" s="279"/>
      <c r="O394" s="279"/>
      <c r="P394" s="279"/>
      <c r="Q394" s="279"/>
      <c r="R394" s="279"/>
      <c r="S394" s="279"/>
      <c r="T394" s="279"/>
      <c r="U394" s="279"/>
      <c r="V394" s="279"/>
    </row>
    <row r="395" spans="1:22" s="35" customFormat="1" ht="19.5" customHeight="1">
      <c r="A395" s="279"/>
      <c r="B395" s="189"/>
      <c r="C395" s="279"/>
      <c r="D395" s="279"/>
      <c r="E395" s="279"/>
      <c r="F395" s="279"/>
      <c r="G395" s="279"/>
      <c r="H395" s="279"/>
      <c r="I395" s="279"/>
      <c r="J395" s="279"/>
      <c r="K395" s="279"/>
      <c r="L395" s="279"/>
      <c r="M395" s="279"/>
      <c r="N395" s="279"/>
      <c r="O395" s="279"/>
      <c r="P395" s="279"/>
      <c r="Q395" s="279"/>
      <c r="R395" s="279"/>
      <c r="S395" s="279"/>
      <c r="T395" s="279"/>
      <c r="U395" s="279"/>
      <c r="V395" s="279"/>
    </row>
    <row r="396" spans="1:22" s="35" customFormat="1" ht="19.5" customHeight="1">
      <c r="A396" s="279"/>
      <c r="B396" s="189"/>
      <c r="C396" s="279"/>
      <c r="D396" s="279"/>
      <c r="E396" s="279"/>
      <c r="F396" s="279"/>
      <c r="G396" s="279"/>
      <c r="H396" s="279"/>
      <c r="I396" s="279"/>
      <c r="J396" s="279"/>
      <c r="K396" s="279"/>
      <c r="L396" s="279"/>
      <c r="M396" s="279"/>
      <c r="N396" s="279"/>
      <c r="O396" s="279"/>
      <c r="P396" s="279"/>
      <c r="Q396" s="279"/>
      <c r="R396" s="279"/>
      <c r="S396" s="279"/>
      <c r="T396" s="279"/>
      <c r="U396" s="279"/>
      <c r="V396" s="279"/>
    </row>
    <row r="397" spans="1:22" s="35" customFormat="1" ht="19.5" customHeight="1">
      <c r="A397" s="279"/>
      <c r="B397" s="189"/>
      <c r="C397" s="279"/>
      <c r="D397" s="279"/>
      <c r="E397" s="279"/>
      <c r="F397" s="279"/>
      <c r="G397" s="279"/>
      <c r="H397" s="279"/>
      <c r="I397" s="279"/>
      <c r="J397" s="279"/>
      <c r="K397" s="279"/>
      <c r="L397" s="279"/>
      <c r="M397" s="279"/>
      <c r="N397" s="279"/>
      <c r="O397" s="279"/>
      <c r="P397" s="279"/>
      <c r="Q397" s="279"/>
      <c r="R397" s="279"/>
      <c r="S397" s="279"/>
      <c r="T397" s="279"/>
      <c r="U397" s="279"/>
      <c r="V397" s="279"/>
    </row>
    <row r="398" spans="1:22" s="35" customFormat="1" ht="19.5" customHeight="1">
      <c r="A398" s="279"/>
      <c r="B398" s="189"/>
      <c r="C398" s="279"/>
      <c r="D398" s="279"/>
      <c r="E398" s="279"/>
      <c r="F398" s="279"/>
      <c r="G398" s="279"/>
      <c r="H398" s="279"/>
      <c r="I398" s="279"/>
      <c r="J398" s="279"/>
      <c r="K398" s="279"/>
      <c r="L398" s="279"/>
      <c r="M398" s="279"/>
      <c r="N398" s="279"/>
      <c r="O398" s="279"/>
      <c r="P398" s="279"/>
      <c r="Q398" s="279"/>
      <c r="R398" s="279"/>
      <c r="S398" s="279"/>
      <c r="T398" s="279"/>
      <c r="U398" s="279"/>
      <c r="V398" s="279"/>
    </row>
    <row r="399" spans="1:22" s="35" customFormat="1" ht="19.5" customHeight="1">
      <c r="A399" s="279"/>
      <c r="B399" s="189"/>
      <c r="C399" s="279"/>
      <c r="D399" s="279"/>
      <c r="E399" s="279"/>
      <c r="F399" s="279"/>
      <c r="G399" s="279"/>
      <c r="H399" s="279"/>
      <c r="I399" s="279"/>
      <c r="J399" s="279"/>
      <c r="K399" s="279"/>
      <c r="L399" s="279"/>
      <c r="M399" s="279"/>
      <c r="N399" s="279"/>
      <c r="O399" s="279"/>
      <c r="P399" s="279"/>
      <c r="Q399" s="279"/>
      <c r="R399" s="279"/>
      <c r="S399" s="279"/>
      <c r="T399" s="279"/>
      <c r="U399" s="279"/>
      <c r="V399" s="279"/>
    </row>
    <row r="400" spans="1:22" s="35" customFormat="1" ht="19.5" customHeight="1">
      <c r="A400" s="279"/>
      <c r="B400" s="189"/>
      <c r="C400" s="279"/>
      <c r="D400" s="279"/>
      <c r="E400" s="279"/>
      <c r="F400" s="279"/>
      <c r="G400" s="279"/>
      <c r="H400" s="279"/>
      <c r="I400" s="279"/>
      <c r="J400" s="279"/>
      <c r="K400" s="279"/>
      <c r="L400" s="279"/>
      <c r="M400" s="279"/>
      <c r="N400" s="279"/>
      <c r="O400" s="279"/>
      <c r="P400" s="279"/>
      <c r="Q400" s="279"/>
      <c r="R400" s="279"/>
      <c r="S400" s="279"/>
      <c r="T400" s="279"/>
      <c r="U400" s="279"/>
      <c r="V400" s="279"/>
    </row>
    <row r="401" spans="1:22" s="35" customFormat="1" ht="19.5" customHeight="1">
      <c r="A401" s="279"/>
      <c r="B401" s="189"/>
      <c r="C401" s="279"/>
      <c r="D401" s="279"/>
      <c r="E401" s="279"/>
      <c r="F401" s="279"/>
      <c r="G401" s="279"/>
      <c r="H401" s="279"/>
      <c r="I401" s="279"/>
      <c r="J401" s="279"/>
      <c r="K401" s="279"/>
      <c r="L401" s="279"/>
      <c r="M401" s="279"/>
      <c r="N401" s="279"/>
      <c r="O401" s="279"/>
      <c r="P401" s="279"/>
      <c r="Q401" s="279"/>
      <c r="R401" s="279"/>
      <c r="S401" s="279"/>
      <c r="T401" s="279"/>
      <c r="U401" s="279"/>
      <c r="V401" s="279"/>
    </row>
    <row r="402" spans="1:22" s="35" customFormat="1" ht="19.5" customHeight="1">
      <c r="A402" s="279"/>
      <c r="B402" s="189"/>
      <c r="C402" s="279"/>
      <c r="D402" s="279"/>
      <c r="E402" s="279"/>
      <c r="F402" s="279"/>
      <c r="G402" s="279"/>
      <c r="H402" s="279"/>
      <c r="I402" s="279"/>
      <c r="J402" s="279"/>
      <c r="K402" s="279"/>
      <c r="L402" s="279"/>
      <c r="M402" s="279"/>
      <c r="N402" s="279"/>
      <c r="O402" s="279"/>
      <c r="P402" s="279"/>
      <c r="Q402" s="279"/>
      <c r="R402" s="279"/>
      <c r="S402" s="279"/>
      <c r="T402" s="279"/>
      <c r="U402" s="279"/>
      <c r="V402" s="279"/>
    </row>
    <row r="403" spans="1:22" s="35" customFormat="1" ht="19.5" customHeight="1">
      <c r="A403" s="279"/>
      <c r="B403" s="189"/>
      <c r="C403" s="279"/>
      <c r="D403" s="279"/>
      <c r="E403" s="279"/>
      <c r="F403" s="279"/>
      <c r="G403" s="279"/>
      <c r="H403" s="279"/>
      <c r="I403" s="279"/>
      <c r="J403" s="279"/>
      <c r="K403" s="279"/>
      <c r="L403" s="279"/>
      <c r="M403" s="279"/>
      <c r="N403" s="279"/>
      <c r="O403" s="279"/>
      <c r="P403" s="279"/>
      <c r="Q403" s="279"/>
      <c r="R403" s="279"/>
      <c r="S403" s="279"/>
      <c r="T403" s="279"/>
      <c r="U403" s="279"/>
      <c r="V403" s="279"/>
    </row>
    <row r="404" spans="1:22" s="35" customFormat="1" ht="19.5" customHeight="1">
      <c r="A404" s="279"/>
      <c r="B404" s="189"/>
      <c r="C404" s="279"/>
      <c r="D404" s="279"/>
      <c r="E404" s="279"/>
      <c r="F404" s="279"/>
      <c r="G404" s="279"/>
      <c r="H404" s="279"/>
      <c r="I404" s="279"/>
      <c r="J404" s="279"/>
      <c r="K404" s="279"/>
      <c r="L404" s="279"/>
      <c r="M404" s="279"/>
      <c r="N404" s="279"/>
      <c r="O404" s="279"/>
      <c r="P404" s="279"/>
      <c r="Q404" s="279"/>
      <c r="R404" s="279"/>
      <c r="S404" s="279"/>
      <c r="T404" s="279"/>
      <c r="U404" s="279"/>
      <c r="V404" s="279"/>
    </row>
    <row r="405" spans="1:22" s="35" customFormat="1" ht="19.5" customHeight="1">
      <c r="A405" s="279"/>
      <c r="B405" s="189"/>
      <c r="C405" s="279"/>
      <c r="D405" s="279"/>
      <c r="E405" s="279"/>
      <c r="F405" s="279"/>
      <c r="G405" s="279"/>
      <c r="H405" s="279"/>
      <c r="I405" s="279"/>
      <c r="J405" s="279"/>
      <c r="K405" s="279"/>
      <c r="L405" s="279"/>
      <c r="M405" s="279"/>
      <c r="N405" s="279"/>
      <c r="O405" s="279"/>
      <c r="P405" s="279"/>
      <c r="Q405" s="279"/>
      <c r="R405" s="279"/>
      <c r="S405" s="279"/>
      <c r="T405" s="279"/>
      <c r="U405" s="279"/>
      <c r="V405" s="279"/>
    </row>
    <row r="406" spans="1:22" s="35" customFormat="1" ht="19.5" customHeight="1">
      <c r="A406" s="279"/>
      <c r="B406" s="189"/>
      <c r="C406" s="279"/>
      <c r="D406" s="279"/>
      <c r="E406" s="279"/>
      <c r="F406" s="279"/>
      <c r="G406" s="279"/>
      <c r="H406" s="279"/>
      <c r="I406" s="279"/>
      <c r="J406" s="279"/>
      <c r="K406" s="279"/>
      <c r="L406" s="279"/>
      <c r="M406" s="279"/>
      <c r="N406" s="279"/>
      <c r="O406" s="279"/>
      <c r="P406" s="279"/>
      <c r="Q406" s="279"/>
      <c r="R406" s="279"/>
      <c r="S406" s="279"/>
      <c r="T406" s="279"/>
      <c r="U406" s="279"/>
      <c r="V406" s="279"/>
    </row>
    <row r="407" spans="1:22" s="35" customFormat="1" ht="19.5" customHeight="1">
      <c r="A407" s="279"/>
      <c r="B407" s="189"/>
      <c r="C407" s="279"/>
      <c r="D407" s="279"/>
      <c r="E407" s="279"/>
      <c r="F407" s="279"/>
      <c r="G407" s="279"/>
      <c r="H407" s="279"/>
      <c r="I407" s="279"/>
      <c r="J407" s="279"/>
      <c r="K407" s="279"/>
      <c r="L407" s="279"/>
      <c r="M407" s="279"/>
      <c r="N407" s="279"/>
      <c r="O407" s="279"/>
      <c r="P407" s="279"/>
      <c r="Q407" s="279"/>
      <c r="R407" s="279"/>
      <c r="S407" s="279"/>
      <c r="T407" s="279"/>
      <c r="U407" s="279"/>
      <c r="V407" s="279"/>
    </row>
    <row r="408" spans="1:22" s="35" customFormat="1" ht="19.5" customHeight="1">
      <c r="A408" s="279"/>
      <c r="B408" s="189"/>
      <c r="C408" s="279"/>
      <c r="D408" s="279"/>
      <c r="E408" s="279"/>
      <c r="F408" s="279"/>
      <c r="G408" s="279"/>
      <c r="H408" s="279"/>
      <c r="I408" s="279"/>
      <c r="J408" s="279"/>
      <c r="K408" s="279"/>
      <c r="L408" s="279"/>
      <c r="M408" s="279"/>
      <c r="N408" s="279"/>
      <c r="O408" s="279"/>
      <c r="P408" s="279"/>
      <c r="Q408" s="279"/>
      <c r="R408" s="279"/>
      <c r="S408" s="279"/>
      <c r="T408" s="279"/>
      <c r="U408" s="279"/>
      <c r="V408" s="279"/>
    </row>
    <row r="409" spans="1:22" s="35" customFormat="1" ht="19.5" customHeight="1">
      <c r="A409" s="279"/>
      <c r="B409" s="189"/>
      <c r="C409" s="279"/>
      <c r="D409" s="279"/>
      <c r="E409" s="279"/>
      <c r="F409" s="279"/>
      <c r="G409" s="279"/>
      <c r="H409" s="279"/>
      <c r="I409" s="279"/>
      <c r="J409" s="279"/>
      <c r="K409" s="279"/>
      <c r="L409" s="279"/>
      <c r="M409" s="279"/>
      <c r="N409" s="279"/>
      <c r="O409" s="279"/>
      <c r="P409" s="279"/>
      <c r="Q409" s="279"/>
      <c r="R409" s="279"/>
      <c r="S409" s="279"/>
      <c r="T409" s="279"/>
      <c r="U409" s="279"/>
      <c r="V409" s="279"/>
    </row>
    <row r="410" spans="1:22" s="35" customFormat="1" ht="19.5" customHeight="1">
      <c r="A410" s="279"/>
      <c r="B410" s="189"/>
      <c r="C410" s="279"/>
      <c r="D410" s="279"/>
      <c r="E410" s="279"/>
      <c r="F410" s="279"/>
      <c r="G410" s="279"/>
      <c r="H410" s="279"/>
      <c r="I410" s="279"/>
      <c r="J410" s="279"/>
      <c r="K410" s="279"/>
      <c r="L410" s="279"/>
      <c r="M410" s="279"/>
      <c r="N410" s="279"/>
      <c r="O410" s="279"/>
      <c r="P410" s="279"/>
      <c r="Q410" s="279"/>
      <c r="R410" s="279"/>
      <c r="S410" s="279"/>
      <c r="T410" s="279"/>
      <c r="U410" s="279"/>
      <c r="V410" s="279"/>
    </row>
    <row r="411" spans="1:22" s="35" customFormat="1" ht="19.5" customHeight="1">
      <c r="A411" s="279"/>
      <c r="B411" s="189"/>
      <c r="C411" s="279"/>
      <c r="D411" s="279"/>
      <c r="E411" s="279"/>
      <c r="F411" s="279"/>
      <c r="G411" s="279"/>
      <c r="H411" s="279"/>
      <c r="I411" s="279"/>
      <c r="J411" s="279"/>
      <c r="K411" s="279"/>
      <c r="L411" s="279"/>
      <c r="M411" s="279"/>
      <c r="N411" s="279"/>
      <c r="O411" s="279"/>
      <c r="P411" s="279"/>
      <c r="Q411" s="279"/>
      <c r="R411" s="279"/>
      <c r="S411" s="279"/>
      <c r="T411" s="279"/>
      <c r="U411" s="279"/>
      <c r="V411" s="279"/>
    </row>
    <row r="412" spans="1:22" s="35" customFormat="1" ht="19.5" customHeight="1">
      <c r="A412" s="279"/>
      <c r="B412" s="189"/>
      <c r="C412" s="279"/>
      <c r="D412" s="279"/>
      <c r="E412" s="279"/>
      <c r="F412" s="279"/>
      <c r="G412" s="279"/>
      <c r="H412" s="279"/>
      <c r="I412" s="279"/>
      <c r="J412" s="279"/>
      <c r="K412" s="279"/>
      <c r="L412" s="279"/>
      <c r="M412" s="279"/>
      <c r="N412" s="279"/>
      <c r="O412" s="279"/>
      <c r="P412" s="279"/>
      <c r="Q412" s="279"/>
      <c r="R412" s="279"/>
      <c r="S412" s="279"/>
      <c r="T412" s="279"/>
      <c r="U412" s="279"/>
      <c r="V412" s="279"/>
    </row>
    <row r="413" spans="1:22" s="35" customFormat="1" ht="19.5" customHeight="1">
      <c r="A413" s="279"/>
      <c r="B413" s="189"/>
      <c r="C413" s="279"/>
      <c r="D413" s="279"/>
      <c r="E413" s="279"/>
      <c r="F413" s="279"/>
      <c r="G413" s="279"/>
      <c r="H413" s="279"/>
      <c r="I413" s="279"/>
      <c r="J413" s="279"/>
      <c r="K413" s="279"/>
      <c r="L413" s="279"/>
      <c r="M413" s="279"/>
      <c r="N413" s="279"/>
      <c r="O413" s="279"/>
      <c r="P413" s="279"/>
      <c r="Q413" s="279"/>
      <c r="R413" s="279"/>
      <c r="S413" s="279"/>
      <c r="T413" s="279"/>
      <c r="U413" s="279"/>
      <c r="V413" s="279"/>
    </row>
    <row r="414" spans="1:22" s="35" customFormat="1" ht="19.5" customHeight="1">
      <c r="A414" s="279"/>
      <c r="B414" s="189"/>
      <c r="C414" s="279"/>
      <c r="D414" s="279"/>
      <c r="E414" s="279"/>
      <c r="F414" s="279"/>
      <c r="G414" s="279"/>
      <c r="H414" s="279"/>
      <c r="I414" s="279"/>
      <c r="J414" s="279"/>
      <c r="K414" s="279"/>
      <c r="L414" s="279"/>
      <c r="M414" s="279"/>
      <c r="N414" s="279"/>
      <c r="O414" s="279"/>
      <c r="P414" s="279"/>
      <c r="Q414" s="279"/>
      <c r="R414" s="279"/>
      <c r="S414" s="279"/>
      <c r="T414" s="279"/>
      <c r="U414" s="279"/>
      <c r="V414" s="279"/>
    </row>
    <row r="415" spans="1:22" s="35" customFormat="1" ht="19.5" customHeight="1">
      <c r="A415" s="279"/>
      <c r="B415" s="189"/>
      <c r="C415" s="279"/>
      <c r="D415" s="279"/>
      <c r="E415" s="279"/>
      <c r="F415" s="279"/>
      <c r="G415" s="279"/>
      <c r="H415" s="279"/>
      <c r="I415" s="279"/>
      <c r="J415" s="279"/>
      <c r="K415" s="279"/>
      <c r="L415" s="279"/>
      <c r="M415" s="279"/>
      <c r="N415" s="279"/>
      <c r="O415" s="279"/>
      <c r="P415" s="279"/>
      <c r="Q415" s="279"/>
      <c r="R415" s="279"/>
      <c r="S415" s="279"/>
      <c r="T415" s="279"/>
      <c r="U415" s="279"/>
      <c r="V415" s="279"/>
    </row>
    <row r="416" spans="1:22" s="35" customFormat="1" ht="19.5" customHeight="1">
      <c r="A416" s="279"/>
      <c r="B416" s="189"/>
      <c r="C416" s="279"/>
      <c r="D416" s="279"/>
      <c r="E416" s="279"/>
      <c r="F416" s="279"/>
      <c r="G416" s="279"/>
      <c r="H416" s="279"/>
      <c r="I416" s="279"/>
      <c r="J416" s="279"/>
      <c r="K416" s="279"/>
      <c r="L416" s="279"/>
      <c r="M416" s="279"/>
      <c r="N416" s="279"/>
      <c r="O416" s="279"/>
      <c r="P416" s="279"/>
      <c r="Q416" s="279"/>
      <c r="R416" s="279"/>
      <c r="S416" s="279"/>
      <c r="T416" s="279"/>
      <c r="U416" s="279"/>
      <c r="V416" s="279"/>
    </row>
    <row r="417" spans="1:22" s="35" customFormat="1" ht="19.5" customHeight="1">
      <c r="A417" s="279"/>
      <c r="B417" s="189"/>
      <c r="C417" s="279"/>
      <c r="D417" s="279"/>
      <c r="E417" s="279"/>
      <c r="F417" s="279"/>
      <c r="G417" s="279"/>
      <c r="H417" s="279"/>
      <c r="I417" s="279"/>
      <c r="J417" s="279"/>
      <c r="K417" s="279"/>
      <c r="L417" s="279"/>
      <c r="M417" s="279"/>
      <c r="N417" s="279"/>
      <c r="O417" s="279"/>
      <c r="P417" s="279"/>
      <c r="Q417" s="279"/>
      <c r="R417" s="279"/>
      <c r="S417" s="279"/>
      <c r="T417" s="279"/>
      <c r="U417" s="279"/>
      <c r="V417" s="279"/>
    </row>
    <row r="418" spans="1:22" s="35" customFormat="1" ht="19.5" customHeight="1">
      <c r="A418" s="279"/>
      <c r="B418" s="189"/>
      <c r="C418" s="279"/>
      <c r="D418" s="279"/>
      <c r="E418" s="279"/>
      <c r="F418" s="279"/>
      <c r="G418" s="279"/>
      <c r="H418" s="279"/>
      <c r="I418" s="279"/>
      <c r="J418" s="279"/>
      <c r="K418" s="279"/>
      <c r="L418" s="279"/>
      <c r="M418" s="279"/>
      <c r="N418" s="279"/>
      <c r="O418" s="279"/>
      <c r="P418" s="279"/>
      <c r="Q418" s="279"/>
      <c r="R418" s="279"/>
      <c r="S418" s="279"/>
      <c r="T418" s="279"/>
      <c r="U418" s="279"/>
      <c r="V418" s="279"/>
    </row>
    <row r="419" spans="1:22" s="35" customFormat="1" ht="19.5" customHeight="1">
      <c r="A419" s="279"/>
      <c r="B419" s="189"/>
      <c r="C419" s="279"/>
      <c r="D419" s="279"/>
      <c r="E419" s="279"/>
      <c r="F419" s="279"/>
      <c r="G419" s="279"/>
      <c r="H419" s="279"/>
      <c r="I419" s="279"/>
      <c r="J419" s="279"/>
      <c r="K419" s="279"/>
      <c r="L419" s="279"/>
      <c r="M419" s="279"/>
      <c r="N419" s="279"/>
      <c r="O419" s="279"/>
      <c r="P419" s="279"/>
      <c r="Q419" s="279"/>
      <c r="R419" s="279"/>
      <c r="S419" s="279"/>
      <c r="T419" s="279"/>
      <c r="U419" s="279"/>
      <c r="V419" s="279"/>
    </row>
    <row r="420" s="35" customFormat="1" ht="19.5" customHeight="1">
      <c r="B420" s="42"/>
    </row>
    <row r="421" s="35" customFormat="1" ht="19.5" customHeight="1">
      <c r="B421" s="42"/>
    </row>
    <row r="422" s="35" customFormat="1" ht="19.5" customHeight="1">
      <c r="B422" s="42"/>
    </row>
    <row r="423" s="35" customFormat="1" ht="19.5" customHeight="1">
      <c r="B423" s="42"/>
    </row>
    <row r="424" s="35" customFormat="1" ht="19.5" customHeight="1">
      <c r="B424" s="42"/>
    </row>
    <row r="425" s="35" customFormat="1" ht="19.5" customHeight="1">
      <c r="B425" s="42"/>
    </row>
    <row r="426" s="35" customFormat="1" ht="19.5" customHeight="1">
      <c r="B426" s="42"/>
    </row>
    <row r="427" s="35" customFormat="1" ht="19.5" customHeight="1">
      <c r="B427" s="42"/>
    </row>
    <row r="428" s="35" customFormat="1" ht="19.5" customHeight="1">
      <c r="B428" s="42"/>
    </row>
    <row r="429" s="35" customFormat="1" ht="19.5" customHeight="1">
      <c r="B429" s="42"/>
    </row>
    <row r="430" s="35" customFormat="1" ht="19.5" customHeight="1">
      <c r="B430" s="42"/>
    </row>
    <row r="431" s="35" customFormat="1" ht="19.5" customHeight="1">
      <c r="B431" s="42"/>
    </row>
    <row r="432" s="35" customFormat="1" ht="19.5" customHeight="1">
      <c r="B432" s="42"/>
    </row>
    <row r="433" s="35" customFormat="1" ht="19.5" customHeight="1">
      <c r="B433" s="42"/>
    </row>
    <row r="434" s="35" customFormat="1" ht="19.5" customHeight="1">
      <c r="B434" s="42"/>
    </row>
    <row r="435" s="35" customFormat="1" ht="19.5" customHeight="1">
      <c r="B435" s="42"/>
    </row>
    <row r="436" s="35" customFormat="1" ht="19.5" customHeight="1">
      <c r="B436" s="42"/>
    </row>
    <row r="437" s="35" customFormat="1" ht="19.5" customHeight="1">
      <c r="B437" s="42"/>
    </row>
    <row r="438" s="35" customFormat="1" ht="19.5" customHeight="1">
      <c r="B438" s="42"/>
    </row>
    <row r="439" s="35" customFormat="1" ht="19.5" customHeight="1">
      <c r="B439" s="42"/>
    </row>
    <row r="440" s="35" customFormat="1" ht="19.5" customHeight="1">
      <c r="B440" s="42"/>
    </row>
    <row r="441" s="35" customFormat="1" ht="19.5" customHeight="1">
      <c r="B441" s="42"/>
    </row>
    <row r="442" s="35" customFormat="1" ht="19.5" customHeight="1">
      <c r="B442" s="42"/>
    </row>
    <row r="443" s="35" customFormat="1" ht="19.5" customHeight="1">
      <c r="B443" s="42"/>
    </row>
    <row r="444" s="35" customFormat="1" ht="19.5" customHeight="1">
      <c r="B444" s="42"/>
    </row>
    <row r="445" s="35" customFormat="1" ht="19.5" customHeight="1">
      <c r="B445" s="42"/>
    </row>
    <row r="446" s="35" customFormat="1" ht="19.5" customHeight="1">
      <c r="B446" s="42"/>
    </row>
    <row r="447" s="35" customFormat="1" ht="19.5" customHeight="1">
      <c r="B447" s="42"/>
    </row>
    <row r="448" s="35" customFormat="1" ht="19.5" customHeight="1">
      <c r="B448" s="42"/>
    </row>
    <row r="449" s="35" customFormat="1" ht="19.5" customHeight="1">
      <c r="B449" s="42"/>
    </row>
    <row r="450" s="35" customFormat="1" ht="19.5" customHeight="1">
      <c r="B450" s="42"/>
    </row>
    <row r="451" s="35" customFormat="1" ht="19.5" customHeight="1">
      <c r="B451" s="42"/>
    </row>
    <row r="452" s="35" customFormat="1" ht="19.5" customHeight="1">
      <c r="B452" s="42"/>
    </row>
    <row r="453" s="35" customFormat="1" ht="19.5" customHeight="1">
      <c r="B453" s="42"/>
    </row>
    <row r="454" s="35" customFormat="1" ht="19.5" customHeight="1">
      <c r="B454" s="42"/>
    </row>
    <row r="455" s="35" customFormat="1" ht="19.5" customHeight="1">
      <c r="B455" s="42"/>
    </row>
    <row r="456" s="35" customFormat="1" ht="19.5" customHeight="1">
      <c r="B456" s="42"/>
    </row>
    <row r="457" s="35" customFormat="1" ht="19.5" customHeight="1">
      <c r="B457" s="42"/>
    </row>
    <row r="458" s="35" customFormat="1" ht="19.5" customHeight="1">
      <c r="B458" s="42"/>
    </row>
    <row r="459" s="35" customFormat="1" ht="19.5" customHeight="1">
      <c r="B459" s="42"/>
    </row>
    <row r="460" s="35" customFormat="1" ht="19.5" customHeight="1">
      <c r="B460" s="42"/>
    </row>
    <row r="461" s="35" customFormat="1" ht="19.5" customHeight="1">
      <c r="B461" s="42"/>
    </row>
    <row r="462" s="35" customFormat="1" ht="19.5" customHeight="1">
      <c r="B462" s="42"/>
    </row>
    <row r="463" s="35" customFormat="1" ht="19.5" customHeight="1">
      <c r="B463" s="42"/>
    </row>
    <row r="464" s="35" customFormat="1" ht="19.5" customHeight="1">
      <c r="B464" s="42"/>
    </row>
    <row r="465" s="35" customFormat="1" ht="19.5" customHeight="1">
      <c r="B465" s="42"/>
    </row>
    <row r="466" s="35" customFormat="1" ht="19.5" customHeight="1">
      <c r="B466" s="42"/>
    </row>
    <row r="467" s="35" customFormat="1" ht="19.5" customHeight="1">
      <c r="B467" s="42"/>
    </row>
    <row r="468" s="35" customFormat="1" ht="19.5" customHeight="1">
      <c r="B468" s="42"/>
    </row>
    <row r="469" s="35" customFormat="1" ht="19.5" customHeight="1">
      <c r="B469" s="42"/>
    </row>
    <row r="470" s="35" customFormat="1" ht="19.5" customHeight="1">
      <c r="B470" s="42"/>
    </row>
    <row r="471" s="35" customFormat="1" ht="19.5" customHeight="1">
      <c r="B471" s="42"/>
    </row>
    <row r="472" s="35" customFormat="1" ht="19.5" customHeight="1">
      <c r="B472" s="42"/>
    </row>
    <row r="473" s="35" customFormat="1" ht="19.5" customHeight="1">
      <c r="B473" s="42"/>
    </row>
    <row r="474" s="35" customFormat="1" ht="19.5" customHeight="1">
      <c r="B474" s="42"/>
    </row>
    <row r="475" s="35" customFormat="1" ht="19.5" customHeight="1">
      <c r="B475" s="42"/>
    </row>
    <row r="476" s="35" customFormat="1" ht="19.5" customHeight="1">
      <c r="B476" s="42"/>
    </row>
    <row r="477" s="35" customFormat="1" ht="19.5" customHeight="1">
      <c r="B477" s="42"/>
    </row>
    <row r="478" s="35" customFormat="1" ht="19.5" customHeight="1">
      <c r="B478" s="42"/>
    </row>
    <row r="479" s="35" customFormat="1" ht="19.5" customHeight="1">
      <c r="B479" s="42"/>
    </row>
    <row r="480" s="35" customFormat="1" ht="19.5" customHeight="1">
      <c r="B480" s="42"/>
    </row>
    <row r="481" s="35" customFormat="1" ht="19.5" customHeight="1">
      <c r="B481" s="42"/>
    </row>
    <row r="482" s="35" customFormat="1" ht="19.5" customHeight="1">
      <c r="B482" s="42"/>
    </row>
    <row r="483" s="35" customFormat="1" ht="19.5" customHeight="1">
      <c r="B483" s="42"/>
    </row>
    <row r="484" s="35" customFormat="1" ht="19.5" customHeight="1">
      <c r="B484" s="42"/>
    </row>
    <row r="485" s="35" customFormat="1" ht="19.5" customHeight="1">
      <c r="B485" s="42"/>
    </row>
    <row r="486" s="35" customFormat="1" ht="19.5" customHeight="1">
      <c r="B486" s="42"/>
    </row>
    <row r="487" s="35" customFormat="1" ht="19.5" customHeight="1">
      <c r="B487" s="42"/>
    </row>
    <row r="488" s="35" customFormat="1" ht="19.5" customHeight="1">
      <c r="B488" s="42"/>
    </row>
    <row r="489" s="35" customFormat="1" ht="19.5" customHeight="1">
      <c r="B489" s="42"/>
    </row>
    <row r="490" s="35" customFormat="1" ht="19.5" customHeight="1">
      <c r="B490" s="42"/>
    </row>
    <row r="491" s="35" customFormat="1" ht="19.5" customHeight="1">
      <c r="B491" s="42"/>
    </row>
    <row r="492" s="35" customFormat="1" ht="19.5" customHeight="1">
      <c r="B492" s="42"/>
    </row>
    <row r="493" s="35" customFormat="1" ht="19.5" customHeight="1">
      <c r="B493" s="42"/>
    </row>
    <row r="494" s="35" customFormat="1" ht="19.5" customHeight="1">
      <c r="B494" s="42"/>
    </row>
    <row r="495" s="35" customFormat="1" ht="19.5" customHeight="1">
      <c r="B495" s="42"/>
    </row>
    <row r="496" s="35" customFormat="1" ht="19.5" customHeight="1">
      <c r="B496" s="42"/>
    </row>
    <row r="497" s="35" customFormat="1" ht="19.5" customHeight="1">
      <c r="B497" s="42"/>
    </row>
    <row r="498" s="35" customFormat="1" ht="19.5" customHeight="1">
      <c r="B498" s="42"/>
    </row>
    <row r="499" s="35" customFormat="1" ht="19.5" customHeight="1">
      <c r="B499" s="42"/>
    </row>
    <row r="500" s="35" customFormat="1" ht="19.5" customHeight="1">
      <c r="B500" s="42"/>
    </row>
    <row r="501" s="35" customFormat="1" ht="19.5" customHeight="1">
      <c r="B501" s="42"/>
    </row>
    <row r="502" s="35" customFormat="1" ht="19.5" customHeight="1">
      <c r="B502" s="42"/>
    </row>
    <row r="503" s="35" customFormat="1" ht="19.5" customHeight="1">
      <c r="B503" s="42"/>
    </row>
    <row r="504" s="35" customFormat="1" ht="19.5" customHeight="1">
      <c r="B504" s="42"/>
    </row>
    <row r="505" s="35" customFormat="1" ht="19.5" customHeight="1">
      <c r="B505" s="42"/>
    </row>
    <row r="506" s="35" customFormat="1" ht="19.5" customHeight="1">
      <c r="B506" s="42"/>
    </row>
    <row r="507" s="35" customFormat="1" ht="19.5" customHeight="1">
      <c r="B507" s="42"/>
    </row>
    <row r="508" s="35" customFormat="1" ht="19.5" customHeight="1">
      <c r="B508" s="42"/>
    </row>
    <row r="509" s="35" customFormat="1" ht="19.5" customHeight="1">
      <c r="B509" s="42"/>
    </row>
    <row r="510" s="35" customFormat="1" ht="19.5" customHeight="1">
      <c r="B510" s="42"/>
    </row>
    <row r="511" s="35" customFormat="1" ht="19.5" customHeight="1">
      <c r="B511" s="42"/>
    </row>
    <row r="512" s="35" customFormat="1" ht="19.5" customHeight="1">
      <c r="B512" s="42"/>
    </row>
    <row r="513" s="35" customFormat="1" ht="19.5" customHeight="1">
      <c r="B513" s="42"/>
    </row>
    <row r="514" s="35" customFormat="1" ht="19.5" customHeight="1">
      <c r="B514" s="42"/>
    </row>
    <row r="515" s="35" customFormat="1" ht="19.5" customHeight="1">
      <c r="B515" s="42"/>
    </row>
    <row r="516" s="35" customFormat="1" ht="19.5" customHeight="1">
      <c r="B516" s="42"/>
    </row>
    <row r="517" s="35" customFormat="1" ht="19.5" customHeight="1">
      <c r="B517" s="42"/>
    </row>
    <row r="518" s="35" customFormat="1" ht="19.5" customHeight="1">
      <c r="B518" s="42"/>
    </row>
    <row r="519" s="35" customFormat="1" ht="19.5" customHeight="1">
      <c r="B519" s="42"/>
    </row>
    <row r="520" s="35" customFormat="1" ht="19.5" customHeight="1">
      <c r="B520" s="42"/>
    </row>
    <row r="521" s="35" customFormat="1" ht="19.5" customHeight="1">
      <c r="B521" s="42"/>
    </row>
    <row r="522" s="35" customFormat="1" ht="19.5" customHeight="1">
      <c r="B522" s="42"/>
    </row>
    <row r="523" s="35" customFormat="1" ht="19.5" customHeight="1">
      <c r="B523" s="42"/>
    </row>
    <row r="524" s="35" customFormat="1" ht="19.5" customHeight="1">
      <c r="B524" s="42"/>
    </row>
    <row r="525" s="35" customFormat="1" ht="19.5" customHeight="1">
      <c r="B525" s="42"/>
    </row>
    <row r="526" s="35" customFormat="1" ht="19.5" customHeight="1">
      <c r="B526" s="42"/>
    </row>
    <row r="527" s="35" customFormat="1" ht="19.5" customHeight="1">
      <c r="B527" s="42"/>
    </row>
    <row r="528" s="35" customFormat="1" ht="19.5" customHeight="1">
      <c r="B528" s="42"/>
    </row>
    <row r="529" s="35" customFormat="1" ht="19.5" customHeight="1">
      <c r="B529" s="42"/>
    </row>
    <row r="530" s="35" customFormat="1" ht="19.5" customHeight="1">
      <c r="B530" s="42"/>
    </row>
    <row r="531" s="35" customFormat="1" ht="19.5" customHeight="1">
      <c r="B531" s="42"/>
    </row>
    <row r="532" s="35" customFormat="1" ht="19.5" customHeight="1">
      <c r="B532" s="42"/>
    </row>
    <row r="533" s="35" customFormat="1" ht="19.5" customHeight="1">
      <c r="B533" s="42"/>
    </row>
    <row r="534" s="35" customFormat="1" ht="19.5" customHeight="1">
      <c r="B534" s="42"/>
    </row>
    <row r="535" s="35" customFormat="1" ht="19.5" customHeight="1">
      <c r="B535" s="42"/>
    </row>
    <row r="536" s="35" customFormat="1" ht="19.5" customHeight="1">
      <c r="B536" s="42"/>
    </row>
    <row r="537" s="35" customFormat="1" ht="19.5" customHeight="1">
      <c r="B537" s="42"/>
    </row>
    <row r="538" s="35" customFormat="1" ht="19.5" customHeight="1">
      <c r="B538" s="42"/>
    </row>
    <row r="539" s="35" customFormat="1" ht="19.5" customHeight="1">
      <c r="B539" s="42"/>
    </row>
    <row r="540" s="35" customFormat="1" ht="19.5" customHeight="1">
      <c r="B540" s="42"/>
    </row>
    <row r="541" s="35" customFormat="1" ht="19.5" customHeight="1">
      <c r="B541" s="42"/>
    </row>
    <row r="542" s="35" customFormat="1" ht="19.5" customHeight="1">
      <c r="B542" s="42"/>
    </row>
    <row r="543" s="35" customFormat="1" ht="19.5" customHeight="1">
      <c r="B543" s="42"/>
    </row>
    <row r="544" s="35" customFormat="1" ht="19.5" customHeight="1">
      <c r="B544" s="42"/>
    </row>
    <row r="545" s="35" customFormat="1" ht="19.5" customHeight="1">
      <c r="B545" s="42"/>
    </row>
    <row r="546" s="35" customFormat="1" ht="19.5" customHeight="1">
      <c r="B546" s="42"/>
    </row>
    <row r="547" s="35" customFormat="1" ht="19.5" customHeight="1">
      <c r="B547" s="42"/>
    </row>
    <row r="548" s="35" customFormat="1" ht="19.5" customHeight="1">
      <c r="B548" s="42"/>
    </row>
    <row r="549" s="35" customFormat="1" ht="19.5" customHeight="1">
      <c r="B549" s="42"/>
    </row>
    <row r="550" s="35" customFormat="1" ht="19.5" customHeight="1">
      <c r="B550" s="42"/>
    </row>
    <row r="551" s="35" customFormat="1" ht="19.5" customHeight="1">
      <c r="B551" s="42"/>
    </row>
    <row r="552" s="35" customFormat="1" ht="19.5" customHeight="1">
      <c r="B552" s="42"/>
    </row>
    <row r="553" s="35" customFormat="1" ht="19.5" customHeight="1">
      <c r="B553" s="42"/>
    </row>
    <row r="554" s="35" customFormat="1" ht="19.5" customHeight="1">
      <c r="B554" s="42"/>
    </row>
    <row r="555" s="35" customFormat="1" ht="19.5" customHeight="1">
      <c r="B555" s="42"/>
    </row>
    <row r="556" s="35" customFormat="1" ht="19.5" customHeight="1">
      <c r="B556" s="42"/>
    </row>
    <row r="557" s="35" customFormat="1" ht="19.5" customHeight="1">
      <c r="B557" s="42"/>
    </row>
    <row r="558" s="35" customFormat="1" ht="19.5" customHeight="1">
      <c r="B558" s="42"/>
    </row>
    <row r="559" s="35" customFormat="1" ht="19.5" customHeight="1">
      <c r="B559" s="42"/>
    </row>
    <row r="560" s="35" customFormat="1" ht="19.5" customHeight="1">
      <c r="B560" s="42"/>
    </row>
    <row r="561" s="35" customFormat="1" ht="19.5" customHeight="1">
      <c r="B561" s="42"/>
    </row>
    <row r="562" s="35" customFormat="1" ht="19.5" customHeight="1">
      <c r="B562" s="42"/>
    </row>
    <row r="563" s="35" customFormat="1" ht="19.5" customHeight="1">
      <c r="B563" s="42"/>
    </row>
    <row r="564" s="35" customFormat="1" ht="19.5" customHeight="1">
      <c r="B564" s="42"/>
    </row>
    <row r="565" s="35" customFormat="1" ht="19.5" customHeight="1">
      <c r="B565" s="42"/>
    </row>
    <row r="566" s="35" customFormat="1" ht="19.5" customHeight="1">
      <c r="B566" s="42"/>
    </row>
    <row r="567" s="35" customFormat="1" ht="19.5" customHeight="1">
      <c r="B567" s="42"/>
    </row>
    <row r="568" s="35" customFormat="1" ht="19.5" customHeight="1">
      <c r="B568" s="42"/>
    </row>
    <row r="569" s="35" customFormat="1" ht="19.5" customHeight="1">
      <c r="B569" s="42"/>
    </row>
    <row r="570" s="35" customFormat="1" ht="19.5" customHeight="1">
      <c r="B570" s="42"/>
    </row>
    <row r="571" s="35" customFormat="1" ht="19.5" customHeight="1">
      <c r="B571" s="42"/>
    </row>
    <row r="572" s="35" customFormat="1" ht="19.5" customHeight="1">
      <c r="B572" s="42"/>
    </row>
    <row r="573" s="35" customFormat="1" ht="19.5" customHeight="1">
      <c r="B573" s="42"/>
    </row>
    <row r="574" s="35" customFormat="1" ht="19.5" customHeight="1">
      <c r="B574" s="42"/>
    </row>
    <row r="575" s="35" customFormat="1" ht="19.5" customHeight="1">
      <c r="B575" s="42"/>
    </row>
    <row r="576" s="35" customFormat="1" ht="19.5" customHeight="1">
      <c r="B576" s="42"/>
    </row>
    <row r="577" s="35" customFormat="1" ht="19.5" customHeight="1">
      <c r="B577" s="42"/>
    </row>
    <row r="578" s="35" customFormat="1" ht="19.5" customHeight="1">
      <c r="B578" s="42"/>
    </row>
    <row r="579" s="35" customFormat="1" ht="19.5" customHeight="1">
      <c r="B579" s="42"/>
    </row>
    <row r="580" s="35" customFormat="1" ht="19.5" customHeight="1">
      <c r="B580" s="42"/>
    </row>
    <row r="581" s="35" customFormat="1" ht="19.5" customHeight="1">
      <c r="B581" s="42"/>
    </row>
    <row r="582" s="35" customFormat="1" ht="19.5" customHeight="1">
      <c r="B582" s="42"/>
    </row>
    <row r="583" s="35" customFormat="1" ht="19.5" customHeight="1">
      <c r="B583" s="42"/>
    </row>
    <row r="584" s="35" customFormat="1" ht="19.5" customHeight="1">
      <c r="B584" s="42"/>
    </row>
    <row r="585" s="35" customFormat="1" ht="19.5" customHeight="1">
      <c r="B585" s="42"/>
    </row>
    <row r="586" s="35" customFormat="1" ht="19.5" customHeight="1">
      <c r="B586" s="42"/>
    </row>
    <row r="587" s="35" customFormat="1" ht="19.5" customHeight="1">
      <c r="B587" s="42"/>
    </row>
    <row r="588" s="35" customFormat="1" ht="19.5" customHeight="1">
      <c r="B588" s="42"/>
    </row>
    <row r="589" s="35" customFormat="1" ht="19.5" customHeight="1">
      <c r="B589" s="42"/>
    </row>
    <row r="590" s="35" customFormat="1" ht="19.5" customHeight="1">
      <c r="B590" s="42"/>
    </row>
    <row r="591" s="35" customFormat="1" ht="19.5" customHeight="1">
      <c r="B591" s="42"/>
    </row>
    <row r="592" s="35" customFormat="1" ht="19.5" customHeight="1">
      <c r="B592" s="42"/>
    </row>
    <row r="593" s="35" customFormat="1" ht="19.5" customHeight="1">
      <c r="B593" s="42"/>
    </row>
    <row r="594" s="35" customFormat="1" ht="19.5" customHeight="1">
      <c r="B594" s="42"/>
    </row>
    <row r="595" s="35" customFormat="1" ht="19.5" customHeight="1">
      <c r="B595" s="42"/>
    </row>
    <row r="596" s="35" customFormat="1" ht="19.5" customHeight="1">
      <c r="B596" s="42"/>
    </row>
    <row r="597" s="35" customFormat="1" ht="19.5" customHeight="1">
      <c r="B597" s="42"/>
    </row>
    <row r="598" s="35" customFormat="1" ht="19.5" customHeight="1">
      <c r="B598" s="42"/>
    </row>
    <row r="599" s="35" customFormat="1" ht="19.5" customHeight="1">
      <c r="B599" s="42"/>
    </row>
    <row r="600" s="35" customFormat="1" ht="19.5" customHeight="1">
      <c r="B600" s="42"/>
    </row>
    <row r="601" s="35" customFormat="1" ht="19.5" customHeight="1">
      <c r="B601" s="42"/>
    </row>
    <row r="602" s="35" customFormat="1" ht="19.5" customHeight="1">
      <c r="B602" s="42"/>
    </row>
    <row r="603" s="35" customFormat="1" ht="19.5" customHeight="1">
      <c r="B603" s="42"/>
    </row>
    <row r="604" s="35" customFormat="1" ht="19.5" customHeight="1">
      <c r="B604" s="42"/>
    </row>
    <row r="605" s="35" customFormat="1" ht="19.5" customHeight="1">
      <c r="B605" s="42"/>
    </row>
    <row r="606" s="35" customFormat="1" ht="19.5" customHeight="1">
      <c r="B606" s="42"/>
    </row>
    <row r="607" s="35" customFormat="1" ht="19.5" customHeight="1">
      <c r="B607" s="42"/>
    </row>
    <row r="608" s="35" customFormat="1" ht="19.5" customHeight="1">
      <c r="B608" s="42"/>
    </row>
    <row r="609" s="35" customFormat="1" ht="19.5" customHeight="1">
      <c r="B609" s="42"/>
    </row>
    <row r="610" s="35" customFormat="1" ht="19.5" customHeight="1">
      <c r="B610" s="42"/>
    </row>
    <row r="611" s="35" customFormat="1" ht="19.5" customHeight="1">
      <c r="B611" s="42"/>
    </row>
    <row r="612" s="35" customFormat="1" ht="19.5" customHeight="1">
      <c r="B612" s="42"/>
    </row>
    <row r="613" s="35" customFormat="1" ht="19.5" customHeight="1">
      <c r="B613" s="42"/>
    </row>
    <row r="614" s="35" customFormat="1" ht="19.5" customHeight="1">
      <c r="B614" s="42"/>
    </row>
    <row r="615" s="35" customFormat="1" ht="19.5" customHeight="1">
      <c r="B615" s="42"/>
    </row>
    <row r="616" s="35" customFormat="1" ht="19.5" customHeight="1">
      <c r="B616" s="42"/>
    </row>
    <row r="617" s="35" customFormat="1" ht="19.5" customHeight="1">
      <c r="B617" s="42"/>
    </row>
    <row r="618" s="35" customFormat="1" ht="19.5" customHeight="1">
      <c r="B618" s="42"/>
    </row>
    <row r="619" s="35" customFormat="1" ht="19.5" customHeight="1">
      <c r="B619" s="42"/>
    </row>
    <row r="620" s="35" customFormat="1" ht="19.5" customHeight="1">
      <c r="B620" s="42"/>
    </row>
    <row r="621" s="35" customFormat="1" ht="19.5" customHeight="1">
      <c r="B621" s="42"/>
    </row>
    <row r="622" s="35" customFormat="1" ht="19.5" customHeight="1">
      <c r="B622" s="42"/>
    </row>
    <row r="623" s="35" customFormat="1" ht="19.5" customHeight="1">
      <c r="B623" s="42"/>
    </row>
    <row r="624" s="35" customFormat="1" ht="19.5" customHeight="1">
      <c r="B624" s="42"/>
    </row>
    <row r="625" s="35" customFormat="1" ht="19.5" customHeight="1">
      <c r="B625" s="42"/>
    </row>
    <row r="626" s="35" customFormat="1" ht="19.5" customHeight="1">
      <c r="B626" s="42"/>
    </row>
    <row r="627" s="35" customFormat="1" ht="19.5" customHeight="1">
      <c r="B627" s="42"/>
    </row>
    <row r="628" s="35" customFormat="1" ht="19.5" customHeight="1">
      <c r="B628" s="42"/>
    </row>
    <row r="629" s="35" customFormat="1" ht="19.5" customHeight="1">
      <c r="B629" s="42"/>
    </row>
    <row r="630" s="35" customFormat="1" ht="19.5" customHeight="1">
      <c r="B630" s="42"/>
    </row>
    <row r="631" s="35" customFormat="1" ht="19.5" customHeight="1">
      <c r="B631" s="42"/>
    </row>
    <row r="632" s="35" customFormat="1" ht="19.5" customHeight="1">
      <c r="B632" s="42"/>
    </row>
    <row r="633" s="35" customFormat="1" ht="19.5" customHeight="1">
      <c r="B633" s="42"/>
    </row>
    <row r="634" s="35" customFormat="1" ht="19.5" customHeight="1">
      <c r="B634" s="42"/>
    </row>
    <row r="635" s="35" customFormat="1" ht="19.5" customHeight="1">
      <c r="B635" s="42"/>
    </row>
    <row r="636" s="35" customFormat="1" ht="19.5" customHeight="1">
      <c r="B636" s="42"/>
    </row>
    <row r="637" s="35" customFormat="1" ht="19.5" customHeight="1">
      <c r="B637" s="42"/>
    </row>
    <row r="638" s="35" customFormat="1" ht="19.5" customHeight="1">
      <c r="B638" s="42"/>
    </row>
    <row r="639" s="35" customFormat="1" ht="19.5" customHeight="1">
      <c r="B639" s="42"/>
    </row>
    <row r="640" s="35" customFormat="1" ht="19.5" customHeight="1">
      <c r="B640" s="42"/>
    </row>
    <row r="641" s="35" customFormat="1" ht="19.5" customHeight="1">
      <c r="B641" s="42"/>
    </row>
    <row r="642" s="35" customFormat="1" ht="19.5" customHeight="1">
      <c r="B642" s="42"/>
    </row>
    <row r="643" s="35" customFormat="1" ht="19.5" customHeight="1">
      <c r="B643" s="42"/>
    </row>
    <row r="644" s="35" customFormat="1" ht="19.5" customHeight="1">
      <c r="B644" s="42"/>
    </row>
    <row r="645" s="35" customFormat="1" ht="19.5" customHeight="1">
      <c r="B645" s="42"/>
    </row>
    <row r="646" s="35" customFormat="1" ht="19.5" customHeight="1">
      <c r="B646" s="42"/>
    </row>
    <row r="647" s="35" customFormat="1" ht="19.5" customHeight="1">
      <c r="B647" s="42"/>
    </row>
    <row r="648" s="35" customFormat="1" ht="19.5" customHeight="1">
      <c r="B648" s="42"/>
    </row>
    <row r="649" s="35" customFormat="1" ht="19.5" customHeight="1">
      <c r="B649" s="42"/>
    </row>
    <row r="650" s="35" customFormat="1" ht="19.5" customHeight="1">
      <c r="B650" s="42"/>
    </row>
    <row r="651" s="35" customFormat="1" ht="19.5" customHeight="1">
      <c r="B651" s="42"/>
    </row>
    <row r="652" s="35" customFormat="1" ht="19.5" customHeight="1">
      <c r="B652" s="42"/>
    </row>
    <row r="653" s="35" customFormat="1" ht="19.5" customHeight="1">
      <c r="B653" s="42"/>
    </row>
    <row r="654" s="35" customFormat="1" ht="19.5" customHeight="1">
      <c r="B654" s="42"/>
    </row>
    <row r="655" s="35" customFormat="1" ht="19.5" customHeight="1">
      <c r="B655" s="42"/>
    </row>
    <row r="656" s="35" customFormat="1" ht="19.5" customHeight="1">
      <c r="B656" s="42"/>
    </row>
    <row r="657" s="35" customFormat="1" ht="19.5" customHeight="1">
      <c r="B657" s="42"/>
    </row>
    <row r="658" s="35" customFormat="1" ht="19.5" customHeight="1">
      <c r="B658" s="42"/>
    </row>
    <row r="659" s="35" customFormat="1" ht="19.5" customHeight="1">
      <c r="B659" s="42"/>
    </row>
    <row r="660" s="35" customFormat="1" ht="19.5" customHeight="1">
      <c r="B660" s="42"/>
    </row>
    <row r="661" s="35" customFormat="1" ht="19.5" customHeight="1">
      <c r="B661" s="42"/>
    </row>
    <row r="662" s="35" customFormat="1" ht="19.5" customHeight="1">
      <c r="B662" s="42"/>
    </row>
    <row r="663" s="35" customFormat="1" ht="19.5" customHeight="1">
      <c r="B663" s="42"/>
    </row>
    <row r="664" s="35" customFormat="1" ht="19.5" customHeight="1">
      <c r="B664" s="42"/>
    </row>
    <row r="665" s="35" customFormat="1" ht="19.5" customHeight="1">
      <c r="B665" s="42"/>
    </row>
    <row r="666" s="35" customFormat="1" ht="19.5" customHeight="1">
      <c r="B666" s="42"/>
    </row>
    <row r="667" s="35" customFormat="1" ht="19.5" customHeight="1">
      <c r="B667" s="42"/>
    </row>
    <row r="668" s="35" customFormat="1" ht="19.5" customHeight="1">
      <c r="B668" s="42"/>
    </row>
    <row r="669" s="35" customFormat="1" ht="19.5" customHeight="1">
      <c r="B669" s="42"/>
    </row>
    <row r="670" s="35" customFormat="1" ht="19.5" customHeight="1">
      <c r="B670" s="42"/>
    </row>
    <row r="671" s="35" customFormat="1" ht="19.5" customHeight="1">
      <c r="B671" s="42"/>
    </row>
    <row r="672" s="35" customFormat="1" ht="19.5" customHeight="1">
      <c r="B672" s="42"/>
    </row>
    <row r="673" s="35" customFormat="1" ht="19.5" customHeight="1">
      <c r="B673" s="42"/>
    </row>
    <row r="674" s="35" customFormat="1" ht="19.5" customHeight="1">
      <c r="B674" s="42"/>
    </row>
    <row r="675" s="35" customFormat="1" ht="19.5" customHeight="1">
      <c r="B675" s="42"/>
    </row>
    <row r="676" s="35" customFormat="1" ht="19.5" customHeight="1">
      <c r="B676" s="42"/>
    </row>
    <row r="677" s="35" customFormat="1" ht="19.5" customHeight="1">
      <c r="B677" s="42"/>
    </row>
    <row r="678" s="35" customFormat="1" ht="19.5" customHeight="1">
      <c r="B678" s="42"/>
    </row>
    <row r="679" s="35" customFormat="1" ht="19.5" customHeight="1">
      <c r="B679" s="42"/>
    </row>
    <row r="680" s="35" customFormat="1" ht="19.5" customHeight="1">
      <c r="B680" s="42"/>
    </row>
    <row r="681" s="35" customFormat="1" ht="19.5" customHeight="1">
      <c r="B681" s="42"/>
    </row>
    <row r="682" s="35" customFormat="1" ht="19.5" customHeight="1">
      <c r="B682" s="42"/>
    </row>
    <row r="683" s="35" customFormat="1" ht="19.5" customHeight="1">
      <c r="B683" s="42"/>
    </row>
    <row r="684" s="35" customFormat="1" ht="19.5" customHeight="1">
      <c r="B684" s="42"/>
    </row>
    <row r="685" s="35" customFormat="1" ht="19.5" customHeight="1">
      <c r="B685" s="42"/>
    </row>
    <row r="686" s="35" customFormat="1" ht="19.5" customHeight="1">
      <c r="B686" s="42"/>
    </row>
    <row r="687" s="35" customFormat="1" ht="19.5" customHeight="1">
      <c r="B687" s="42"/>
    </row>
    <row r="688" s="35" customFormat="1" ht="19.5" customHeight="1">
      <c r="B688" s="42"/>
    </row>
    <row r="689" s="35" customFormat="1" ht="19.5" customHeight="1">
      <c r="B689" s="42"/>
    </row>
    <row r="690" s="35" customFormat="1" ht="19.5" customHeight="1">
      <c r="B690" s="42"/>
    </row>
    <row r="691" s="35" customFormat="1" ht="19.5" customHeight="1">
      <c r="B691" s="42"/>
    </row>
    <row r="692" s="35" customFormat="1" ht="19.5" customHeight="1">
      <c r="B692" s="42"/>
    </row>
    <row r="693" s="35" customFormat="1" ht="19.5" customHeight="1">
      <c r="B693" s="42"/>
    </row>
    <row r="694" s="35" customFormat="1" ht="19.5" customHeight="1">
      <c r="B694" s="42"/>
    </row>
    <row r="695" s="35" customFormat="1" ht="19.5" customHeight="1">
      <c r="B695" s="42"/>
    </row>
    <row r="696" s="35" customFormat="1" ht="19.5" customHeight="1">
      <c r="B696" s="42"/>
    </row>
    <row r="697" s="35" customFormat="1" ht="19.5" customHeight="1">
      <c r="B697" s="42"/>
    </row>
    <row r="698" s="35" customFormat="1" ht="19.5" customHeight="1">
      <c r="B698" s="42"/>
    </row>
    <row r="699" s="35" customFormat="1" ht="19.5" customHeight="1">
      <c r="B699" s="42"/>
    </row>
    <row r="700" s="35" customFormat="1" ht="19.5" customHeight="1">
      <c r="B700" s="42"/>
    </row>
    <row r="701" s="35" customFormat="1" ht="19.5" customHeight="1">
      <c r="B701" s="42"/>
    </row>
    <row r="702" s="35" customFormat="1" ht="19.5" customHeight="1">
      <c r="B702" s="42"/>
    </row>
    <row r="703" s="35" customFormat="1" ht="19.5" customHeight="1">
      <c r="B703" s="42"/>
    </row>
    <row r="704" s="35" customFormat="1" ht="19.5" customHeight="1">
      <c r="B704" s="42"/>
    </row>
    <row r="705" s="35" customFormat="1" ht="19.5" customHeight="1">
      <c r="B705" s="42"/>
    </row>
    <row r="706" s="35" customFormat="1" ht="19.5" customHeight="1">
      <c r="B706" s="42"/>
    </row>
    <row r="707" s="35" customFormat="1" ht="19.5" customHeight="1">
      <c r="B707" s="42"/>
    </row>
    <row r="708" s="35" customFormat="1" ht="19.5" customHeight="1">
      <c r="B708" s="42"/>
    </row>
    <row r="709" s="35" customFormat="1" ht="19.5" customHeight="1">
      <c r="B709" s="42"/>
    </row>
    <row r="710" s="35" customFormat="1" ht="19.5" customHeight="1">
      <c r="B710" s="42"/>
    </row>
    <row r="711" s="35" customFormat="1" ht="19.5" customHeight="1">
      <c r="B711" s="42"/>
    </row>
    <row r="712" s="35" customFormat="1" ht="19.5" customHeight="1">
      <c r="B712" s="42"/>
    </row>
    <row r="713" s="35" customFormat="1" ht="19.5" customHeight="1">
      <c r="B713" s="42"/>
    </row>
    <row r="714" s="35" customFormat="1" ht="19.5" customHeight="1">
      <c r="B714" s="42"/>
    </row>
    <row r="715" s="35" customFormat="1" ht="19.5" customHeight="1">
      <c r="B715" s="42"/>
    </row>
    <row r="716" s="35" customFormat="1" ht="19.5" customHeight="1">
      <c r="B716" s="42"/>
    </row>
    <row r="717" s="35" customFormat="1" ht="19.5" customHeight="1">
      <c r="B717" s="42"/>
    </row>
    <row r="718" s="35" customFormat="1" ht="19.5" customHeight="1">
      <c r="B718" s="42"/>
    </row>
    <row r="719" s="35" customFormat="1" ht="19.5" customHeight="1">
      <c r="B719" s="42"/>
    </row>
    <row r="720" s="35" customFormat="1" ht="19.5" customHeight="1">
      <c r="B720" s="42"/>
    </row>
    <row r="721" s="35" customFormat="1" ht="19.5" customHeight="1">
      <c r="B721" s="42"/>
    </row>
    <row r="722" s="35" customFormat="1" ht="19.5" customHeight="1">
      <c r="B722" s="42"/>
    </row>
    <row r="723" s="35" customFormat="1" ht="19.5" customHeight="1">
      <c r="B723" s="42"/>
    </row>
    <row r="724" s="35" customFormat="1" ht="19.5" customHeight="1">
      <c r="B724" s="42"/>
    </row>
    <row r="725" s="35" customFormat="1" ht="19.5" customHeight="1">
      <c r="B725" s="42"/>
    </row>
    <row r="726" s="35" customFormat="1" ht="19.5" customHeight="1">
      <c r="B726" s="42"/>
    </row>
    <row r="727" s="35" customFormat="1" ht="19.5" customHeight="1">
      <c r="B727" s="42"/>
    </row>
    <row r="728" s="35" customFormat="1" ht="19.5" customHeight="1">
      <c r="B728" s="42"/>
    </row>
    <row r="729" s="35" customFormat="1" ht="19.5" customHeight="1">
      <c r="B729" s="42"/>
    </row>
    <row r="730" s="35" customFormat="1" ht="19.5" customHeight="1">
      <c r="B730" s="42"/>
    </row>
    <row r="731" s="35" customFormat="1" ht="19.5" customHeight="1">
      <c r="B731" s="42"/>
    </row>
    <row r="732" s="35" customFormat="1" ht="19.5" customHeight="1">
      <c r="B732" s="42"/>
    </row>
    <row r="733" s="35" customFormat="1" ht="19.5" customHeight="1">
      <c r="B733" s="42"/>
    </row>
    <row r="734" s="35" customFormat="1" ht="19.5" customHeight="1">
      <c r="B734" s="42"/>
    </row>
    <row r="735" s="35" customFormat="1" ht="19.5" customHeight="1">
      <c r="B735" s="42"/>
    </row>
    <row r="736" s="35" customFormat="1" ht="19.5" customHeight="1">
      <c r="B736" s="42"/>
    </row>
    <row r="737" s="35" customFormat="1" ht="19.5" customHeight="1">
      <c r="B737" s="42"/>
    </row>
    <row r="738" s="35" customFormat="1" ht="19.5" customHeight="1">
      <c r="B738" s="42"/>
    </row>
    <row r="739" s="35" customFormat="1" ht="19.5" customHeight="1">
      <c r="B739" s="42"/>
    </row>
    <row r="740" s="35" customFormat="1" ht="19.5" customHeight="1">
      <c r="B740" s="42"/>
    </row>
    <row r="741" s="35" customFormat="1" ht="19.5" customHeight="1">
      <c r="B741" s="42"/>
    </row>
    <row r="742" s="35" customFormat="1" ht="19.5" customHeight="1">
      <c r="B742" s="42"/>
    </row>
    <row r="743" s="35" customFormat="1" ht="19.5" customHeight="1">
      <c r="B743" s="42"/>
    </row>
    <row r="744" s="35" customFormat="1" ht="19.5" customHeight="1">
      <c r="B744" s="42"/>
    </row>
    <row r="745" s="35" customFormat="1" ht="19.5" customHeight="1">
      <c r="B745" s="42"/>
    </row>
    <row r="746" s="35" customFormat="1" ht="19.5" customHeight="1">
      <c r="B746" s="42"/>
    </row>
    <row r="747" s="35" customFormat="1" ht="19.5" customHeight="1">
      <c r="B747" s="42"/>
    </row>
    <row r="748" s="35" customFormat="1" ht="19.5" customHeight="1">
      <c r="B748" s="42"/>
    </row>
    <row r="749" s="35" customFormat="1" ht="19.5" customHeight="1">
      <c r="B749" s="42"/>
    </row>
    <row r="750" s="35" customFormat="1" ht="19.5" customHeight="1">
      <c r="B750" s="42"/>
    </row>
    <row r="751" s="35" customFormat="1" ht="19.5" customHeight="1">
      <c r="B751" s="42"/>
    </row>
    <row r="752" s="35" customFormat="1" ht="19.5" customHeight="1">
      <c r="B752" s="42"/>
    </row>
    <row r="753" s="35" customFormat="1" ht="19.5" customHeight="1">
      <c r="B753" s="42"/>
    </row>
    <row r="754" s="35" customFormat="1" ht="19.5" customHeight="1">
      <c r="B754" s="42"/>
    </row>
    <row r="755" s="35" customFormat="1" ht="19.5" customHeight="1">
      <c r="B755" s="42"/>
    </row>
    <row r="756" s="35" customFormat="1" ht="19.5" customHeight="1">
      <c r="B756" s="42"/>
    </row>
    <row r="757" s="35" customFormat="1" ht="19.5" customHeight="1">
      <c r="B757" s="42"/>
    </row>
    <row r="758" s="35" customFormat="1" ht="19.5" customHeight="1">
      <c r="B758" s="42"/>
    </row>
    <row r="759" s="35" customFormat="1" ht="19.5" customHeight="1">
      <c r="B759" s="42"/>
    </row>
    <row r="760" s="35" customFormat="1" ht="19.5" customHeight="1">
      <c r="B760" s="42"/>
    </row>
    <row r="761" s="35" customFormat="1" ht="19.5" customHeight="1">
      <c r="B761" s="42"/>
    </row>
    <row r="762" s="35" customFormat="1" ht="19.5" customHeight="1">
      <c r="B762" s="42"/>
    </row>
    <row r="763" s="35" customFormat="1" ht="19.5" customHeight="1">
      <c r="B763" s="42"/>
    </row>
    <row r="764" s="35" customFormat="1" ht="19.5" customHeight="1">
      <c r="B764" s="42"/>
    </row>
    <row r="765" s="35" customFormat="1" ht="19.5" customHeight="1">
      <c r="B765" s="42"/>
    </row>
    <row r="766" s="35" customFormat="1" ht="19.5" customHeight="1">
      <c r="B766" s="42"/>
    </row>
    <row r="767" s="35" customFormat="1" ht="19.5" customHeight="1">
      <c r="B767" s="42"/>
    </row>
    <row r="768" s="35" customFormat="1" ht="19.5" customHeight="1">
      <c r="B768" s="42"/>
    </row>
    <row r="769" s="35" customFormat="1" ht="19.5" customHeight="1">
      <c r="B769" s="42"/>
    </row>
    <row r="770" s="35" customFormat="1" ht="19.5" customHeight="1">
      <c r="B770" s="42"/>
    </row>
    <row r="771" s="35" customFormat="1" ht="19.5" customHeight="1">
      <c r="B771" s="42"/>
    </row>
    <row r="772" s="35" customFormat="1" ht="19.5" customHeight="1">
      <c r="B772" s="42"/>
    </row>
    <row r="773" s="35" customFormat="1" ht="19.5" customHeight="1">
      <c r="B773" s="42"/>
    </row>
    <row r="774" s="35" customFormat="1" ht="19.5" customHeight="1">
      <c r="B774" s="42"/>
    </row>
    <row r="775" s="35" customFormat="1" ht="19.5" customHeight="1">
      <c r="B775" s="42"/>
    </row>
    <row r="776" s="35" customFormat="1" ht="19.5" customHeight="1">
      <c r="B776" s="42"/>
    </row>
    <row r="777" s="35" customFormat="1" ht="19.5" customHeight="1">
      <c r="B777" s="42"/>
    </row>
    <row r="778" s="35" customFormat="1" ht="19.5" customHeight="1">
      <c r="B778" s="42"/>
    </row>
    <row r="779" s="35" customFormat="1" ht="19.5" customHeight="1">
      <c r="B779" s="42"/>
    </row>
    <row r="780" s="35" customFormat="1" ht="19.5" customHeight="1">
      <c r="B780" s="42"/>
    </row>
    <row r="781" s="35" customFormat="1" ht="19.5" customHeight="1">
      <c r="B781" s="42"/>
    </row>
    <row r="782" s="35" customFormat="1" ht="19.5" customHeight="1">
      <c r="B782" s="42"/>
    </row>
    <row r="783" s="35" customFormat="1" ht="19.5" customHeight="1">
      <c r="B783" s="42"/>
    </row>
    <row r="784" s="35" customFormat="1" ht="19.5" customHeight="1">
      <c r="B784" s="42"/>
    </row>
    <row r="785" s="35" customFormat="1" ht="19.5" customHeight="1">
      <c r="B785" s="42"/>
    </row>
    <row r="786" s="35" customFormat="1" ht="19.5" customHeight="1">
      <c r="B786" s="42"/>
    </row>
    <row r="787" s="35" customFormat="1" ht="19.5" customHeight="1">
      <c r="B787" s="42"/>
    </row>
    <row r="788" s="35" customFormat="1" ht="19.5" customHeight="1">
      <c r="B788" s="42"/>
    </row>
    <row r="789" s="35" customFormat="1" ht="19.5" customHeight="1">
      <c r="B789" s="42"/>
    </row>
    <row r="790" s="35" customFormat="1" ht="19.5" customHeight="1">
      <c r="B790" s="42"/>
    </row>
    <row r="791" s="35" customFormat="1" ht="19.5" customHeight="1">
      <c r="B791" s="42"/>
    </row>
    <row r="792" s="35" customFormat="1" ht="19.5" customHeight="1">
      <c r="B792" s="42"/>
    </row>
    <row r="793" s="35" customFormat="1" ht="19.5" customHeight="1">
      <c r="B793" s="42"/>
    </row>
    <row r="794" s="35" customFormat="1" ht="19.5" customHeight="1">
      <c r="B794" s="42"/>
    </row>
    <row r="795" s="35" customFormat="1" ht="19.5" customHeight="1">
      <c r="B795" s="42"/>
    </row>
    <row r="796" s="35" customFormat="1" ht="19.5" customHeight="1">
      <c r="B796" s="42"/>
    </row>
    <row r="797" s="35" customFormat="1" ht="19.5" customHeight="1">
      <c r="B797" s="42"/>
    </row>
    <row r="798" s="35" customFormat="1" ht="19.5" customHeight="1">
      <c r="B798" s="42"/>
    </row>
    <row r="799" s="35" customFormat="1" ht="19.5" customHeight="1">
      <c r="B799" s="42"/>
    </row>
    <row r="800" s="35" customFormat="1" ht="19.5" customHeight="1">
      <c r="B800" s="42"/>
    </row>
    <row r="801" s="35" customFormat="1" ht="19.5" customHeight="1">
      <c r="B801" s="42"/>
    </row>
    <row r="802" s="35" customFormat="1" ht="19.5" customHeight="1">
      <c r="B802" s="42"/>
    </row>
    <row r="803" s="35" customFormat="1" ht="19.5" customHeight="1">
      <c r="B803" s="42"/>
    </row>
    <row r="804" s="35" customFormat="1" ht="19.5" customHeight="1">
      <c r="B804" s="42"/>
    </row>
    <row r="805" s="35" customFormat="1" ht="19.5" customHeight="1">
      <c r="B805" s="42"/>
    </row>
    <row r="806" s="35" customFormat="1" ht="19.5" customHeight="1">
      <c r="B806" s="42"/>
    </row>
    <row r="807" s="35" customFormat="1" ht="19.5" customHeight="1">
      <c r="B807" s="42"/>
    </row>
    <row r="808" s="35" customFormat="1" ht="19.5" customHeight="1">
      <c r="B808" s="42"/>
    </row>
    <row r="809" s="35" customFormat="1" ht="19.5" customHeight="1">
      <c r="B809" s="42"/>
    </row>
    <row r="810" s="35" customFormat="1" ht="19.5" customHeight="1">
      <c r="B810" s="42"/>
    </row>
    <row r="811" s="35" customFormat="1" ht="19.5" customHeight="1">
      <c r="B811" s="42"/>
    </row>
    <row r="812" s="35" customFormat="1" ht="19.5" customHeight="1">
      <c r="B812" s="42"/>
    </row>
    <row r="813" s="35" customFormat="1" ht="19.5" customHeight="1">
      <c r="B813" s="42"/>
    </row>
    <row r="814" s="35" customFormat="1" ht="19.5" customHeight="1">
      <c r="B814" s="42"/>
    </row>
    <row r="815" s="35" customFormat="1" ht="19.5" customHeight="1">
      <c r="B815" s="42"/>
    </row>
    <row r="816" s="35" customFormat="1" ht="19.5" customHeight="1">
      <c r="B816" s="42"/>
    </row>
    <row r="817" s="35" customFormat="1" ht="19.5" customHeight="1">
      <c r="B817" s="42"/>
    </row>
    <row r="818" s="35" customFormat="1" ht="19.5" customHeight="1">
      <c r="B818" s="42"/>
    </row>
    <row r="819" s="35" customFormat="1" ht="19.5" customHeight="1">
      <c r="B819" s="42"/>
    </row>
    <row r="820" s="35" customFormat="1" ht="19.5" customHeight="1">
      <c r="B820" s="42"/>
    </row>
    <row r="821" s="35" customFormat="1" ht="19.5" customHeight="1">
      <c r="B821" s="42"/>
    </row>
    <row r="822" s="35" customFormat="1" ht="19.5" customHeight="1">
      <c r="B822" s="42"/>
    </row>
    <row r="823" s="35" customFormat="1" ht="19.5" customHeight="1">
      <c r="B823" s="42"/>
    </row>
    <row r="824" s="35" customFormat="1" ht="19.5" customHeight="1">
      <c r="B824" s="42"/>
    </row>
    <row r="825" s="35" customFormat="1" ht="19.5" customHeight="1">
      <c r="B825" s="42"/>
    </row>
    <row r="826" s="35" customFormat="1" ht="19.5" customHeight="1">
      <c r="B826" s="42"/>
    </row>
    <row r="827" s="35" customFormat="1" ht="19.5" customHeight="1">
      <c r="B827" s="42"/>
    </row>
    <row r="828" s="35" customFormat="1" ht="19.5" customHeight="1">
      <c r="B828" s="42"/>
    </row>
    <row r="829" s="35" customFormat="1" ht="19.5" customHeight="1">
      <c r="B829" s="42"/>
    </row>
    <row r="830" s="35" customFormat="1" ht="19.5" customHeight="1">
      <c r="B830" s="42"/>
    </row>
    <row r="831" s="35" customFormat="1" ht="19.5" customHeight="1">
      <c r="B831" s="42"/>
    </row>
    <row r="832" s="35" customFormat="1" ht="19.5" customHeight="1">
      <c r="B832" s="42"/>
    </row>
    <row r="833" s="35" customFormat="1" ht="19.5" customHeight="1">
      <c r="B833" s="42"/>
    </row>
    <row r="834" s="35" customFormat="1" ht="19.5" customHeight="1">
      <c r="B834" s="42"/>
    </row>
    <row r="835" s="35" customFormat="1" ht="19.5" customHeight="1">
      <c r="B835" s="42"/>
    </row>
    <row r="836" s="35" customFormat="1" ht="19.5" customHeight="1">
      <c r="B836" s="42"/>
    </row>
    <row r="837" s="35" customFormat="1" ht="19.5" customHeight="1">
      <c r="B837" s="42"/>
    </row>
    <row r="838" s="35" customFormat="1" ht="19.5" customHeight="1">
      <c r="B838" s="42"/>
    </row>
    <row r="839" s="35" customFormat="1" ht="19.5" customHeight="1">
      <c r="B839" s="42"/>
    </row>
    <row r="840" s="35" customFormat="1" ht="19.5" customHeight="1">
      <c r="B840" s="42"/>
    </row>
    <row r="841" s="35" customFormat="1" ht="19.5" customHeight="1">
      <c r="B841" s="42"/>
    </row>
    <row r="842" s="35" customFormat="1" ht="19.5" customHeight="1">
      <c r="B842" s="42"/>
    </row>
    <row r="843" s="35" customFormat="1" ht="19.5" customHeight="1">
      <c r="B843" s="42"/>
    </row>
    <row r="844" s="35" customFormat="1" ht="19.5" customHeight="1">
      <c r="B844" s="42"/>
    </row>
    <row r="845" s="35" customFormat="1" ht="19.5" customHeight="1">
      <c r="B845" s="42"/>
    </row>
    <row r="846" s="35" customFormat="1" ht="19.5" customHeight="1">
      <c r="B846" s="42"/>
    </row>
    <row r="847" s="35" customFormat="1" ht="19.5" customHeight="1">
      <c r="B847" s="42"/>
    </row>
    <row r="848" s="35" customFormat="1" ht="19.5" customHeight="1">
      <c r="B848" s="42"/>
    </row>
    <row r="849" s="35" customFormat="1" ht="19.5" customHeight="1">
      <c r="B849" s="42"/>
    </row>
    <row r="850" s="35" customFormat="1" ht="19.5" customHeight="1">
      <c r="B850" s="42"/>
    </row>
    <row r="851" s="35" customFormat="1" ht="19.5" customHeight="1">
      <c r="B851" s="42"/>
    </row>
    <row r="852" s="35" customFormat="1" ht="19.5" customHeight="1">
      <c r="B852" s="42"/>
    </row>
    <row r="853" s="35" customFormat="1" ht="19.5" customHeight="1">
      <c r="B853" s="42"/>
    </row>
    <row r="854" s="35" customFormat="1" ht="19.5" customHeight="1">
      <c r="B854" s="42"/>
    </row>
    <row r="855" s="35" customFormat="1" ht="19.5" customHeight="1">
      <c r="B855" s="42"/>
    </row>
    <row r="856" s="35" customFormat="1" ht="19.5" customHeight="1">
      <c r="B856" s="42"/>
    </row>
    <row r="857" s="35" customFormat="1" ht="19.5" customHeight="1">
      <c r="B857" s="42"/>
    </row>
    <row r="858" s="35" customFormat="1" ht="19.5" customHeight="1">
      <c r="B858" s="42"/>
    </row>
    <row r="859" s="35" customFormat="1" ht="19.5" customHeight="1">
      <c r="B859" s="42"/>
    </row>
    <row r="860" s="35" customFormat="1" ht="19.5" customHeight="1">
      <c r="B860" s="42"/>
    </row>
    <row r="861" s="35" customFormat="1" ht="19.5" customHeight="1">
      <c r="B861" s="42"/>
    </row>
    <row r="862" s="35" customFormat="1" ht="19.5" customHeight="1">
      <c r="B862" s="42"/>
    </row>
    <row r="863" s="35" customFormat="1" ht="19.5" customHeight="1">
      <c r="B863" s="42"/>
    </row>
    <row r="864" s="35" customFormat="1" ht="19.5" customHeight="1">
      <c r="B864" s="42"/>
    </row>
    <row r="865" s="35" customFormat="1" ht="19.5" customHeight="1">
      <c r="B865" s="42"/>
    </row>
    <row r="866" s="35" customFormat="1" ht="19.5" customHeight="1">
      <c r="B866" s="42"/>
    </row>
    <row r="867" s="35" customFormat="1" ht="19.5" customHeight="1">
      <c r="B867" s="42"/>
    </row>
    <row r="868" s="35" customFormat="1" ht="19.5" customHeight="1">
      <c r="B868" s="42"/>
    </row>
    <row r="869" s="35" customFormat="1" ht="19.5" customHeight="1">
      <c r="B869" s="42"/>
    </row>
    <row r="870" s="35" customFormat="1" ht="19.5" customHeight="1">
      <c r="B870" s="42"/>
    </row>
    <row r="871" s="35" customFormat="1" ht="19.5" customHeight="1">
      <c r="B871" s="42"/>
    </row>
    <row r="872" s="35" customFormat="1" ht="19.5" customHeight="1">
      <c r="B872" s="42"/>
    </row>
    <row r="873" s="35" customFormat="1" ht="19.5" customHeight="1">
      <c r="B873" s="42"/>
    </row>
    <row r="874" s="35" customFormat="1" ht="19.5" customHeight="1">
      <c r="B874" s="42"/>
    </row>
    <row r="875" s="35" customFormat="1" ht="19.5" customHeight="1">
      <c r="B875" s="42"/>
    </row>
    <row r="876" s="35" customFormat="1" ht="19.5" customHeight="1">
      <c r="B876" s="42"/>
    </row>
    <row r="877" s="35" customFormat="1" ht="19.5" customHeight="1">
      <c r="B877" s="42"/>
    </row>
    <row r="878" s="35" customFormat="1" ht="19.5" customHeight="1">
      <c r="B878" s="42"/>
    </row>
    <row r="879" s="35" customFormat="1" ht="19.5" customHeight="1">
      <c r="B879" s="42"/>
    </row>
    <row r="880" s="35" customFormat="1" ht="19.5" customHeight="1">
      <c r="B880" s="42"/>
    </row>
    <row r="881" s="35" customFormat="1" ht="19.5" customHeight="1">
      <c r="B881" s="42"/>
    </row>
    <row r="882" s="35" customFormat="1" ht="19.5" customHeight="1">
      <c r="B882" s="42"/>
    </row>
    <row r="883" s="35" customFormat="1" ht="19.5" customHeight="1">
      <c r="B883" s="42"/>
    </row>
    <row r="884" s="35" customFormat="1" ht="19.5" customHeight="1">
      <c r="B884" s="42"/>
    </row>
    <row r="885" s="35" customFormat="1" ht="19.5" customHeight="1">
      <c r="B885" s="42"/>
    </row>
    <row r="886" s="35" customFormat="1" ht="19.5" customHeight="1">
      <c r="B886" s="42"/>
    </row>
    <row r="887" s="35" customFormat="1" ht="19.5" customHeight="1">
      <c r="B887" s="42"/>
    </row>
    <row r="888" s="35" customFormat="1" ht="19.5" customHeight="1">
      <c r="B888" s="42"/>
    </row>
    <row r="889" s="35" customFormat="1" ht="19.5" customHeight="1">
      <c r="B889" s="42"/>
    </row>
    <row r="890" s="35" customFormat="1" ht="19.5" customHeight="1">
      <c r="B890" s="42"/>
    </row>
    <row r="891" s="35" customFormat="1" ht="19.5" customHeight="1">
      <c r="B891" s="42"/>
    </row>
    <row r="892" s="35" customFormat="1" ht="19.5" customHeight="1">
      <c r="B892" s="42"/>
    </row>
    <row r="893" s="35" customFormat="1" ht="19.5" customHeight="1">
      <c r="B893" s="42"/>
    </row>
    <row r="894" s="35" customFormat="1" ht="19.5" customHeight="1">
      <c r="B894" s="42"/>
    </row>
    <row r="895" s="35" customFormat="1" ht="19.5" customHeight="1">
      <c r="B895" s="42"/>
    </row>
    <row r="896" s="35" customFormat="1" ht="19.5" customHeight="1">
      <c r="B896" s="42"/>
    </row>
    <row r="897" s="35" customFormat="1" ht="19.5" customHeight="1">
      <c r="B897" s="42"/>
    </row>
    <row r="898" s="35" customFormat="1" ht="19.5" customHeight="1">
      <c r="B898" s="42"/>
    </row>
    <row r="899" s="35" customFormat="1" ht="19.5" customHeight="1">
      <c r="B899" s="42"/>
    </row>
    <row r="900" s="35" customFormat="1" ht="19.5" customHeight="1">
      <c r="B900" s="42"/>
    </row>
    <row r="901" s="35" customFormat="1" ht="19.5" customHeight="1">
      <c r="B901" s="42"/>
    </row>
    <row r="902" s="35" customFormat="1" ht="19.5" customHeight="1">
      <c r="B902" s="42"/>
    </row>
    <row r="903" s="35" customFormat="1" ht="19.5" customHeight="1">
      <c r="B903" s="42"/>
    </row>
    <row r="904" s="35" customFormat="1" ht="19.5" customHeight="1">
      <c r="B904" s="42"/>
    </row>
    <row r="905" s="35" customFormat="1" ht="19.5" customHeight="1">
      <c r="B905" s="42"/>
    </row>
    <row r="906" s="35" customFormat="1" ht="19.5" customHeight="1">
      <c r="B906" s="42"/>
    </row>
    <row r="907" s="35" customFormat="1" ht="19.5" customHeight="1">
      <c r="B907" s="42"/>
    </row>
    <row r="908" s="35" customFormat="1" ht="19.5" customHeight="1">
      <c r="B908" s="42"/>
    </row>
    <row r="909" s="35" customFormat="1" ht="19.5" customHeight="1">
      <c r="B909" s="42"/>
    </row>
    <row r="910" s="35" customFormat="1" ht="19.5" customHeight="1">
      <c r="B910" s="42"/>
    </row>
    <row r="911" s="35" customFormat="1" ht="19.5" customHeight="1">
      <c r="B911" s="42"/>
    </row>
    <row r="912" s="35" customFormat="1" ht="19.5" customHeight="1">
      <c r="B912" s="42"/>
    </row>
    <row r="913" s="35" customFormat="1" ht="19.5" customHeight="1">
      <c r="B913" s="42"/>
    </row>
    <row r="914" s="35" customFormat="1" ht="19.5" customHeight="1">
      <c r="B914" s="42"/>
    </row>
    <row r="915" s="35" customFormat="1" ht="19.5" customHeight="1">
      <c r="B915" s="42"/>
    </row>
    <row r="916" s="35" customFormat="1" ht="19.5" customHeight="1">
      <c r="B916" s="42"/>
    </row>
    <row r="917" s="35" customFormat="1" ht="19.5" customHeight="1">
      <c r="B917" s="42"/>
    </row>
    <row r="918" s="35" customFormat="1" ht="19.5" customHeight="1">
      <c r="B918" s="42"/>
    </row>
    <row r="919" s="35" customFormat="1" ht="19.5" customHeight="1">
      <c r="B919" s="42"/>
    </row>
    <row r="920" s="35" customFormat="1" ht="19.5" customHeight="1">
      <c r="B920" s="42"/>
    </row>
    <row r="921" s="35" customFormat="1" ht="19.5" customHeight="1">
      <c r="B921" s="42"/>
    </row>
    <row r="922" s="35" customFormat="1" ht="19.5" customHeight="1">
      <c r="B922" s="42"/>
    </row>
    <row r="923" s="35" customFormat="1" ht="19.5" customHeight="1">
      <c r="B923" s="42"/>
    </row>
    <row r="924" s="35" customFormat="1" ht="19.5" customHeight="1">
      <c r="B924" s="42"/>
    </row>
    <row r="925" s="35" customFormat="1" ht="19.5" customHeight="1">
      <c r="B925" s="42"/>
    </row>
    <row r="926" s="35" customFormat="1" ht="19.5" customHeight="1">
      <c r="B926" s="42"/>
    </row>
    <row r="927" s="35" customFormat="1" ht="19.5" customHeight="1">
      <c r="B927" s="42"/>
    </row>
    <row r="928" s="35" customFormat="1" ht="19.5" customHeight="1">
      <c r="B928" s="42"/>
    </row>
    <row r="929" s="35" customFormat="1" ht="19.5" customHeight="1">
      <c r="B929" s="42"/>
    </row>
    <row r="930" s="35" customFormat="1" ht="19.5" customHeight="1">
      <c r="B930" s="42"/>
    </row>
    <row r="931" s="35" customFormat="1" ht="19.5" customHeight="1">
      <c r="B931" s="42"/>
    </row>
    <row r="932" s="35" customFormat="1" ht="19.5" customHeight="1">
      <c r="B932" s="42"/>
    </row>
    <row r="933" s="35" customFormat="1" ht="19.5" customHeight="1">
      <c r="B933" s="42"/>
    </row>
    <row r="934" s="35" customFormat="1" ht="19.5" customHeight="1">
      <c r="B934" s="42"/>
    </row>
    <row r="935" s="35" customFormat="1" ht="19.5" customHeight="1">
      <c r="B935" s="42"/>
    </row>
    <row r="936" s="35" customFormat="1" ht="19.5" customHeight="1">
      <c r="B936" s="42"/>
    </row>
    <row r="937" s="35" customFormat="1" ht="19.5" customHeight="1">
      <c r="B937" s="42"/>
    </row>
    <row r="938" s="35" customFormat="1" ht="19.5" customHeight="1">
      <c r="B938" s="42"/>
    </row>
    <row r="939" s="35" customFormat="1" ht="19.5" customHeight="1">
      <c r="B939" s="42"/>
    </row>
    <row r="940" s="35" customFormat="1" ht="19.5" customHeight="1">
      <c r="B940" s="42"/>
    </row>
    <row r="941" s="35" customFormat="1" ht="19.5" customHeight="1">
      <c r="B941" s="42"/>
    </row>
    <row r="942" s="35" customFormat="1" ht="19.5" customHeight="1">
      <c r="B942" s="42"/>
    </row>
    <row r="943" s="35" customFormat="1" ht="19.5" customHeight="1">
      <c r="B943" s="42"/>
    </row>
    <row r="944" s="35" customFormat="1" ht="19.5" customHeight="1">
      <c r="B944" s="42"/>
    </row>
    <row r="945" s="35" customFormat="1" ht="19.5" customHeight="1">
      <c r="B945" s="42"/>
    </row>
    <row r="946" s="35" customFormat="1" ht="19.5" customHeight="1">
      <c r="B946" s="42"/>
    </row>
    <row r="947" s="35" customFormat="1" ht="19.5" customHeight="1">
      <c r="B947" s="42"/>
    </row>
    <row r="948" s="35" customFormat="1" ht="19.5" customHeight="1">
      <c r="B948" s="42"/>
    </row>
    <row r="949" s="35" customFormat="1" ht="19.5" customHeight="1">
      <c r="B949" s="42"/>
    </row>
    <row r="950" s="35" customFormat="1" ht="19.5" customHeight="1">
      <c r="B950" s="42"/>
    </row>
    <row r="951" s="35" customFormat="1" ht="19.5" customHeight="1">
      <c r="B951" s="42"/>
    </row>
    <row r="952" s="35" customFormat="1" ht="19.5" customHeight="1">
      <c r="B952" s="42"/>
    </row>
    <row r="953" s="35" customFormat="1" ht="19.5" customHeight="1">
      <c r="B953" s="42"/>
    </row>
    <row r="954" s="35" customFormat="1" ht="19.5" customHeight="1">
      <c r="B954" s="42"/>
    </row>
    <row r="955" s="35" customFormat="1" ht="19.5" customHeight="1">
      <c r="B955" s="42"/>
    </row>
    <row r="956" s="35" customFormat="1" ht="19.5" customHeight="1">
      <c r="B956" s="42"/>
    </row>
    <row r="957" s="35" customFormat="1" ht="19.5" customHeight="1">
      <c r="B957" s="42"/>
    </row>
    <row r="958" s="35" customFormat="1" ht="19.5" customHeight="1">
      <c r="B958" s="42"/>
    </row>
    <row r="959" s="35" customFormat="1" ht="19.5" customHeight="1">
      <c r="B959" s="42"/>
    </row>
    <row r="960" s="35" customFormat="1" ht="19.5" customHeight="1">
      <c r="B960" s="42"/>
    </row>
    <row r="961" s="35" customFormat="1" ht="19.5" customHeight="1">
      <c r="B961" s="42"/>
    </row>
    <row r="962" s="35" customFormat="1" ht="19.5" customHeight="1">
      <c r="B962" s="42"/>
    </row>
    <row r="963" s="35" customFormat="1" ht="19.5" customHeight="1">
      <c r="B963" s="42"/>
    </row>
    <row r="964" s="35" customFormat="1" ht="19.5" customHeight="1">
      <c r="B964" s="42"/>
    </row>
    <row r="965" s="35" customFormat="1" ht="19.5" customHeight="1">
      <c r="B965" s="42"/>
    </row>
    <row r="966" s="35" customFormat="1" ht="19.5" customHeight="1">
      <c r="B966" s="42"/>
    </row>
    <row r="967" s="35" customFormat="1" ht="19.5" customHeight="1">
      <c r="B967" s="42"/>
    </row>
    <row r="968" s="35" customFormat="1" ht="19.5" customHeight="1">
      <c r="B968" s="42"/>
    </row>
    <row r="969" s="35" customFormat="1" ht="19.5" customHeight="1">
      <c r="B969" s="42"/>
    </row>
    <row r="970" s="35" customFormat="1" ht="19.5" customHeight="1">
      <c r="B970" s="42"/>
    </row>
    <row r="971" s="35" customFormat="1" ht="19.5" customHeight="1">
      <c r="B971" s="42"/>
    </row>
    <row r="972" s="35" customFormat="1" ht="19.5" customHeight="1">
      <c r="B972" s="42"/>
    </row>
    <row r="973" s="35" customFormat="1" ht="19.5" customHeight="1">
      <c r="B973" s="42"/>
    </row>
    <row r="974" s="35" customFormat="1" ht="19.5" customHeight="1">
      <c r="B974" s="42"/>
    </row>
    <row r="975" s="35" customFormat="1" ht="19.5" customHeight="1">
      <c r="B975" s="42"/>
    </row>
    <row r="976" s="35" customFormat="1" ht="19.5" customHeight="1">
      <c r="B976" s="42"/>
    </row>
    <row r="977" s="35" customFormat="1" ht="19.5" customHeight="1">
      <c r="B977" s="42"/>
    </row>
    <row r="978" s="35" customFormat="1" ht="19.5" customHeight="1">
      <c r="B978" s="42"/>
    </row>
    <row r="979" s="35" customFormat="1" ht="19.5" customHeight="1">
      <c r="B979" s="42"/>
    </row>
    <row r="980" s="35" customFormat="1" ht="19.5" customHeight="1">
      <c r="B980" s="42"/>
    </row>
    <row r="981" s="35" customFormat="1" ht="19.5" customHeight="1">
      <c r="B981" s="42"/>
    </row>
    <row r="982" s="35" customFormat="1" ht="19.5" customHeight="1">
      <c r="B982" s="42"/>
    </row>
    <row r="983" s="35" customFormat="1" ht="19.5" customHeight="1">
      <c r="B983" s="42"/>
    </row>
    <row r="984" s="35" customFormat="1" ht="19.5" customHeight="1">
      <c r="B984" s="42"/>
    </row>
    <row r="985" s="35" customFormat="1" ht="19.5" customHeight="1">
      <c r="B985" s="42"/>
    </row>
    <row r="986" s="35" customFormat="1" ht="19.5" customHeight="1">
      <c r="B986" s="42"/>
    </row>
    <row r="987" s="35" customFormat="1" ht="19.5" customHeight="1">
      <c r="B987" s="42"/>
    </row>
    <row r="988" s="35" customFormat="1" ht="19.5" customHeight="1">
      <c r="B988" s="42"/>
    </row>
    <row r="989" s="35" customFormat="1" ht="19.5" customHeight="1">
      <c r="B989" s="42"/>
    </row>
    <row r="990" s="35" customFormat="1" ht="19.5" customHeight="1">
      <c r="B990" s="42"/>
    </row>
    <row r="991" s="35" customFormat="1" ht="19.5" customHeight="1">
      <c r="B991" s="42"/>
    </row>
    <row r="992" s="35" customFormat="1" ht="19.5" customHeight="1">
      <c r="B992" s="42"/>
    </row>
    <row r="993" s="35" customFormat="1" ht="19.5" customHeight="1">
      <c r="B993" s="42"/>
    </row>
    <row r="994" s="35" customFormat="1" ht="19.5" customHeight="1">
      <c r="B994" s="42"/>
    </row>
    <row r="995" s="35" customFormat="1" ht="19.5" customHeight="1">
      <c r="B995" s="42"/>
    </row>
    <row r="996" s="35" customFormat="1" ht="19.5" customHeight="1">
      <c r="B996" s="42"/>
    </row>
    <row r="997" s="35" customFormat="1" ht="19.5" customHeight="1">
      <c r="B997" s="42"/>
    </row>
    <row r="998" s="35" customFormat="1" ht="19.5" customHeight="1">
      <c r="B998" s="42"/>
    </row>
    <row r="999" s="35" customFormat="1" ht="19.5" customHeight="1">
      <c r="B999" s="42"/>
    </row>
    <row r="1000" s="35" customFormat="1" ht="19.5" customHeight="1">
      <c r="B1000" s="42"/>
    </row>
    <row r="1001" s="35" customFormat="1" ht="19.5" customHeight="1">
      <c r="B1001" s="42"/>
    </row>
    <row r="1002" s="35" customFormat="1" ht="19.5" customHeight="1">
      <c r="B1002" s="42"/>
    </row>
    <row r="1003" s="35" customFormat="1" ht="19.5" customHeight="1">
      <c r="B1003" s="42"/>
    </row>
    <row r="1004" s="35" customFormat="1" ht="19.5" customHeight="1">
      <c r="B1004" s="42"/>
    </row>
    <row r="1005" s="35" customFormat="1" ht="19.5" customHeight="1">
      <c r="B1005" s="42"/>
    </row>
    <row r="1006" s="35" customFormat="1" ht="19.5" customHeight="1">
      <c r="B1006" s="42"/>
    </row>
    <row r="1007" s="35" customFormat="1" ht="19.5" customHeight="1">
      <c r="B1007" s="42"/>
    </row>
    <row r="1008" s="35" customFormat="1" ht="19.5" customHeight="1">
      <c r="B1008" s="42"/>
    </row>
    <row r="1009" s="35" customFormat="1" ht="19.5" customHeight="1">
      <c r="B1009" s="42"/>
    </row>
    <row r="1010" s="35" customFormat="1" ht="19.5" customHeight="1">
      <c r="B1010" s="42"/>
    </row>
    <row r="1011" s="35" customFormat="1" ht="19.5" customHeight="1">
      <c r="B1011" s="42"/>
    </row>
    <row r="1012" s="35" customFormat="1" ht="19.5" customHeight="1">
      <c r="B1012" s="42"/>
    </row>
    <row r="1013" s="35" customFormat="1" ht="19.5" customHeight="1">
      <c r="B1013" s="42"/>
    </row>
    <row r="1014" s="35" customFormat="1" ht="19.5" customHeight="1">
      <c r="B1014" s="42"/>
    </row>
    <row r="1015" s="35" customFormat="1" ht="19.5" customHeight="1">
      <c r="B1015" s="42"/>
    </row>
    <row r="1016" s="35" customFormat="1" ht="19.5" customHeight="1">
      <c r="B1016" s="42"/>
    </row>
    <row r="1017" s="35" customFormat="1" ht="19.5" customHeight="1">
      <c r="B1017" s="42"/>
    </row>
    <row r="1018" s="35" customFormat="1" ht="19.5" customHeight="1">
      <c r="B1018" s="42"/>
    </row>
    <row r="1019" s="35" customFormat="1" ht="19.5" customHeight="1">
      <c r="B1019" s="42"/>
    </row>
    <row r="1020" s="35" customFormat="1" ht="19.5" customHeight="1">
      <c r="B1020" s="42"/>
    </row>
    <row r="1021" s="35" customFormat="1" ht="19.5" customHeight="1">
      <c r="B1021" s="42"/>
    </row>
    <row r="1022" s="35" customFormat="1" ht="19.5" customHeight="1">
      <c r="B1022" s="42"/>
    </row>
    <row r="1023" s="35" customFormat="1" ht="19.5" customHeight="1">
      <c r="B1023" s="42"/>
    </row>
    <row r="1024" s="35" customFormat="1" ht="19.5" customHeight="1">
      <c r="B1024" s="42"/>
    </row>
    <row r="1025" s="35" customFormat="1" ht="19.5" customHeight="1">
      <c r="B1025" s="42"/>
    </row>
    <row r="1026" s="35" customFormat="1" ht="19.5" customHeight="1">
      <c r="B1026" s="42"/>
    </row>
    <row r="1027" s="35" customFormat="1" ht="19.5" customHeight="1">
      <c r="B1027" s="42"/>
    </row>
    <row r="1028" s="35" customFormat="1" ht="19.5" customHeight="1">
      <c r="B1028" s="42"/>
    </row>
    <row r="1029" s="35" customFormat="1" ht="19.5" customHeight="1">
      <c r="B1029" s="42"/>
    </row>
    <row r="1030" s="35" customFormat="1" ht="19.5" customHeight="1">
      <c r="B1030" s="42"/>
    </row>
    <row r="1031" s="35" customFormat="1" ht="19.5" customHeight="1">
      <c r="B1031" s="42"/>
    </row>
    <row r="1032" s="35" customFormat="1" ht="19.5" customHeight="1">
      <c r="B1032" s="42"/>
    </row>
    <row r="1033" s="35" customFormat="1" ht="19.5" customHeight="1">
      <c r="B1033" s="42"/>
    </row>
    <row r="1034" s="35" customFormat="1" ht="19.5" customHeight="1">
      <c r="B1034" s="42"/>
    </row>
    <row r="1035" s="35" customFormat="1" ht="19.5" customHeight="1">
      <c r="B1035" s="42"/>
    </row>
    <row r="1036" s="35" customFormat="1" ht="19.5" customHeight="1">
      <c r="B1036" s="42"/>
    </row>
    <row r="1037" s="35" customFormat="1" ht="19.5" customHeight="1">
      <c r="B1037" s="42"/>
    </row>
    <row r="1038" s="35" customFormat="1" ht="19.5" customHeight="1">
      <c r="B1038" s="42"/>
    </row>
    <row r="1039" s="35" customFormat="1" ht="19.5" customHeight="1">
      <c r="B1039" s="42"/>
    </row>
    <row r="1040" s="35" customFormat="1" ht="19.5" customHeight="1">
      <c r="B1040" s="42"/>
    </row>
    <row r="1041" s="35" customFormat="1" ht="19.5" customHeight="1">
      <c r="B1041" s="42"/>
    </row>
    <row r="1042" s="35" customFormat="1" ht="19.5" customHeight="1">
      <c r="B1042" s="42"/>
    </row>
    <row r="1043" s="35" customFormat="1" ht="19.5" customHeight="1">
      <c r="B1043" s="42"/>
    </row>
    <row r="1044" s="35" customFormat="1" ht="19.5" customHeight="1">
      <c r="B1044" s="42"/>
    </row>
    <row r="1045" s="35" customFormat="1" ht="19.5" customHeight="1">
      <c r="B1045" s="42"/>
    </row>
    <row r="1046" s="35" customFormat="1" ht="19.5" customHeight="1">
      <c r="B1046" s="42"/>
    </row>
    <row r="1047" s="35" customFormat="1" ht="19.5" customHeight="1">
      <c r="B1047" s="42"/>
    </row>
    <row r="1048" s="35" customFormat="1" ht="19.5" customHeight="1">
      <c r="B1048" s="42"/>
    </row>
    <row r="1049" s="35" customFormat="1" ht="19.5" customHeight="1">
      <c r="B1049" s="42"/>
    </row>
    <row r="1050" s="35" customFormat="1" ht="19.5" customHeight="1">
      <c r="B1050" s="42"/>
    </row>
    <row r="1051" s="35" customFormat="1" ht="19.5" customHeight="1">
      <c r="B1051" s="42"/>
    </row>
    <row r="1052" s="35" customFormat="1" ht="19.5" customHeight="1">
      <c r="B1052" s="42"/>
    </row>
    <row r="1053" s="35" customFormat="1" ht="19.5" customHeight="1">
      <c r="B1053" s="42"/>
    </row>
    <row r="1054" s="35" customFormat="1" ht="19.5" customHeight="1">
      <c r="B1054" s="42"/>
    </row>
    <row r="1055" s="35" customFormat="1" ht="19.5" customHeight="1">
      <c r="B1055" s="42"/>
    </row>
    <row r="1056" s="35" customFormat="1" ht="19.5" customHeight="1">
      <c r="B1056" s="42"/>
    </row>
    <row r="1057" s="35" customFormat="1" ht="19.5" customHeight="1">
      <c r="B1057" s="42"/>
    </row>
    <row r="1058" s="35" customFormat="1" ht="19.5" customHeight="1">
      <c r="B1058" s="42"/>
    </row>
    <row r="1059" s="35" customFormat="1" ht="19.5" customHeight="1">
      <c r="B1059" s="42"/>
    </row>
    <row r="1060" s="35" customFormat="1" ht="19.5" customHeight="1">
      <c r="B1060" s="42"/>
    </row>
    <row r="1061" s="35" customFormat="1" ht="19.5" customHeight="1">
      <c r="B1061" s="42"/>
    </row>
    <row r="1062" s="35" customFormat="1" ht="19.5" customHeight="1">
      <c r="B1062" s="42"/>
    </row>
    <row r="1063" s="35" customFormat="1" ht="19.5" customHeight="1">
      <c r="B1063" s="42"/>
    </row>
    <row r="1064" s="35" customFormat="1" ht="19.5" customHeight="1">
      <c r="B1064" s="42"/>
    </row>
    <row r="1065" s="35" customFormat="1" ht="19.5" customHeight="1">
      <c r="B1065" s="42"/>
    </row>
    <row r="1066" s="35" customFormat="1" ht="19.5" customHeight="1">
      <c r="B1066" s="42"/>
    </row>
    <row r="1067" s="35" customFormat="1" ht="19.5" customHeight="1">
      <c r="B1067" s="42"/>
    </row>
    <row r="1068" s="35" customFormat="1" ht="19.5" customHeight="1">
      <c r="B1068" s="42"/>
    </row>
    <row r="1069" s="35" customFormat="1" ht="19.5" customHeight="1">
      <c r="B1069" s="42"/>
    </row>
    <row r="1070" s="35" customFormat="1" ht="19.5" customHeight="1">
      <c r="B1070" s="42"/>
    </row>
    <row r="1071" s="35" customFormat="1" ht="19.5" customHeight="1">
      <c r="B1071" s="42"/>
    </row>
    <row r="1072" s="35" customFormat="1" ht="19.5" customHeight="1">
      <c r="B1072" s="42"/>
    </row>
    <row r="1073" s="35" customFormat="1" ht="19.5" customHeight="1">
      <c r="B1073" s="42"/>
    </row>
    <row r="1074" s="35" customFormat="1" ht="19.5" customHeight="1">
      <c r="B1074" s="42"/>
    </row>
    <row r="1075" s="35" customFormat="1" ht="19.5" customHeight="1">
      <c r="B1075" s="42"/>
    </row>
    <row r="1076" s="35" customFormat="1" ht="19.5" customHeight="1">
      <c r="B1076" s="42"/>
    </row>
    <row r="1077" s="35" customFormat="1" ht="19.5" customHeight="1">
      <c r="B1077" s="42"/>
    </row>
    <row r="1078" s="35" customFormat="1" ht="19.5" customHeight="1">
      <c r="B1078" s="42"/>
    </row>
    <row r="1079" s="35" customFormat="1" ht="19.5" customHeight="1">
      <c r="B1079" s="42"/>
    </row>
    <row r="1080" s="35" customFormat="1" ht="19.5" customHeight="1">
      <c r="B1080" s="42"/>
    </row>
    <row r="1081" s="35" customFormat="1" ht="19.5" customHeight="1">
      <c r="B1081" s="42"/>
    </row>
    <row r="1082" s="35" customFormat="1" ht="19.5" customHeight="1">
      <c r="B1082" s="42"/>
    </row>
    <row r="1083" s="35" customFormat="1" ht="19.5" customHeight="1">
      <c r="B1083" s="42"/>
    </row>
    <row r="1084" s="35" customFormat="1" ht="19.5" customHeight="1">
      <c r="B1084" s="42"/>
    </row>
    <row r="1085" s="35" customFormat="1" ht="19.5" customHeight="1">
      <c r="B1085" s="42"/>
    </row>
    <row r="1086" s="35" customFormat="1" ht="19.5" customHeight="1">
      <c r="B1086" s="42"/>
    </row>
    <row r="1087" s="35" customFormat="1" ht="19.5" customHeight="1">
      <c r="B1087" s="42"/>
    </row>
    <row r="1088" s="35" customFormat="1" ht="19.5" customHeight="1">
      <c r="B1088" s="42"/>
    </row>
    <row r="1089" s="35" customFormat="1" ht="19.5" customHeight="1">
      <c r="B1089" s="42"/>
    </row>
    <row r="1090" s="35" customFormat="1" ht="19.5" customHeight="1">
      <c r="B1090" s="42"/>
    </row>
    <row r="1091" s="35" customFormat="1" ht="19.5" customHeight="1">
      <c r="B1091" s="42"/>
    </row>
    <row r="1092" s="35" customFormat="1" ht="19.5" customHeight="1">
      <c r="B1092" s="42"/>
    </row>
    <row r="1093" s="35" customFormat="1" ht="19.5" customHeight="1">
      <c r="B1093" s="42"/>
    </row>
    <row r="1094" s="35" customFormat="1" ht="19.5" customHeight="1">
      <c r="B1094" s="42"/>
    </row>
    <row r="1095" s="35" customFormat="1" ht="19.5" customHeight="1">
      <c r="B1095" s="42"/>
    </row>
    <row r="1096" s="35" customFormat="1" ht="19.5" customHeight="1">
      <c r="B1096" s="42"/>
    </row>
    <row r="1097" s="35" customFormat="1" ht="19.5" customHeight="1">
      <c r="B1097" s="42"/>
    </row>
    <row r="1098" s="35" customFormat="1" ht="19.5" customHeight="1">
      <c r="B1098" s="42"/>
    </row>
    <row r="1099" s="35" customFormat="1" ht="19.5" customHeight="1">
      <c r="B1099" s="42"/>
    </row>
    <row r="1100" s="35" customFormat="1" ht="19.5" customHeight="1">
      <c r="B1100" s="42"/>
    </row>
    <row r="1101" s="35" customFormat="1" ht="19.5" customHeight="1">
      <c r="B1101" s="42"/>
    </row>
    <row r="1102" s="35" customFormat="1" ht="19.5" customHeight="1">
      <c r="B1102" s="42"/>
    </row>
    <row r="1103" s="35" customFormat="1" ht="19.5" customHeight="1">
      <c r="B1103" s="42"/>
    </row>
    <row r="1104" s="35" customFormat="1" ht="19.5" customHeight="1">
      <c r="B1104" s="42"/>
    </row>
    <row r="1105" s="35" customFormat="1" ht="19.5" customHeight="1">
      <c r="B1105" s="42"/>
    </row>
    <row r="1106" s="35" customFormat="1" ht="19.5" customHeight="1">
      <c r="B1106" s="42"/>
    </row>
    <row r="1107" s="35" customFormat="1" ht="19.5" customHeight="1">
      <c r="B1107" s="42"/>
    </row>
    <row r="1108" s="35" customFormat="1" ht="19.5" customHeight="1">
      <c r="B1108" s="42"/>
    </row>
    <row r="1109" s="35" customFormat="1" ht="19.5" customHeight="1">
      <c r="B1109" s="42"/>
    </row>
    <row r="1110" s="35" customFormat="1" ht="19.5" customHeight="1">
      <c r="B1110" s="42"/>
    </row>
    <row r="1111" s="35" customFormat="1" ht="19.5" customHeight="1">
      <c r="B1111" s="42"/>
    </row>
    <row r="1112" s="35" customFormat="1" ht="19.5" customHeight="1">
      <c r="B1112" s="42"/>
    </row>
    <row r="1113" s="35" customFormat="1" ht="19.5" customHeight="1">
      <c r="B1113" s="42"/>
    </row>
    <row r="1114" s="35" customFormat="1" ht="19.5" customHeight="1">
      <c r="B1114" s="42"/>
    </row>
    <row r="1115" s="35" customFormat="1" ht="19.5" customHeight="1">
      <c r="B1115" s="42"/>
    </row>
    <row r="1116" s="35" customFormat="1" ht="19.5" customHeight="1">
      <c r="B1116" s="42"/>
    </row>
    <row r="1117" s="35" customFormat="1" ht="19.5" customHeight="1">
      <c r="B1117" s="42"/>
    </row>
    <row r="1118" s="35" customFormat="1" ht="19.5" customHeight="1">
      <c r="B1118" s="42"/>
    </row>
    <row r="1119" s="35" customFormat="1" ht="19.5" customHeight="1">
      <c r="B1119" s="42"/>
    </row>
    <row r="1120" s="35" customFormat="1" ht="19.5" customHeight="1">
      <c r="B1120" s="42"/>
    </row>
    <row r="1121" s="35" customFormat="1" ht="19.5" customHeight="1">
      <c r="B1121" s="42"/>
    </row>
    <row r="1122" s="35" customFormat="1" ht="19.5" customHeight="1">
      <c r="B1122" s="42"/>
    </row>
    <row r="1123" s="35" customFormat="1" ht="19.5" customHeight="1">
      <c r="B1123" s="42"/>
    </row>
    <row r="1124" s="35" customFormat="1" ht="19.5" customHeight="1">
      <c r="B1124" s="42"/>
    </row>
    <row r="1125" s="35" customFormat="1" ht="19.5" customHeight="1">
      <c r="B1125" s="42"/>
    </row>
    <row r="1126" s="35" customFormat="1" ht="19.5" customHeight="1">
      <c r="B1126" s="42"/>
    </row>
    <row r="1127" s="35" customFormat="1" ht="19.5" customHeight="1">
      <c r="B1127" s="42"/>
    </row>
    <row r="1128" s="35" customFormat="1" ht="19.5" customHeight="1">
      <c r="B1128" s="42"/>
    </row>
    <row r="1129" s="35" customFormat="1" ht="19.5" customHeight="1">
      <c r="B1129" s="42"/>
    </row>
    <row r="1130" s="35" customFormat="1" ht="19.5" customHeight="1">
      <c r="B1130" s="42"/>
    </row>
    <row r="1131" s="35" customFormat="1" ht="19.5" customHeight="1">
      <c r="B1131" s="42"/>
    </row>
    <row r="1132" s="35" customFormat="1" ht="19.5" customHeight="1">
      <c r="B1132" s="42"/>
    </row>
    <row r="1133" s="35" customFormat="1" ht="19.5" customHeight="1">
      <c r="B1133" s="42"/>
    </row>
    <row r="1134" s="35" customFormat="1" ht="19.5" customHeight="1">
      <c r="B1134" s="42"/>
    </row>
    <row r="1135" s="35" customFormat="1" ht="19.5" customHeight="1">
      <c r="B1135" s="42"/>
    </row>
    <row r="1136" s="35" customFormat="1" ht="19.5" customHeight="1">
      <c r="B1136" s="42"/>
    </row>
    <row r="1137" s="35" customFormat="1" ht="19.5" customHeight="1">
      <c r="B1137" s="42"/>
    </row>
    <row r="1138" s="35" customFormat="1" ht="19.5" customHeight="1">
      <c r="B1138" s="42"/>
    </row>
    <row r="1139" s="35" customFormat="1" ht="19.5" customHeight="1">
      <c r="B1139" s="42"/>
    </row>
    <row r="1140" s="35" customFormat="1" ht="19.5" customHeight="1">
      <c r="B1140" s="42"/>
    </row>
    <row r="1141" s="35" customFormat="1" ht="19.5" customHeight="1">
      <c r="B1141" s="42"/>
    </row>
    <row r="1142" s="35" customFormat="1" ht="19.5" customHeight="1">
      <c r="B1142" s="42"/>
    </row>
    <row r="1143" s="35" customFormat="1" ht="19.5" customHeight="1">
      <c r="B1143" s="42"/>
    </row>
    <row r="1144" s="35" customFormat="1" ht="19.5" customHeight="1">
      <c r="B1144" s="42"/>
    </row>
    <row r="1145" s="35" customFormat="1" ht="19.5" customHeight="1">
      <c r="B1145" s="42"/>
    </row>
    <row r="1146" s="35" customFormat="1" ht="19.5" customHeight="1">
      <c r="B1146" s="42"/>
    </row>
    <row r="1147" s="35" customFormat="1" ht="19.5" customHeight="1">
      <c r="B1147" s="42"/>
    </row>
    <row r="1148" s="35" customFormat="1" ht="19.5" customHeight="1">
      <c r="B1148" s="42"/>
    </row>
    <row r="1149" s="35" customFormat="1" ht="19.5" customHeight="1">
      <c r="B1149" s="42"/>
    </row>
    <row r="1150" s="35" customFormat="1" ht="19.5" customHeight="1">
      <c r="B1150" s="42"/>
    </row>
    <row r="1151" s="35" customFormat="1" ht="19.5" customHeight="1">
      <c r="B1151" s="42"/>
    </row>
    <row r="1152" s="35" customFormat="1" ht="19.5" customHeight="1">
      <c r="B1152" s="42"/>
    </row>
    <row r="1153" s="35" customFormat="1" ht="19.5" customHeight="1">
      <c r="B1153" s="42"/>
    </row>
    <row r="1154" s="35" customFormat="1" ht="19.5" customHeight="1">
      <c r="B1154" s="42"/>
    </row>
    <row r="1155" s="35" customFormat="1" ht="19.5" customHeight="1">
      <c r="B1155" s="42"/>
    </row>
    <row r="1156" s="35" customFormat="1" ht="19.5" customHeight="1">
      <c r="B1156" s="42"/>
    </row>
    <row r="1157" s="35" customFormat="1" ht="19.5" customHeight="1">
      <c r="B1157" s="42"/>
    </row>
    <row r="1158" s="35" customFormat="1" ht="19.5" customHeight="1">
      <c r="B1158" s="42"/>
    </row>
    <row r="1159" s="35" customFormat="1" ht="19.5" customHeight="1">
      <c r="B1159" s="42"/>
    </row>
    <row r="1160" s="35" customFormat="1" ht="19.5" customHeight="1">
      <c r="B1160" s="42"/>
    </row>
    <row r="1161" s="35" customFormat="1" ht="19.5" customHeight="1">
      <c r="B1161" s="42"/>
    </row>
    <row r="1162" s="35" customFormat="1" ht="19.5" customHeight="1">
      <c r="B1162" s="42"/>
    </row>
    <row r="1163" s="35" customFormat="1" ht="19.5" customHeight="1">
      <c r="B1163" s="42"/>
    </row>
    <row r="1164" s="35" customFormat="1" ht="19.5" customHeight="1">
      <c r="B1164" s="42"/>
    </row>
    <row r="1165" s="35" customFormat="1" ht="19.5" customHeight="1">
      <c r="B1165" s="42"/>
    </row>
    <row r="1166" s="35" customFormat="1" ht="19.5" customHeight="1">
      <c r="B1166" s="42"/>
    </row>
    <row r="1167" s="35" customFormat="1" ht="19.5" customHeight="1">
      <c r="B1167" s="42"/>
    </row>
    <row r="1168" s="35" customFormat="1" ht="19.5" customHeight="1">
      <c r="B1168" s="42"/>
    </row>
    <row r="1169" s="35" customFormat="1" ht="19.5" customHeight="1">
      <c r="B1169" s="42"/>
    </row>
    <row r="1170" s="35" customFormat="1" ht="19.5" customHeight="1">
      <c r="B1170" s="42"/>
    </row>
    <row r="1171" s="35" customFormat="1" ht="19.5" customHeight="1">
      <c r="B1171" s="42"/>
    </row>
    <row r="1172" s="35" customFormat="1" ht="19.5" customHeight="1">
      <c r="B1172" s="42"/>
    </row>
    <row r="1173" s="35" customFormat="1" ht="19.5" customHeight="1">
      <c r="B1173" s="42"/>
    </row>
    <row r="1174" s="35" customFormat="1" ht="19.5" customHeight="1">
      <c r="B1174" s="42"/>
    </row>
    <row r="1175" s="35" customFormat="1" ht="19.5" customHeight="1">
      <c r="B1175" s="42"/>
    </row>
    <row r="1176" s="35" customFormat="1" ht="19.5" customHeight="1">
      <c r="B1176" s="42"/>
    </row>
    <row r="1177" s="35" customFormat="1" ht="19.5" customHeight="1">
      <c r="B1177" s="42"/>
    </row>
    <row r="1178" s="35" customFormat="1" ht="19.5" customHeight="1">
      <c r="B1178" s="42"/>
    </row>
    <row r="1179" s="35" customFormat="1" ht="19.5" customHeight="1">
      <c r="B1179" s="42"/>
    </row>
    <row r="1180" s="35" customFormat="1" ht="19.5" customHeight="1">
      <c r="B1180" s="42"/>
    </row>
    <row r="1181" s="35" customFormat="1" ht="19.5" customHeight="1">
      <c r="B1181" s="42"/>
    </row>
    <row r="1182" s="35" customFormat="1" ht="19.5" customHeight="1">
      <c r="B1182" s="42"/>
    </row>
    <row r="1183" s="35" customFormat="1" ht="19.5" customHeight="1">
      <c r="B1183" s="42"/>
    </row>
    <row r="1184" s="35" customFormat="1" ht="19.5" customHeight="1">
      <c r="B1184" s="42"/>
    </row>
    <row r="1185" s="35" customFormat="1" ht="19.5" customHeight="1">
      <c r="B1185" s="42"/>
    </row>
    <row r="1186" s="35" customFormat="1" ht="19.5" customHeight="1">
      <c r="B1186" s="42"/>
    </row>
    <row r="1187" s="35" customFormat="1" ht="19.5" customHeight="1">
      <c r="B1187" s="42"/>
    </row>
    <row r="1188" s="35" customFormat="1" ht="19.5" customHeight="1">
      <c r="B1188" s="42"/>
    </row>
    <row r="1189" s="35" customFormat="1" ht="19.5" customHeight="1">
      <c r="B1189" s="42"/>
    </row>
    <row r="1190" s="35" customFormat="1" ht="19.5" customHeight="1">
      <c r="B1190" s="42"/>
    </row>
    <row r="1191" s="35" customFormat="1" ht="19.5" customHeight="1">
      <c r="B1191" s="42"/>
    </row>
    <row r="1192" s="35" customFormat="1" ht="19.5" customHeight="1">
      <c r="B1192" s="42"/>
    </row>
    <row r="1193" s="35" customFormat="1" ht="19.5" customHeight="1">
      <c r="B1193" s="42"/>
    </row>
    <row r="1194" s="35" customFormat="1" ht="19.5" customHeight="1">
      <c r="B1194" s="42"/>
    </row>
    <row r="1195" s="35" customFormat="1" ht="19.5" customHeight="1">
      <c r="B1195" s="42"/>
    </row>
    <row r="1196" s="35" customFormat="1" ht="19.5" customHeight="1">
      <c r="B1196" s="42"/>
    </row>
    <row r="1197" s="35" customFormat="1" ht="19.5" customHeight="1">
      <c r="B1197" s="42"/>
    </row>
    <row r="1198" s="35" customFormat="1" ht="19.5" customHeight="1">
      <c r="B1198" s="42"/>
    </row>
    <row r="1199" s="35" customFormat="1" ht="19.5" customHeight="1">
      <c r="B1199" s="42"/>
    </row>
    <row r="1200" s="35" customFormat="1" ht="19.5" customHeight="1">
      <c r="B1200" s="42"/>
    </row>
    <row r="1201" s="35" customFormat="1" ht="19.5" customHeight="1">
      <c r="B1201" s="42"/>
    </row>
    <row r="1202" s="35" customFormat="1" ht="19.5" customHeight="1">
      <c r="B1202" s="42"/>
    </row>
    <row r="1203" s="35" customFormat="1" ht="19.5" customHeight="1">
      <c r="B1203" s="42"/>
    </row>
    <row r="1204" s="35" customFormat="1" ht="19.5" customHeight="1">
      <c r="B1204" s="42"/>
    </row>
    <row r="1205" s="35" customFormat="1" ht="19.5" customHeight="1">
      <c r="B1205" s="42"/>
    </row>
    <row r="1206" s="35" customFormat="1" ht="19.5" customHeight="1">
      <c r="B1206" s="42"/>
    </row>
    <row r="1207" s="35" customFormat="1" ht="19.5" customHeight="1">
      <c r="B1207" s="42"/>
    </row>
    <row r="1208" s="35" customFormat="1" ht="19.5" customHeight="1">
      <c r="B1208" s="42"/>
    </row>
    <row r="1209" s="35" customFormat="1" ht="19.5" customHeight="1">
      <c r="B1209" s="42"/>
    </row>
    <row r="1210" s="35" customFormat="1" ht="19.5" customHeight="1">
      <c r="B1210" s="42"/>
    </row>
    <row r="1211" s="35" customFormat="1" ht="19.5" customHeight="1">
      <c r="B1211" s="42"/>
    </row>
    <row r="1212" s="35" customFormat="1" ht="19.5" customHeight="1">
      <c r="B1212" s="42"/>
    </row>
    <row r="1213" s="35" customFormat="1" ht="19.5" customHeight="1">
      <c r="B1213" s="42"/>
    </row>
    <row r="1214" s="35" customFormat="1" ht="19.5" customHeight="1">
      <c r="B1214" s="42"/>
    </row>
    <row r="1215" s="35" customFormat="1" ht="19.5" customHeight="1">
      <c r="B1215" s="42"/>
    </row>
    <row r="1216" s="35" customFormat="1" ht="19.5" customHeight="1">
      <c r="B1216" s="42"/>
    </row>
    <row r="1217" s="35" customFormat="1" ht="19.5" customHeight="1">
      <c r="B1217" s="42"/>
    </row>
    <row r="1218" s="35" customFormat="1" ht="19.5" customHeight="1">
      <c r="B1218" s="42"/>
    </row>
    <row r="1219" s="35" customFormat="1" ht="19.5" customHeight="1">
      <c r="B1219" s="42"/>
    </row>
    <row r="1220" s="35" customFormat="1" ht="19.5" customHeight="1">
      <c r="B1220" s="42"/>
    </row>
    <row r="1221" s="35" customFormat="1" ht="19.5" customHeight="1">
      <c r="B1221" s="42"/>
    </row>
    <row r="1222" s="35" customFormat="1" ht="19.5" customHeight="1">
      <c r="B1222" s="42"/>
    </row>
    <row r="1223" s="35" customFormat="1" ht="19.5" customHeight="1">
      <c r="B1223" s="42"/>
    </row>
    <row r="1224" s="35" customFormat="1" ht="19.5" customHeight="1">
      <c r="B1224" s="42"/>
    </row>
    <row r="1225" s="35" customFormat="1" ht="19.5" customHeight="1">
      <c r="B1225" s="42"/>
    </row>
    <row r="1226" s="35" customFormat="1" ht="19.5" customHeight="1">
      <c r="B1226" s="42"/>
    </row>
    <row r="1227" s="35" customFormat="1" ht="19.5" customHeight="1">
      <c r="B1227" s="42"/>
    </row>
    <row r="1228" s="35" customFormat="1" ht="19.5" customHeight="1">
      <c r="B1228" s="42"/>
    </row>
    <row r="1229" s="35" customFormat="1" ht="19.5" customHeight="1">
      <c r="B1229" s="42"/>
    </row>
    <row r="1230" s="35" customFormat="1" ht="19.5" customHeight="1">
      <c r="B1230" s="42"/>
    </row>
    <row r="1231" s="35" customFormat="1" ht="19.5" customHeight="1">
      <c r="B1231" s="42"/>
    </row>
    <row r="1232" s="35" customFormat="1" ht="19.5" customHeight="1">
      <c r="B1232" s="42"/>
    </row>
    <row r="1233" s="35" customFormat="1" ht="19.5" customHeight="1">
      <c r="B1233" s="42"/>
    </row>
    <row r="1234" s="35" customFormat="1" ht="19.5" customHeight="1">
      <c r="B1234" s="42"/>
    </row>
    <row r="1235" s="35" customFormat="1" ht="19.5" customHeight="1">
      <c r="B1235" s="42"/>
    </row>
    <row r="1236" s="35" customFormat="1" ht="19.5" customHeight="1">
      <c r="B1236" s="42"/>
    </row>
    <row r="1237" s="35" customFormat="1" ht="19.5" customHeight="1">
      <c r="B1237" s="42"/>
    </row>
    <row r="1238" s="35" customFormat="1" ht="19.5" customHeight="1">
      <c r="B1238" s="42"/>
    </row>
    <row r="1239" s="35" customFormat="1" ht="19.5" customHeight="1">
      <c r="B1239" s="42"/>
    </row>
    <row r="1240" s="35" customFormat="1" ht="19.5" customHeight="1">
      <c r="B1240" s="42"/>
    </row>
    <row r="1241" s="35" customFormat="1" ht="19.5" customHeight="1">
      <c r="B1241" s="42"/>
    </row>
    <row r="1242" s="35" customFormat="1" ht="19.5" customHeight="1">
      <c r="B1242" s="42"/>
    </row>
    <row r="1243" s="35" customFormat="1" ht="19.5" customHeight="1">
      <c r="B1243" s="42"/>
    </row>
    <row r="1244" s="35" customFormat="1" ht="19.5" customHeight="1">
      <c r="B1244" s="42"/>
    </row>
    <row r="1245" s="35" customFormat="1" ht="19.5" customHeight="1">
      <c r="B1245" s="42"/>
    </row>
    <row r="1246" s="35" customFormat="1" ht="19.5" customHeight="1">
      <c r="B1246" s="42"/>
    </row>
    <row r="1247" s="35" customFormat="1" ht="19.5" customHeight="1">
      <c r="B1247" s="42"/>
    </row>
    <row r="1248" s="35" customFormat="1" ht="19.5" customHeight="1">
      <c r="B1248" s="42"/>
    </row>
    <row r="1249" s="35" customFormat="1" ht="19.5" customHeight="1">
      <c r="B1249" s="42"/>
    </row>
    <row r="1250" s="35" customFormat="1" ht="19.5" customHeight="1">
      <c r="B1250" s="42"/>
    </row>
    <row r="1251" s="35" customFormat="1" ht="19.5" customHeight="1">
      <c r="B1251" s="42"/>
    </row>
    <row r="1252" s="35" customFormat="1" ht="19.5" customHeight="1">
      <c r="B1252" s="42"/>
    </row>
    <row r="1253" s="35" customFormat="1" ht="19.5" customHeight="1">
      <c r="B1253" s="42"/>
    </row>
    <row r="1254" s="35" customFormat="1" ht="19.5" customHeight="1">
      <c r="B1254" s="42"/>
    </row>
    <row r="1255" s="35" customFormat="1" ht="19.5" customHeight="1">
      <c r="B1255" s="42"/>
    </row>
    <row r="1256" s="35" customFormat="1" ht="19.5" customHeight="1">
      <c r="B1256" s="42"/>
    </row>
    <row r="1257" s="35" customFormat="1" ht="19.5" customHeight="1">
      <c r="B1257" s="42"/>
    </row>
    <row r="1258" s="35" customFormat="1" ht="19.5" customHeight="1">
      <c r="B1258" s="42"/>
    </row>
    <row r="1259" s="35" customFormat="1" ht="19.5" customHeight="1">
      <c r="B1259" s="42"/>
    </row>
    <row r="1260" s="35" customFormat="1" ht="19.5" customHeight="1">
      <c r="B1260" s="42"/>
    </row>
    <row r="1261" s="35" customFormat="1" ht="19.5" customHeight="1">
      <c r="B1261" s="42"/>
    </row>
    <row r="1262" s="35" customFormat="1" ht="19.5" customHeight="1">
      <c r="B1262" s="42"/>
    </row>
    <row r="1263" s="35" customFormat="1" ht="19.5" customHeight="1">
      <c r="B1263" s="42"/>
    </row>
    <row r="1264" s="35" customFormat="1" ht="19.5" customHeight="1">
      <c r="B1264" s="42"/>
    </row>
    <row r="1265" s="35" customFormat="1" ht="19.5" customHeight="1">
      <c r="B1265" s="42"/>
    </row>
    <row r="1266" s="35" customFormat="1" ht="19.5" customHeight="1">
      <c r="B1266" s="42"/>
    </row>
    <row r="1267" s="35" customFormat="1" ht="19.5" customHeight="1">
      <c r="B1267" s="42"/>
    </row>
    <row r="1268" s="35" customFormat="1" ht="19.5" customHeight="1">
      <c r="B1268" s="42"/>
    </row>
    <row r="1269" s="35" customFormat="1" ht="19.5" customHeight="1">
      <c r="B1269" s="42"/>
    </row>
    <row r="1270" s="35" customFormat="1" ht="19.5" customHeight="1">
      <c r="B1270" s="42"/>
    </row>
    <row r="1271" s="35" customFormat="1" ht="19.5" customHeight="1">
      <c r="B1271" s="42"/>
    </row>
    <row r="1272" s="35" customFormat="1" ht="19.5" customHeight="1">
      <c r="B1272" s="42"/>
    </row>
    <row r="1273" s="35" customFormat="1" ht="19.5" customHeight="1">
      <c r="B1273" s="42"/>
    </row>
    <row r="1274" s="35" customFormat="1" ht="19.5" customHeight="1">
      <c r="B1274" s="42"/>
    </row>
    <row r="1275" s="35" customFormat="1" ht="19.5" customHeight="1">
      <c r="B1275" s="42"/>
    </row>
    <row r="1276" s="35" customFormat="1" ht="19.5" customHeight="1">
      <c r="B1276" s="42"/>
    </row>
    <row r="1277" s="35" customFormat="1" ht="19.5" customHeight="1">
      <c r="B1277" s="42"/>
    </row>
    <row r="1278" s="35" customFormat="1" ht="19.5" customHeight="1">
      <c r="B1278" s="42"/>
    </row>
    <row r="1279" s="35" customFormat="1" ht="19.5" customHeight="1">
      <c r="B1279" s="42"/>
    </row>
    <row r="1280" s="35" customFormat="1" ht="19.5" customHeight="1">
      <c r="B1280" s="42"/>
    </row>
    <row r="1281" s="35" customFormat="1" ht="19.5" customHeight="1">
      <c r="B1281" s="42"/>
    </row>
    <row r="1282" s="35" customFormat="1" ht="19.5" customHeight="1">
      <c r="B1282" s="42"/>
    </row>
    <row r="1283" s="35" customFormat="1" ht="19.5" customHeight="1">
      <c r="B1283" s="42"/>
    </row>
    <row r="1284" s="35" customFormat="1" ht="19.5" customHeight="1">
      <c r="B1284" s="42"/>
    </row>
    <row r="1285" s="35" customFormat="1" ht="19.5" customHeight="1">
      <c r="B1285" s="42"/>
    </row>
    <row r="1286" s="35" customFormat="1" ht="19.5" customHeight="1">
      <c r="B1286" s="42"/>
    </row>
    <row r="1287" s="35" customFormat="1" ht="19.5" customHeight="1">
      <c r="B1287" s="42"/>
    </row>
    <row r="1288" s="35" customFormat="1" ht="19.5" customHeight="1">
      <c r="B1288" s="42"/>
    </row>
    <row r="1289" s="35" customFormat="1" ht="19.5" customHeight="1">
      <c r="B1289" s="42"/>
    </row>
    <row r="1290" s="35" customFormat="1" ht="19.5" customHeight="1">
      <c r="B1290" s="42"/>
    </row>
    <row r="1291" s="35" customFormat="1" ht="19.5" customHeight="1">
      <c r="B1291" s="42"/>
    </row>
    <row r="1292" s="35" customFormat="1" ht="19.5" customHeight="1">
      <c r="B1292" s="42"/>
    </row>
    <row r="1293" s="35" customFormat="1" ht="19.5" customHeight="1">
      <c r="B1293" s="42"/>
    </row>
    <row r="1294" s="35" customFormat="1" ht="19.5" customHeight="1">
      <c r="B1294" s="42"/>
    </row>
    <row r="1295" s="35" customFormat="1" ht="19.5" customHeight="1">
      <c r="B1295" s="42"/>
    </row>
    <row r="1296" s="35" customFormat="1" ht="19.5" customHeight="1">
      <c r="B1296" s="42"/>
    </row>
    <row r="1297" s="35" customFormat="1" ht="19.5" customHeight="1">
      <c r="B1297" s="42"/>
    </row>
    <row r="1298" s="35" customFormat="1" ht="19.5" customHeight="1">
      <c r="B1298" s="42"/>
    </row>
    <row r="1299" s="35" customFormat="1" ht="19.5" customHeight="1">
      <c r="B1299" s="42"/>
    </row>
    <row r="1300" s="35" customFormat="1" ht="19.5" customHeight="1">
      <c r="B1300" s="42"/>
    </row>
    <row r="1301" s="35" customFormat="1" ht="19.5" customHeight="1">
      <c r="B1301" s="42"/>
    </row>
    <row r="1302" s="35" customFormat="1" ht="19.5" customHeight="1">
      <c r="B1302" s="42"/>
    </row>
    <row r="1303" s="35" customFormat="1" ht="19.5" customHeight="1">
      <c r="B1303" s="42"/>
    </row>
    <row r="1304" s="35" customFormat="1" ht="19.5" customHeight="1">
      <c r="B1304" s="42"/>
    </row>
    <row r="1305" s="35" customFormat="1" ht="19.5" customHeight="1">
      <c r="B1305" s="42"/>
    </row>
    <row r="1306" s="35" customFormat="1" ht="19.5" customHeight="1">
      <c r="B1306" s="42"/>
    </row>
    <row r="1307" s="35" customFormat="1" ht="19.5" customHeight="1">
      <c r="B1307" s="42"/>
    </row>
    <row r="1308" s="35" customFormat="1" ht="19.5" customHeight="1">
      <c r="B1308" s="42"/>
    </row>
    <row r="1309" s="35" customFormat="1" ht="19.5" customHeight="1">
      <c r="B1309" s="42"/>
    </row>
    <row r="1310" s="35" customFormat="1" ht="19.5" customHeight="1">
      <c r="B1310" s="42"/>
    </row>
    <row r="1311" s="35" customFormat="1" ht="19.5" customHeight="1">
      <c r="B1311" s="42"/>
    </row>
    <row r="1312" s="35" customFormat="1" ht="19.5" customHeight="1">
      <c r="B1312" s="42"/>
    </row>
    <row r="1313" s="35" customFormat="1" ht="19.5" customHeight="1">
      <c r="B1313" s="42"/>
    </row>
    <row r="1314" s="35" customFormat="1" ht="19.5" customHeight="1">
      <c r="B1314" s="42"/>
    </row>
    <row r="1315" s="35" customFormat="1" ht="19.5" customHeight="1">
      <c r="B1315" s="42"/>
    </row>
    <row r="1316" s="35" customFormat="1" ht="19.5" customHeight="1">
      <c r="B1316" s="42"/>
    </row>
    <row r="1317" s="35" customFormat="1" ht="19.5" customHeight="1">
      <c r="B1317" s="42"/>
    </row>
    <row r="1318" s="35" customFormat="1" ht="19.5" customHeight="1">
      <c r="B1318" s="42"/>
    </row>
    <row r="1319" s="35" customFormat="1" ht="19.5" customHeight="1">
      <c r="B1319" s="42"/>
    </row>
    <row r="1320" s="35" customFormat="1" ht="19.5" customHeight="1">
      <c r="B1320" s="42"/>
    </row>
    <row r="1321" s="35" customFormat="1" ht="19.5" customHeight="1">
      <c r="B1321" s="42"/>
    </row>
    <row r="1322" s="35" customFormat="1" ht="19.5" customHeight="1">
      <c r="B1322" s="42"/>
    </row>
    <row r="1323" s="35" customFormat="1" ht="19.5" customHeight="1">
      <c r="B1323" s="42"/>
    </row>
    <row r="1324" s="35" customFormat="1" ht="19.5" customHeight="1">
      <c r="B1324" s="42"/>
    </row>
    <row r="1325" s="35" customFormat="1" ht="19.5" customHeight="1">
      <c r="B1325" s="42"/>
    </row>
    <row r="1326" s="35" customFormat="1" ht="19.5" customHeight="1">
      <c r="B1326" s="42"/>
    </row>
    <row r="1327" s="35" customFormat="1" ht="19.5" customHeight="1">
      <c r="B1327" s="42"/>
    </row>
    <row r="1328" s="35" customFormat="1" ht="19.5" customHeight="1">
      <c r="B1328" s="42"/>
    </row>
    <row r="1329" s="35" customFormat="1" ht="19.5" customHeight="1">
      <c r="B1329" s="42"/>
    </row>
    <row r="1330" s="35" customFormat="1" ht="19.5" customHeight="1">
      <c r="B1330" s="42"/>
    </row>
    <row r="1331" s="35" customFormat="1" ht="19.5" customHeight="1">
      <c r="B1331" s="42"/>
    </row>
    <row r="1332" s="35" customFormat="1" ht="19.5" customHeight="1">
      <c r="B1332" s="42"/>
    </row>
    <row r="1333" s="35" customFormat="1" ht="19.5" customHeight="1">
      <c r="B1333" s="42"/>
    </row>
    <row r="1334" s="35" customFormat="1" ht="19.5" customHeight="1">
      <c r="B1334" s="42"/>
    </row>
    <row r="1335" s="35" customFormat="1" ht="19.5" customHeight="1">
      <c r="B1335" s="42"/>
    </row>
    <row r="1336" s="35" customFormat="1" ht="19.5" customHeight="1">
      <c r="B1336" s="42"/>
    </row>
    <row r="1337" s="35" customFormat="1" ht="19.5" customHeight="1">
      <c r="B1337" s="42"/>
    </row>
    <row r="1338" s="35" customFormat="1" ht="19.5" customHeight="1">
      <c r="B1338" s="42"/>
    </row>
    <row r="1339" s="35" customFormat="1" ht="19.5" customHeight="1">
      <c r="B1339" s="42"/>
    </row>
    <row r="1340" s="35" customFormat="1" ht="19.5" customHeight="1">
      <c r="B1340" s="42"/>
    </row>
    <row r="1341" s="35" customFormat="1" ht="19.5" customHeight="1">
      <c r="B1341" s="42"/>
    </row>
    <row r="1342" s="35" customFormat="1" ht="19.5" customHeight="1">
      <c r="B1342" s="42"/>
    </row>
    <row r="1343" s="35" customFormat="1" ht="19.5" customHeight="1">
      <c r="B1343" s="42"/>
    </row>
    <row r="1344" s="35" customFormat="1" ht="19.5" customHeight="1">
      <c r="B1344" s="42"/>
    </row>
    <row r="1345" s="35" customFormat="1" ht="19.5" customHeight="1">
      <c r="B1345" s="42"/>
    </row>
    <row r="1346" s="35" customFormat="1" ht="19.5" customHeight="1">
      <c r="B1346" s="42"/>
    </row>
    <row r="1347" s="35" customFormat="1" ht="19.5" customHeight="1">
      <c r="B1347" s="42"/>
    </row>
    <row r="1348" s="35" customFormat="1" ht="19.5" customHeight="1">
      <c r="B1348" s="42"/>
    </row>
    <row r="1349" s="35" customFormat="1" ht="19.5" customHeight="1">
      <c r="B1349" s="42"/>
    </row>
    <row r="1350" s="35" customFormat="1" ht="19.5" customHeight="1">
      <c r="B1350" s="42"/>
    </row>
    <row r="1351" s="35" customFormat="1" ht="19.5" customHeight="1">
      <c r="B1351" s="42"/>
    </row>
    <row r="1352" s="35" customFormat="1" ht="19.5" customHeight="1">
      <c r="B1352" s="42"/>
    </row>
    <row r="1353" s="35" customFormat="1" ht="19.5" customHeight="1">
      <c r="B1353" s="42"/>
    </row>
    <row r="1354" s="35" customFormat="1" ht="19.5" customHeight="1">
      <c r="B1354" s="42"/>
    </row>
    <row r="1355" s="35" customFormat="1" ht="19.5" customHeight="1">
      <c r="B1355" s="42"/>
    </row>
    <row r="1356" s="35" customFormat="1" ht="19.5" customHeight="1">
      <c r="B1356" s="42"/>
    </row>
    <row r="1357" s="35" customFormat="1" ht="19.5" customHeight="1">
      <c r="B1357" s="42"/>
    </row>
    <row r="1358" s="35" customFormat="1" ht="19.5" customHeight="1">
      <c r="B1358" s="42"/>
    </row>
    <row r="1359" s="35" customFormat="1" ht="19.5" customHeight="1">
      <c r="B1359" s="42"/>
    </row>
    <row r="1360" s="35" customFormat="1" ht="19.5" customHeight="1">
      <c r="B1360" s="42"/>
    </row>
    <row r="1361" s="35" customFormat="1" ht="19.5" customHeight="1">
      <c r="B1361" s="42"/>
    </row>
    <row r="1362" s="35" customFormat="1" ht="19.5" customHeight="1">
      <c r="B1362" s="42"/>
    </row>
    <row r="1363" s="35" customFormat="1" ht="19.5" customHeight="1">
      <c r="B1363" s="42"/>
    </row>
    <row r="1364" s="35" customFormat="1" ht="19.5" customHeight="1">
      <c r="B1364" s="42"/>
    </row>
    <row r="1365" s="35" customFormat="1" ht="19.5" customHeight="1">
      <c r="B1365" s="42"/>
    </row>
    <row r="1366" s="35" customFormat="1" ht="19.5" customHeight="1">
      <c r="B1366" s="42"/>
    </row>
    <row r="1367" s="35" customFormat="1" ht="19.5" customHeight="1">
      <c r="B1367" s="42"/>
    </row>
    <row r="1368" s="35" customFormat="1" ht="19.5" customHeight="1">
      <c r="B1368" s="42"/>
    </row>
    <row r="1369" s="35" customFormat="1" ht="19.5" customHeight="1">
      <c r="B1369" s="42"/>
    </row>
    <row r="1370" s="35" customFormat="1" ht="19.5" customHeight="1">
      <c r="B1370" s="42"/>
    </row>
    <row r="1371" s="35" customFormat="1" ht="19.5" customHeight="1">
      <c r="B1371" s="42"/>
    </row>
    <row r="1372" s="35" customFormat="1" ht="19.5" customHeight="1">
      <c r="B1372" s="42"/>
    </row>
    <row r="1373" s="35" customFormat="1" ht="19.5" customHeight="1">
      <c r="B1373" s="42"/>
    </row>
    <row r="1374" s="35" customFormat="1" ht="19.5" customHeight="1">
      <c r="B1374" s="42"/>
    </row>
    <row r="1375" s="35" customFormat="1" ht="19.5" customHeight="1">
      <c r="B1375" s="42"/>
    </row>
    <row r="1376" s="35" customFormat="1" ht="19.5" customHeight="1">
      <c r="B1376" s="42"/>
    </row>
    <row r="1377" s="35" customFormat="1" ht="19.5" customHeight="1">
      <c r="B1377" s="42"/>
    </row>
    <row r="1378" s="35" customFormat="1" ht="19.5" customHeight="1">
      <c r="B1378" s="42"/>
    </row>
    <row r="1379" s="35" customFormat="1" ht="19.5" customHeight="1">
      <c r="B1379" s="42"/>
    </row>
    <row r="1380" s="35" customFormat="1" ht="19.5" customHeight="1">
      <c r="B1380" s="42"/>
    </row>
    <row r="1381" s="35" customFormat="1" ht="19.5" customHeight="1">
      <c r="B1381" s="42"/>
    </row>
    <row r="1382" s="35" customFormat="1" ht="19.5" customHeight="1">
      <c r="B1382" s="42"/>
    </row>
    <row r="1383" s="35" customFormat="1" ht="19.5" customHeight="1">
      <c r="B1383" s="42"/>
    </row>
    <row r="1384" s="35" customFormat="1" ht="19.5" customHeight="1">
      <c r="B1384" s="42"/>
    </row>
    <row r="1385" s="35" customFormat="1" ht="19.5" customHeight="1">
      <c r="B1385" s="42"/>
    </row>
    <row r="1386" s="35" customFormat="1" ht="19.5" customHeight="1">
      <c r="B1386" s="42"/>
    </row>
    <row r="1387" s="35" customFormat="1" ht="19.5" customHeight="1">
      <c r="B1387" s="42"/>
    </row>
    <row r="1388" s="35" customFormat="1" ht="19.5" customHeight="1">
      <c r="B1388" s="42"/>
    </row>
    <row r="1389" s="35" customFormat="1" ht="19.5" customHeight="1">
      <c r="B1389" s="42"/>
    </row>
    <row r="1390" s="35" customFormat="1" ht="19.5" customHeight="1">
      <c r="B1390" s="42"/>
    </row>
    <row r="1391" s="35" customFormat="1" ht="19.5" customHeight="1">
      <c r="B1391" s="42"/>
    </row>
    <row r="1392" s="35" customFormat="1" ht="19.5" customHeight="1">
      <c r="B1392" s="42"/>
    </row>
    <row r="1393" s="35" customFormat="1" ht="19.5" customHeight="1">
      <c r="B1393" s="42"/>
    </row>
    <row r="1394" s="35" customFormat="1" ht="19.5" customHeight="1">
      <c r="B1394" s="42"/>
    </row>
    <row r="1395" s="35" customFormat="1" ht="19.5" customHeight="1">
      <c r="B1395" s="42"/>
    </row>
    <row r="1396" s="35" customFormat="1" ht="19.5" customHeight="1">
      <c r="B1396" s="42"/>
    </row>
    <row r="1397" s="35" customFormat="1" ht="19.5" customHeight="1">
      <c r="B1397" s="42"/>
    </row>
    <row r="1398" s="35" customFormat="1" ht="19.5" customHeight="1">
      <c r="B1398" s="42"/>
    </row>
    <row r="1399" s="35" customFormat="1" ht="19.5" customHeight="1">
      <c r="B1399" s="42"/>
    </row>
    <row r="1400" s="35" customFormat="1" ht="19.5" customHeight="1">
      <c r="B1400" s="42"/>
    </row>
    <row r="1401" s="35" customFormat="1" ht="19.5" customHeight="1">
      <c r="B1401" s="42"/>
    </row>
    <row r="1402" s="35" customFormat="1" ht="19.5" customHeight="1">
      <c r="B1402" s="42"/>
    </row>
    <row r="1403" s="35" customFormat="1" ht="19.5" customHeight="1">
      <c r="B1403" s="42"/>
    </row>
    <row r="1404" s="35" customFormat="1" ht="19.5" customHeight="1">
      <c r="B1404" s="42"/>
    </row>
    <row r="1405" s="35" customFormat="1" ht="19.5" customHeight="1">
      <c r="B1405" s="42"/>
    </row>
    <row r="1406" s="35" customFormat="1" ht="19.5" customHeight="1">
      <c r="B1406" s="42"/>
    </row>
    <row r="1407" s="35" customFormat="1" ht="19.5" customHeight="1">
      <c r="B1407" s="42"/>
    </row>
    <row r="1408" s="35" customFormat="1" ht="19.5" customHeight="1">
      <c r="B1408" s="42"/>
    </row>
    <row r="1409" s="35" customFormat="1" ht="19.5" customHeight="1">
      <c r="B1409" s="42"/>
    </row>
    <row r="1410" s="35" customFormat="1" ht="19.5" customHeight="1">
      <c r="B1410" s="42"/>
    </row>
    <row r="1411" s="35" customFormat="1" ht="19.5" customHeight="1">
      <c r="B1411" s="42"/>
    </row>
    <row r="1412" s="35" customFormat="1" ht="19.5" customHeight="1">
      <c r="B1412" s="42"/>
    </row>
    <row r="1413" s="35" customFormat="1" ht="19.5" customHeight="1">
      <c r="B1413" s="42"/>
    </row>
    <row r="1414" s="35" customFormat="1" ht="19.5" customHeight="1">
      <c r="B1414" s="42"/>
    </row>
    <row r="1415" s="35" customFormat="1" ht="19.5" customHeight="1">
      <c r="B1415" s="42"/>
    </row>
    <row r="1416" s="35" customFormat="1" ht="19.5" customHeight="1">
      <c r="B1416" s="42"/>
    </row>
    <row r="1417" s="35" customFormat="1" ht="19.5" customHeight="1">
      <c r="B1417" s="42"/>
    </row>
    <row r="1418" s="35" customFormat="1" ht="19.5" customHeight="1">
      <c r="B1418" s="42"/>
    </row>
    <row r="1419" s="35" customFormat="1" ht="19.5" customHeight="1">
      <c r="B1419" s="42"/>
    </row>
    <row r="1420" s="35" customFormat="1" ht="19.5" customHeight="1">
      <c r="B1420" s="42"/>
    </row>
    <row r="1421" s="35" customFormat="1" ht="19.5" customHeight="1">
      <c r="B1421" s="42"/>
    </row>
    <row r="1422" s="35" customFormat="1" ht="19.5" customHeight="1">
      <c r="B1422" s="42"/>
    </row>
    <row r="1423" s="35" customFormat="1" ht="19.5" customHeight="1">
      <c r="B1423" s="42"/>
    </row>
    <row r="1424" s="35" customFormat="1" ht="19.5" customHeight="1">
      <c r="B1424" s="42"/>
    </row>
    <row r="1425" s="35" customFormat="1" ht="19.5" customHeight="1">
      <c r="B1425" s="42"/>
    </row>
    <row r="1426" s="35" customFormat="1" ht="19.5" customHeight="1">
      <c r="B1426" s="42"/>
    </row>
    <row r="1427" s="35" customFormat="1" ht="19.5" customHeight="1">
      <c r="B1427" s="42"/>
    </row>
    <row r="1428" s="35" customFormat="1" ht="19.5" customHeight="1">
      <c r="B1428" s="42"/>
    </row>
    <row r="1429" s="35" customFormat="1" ht="19.5" customHeight="1">
      <c r="B1429" s="42"/>
    </row>
    <row r="1430" s="35" customFormat="1" ht="19.5" customHeight="1">
      <c r="B1430" s="42"/>
    </row>
    <row r="1431" s="35" customFormat="1" ht="19.5" customHeight="1">
      <c r="B1431" s="42"/>
    </row>
    <row r="1432" s="35" customFormat="1" ht="19.5" customHeight="1">
      <c r="B1432" s="42"/>
    </row>
    <row r="1433" s="35" customFormat="1" ht="19.5" customHeight="1">
      <c r="B1433" s="42"/>
    </row>
    <row r="1434" s="35" customFormat="1" ht="19.5" customHeight="1">
      <c r="B1434" s="42"/>
    </row>
    <row r="1435" s="35" customFormat="1" ht="19.5" customHeight="1">
      <c r="B1435" s="42"/>
    </row>
    <row r="1436" s="35" customFormat="1" ht="19.5" customHeight="1">
      <c r="B1436" s="42"/>
    </row>
    <row r="1437" s="35" customFormat="1" ht="19.5" customHeight="1">
      <c r="B1437" s="42"/>
    </row>
    <row r="1438" s="35" customFormat="1" ht="19.5" customHeight="1">
      <c r="B1438" s="42"/>
    </row>
    <row r="1439" s="35" customFormat="1" ht="19.5" customHeight="1">
      <c r="B1439" s="42"/>
    </row>
    <row r="1440" s="35" customFormat="1" ht="19.5" customHeight="1">
      <c r="B1440" s="42"/>
    </row>
    <row r="1441" s="35" customFormat="1" ht="19.5" customHeight="1">
      <c r="B1441" s="42"/>
    </row>
    <row r="1442" s="35" customFormat="1" ht="19.5" customHeight="1">
      <c r="B1442" s="42"/>
    </row>
    <row r="1443" s="35" customFormat="1" ht="19.5" customHeight="1">
      <c r="B1443" s="42"/>
    </row>
    <row r="1444" s="35" customFormat="1" ht="19.5" customHeight="1">
      <c r="B1444" s="42"/>
    </row>
    <row r="1445" s="35" customFormat="1" ht="19.5" customHeight="1">
      <c r="B1445" s="42"/>
    </row>
    <row r="1446" s="35" customFormat="1" ht="19.5" customHeight="1">
      <c r="B1446" s="42"/>
    </row>
    <row r="1447" s="35" customFormat="1" ht="19.5" customHeight="1">
      <c r="B1447" s="42"/>
    </row>
    <row r="1448" s="35" customFormat="1" ht="19.5" customHeight="1">
      <c r="B1448" s="42"/>
    </row>
    <row r="1449" s="35" customFormat="1" ht="19.5" customHeight="1">
      <c r="B1449" s="42"/>
    </row>
    <row r="1450" s="35" customFormat="1" ht="19.5" customHeight="1">
      <c r="B1450" s="42"/>
    </row>
    <row r="1451" s="35" customFormat="1" ht="19.5" customHeight="1">
      <c r="B1451" s="42"/>
    </row>
    <row r="1452" s="35" customFormat="1" ht="19.5" customHeight="1">
      <c r="B1452" s="42"/>
    </row>
    <row r="1453" s="35" customFormat="1" ht="19.5" customHeight="1">
      <c r="B1453" s="42"/>
    </row>
    <row r="1454" s="35" customFormat="1" ht="19.5" customHeight="1">
      <c r="B1454" s="42"/>
    </row>
    <row r="1455" s="35" customFormat="1" ht="19.5" customHeight="1">
      <c r="B1455" s="42"/>
    </row>
    <row r="1456" s="35" customFormat="1" ht="19.5" customHeight="1">
      <c r="B1456" s="42"/>
    </row>
    <row r="1457" s="35" customFormat="1" ht="19.5" customHeight="1">
      <c r="B1457" s="42"/>
    </row>
    <row r="1458" s="35" customFormat="1" ht="19.5" customHeight="1">
      <c r="B1458" s="42"/>
    </row>
    <row r="1459" s="35" customFormat="1" ht="19.5" customHeight="1">
      <c r="B1459" s="42"/>
    </row>
    <row r="1460" s="35" customFormat="1" ht="19.5" customHeight="1">
      <c r="B1460" s="42"/>
    </row>
    <row r="1461" s="35" customFormat="1" ht="19.5" customHeight="1">
      <c r="B1461" s="42"/>
    </row>
    <row r="1462" s="35" customFormat="1" ht="19.5" customHeight="1">
      <c r="B1462" s="42"/>
    </row>
    <row r="1463" s="35" customFormat="1" ht="19.5" customHeight="1">
      <c r="B1463" s="42"/>
    </row>
    <row r="1464" s="35" customFormat="1" ht="19.5" customHeight="1">
      <c r="B1464" s="42"/>
    </row>
    <row r="1465" s="35" customFormat="1" ht="19.5" customHeight="1">
      <c r="B1465" s="42"/>
    </row>
    <row r="1466" s="35" customFormat="1" ht="19.5" customHeight="1">
      <c r="B1466" s="42"/>
    </row>
    <row r="1467" s="35" customFormat="1" ht="19.5" customHeight="1">
      <c r="B1467" s="42"/>
    </row>
    <row r="1468" s="35" customFormat="1" ht="19.5" customHeight="1">
      <c r="B1468" s="42"/>
    </row>
    <row r="1469" s="35" customFormat="1" ht="19.5" customHeight="1">
      <c r="B1469" s="42"/>
    </row>
    <row r="1470" s="35" customFormat="1" ht="19.5" customHeight="1">
      <c r="B1470" s="42"/>
    </row>
    <row r="1471" s="35" customFormat="1" ht="19.5" customHeight="1">
      <c r="B1471" s="42"/>
    </row>
    <row r="1472" s="35" customFormat="1" ht="19.5" customHeight="1">
      <c r="B1472" s="42"/>
    </row>
    <row r="1473" s="35" customFormat="1" ht="19.5" customHeight="1">
      <c r="B1473" s="42"/>
    </row>
    <row r="1474" s="35" customFormat="1" ht="19.5" customHeight="1">
      <c r="B1474" s="42"/>
    </row>
    <row r="1475" s="35" customFormat="1" ht="19.5" customHeight="1">
      <c r="B1475" s="42"/>
    </row>
    <row r="1476" s="35" customFormat="1" ht="19.5" customHeight="1">
      <c r="B1476" s="42"/>
    </row>
    <row r="1477" s="35" customFormat="1" ht="19.5" customHeight="1">
      <c r="B1477" s="42"/>
    </row>
    <row r="1478" s="35" customFormat="1" ht="19.5" customHeight="1">
      <c r="B1478" s="42"/>
    </row>
    <row r="1479" s="35" customFormat="1" ht="19.5" customHeight="1">
      <c r="B1479" s="42"/>
    </row>
    <row r="1480" s="35" customFormat="1" ht="19.5" customHeight="1">
      <c r="B1480" s="42"/>
    </row>
    <row r="1481" s="35" customFormat="1" ht="19.5" customHeight="1">
      <c r="B1481" s="42"/>
    </row>
    <row r="1482" s="35" customFormat="1" ht="19.5" customHeight="1">
      <c r="B1482" s="42"/>
    </row>
    <row r="1483" s="35" customFormat="1" ht="19.5" customHeight="1">
      <c r="B1483" s="42"/>
    </row>
    <row r="1484" s="35" customFormat="1" ht="19.5" customHeight="1">
      <c r="B1484" s="42"/>
    </row>
    <row r="1485" s="35" customFormat="1" ht="19.5" customHeight="1">
      <c r="B1485" s="42"/>
    </row>
    <row r="1486" s="35" customFormat="1" ht="19.5" customHeight="1">
      <c r="B1486" s="42"/>
    </row>
    <row r="1487" s="35" customFormat="1" ht="19.5" customHeight="1">
      <c r="B1487" s="42"/>
    </row>
    <row r="1488" s="35" customFormat="1" ht="19.5" customHeight="1">
      <c r="B1488" s="42"/>
    </row>
    <row r="1489" s="35" customFormat="1" ht="19.5" customHeight="1">
      <c r="B1489" s="42"/>
    </row>
    <row r="1490" s="35" customFormat="1" ht="19.5" customHeight="1">
      <c r="B1490" s="42"/>
    </row>
    <row r="1491" s="35" customFormat="1" ht="19.5" customHeight="1">
      <c r="B1491" s="42"/>
    </row>
    <row r="1492" s="35" customFormat="1" ht="19.5" customHeight="1">
      <c r="B1492" s="42"/>
    </row>
    <row r="1493" s="35" customFormat="1" ht="19.5" customHeight="1">
      <c r="B1493" s="42"/>
    </row>
    <row r="1494" s="35" customFormat="1" ht="19.5" customHeight="1">
      <c r="B1494" s="42"/>
    </row>
    <row r="1495" s="35" customFormat="1" ht="19.5" customHeight="1">
      <c r="B1495" s="42"/>
    </row>
    <row r="1496" s="35" customFormat="1" ht="19.5" customHeight="1">
      <c r="B1496" s="42"/>
    </row>
    <row r="1497" s="35" customFormat="1" ht="19.5" customHeight="1">
      <c r="B1497" s="42"/>
    </row>
    <row r="1498" s="35" customFormat="1" ht="19.5" customHeight="1">
      <c r="B1498" s="42"/>
    </row>
    <row r="1499" s="35" customFormat="1" ht="19.5" customHeight="1">
      <c r="B1499" s="42"/>
    </row>
    <row r="1500" s="35" customFormat="1" ht="19.5" customHeight="1">
      <c r="B1500" s="42"/>
    </row>
    <row r="1501" s="35" customFormat="1" ht="19.5" customHeight="1">
      <c r="B1501" s="42"/>
    </row>
    <row r="1502" s="35" customFormat="1" ht="19.5" customHeight="1">
      <c r="B1502" s="42"/>
    </row>
    <row r="1503" s="35" customFormat="1" ht="19.5" customHeight="1">
      <c r="B1503" s="42"/>
    </row>
    <row r="1504" s="35" customFormat="1" ht="19.5" customHeight="1">
      <c r="B1504" s="42"/>
    </row>
    <row r="1505" s="35" customFormat="1" ht="19.5" customHeight="1">
      <c r="B1505" s="42"/>
    </row>
    <row r="1506" s="35" customFormat="1" ht="19.5" customHeight="1">
      <c r="B1506" s="42"/>
    </row>
    <row r="1507" s="35" customFormat="1" ht="19.5" customHeight="1">
      <c r="B1507" s="42"/>
    </row>
    <row r="1508" s="35" customFormat="1" ht="19.5" customHeight="1">
      <c r="B1508" s="42"/>
    </row>
    <row r="1509" s="35" customFormat="1" ht="19.5" customHeight="1">
      <c r="B1509" s="42"/>
    </row>
    <row r="1510" s="35" customFormat="1" ht="19.5" customHeight="1">
      <c r="B1510" s="42"/>
    </row>
    <row r="1511" s="35" customFormat="1" ht="19.5" customHeight="1">
      <c r="B1511" s="42"/>
    </row>
    <row r="1512" s="35" customFormat="1" ht="19.5" customHeight="1">
      <c r="B1512" s="42"/>
    </row>
    <row r="1513" s="35" customFormat="1" ht="19.5" customHeight="1">
      <c r="B1513" s="42"/>
    </row>
    <row r="1514" s="35" customFormat="1" ht="19.5" customHeight="1">
      <c r="B1514" s="42"/>
    </row>
    <row r="1515" s="35" customFormat="1" ht="19.5" customHeight="1">
      <c r="B1515" s="42"/>
    </row>
    <row r="1516" s="35" customFormat="1" ht="19.5" customHeight="1">
      <c r="B1516" s="42"/>
    </row>
    <row r="1517" s="35" customFormat="1" ht="19.5" customHeight="1">
      <c r="B1517" s="42"/>
    </row>
    <row r="1518" s="35" customFormat="1" ht="19.5" customHeight="1">
      <c r="B1518" s="42"/>
    </row>
    <row r="1519" s="35" customFormat="1" ht="19.5" customHeight="1">
      <c r="B1519" s="42"/>
    </row>
    <row r="1520" s="35" customFormat="1" ht="19.5" customHeight="1">
      <c r="B1520" s="42"/>
    </row>
    <row r="1521" s="35" customFormat="1" ht="19.5" customHeight="1">
      <c r="B1521" s="42"/>
    </row>
    <row r="1522" s="35" customFormat="1" ht="19.5" customHeight="1">
      <c r="B1522" s="42"/>
    </row>
    <row r="1523" s="35" customFormat="1" ht="19.5" customHeight="1">
      <c r="B1523" s="42"/>
    </row>
    <row r="1524" s="35" customFormat="1" ht="19.5" customHeight="1">
      <c r="B1524" s="42"/>
    </row>
    <row r="1525" s="35" customFormat="1" ht="19.5" customHeight="1">
      <c r="B1525" s="42"/>
    </row>
    <row r="1526" s="35" customFormat="1" ht="19.5" customHeight="1">
      <c r="B1526" s="42"/>
    </row>
    <row r="1527" s="35" customFormat="1" ht="19.5" customHeight="1">
      <c r="B1527" s="42"/>
    </row>
    <row r="1528" s="35" customFormat="1" ht="19.5" customHeight="1">
      <c r="B1528" s="42"/>
    </row>
    <row r="1529" s="35" customFormat="1" ht="19.5" customHeight="1">
      <c r="B1529" s="42"/>
    </row>
    <row r="1530" s="35" customFormat="1" ht="19.5" customHeight="1">
      <c r="B1530" s="42"/>
    </row>
    <row r="1531" s="35" customFormat="1" ht="19.5" customHeight="1">
      <c r="B1531" s="42"/>
    </row>
    <row r="1532" s="35" customFormat="1" ht="19.5" customHeight="1">
      <c r="B1532" s="42"/>
    </row>
    <row r="1533" s="35" customFormat="1" ht="19.5" customHeight="1">
      <c r="B1533" s="42"/>
    </row>
    <row r="1534" s="35" customFormat="1" ht="19.5" customHeight="1">
      <c r="B1534" s="42"/>
    </row>
    <row r="1535" s="35" customFormat="1" ht="19.5" customHeight="1">
      <c r="B1535" s="42"/>
    </row>
    <row r="1536" s="35" customFormat="1" ht="19.5" customHeight="1">
      <c r="B1536" s="42"/>
    </row>
    <row r="1537" s="35" customFormat="1" ht="19.5" customHeight="1">
      <c r="B1537" s="42"/>
    </row>
    <row r="1538" s="35" customFormat="1" ht="19.5" customHeight="1">
      <c r="B1538" s="42"/>
    </row>
    <row r="1539" s="35" customFormat="1" ht="19.5" customHeight="1">
      <c r="B1539" s="42"/>
    </row>
    <row r="1540" s="35" customFormat="1" ht="19.5" customHeight="1">
      <c r="B1540" s="42"/>
    </row>
    <row r="1541" s="35" customFormat="1" ht="19.5" customHeight="1">
      <c r="B1541" s="42"/>
    </row>
    <row r="1542" s="35" customFormat="1" ht="19.5" customHeight="1">
      <c r="B1542" s="42"/>
    </row>
    <row r="1543" s="35" customFormat="1" ht="19.5" customHeight="1">
      <c r="B1543" s="42"/>
    </row>
    <row r="1544" s="35" customFormat="1" ht="19.5" customHeight="1">
      <c r="B1544" s="42"/>
    </row>
    <row r="1545" s="35" customFormat="1" ht="19.5" customHeight="1">
      <c r="B1545" s="42"/>
    </row>
    <row r="1546" s="35" customFormat="1" ht="19.5" customHeight="1">
      <c r="B1546" s="42"/>
    </row>
    <row r="1547" s="35" customFormat="1" ht="19.5" customHeight="1">
      <c r="B1547" s="42"/>
    </row>
    <row r="1548" s="35" customFormat="1" ht="19.5" customHeight="1">
      <c r="B1548" s="42"/>
    </row>
    <row r="1549" s="35" customFormat="1" ht="19.5" customHeight="1">
      <c r="B1549" s="42"/>
    </row>
    <row r="1550" s="35" customFormat="1" ht="19.5" customHeight="1">
      <c r="B1550" s="42"/>
    </row>
    <row r="1551" s="35" customFormat="1" ht="19.5" customHeight="1">
      <c r="B1551" s="42"/>
    </row>
    <row r="1552" s="35" customFormat="1" ht="19.5" customHeight="1">
      <c r="B1552" s="42"/>
    </row>
    <row r="1553" s="35" customFormat="1" ht="19.5" customHeight="1">
      <c r="B1553" s="42"/>
    </row>
    <row r="1554" s="35" customFormat="1" ht="19.5" customHeight="1">
      <c r="B1554" s="42"/>
    </row>
    <row r="1555" s="35" customFormat="1" ht="19.5" customHeight="1">
      <c r="B1555" s="42"/>
    </row>
    <row r="1556" s="35" customFormat="1" ht="19.5" customHeight="1">
      <c r="B1556" s="42"/>
    </row>
    <row r="1557" s="35" customFormat="1" ht="19.5" customHeight="1">
      <c r="B1557" s="42"/>
    </row>
    <row r="1558" s="35" customFormat="1" ht="19.5" customHeight="1">
      <c r="B1558" s="42"/>
    </row>
    <row r="1559" s="35" customFormat="1" ht="19.5" customHeight="1">
      <c r="B1559" s="42"/>
    </row>
    <row r="1560" s="35" customFormat="1" ht="19.5" customHeight="1">
      <c r="B1560" s="42"/>
    </row>
    <row r="1561" s="35" customFormat="1" ht="19.5" customHeight="1">
      <c r="B1561" s="42"/>
    </row>
    <row r="1562" s="35" customFormat="1" ht="19.5" customHeight="1">
      <c r="B1562" s="42"/>
    </row>
    <row r="1563" s="35" customFormat="1" ht="19.5" customHeight="1">
      <c r="B1563" s="42"/>
    </row>
    <row r="1564" s="35" customFormat="1" ht="19.5" customHeight="1">
      <c r="B1564" s="42"/>
    </row>
    <row r="1565" s="35" customFormat="1" ht="19.5" customHeight="1">
      <c r="B1565" s="42"/>
    </row>
    <row r="1566" s="35" customFormat="1" ht="19.5" customHeight="1">
      <c r="B1566" s="42"/>
    </row>
    <row r="1567" s="35" customFormat="1" ht="19.5" customHeight="1">
      <c r="B1567" s="42"/>
    </row>
    <row r="1568" s="35" customFormat="1" ht="19.5" customHeight="1">
      <c r="B1568" s="42"/>
    </row>
    <row r="1569" s="35" customFormat="1" ht="19.5" customHeight="1">
      <c r="B1569" s="42"/>
    </row>
    <row r="1570" s="35" customFormat="1" ht="19.5" customHeight="1">
      <c r="B1570" s="42"/>
    </row>
    <row r="1571" s="35" customFormat="1" ht="19.5" customHeight="1">
      <c r="B1571" s="42"/>
    </row>
    <row r="1572" s="35" customFormat="1" ht="19.5" customHeight="1">
      <c r="B1572" s="42"/>
    </row>
    <row r="1573" s="35" customFormat="1" ht="19.5" customHeight="1">
      <c r="B1573" s="42"/>
    </row>
    <row r="1574" s="35" customFormat="1" ht="19.5" customHeight="1">
      <c r="B1574" s="42"/>
    </row>
    <row r="1575" s="35" customFormat="1" ht="19.5" customHeight="1">
      <c r="B1575" s="42"/>
    </row>
    <row r="1576" s="35" customFormat="1" ht="19.5" customHeight="1">
      <c r="B1576" s="42"/>
    </row>
    <row r="1577" s="35" customFormat="1" ht="19.5" customHeight="1">
      <c r="B1577" s="42"/>
    </row>
    <row r="1578" s="35" customFormat="1" ht="19.5" customHeight="1">
      <c r="B1578" s="42"/>
    </row>
    <row r="1579" s="35" customFormat="1" ht="19.5" customHeight="1">
      <c r="B1579" s="42"/>
    </row>
    <row r="1580" s="35" customFormat="1" ht="19.5" customHeight="1">
      <c r="B1580" s="42"/>
    </row>
    <row r="1581" s="35" customFormat="1" ht="19.5" customHeight="1">
      <c r="B1581" s="42"/>
    </row>
    <row r="1582" s="35" customFormat="1" ht="19.5" customHeight="1">
      <c r="B1582" s="42"/>
    </row>
    <row r="1583" s="35" customFormat="1" ht="19.5" customHeight="1">
      <c r="B1583" s="42"/>
    </row>
    <row r="1584" s="35" customFormat="1" ht="19.5" customHeight="1">
      <c r="B1584" s="42"/>
    </row>
    <row r="1585" s="35" customFormat="1" ht="19.5" customHeight="1">
      <c r="B1585" s="42"/>
    </row>
    <row r="1586" s="35" customFormat="1" ht="19.5" customHeight="1">
      <c r="B1586" s="42"/>
    </row>
    <row r="1587" s="35" customFormat="1" ht="19.5" customHeight="1">
      <c r="B1587" s="42"/>
    </row>
    <row r="1588" s="35" customFormat="1" ht="19.5" customHeight="1">
      <c r="B1588" s="42"/>
    </row>
    <row r="1589" s="35" customFormat="1" ht="19.5" customHeight="1">
      <c r="B1589" s="42"/>
    </row>
    <row r="1590" s="35" customFormat="1" ht="19.5" customHeight="1">
      <c r="B1590" s="42"/>
    </row>
    <row r="1591" s="35" customFormat="1" ht="19.5" customHeight="1">
      <c r="B1591" s="42"/>
    </row>
    <row r="1592" s="35" customFormat="1" ht="19.5" customHeight="1">
      <c r="B1592" s="42"/>
    </row>
    <row r="1593" s="35" customFormat="1" ht="19.5" customHeight="1">
      <c r="B1593" s="42"/>
    </row>
    <row r="1594" s="35" customFormat="1" ht="19.5" customHeight="1">
      <c r="B1594" s="42"/>
    </row>
    <row r="1595" s="35" customFormat="1" ht="19.5" customHeight="1">
      <c r="B1595" s="42"/>
    </row>
    <row r="1596" s="35" customFormat="1" ht="19.5" customHeight="1">
      <c r="B1596" s="42"/>
    </row>
    <row r="1597" s="35" customFormat="1" ht="19.5" customHeight="1">
      <c r="B1597" s="42"/>
    </row>
    <row r="1598" s="35" customFormat="1" ht="19.5" customHeight="1">
      <c r="B1598" s="42"/>
    </row>
    <row r="1599" s="35" customFormat="1" ht="19.5" customHeight="1">
      <c r="B1599" s="42"/>
    </row>
    <row r="1600" s="35" customFormat="1" ht="19.5" customHeight="1">
      <c r="B1600" s="42"/>
    </row>
    <row r="1601" s="35" customFormat="1" ht="19.5" customHeight="1">
      <c r="B1601" s="42"/>
    </row>
    <row r="1602" s="35" customFormat="1" ht="19.5" customHeight="1">
      <c r="B1602" s="42"/>
    </row>
    <row r="1603" s="35" customFormat="1" ht="19.5" customHeight="1">
      <c r="B1603" s="42"/>
    </row>
    <row r="1604" s="35" customFormat="1" ht="19.5" customHeight="1">
      <c r="B1604" s="42"/>
    </row>
    <row r="1605" s="35" customFormat="1" ht="19.5" customHeight="1">
      <c r="B1605" s="42"/>
    </row>
    <row r="1606" s="35" customFormat="1" ht="19.5" customHeight="1">
      <c r="B1606" s="42"/>
    </row>
    <row r="1607" s="35" customFormat="1" ht="19.5" customHeight="1">
      <c r="B1607" s="42"/>
    </row>
    <row r="1608" s="35" customFormat="1" ht="19.5" customHeight="1">
      <c r="B1608" s="42"/>
    </row>
    <row r="1609" s="35" customFormat="1" ht="19.5" customHeight="1">
      <c r="B1609" s="42"/>
    </row>
    <row r="1610" s="35" customFormat="1" ht="19.5" customHeight="1">
      <c r="B1610" s="42"/>
    </row>
    <row r="1611" s="35" customFormat="1" ht="19.5" customHeight="1">
      <c r="B1611" s="42"/>
    </row>
    <row r="1612" s="35" customFormat="1" ht="19.5" customHeight="1">
      <c r="B1612" s="42"/>
    </row>
    <row r="1613" s="35" customFormat="1" ht="19.5" customHeight="1">
      <c r="B1613" s="42"/>
    </row>
    <row r="1614" s="35" customFormat="1" ht="19.5" customHeight="1">
      <c r="B1614" s="42"/>
    </row>
    <row r="1615" s="35" customFormat="1" ht="19.5" customHeight="1">
      <c r="B1615" s="42"/>
    </row>
    <row r="1616" s="35" customFormat="1" ht="19.5" customHeight="1">
      <c r="B1616" s="42"/>
    </row>
    <row r="1617" s="35" customFormat="1" ht="19.5" customHeight="1">
      <c r="B1617" s="42"/>
    </row>
    <row r="1618" s="35" customFormat="1" ht="19.5" customHeight="1">
      <c r="B1618" s="42"/>
    </row>
    <row r="1619" s="35" customFormat="1" ht="19.5" customHeight="1">
      <c r="B1619" s="42"/>
    </row>
    <row r="1620" s="35" customFormat="1" ht="19.5" customHeight="1">
      <c r="B1620" s="42"/>
    </row>
    <row r="1621" s="35" customFormat="1" ht="19.5" customHeight="1">
      <c r="B1621" s="42"/>
    </row>
    <row r="1622" s="35" customFormat="1" ht="19.5" customHeight="1">
      <c r="B1622" s="42"/>
    </row>
    <row r="1623" s="35" customFormat="1" ht="19.5" customHeight="1">
      <c r="B1623" s="42"/>
    </row>
    <row r="1624" s="35" customFormat="1" ht="19.5" customHeight="1">
      <c r="B1624" s="42"/>
    </row>
    <row r="1625" s="35" customFormat="1" ht="19.5" customHeight="1">
      <c r="B1625" s="42"/>
    </row>
    <row r="1626" s="35" customFormat="1" ht="19.5" customHeight="1">
      <c r="B1626" s="42"/>
    </row>
    <row r="1627" s="35" customFormat="1" ht="19.5" customHeight="1">
      <c r="B1627" s="42"/>
    </row>
    <row r="1628" s="35" customFormat="1" ht="19.5" customHeight="1">
      <c r="B1628" s="42"/>
    </row>
    <row r="1629" s="35" customFormat="1" ht="19.5" customHeight="1">
      <c r="B1629" s="42"/>
    </row>
    <row r="1630" s="35" customFormat="1" ht="19.5" customHeight="1">
      <c r="B1630" s="42"/>
    </row>
    <row r="1631" s="35" customFormat="1" ht="19.5" customHeight="1">
      <c r="B1631" s="42"/>
    </row>
    <row r="1632" s="35" customFormat="1" ht="19.5" customHeight="1">
      <c r="B1632" s="42"/>
    </row>
    <row r="1633" s="35" customFormat="1" ht="19.5" customHeight="1">
      <c r="B1633" s="42"/>
    </row>
    <row r="1634" s="35" customFormat="1" ht="19.5" customHeight="1">
      <c r="B1634" s="42"/>
    </row>
    <row r="1635" s="35" customFormat="1" ht="19.5" customHeight="1">
      <c r="B1635" s="42"/>
    </row>
    <row r="1636" s="35" customFormat="1" ht="19.5" customHeight="1">
      <c r="B1636" s="42"/>
    </row>
    <row r="1637" s="35" customFormat="1" ht="19.5" customHeight="1">
      <c r="B1637" s="42"/>
    </row>
    <row r="1638" s="35" customFormat="1" ht="19.5" customHeight="1">
      <c r="B1638" s="42"/>
    </row>
    <row r="1639" s="35" customFormat="1" ht="19.5" customHeight="1">
      <c r="B1639" s="42"/>
    </row>
    <row r="1640" s="35" customFormat="1" ht="19.5" customHeight="1">
      <c r="B1640" s="42"/>
    </row>
    <row r="1641" s="35" customFormat="1" ht="19.5" customHeight="1">
      <c r="B1641" s="42"/>
    </row>
    <row r="1642" s="35" customFormat="1" ht="19.5" customHeight="1">
      <c r="B1642" s="42"/>
    </row>
    <row r="1643" s="35" customFormat="1" ht="19.5" customHeight="1">
      <c r="B1643" s="42"/>
    </row>
    <row r="1644" s="35" customFormat="1" ht="19.5" customHeight="1">
      <c r="B1644" s="42"/>
    </row>
    <row r="1645" s="35" customFormat="1" ht="19.5" customHeight="1">
      <c r="B1645" s="42"/>
    </row>
    <row r="1646" s="35" customFormat="1" ht="19.5" customHeight="1">
      <c r="B1646" s="42"/>
    </row>
    <row r="1647" s="35" customFormat="1" ht="19.5" customHeight="1">
      <c r="B1647" s="42"/>
    </row>
    <row r="1648" s="35" customFormat="1" ht="19.5" customHeight="1">
      <c r="B1648" s="42"/>
    </row>
    <row r="1649" s="35" customFormat="1" ht="19.5" customHeight="1">
      <c r="B1649" s="42"/>
    </row>
    <row r="1650" s="35" customFormat="1" ht="19.5" customHeight="1">
      <c r="B1650" s="42"/>
    </row>
    <row r="1651" s="35" customFormat="1" ht="19.5" customHeight="1">
      <c r="B1651" s="42"/>
    </row>
    <row r="1652" s="35" customFormat="1" ht="19.5" customHeight="1">
      <c r="B1652" s="42"/>
    </row>
    <row r="1653" s="35" customFormat="1" ht="19.5" customHeight="1">
      <c r="B1653" s="42"/>
    </row>
    <row r="1654" s="35" customFormat="1" ht="19.5" customHeight="1">
      <c r="B1654" s="42"/>
    </row>
    <row r="1655" s="35" customFormat="1" ht="19.5" customHeight="1">
      <c r="B1655" s="42"/>
    </row>
    <row r="1656" s="35" customFormat="1" ht="19.5" customHeight="1">
      <c r="B1656" s="42"/>
    </row>
    <row r="1657" s="35" customFormat="1" ht="19.5" customHeight="1">
      <c r="B1657" s="42"/>
    </row>
    <row r="1658" s="35" customFormat="1" ht="19.5" customHeight="1">
      <c r="B1658" s="42"/>
    </row>
    <row r="1659" s="35" customFormat="1" ht="19.5" customHeight="1">
      <c r="B1659" s="42"/>
    </row>
    <row r="1660" s="35" customFormat="1" ht="19.5" customHeight="1">
      <c r="B1660" s="42"/>
    </row>
    <row r="1661" s="35" customFormat="1" ht="19.5" customHeight="1">
      <c r="B1661" s="42"/>
    </row>
    <row r="1662" s="35" customFormat="1" ht="19.5" customHeight="1">
      <c r="B1662" s="42"/>
    </row>
    <row r="1663" s="35" customFormat="1" ht="19.5" customHeight="1">
      <c r="B1663" s="42"/>
    </row>
    <row r="1664" s="35" customFormat="1" ht="19.5" customHeight="1">
      <c r="B1664" s="42"/>
    </row>
    <row r="1665" s="35" customFormat="1" ht="19.5" customHeight="1">
      <c r="B1665" s="42"/>
    </row>
    <row r="1666" s="35" customFormat="1" ht="19.5" customHeight="1">
      <c r="B1666" s="42"/>
    </row>
    <row r="1667" s="35" customFormat="1" ht="19.5" customHeight="1">
      <c r="B1667" s="42"/>
    </row>
    <row r="1668" s="35" customFormat="1" ht="19.5" customHeight="1">
      <c r="B1668" s="42"/>
    </row>
    <row r="1669" s="35" customFormat="1" ht="19.5" customHeight="1">
      <c r="B1669" s="42"/>
    </row>
    <row r="1670" s="35" customFormat="1" ht="19.5" customHeight="1">
      <c r="B1670" s="42"/>
    </row>
    <row r="1671" s="35" customFormat="1" ht="19.5" customHeight="1">
      <c r="B1671" s="42"/>
    </row>
    <row r="1672" s="35" customFormat="1" ht="19.5" customHeight="1">
      <c r="B1672" s="42"/>
    </row>
    <row r="1673" s="35" customFormat="1" ht="19.5" customHeight="1">
      <c r="B1673" s="42"/>
    </row>
    <row r="1674" s="35" customFormat="1" ht="19.5" customHeight="1">
      <c r="B1674" s="42"/>
    </row>
    <row r="1675" s="35" customFormat="1" ht="19.5" customHeight="1">
      <c r="B1675" s="42"/>
    </row>
    <row r="1676" s="35" customFormat="1" ht="19.5" customHeight="1">
      <c r="B1676" s="42"/>
    </row>
    <row r="1677" s="35" customFormat="1" ht="19.5" customHeight="1">
      <c r="B1677" s="42"/>
    </row>
    <row r="1678" s="35" customFormat="1" ht="19.5" customHeight="1">
      <c r="B1678" s="42"/>
    </row>
    <row r="1679" s="35" customFormat="1" ht="19.5" customHeight="1">
      <c r="B1679" s="42"/>
    </row>
    <row r="1680" s="35" customFormat="1" ht="19.5" customHeight="1">
      <c r="B1680" s="42"/>
    </row>
    <row r="1681" s="35" customFormat="1" ht="19.5" customHeight="1">
      <c r="B1681" s="42"/>
    </row>
    <row r="1682" s="35" customFormat="1" ht="19.5" customHeight="1">
      <c r="B1682" s="42"/>
    </row>
    <row r="1683" s="35" customFormat="1" ht="19.5" customHeight="1">
      <c r="B1683" s="42"/>
    </row>
    <row r="1684" s="35" customFormat="1" ht="19.5" customHeight="1">
      <c r="B1684" s="42"/>
    </row>
    <row r="1685" s="35" customFormat="1" ht="19.5" customHeight="1">
      <c r="B1685" s="42"/>
    </row>
    <row r="1686" s="35" customFormat="1" ht="19.5" customHeight="1">
      <c r="B1686" s="42"/>
    </row>
    <row r="1687" s="35" customFormat="1" ht="19.5" customHeight="1">
      <c r="B1687" s="42"/>
    </row>
    <row r="1688" s="35" customFormat="1" ht="19.5" customHeight="1">
      <c r="B1688" s="42"/>
    </row>
    <row r="1689" s="35" customFormat="1" ht="19.5" customHeight="1">
      <c r="B1689" s="42"/>
    </row>
    <row r="1690" s="35" customFormat="1" ht="19.5" customHeight="1">
      <c r="B1690" s="42"/>
    </row>
    <row r="1691" s="35" customFormat="1" ht="19.5" customHeight="1">
      <c r="B1691" s="42"/>
    </row>
    <row r="1692" s="35" customFormat="1" ht="19.5" customHeight="1">
      <c r="B1692" s="42"/>
    </row>
    <row r="1693" s="35" customFormat="1" ht="19.5" customHeight="1">
      <c r="B1693" s="42"/>
    </row>
    <row r="1694" s="35" customFormat="1" ht="19.5" customHeight="1">
      <c r="B1694" s="42"/>
    </row>
    <row r="1695" s="35" customFormat="1" ht="19.5" customHeight="1">
      <c r="B1695" s="42"/>
    </row>
    <row r="1696" s="35" customFormat="1" ht="19.5" customHeight="1">
      <c r="B1696" s="42"/>
    </row>
    <row r="1697" s="35" customFormat="1" ht="19.5" customHeight="1">
      <c r="B1697" s="42"/>
    </row>
    <row r="1698" s="35" customFormat="1" ht="19.5" customHeight="1">
      <c r="B1698" s="42"/>
    </row>
    <row r="1699" s="35" customFormat="1" ht="19.5" customHeight="1">
      <c r="B1699" s="42"/>
    </row>
    <row r="1700" s="35" customFormat="1" ht="19.5" customHeight="1">
      <c r="B1700" s="42"/>
    </row>
    <row r="1701" s="35" customFormat="1" ht="19.5" customHeight="1">
      <c r="B1701" s="42"/>
    </row>
    <row r="1702" s="35" customFormat="1" ht="19.5" customHeight="1">
      <c r="B1702" s="42"/>
    </row>
    <row r="1703" s="35" customFormat="1" ht="19.5" customHeight="1">
      <c r="B1703" s="42"/>
    </row>
    <row r="1704" s="35" customFormat="1" ht="19.5" customHeight="1">
      <c r="B1704" s="42"/>
    </row>
    <row r="1705" s="35" customFormat="1" ht="19.5" customHeight="1">
      <c r="B1705" s="42"/>
    </row>
    <row r="1706" s="35" customFormat="1" ht="19.5" customHeight="1">
      <c r="B1706" s="42"/>
    </row>
    <row r="1707" s="35" customFormat="1" ht="19.5" customHeight="1">
      <c r="B1707" s="42"/>
    </row>
    <row r="1708" s="35" customFormat="1" ht="19.5" customHeight="1">
      <c r="B1708" s="42"/>
    </row>
    <row r="1709" s="35" customFormat="1" ht="19.5" customHeight="1">
      <c r="B1709" s="42"/>
    </row>
    <row r="1710" s="35" customFormat="1" ht="19.5" customHeight="1">
      <c r="B1710" s="42"/>
    </row>
    <row r="1711" s="35" customFormat="1" ht="19.5" customHeight="1">
      <c r="B1711" s="42"/>
    </row>
    <row r="1712" s="35" customFormat="1" ht="19.5" customHeight="1">
      <c r="B1712" s="42"/>
    </row>
    <row r="1713" s="35" customFormat="1" ht="19.5" customHeight="1">
      <c r="B1713" s="42"/>
    </row>
    <row r="1714" s="35" customFormat="1" ht="19.5" customHeight="1">
      <c r="B1714" s="42"/>
    </row>
    <row r="1715" s="35" customFormat="1" ht="19.5" customHeight="1">
      <c r="B1715" s="42"/>
    </row>
    <row r="1716" s="35" customFormat="1" ht="19.5" customHeight="1">
      <c r="B1716" s="42"/>
    </row>
    <row r="1717" s="35" customFormat="1" ht="19.5" customHeight="1">
      <c r="B1717" s="42"/>
    </row>
    <row r="1718" s="35" customFormat="1" ht="19.5" customHeight="1">
      <c r="B1718" s="42"/>
    </row>
    <row r="1719" s="35" customFormat="1" ht="19.5" customHeight="1">
      <c r="B1719" s="42"/>
    </row>
    <row r="1720" s="35" customFormat="1" ht="19.5" customHeight="1">
      <c r="B1720" s="42"/>
    </row>
    <row r="1721" s="35" customFormat="1" ht="19.5" customHeight="1">
      <c r="B1721" s="42"/>
    </row>
    <row r="1722" s="35" customFormat="1" ht="19.5" customHeight="1">
      <c r="B1722" s="42"/>
    </row>
    <row r="1723" s="35" customFormat="1" ht="19.5" customHeight="1">
      <c r="B1723" s="42"/>
    </row>
    <row r="1724" s="35" customFormat="1" ht="19.5" customHeight="1">
      <c r="B1724" s="42"/>
    </row>
    <row r="1725" s="35" customFormat="1" ht="19.5" customHeight="1">
      <c r="B1725" s="42"/>
    </row>
    <row r="1726" s="35" customFormat="1" ht="19.5" customHeight="1">
      <c r="B1726" s="42"/>
    </row>
    <row r="1727" s="35" customFormat="1" ht="19.5" customHeight="1">
      <c r="B1727" s="42"/>
    </row>
    <row r="1728" s="35" customFormat="1" ht="19.5" customHeight="1">
      <c r="B1728" s="42"/>
    </row>
    <row r="1729" s="35" customFormat="1" ht="19.5" customHeight="1">
      <c r="B1729" s="42"/>
    </row>
    <row r="1730" s="35" customFormat="1" ht="19.5" customHeight="1">
      <c r="B1730" s="42"/>
    </row>
    <row r="1731" s="35" customFormat="1" ht="19.5" customHeight="1">
      <c r="B1731" s="42"/>
    </row>
    <row r="1732" s="35" customFormat="1" ht="19.5" customHeight="1">
      <c r="B1732" s="42"/>
    </row>
    <row r="1733" s="35" customFormat="1" ht="19.5" customHeight="1">
      <c r="B1733" s="42"/>
    </row>
    <row r="1734" s="35" customFormat="1" ht="19.5" customHeight="1">
      <c r="B1734" s="42"/>
    </row>
    <row r="1735" s="35" customFormat="1" ht="19.5" customHeight="1">
      <c r="B1735" s="42"/>
    </row>
    <row r="1736" s="35" customFormat="1" ht="19.5" customHeight="1">
      <c r="B1736" s="42"/>
    </row>
    <row r="1737" s="35" customFormat="1" ht="19.5" customHeight="1">
      <c r="B1737" s="42"/>
    </row>
    <row r="1738" s="35" customFormat="1" ht="19.5" customHeight="1">
      <c r="B1738" s="42"/>
    </row>
    <row r="1739" s="35" customFormat="1" ht="19.5" customHeight="1">
      <c r="B1739" s="42"/>
    </row>
    <row r="1740" s="35" customFormat="1" ht="19.5" customHeight="1">
      <c r="B1740" s="42"/>
    </row>
    <row r="1741" s="35" customFormat="1" ht="19.5" customHeight="1">
      <c r="B1741" s="42"/>
    </row>
    <row r="1742" s="35" customFormat="1" ht="19.5" customHeight="1">
      <c r="B1742" s="42"/>
    </row>
    <row r="1743" s="35" customFormat="1" ht="19.5" customHeight="1">
      <c r="B1743" s="42"/>
    </row>
    <row r="1744" s="35" customFormat="1" ht="19.5" customHeight="1">
      <c r="B1744" s="42"/>
    </row>
    <row r="1745" s="35" customFormat="1" ht="19.5" customHeight="1">
      <c r="B1745" s="42"/>
    </row>
    <row r="1746" s="35" customFormat="1" ht="19.5" customHeight="1">
      <c r="B1746" s="42"/>
    </row>
    <row r="1747" s="35" customFormat="1" ht="19.5" customHeight="1">
      <c r="B1747" s="42"/>
    </row>
    <row r="1748" s="35" customFormat="1" ht="19.5" customHeight="1">
      <c r="B1748" s="42"/>
    </row>
    <row r="1749" s="35" customFormat="1" ht="19.5" customHeight="1">
      <c r="B1749" s="42"/>
    </row>
    <row r="1750" s="35" customFormat="1" ht="19.5" customHeight="1">
      <c r="B1750" s="42"/>
    </row>
    <row r="1751" s="35" customFormat="1" ht="19.5" customHeight="1">
      <c r="B1751" s="42"/>
    </row>
    <row r="1752" s="35" customFormat="1" ht="19.5" customHeight="1">
      <c r="B1752" s="42"/>
    </row>
    <row r="1753" s="35" customFormat="1" ht="19.5" customHeight="1">
      <c r="B1753" s="42"/>
    </row>
    <row r="1754" s="35" customFormat="1" ht="19.5" customHeight="1">
      <c r="B1754" s="42"/>
    </row>
    <row r="1755" s="35" customFormat="1" ht="19.5" customHeight="1">
      <c r="B1755" s="42"/>
    </row>
    <row r="1756" s="35" customFormat="1" ht="19.5" customHeight="1">
      <c r="B1756" s="42"/>
    </row>
    <row r="1757" s="35" customFormat="1" ht="19.5" customHeight="1">
      <c r="B1757" s="42"/>
    </row>
    <row r="1758" s="35" customFormat="1" ht="19.5" customHeight="1">
      <c r="B1758" s="42"/>
    </row>
    <row r="1759" s="35" customFormat="1" ht="19.5" customHeight="1">
      <c r="B1759" s="42"/>
    </row>
    <row r="1760" s="35" customFormat="1" ht="19.5" customHeight="1">
      <c r="B1760" s="42"/>
    </row>
    <row r="1761" s="35" customFormat="1" ht="19.5" customHeight="1">
      <c r="B1761" s="42"/>
    </row>
    <row r="1762" s="35" customFormat="1" ht="19.5" customHeight="1">
      <c r="B1762" s="42"/>
    </row>
    <row r="1763" s="35" customFormat="1" ht="19.5" customHeight="1">
      <c r="B1763" s="42"/>
    </row>
    <row r="1764" s="35" customFormat="1" ht="19.5" customHeight="1">
      <c r="B1764" s="42"/>
    </row>
    <row r="1765" s="35" customFormat="1" ht="19.5" customHeight="1">
      <c r="B1765" s="42"/>
    </row>
    <row r="1766" s="35" customFormat="1" ht="19.5" customHeight="1">
      <c r="B1766" s="42"/>
    </row>
    <row r="1767" s="35" customFormat="1" ht="19.5" customHeight="1">
      <c r="B1767" s="42"/>
    </row>
    <row r="1768" s="35" customFormat="1" ht="19.5" customHeight="1">
      <c r="B1768" s="42"/>
    </row>
    <row r="1769" s="35" customFormat="1" ht="19.5" customHeight="1">
      <c r="B1769" s="42"/>
    </row>
    <row r="1770" s="35" customFormat="1" ht="19.5" customHeight="1">
      <c r="B1770" s="42"/>
    </row>
    <row r="1771" s="35" customFormat="1" ht="19.5" customHeight="1">
      <c r="B1771" s="42"/>
    </row>
    <row r="1772" s="35" customFormat="1" ht="19.5" customHeight="1">
      <c r="B1772" s="42"/>
    </row>
    <row r="1773" s="35" customFormat="1" ht="19.5" customHeight="1">
      <c r="B1773" s="42"/>
    </row>
    <row r="1774" s="35" customFormat="1" ht="19.5" customHeight="1">
      <c r="B1774" s="42"/>
    </row>
    <row r="1775" s="35" customFormat="1" ht="19.5" customHeight="1">
      <c r="B1775" s="42"/>
    </row>
    <row r="1776" s="35" customFormat="1" ht="19.5" customHeight="1">
      <c r="B1776" s="42"/>
    </row>
    <row r="1777" s="35" customFormat="1" ht="19.5" customHeight="1">
      <c r="B1777" s="42"/>
    </row>
    <row r="1778" s="35" customFormat="1" ht="19.5" customHeight="1">
      <c r="B1778" s="42"/>
    </row>
    <row r="1779" s="35" customFormat="1" ht="19.5" customHeight="1">
      <c r="B1779" s="42"/>
    </row>
    <row r="1780" s="35" customFormat="1" ht="19.5" customHeight="1">
      <c r="B1780" s="42"/>
    </row>
    <row r="1781" s="35" customFormat="1" ht="19.5" customHeight="1">
      <c r="B1781" s="42"/>
    </row>
    <row r="1782" s="35" customFormat="1" ht="19.5" customHeight="1">
      <c r="B1782" s="42"/>
    </row>
    <row r="1783" s="35" customFormat="1" ht="19.5" customHeight="1">
      <c r="B1783" s="42"/>
    </row>
    <row r="1784" s="35" customFormat="1" ht="19.5" customHeight="1">
      <c r="B1784" s="42"/>
    </row>
    <row r="1785" s="35" customFormat="1" ht="19.5" customHeight="1">
      <c r="B1785" s="42"/>
    </row>
    <row r="1786" s="35" customFormat="1" ht="19.5" customHeight="1">
      <c r="B1786" s="42"/>
    </row>
    <row r="1787" s="35" customFormat="1" ht="19.5" customHeight="1">
      <c r="B1787" s="42"/>
    </row>
    <row r="1788" s="35" customFormat="1" ht="19.5" customHeight="1">
      <c r="B1788" s="42"/>
    </row>
    <row r="1789" s="35" customFormat="1" ht="19.5" customHeight="1">
      <c r="B1789" s="42"/>
    </row>
    <row r="1790" s="35" customFormat="1" ht="19.5" customHeight="1">
      <c r="B1790" s="42"/>
    </row>
    <row r="1791" s="35" customFormat="1" ht="19.5" customHeight="1">
      <c r="B1791" s="42"/>
    </row>
    <row r="1792" s="35" customFormat="1" ht="19.5" customHeight="1">
      <c r="B1792" s="42"/>
    </row>
    <row r="1793" s="35" customFormat="1" ht="19.5" customHeight="1">
      <c r="B1793" s="42"/>
    </row>
    <row r="1794" s="35" customFormat="1" ht="19.5" customHeight="1">
      <c r="B1794" s="42"/>
    </row>
    <row r="1795" s="35" customFormat="1" ht="19.5" customHeight="1">
      <c r="B1795" s="42"/>
    </row>
    <row r="1796" s="35" customFormat="1" ht="19.5" customHeight="1">
      <c r="B1796" s="42"/>
    </row>
    <row r="1797" s="35" customFormat="1" ht="19.5" customHeight="1">
      <c r="B1797" s="42"/>
    </row>
    <row r="1798" s="35" customFormat="1" ht="19.5" customHeight="1">
      <c r="B1798" s="42"/>
    </row>
    <row r="1799" s="35" customFormat="1" ht="19.5" customHeight="1">
      <c r="B1799" s="42"/>
    </row>
    <row r="1800" s="35" customFormat="1" ht="19.5" customHeight="1">
      <c r="B1800" s="42"/>
    </row>
  </sheetData>
  <sheetProtection/>
  <mergeCells count="1">
    <mergeCell ref="A1:I1"/>
  </mergeCells>
  <printOptions/>
  <pageMargins left="0.4724409448818898" right="0.5905511811023623" top="0.4724409448818898" bottom="0.6299212598425197" header="0.15748031496062992" footer="0.4330708661417323"/>
  <pageSetup horizontalDpi="300" verticalDpi="300" orientation="portrait" paperSize="9" scale="85" r:id="rId1"/>
  <headerFooter alignWithMargins="0">
    <oddHeader>&amp;C23.sz.melléklet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7"/>
  <sheetViews>
    <sheetView workbookViewId="0" topLeftCell="A1">
      <selection activeCell="H1" sqref="H1"/>
    </sheetView>
  </sheetViews>
  <sheetFormatPr defaultColWidth="9.00390625" defaultRowHeight="12.75"/>
  <cols>
    <col min="1" max="1" width="7.625" style="0" customWidth="1"/>
    <col min="3" max="3" width="21.875" style="0" customWidth="1"/>
    <col min="4" max="4" width="12.375" style="0" customWidth="1"/>
    <col min="5" max="5" width="5.00390625" style="0" customWidth="1"/>
    <col min="6" max="6" width="14.75390625" style="0" customWidth="1"/>
    <col min="8" max="8" width="8.125" style="0" customWidth="1"/>
    <col min="9" max="9" width="11.375" style="0" customWidth="1"/>
  </cols>
  <sheetData>
    <row r="1" ht="12.75">
      <c r="H1" t="s">
        <v>423</v>
      </c>
    </row>
    <row r="2" spans="2:7" ht="24" customHeight="1">
      <c r="B2" s="136" t="s">
        <v>376</v>
      </c>
      <c r="C2" s="136"/>
      <c r="D2" s="136"/>
      <c r="E2" s="136"/>
      <c r="F2" s="136"/>
      <c r="G2" s="136"/>
    </row>
    <row r="3" spans="3:8" ht="12.75" customHeight="1">
      <c r="C3" s="136"/>
      <c r="D3" s="136"/>
      <c r="E3" s="136"/>
      <c r="F3" s="136"/>
      <c r="G3" s="136"/>
      <c r="H3" s="136"/>
    </row>
    <row r="4" ht="18">
      <c r="G4" s="137"/>
    </row>
    <row r="6" ht="15.75">
      <c r="H6" s="140"/>
    </row>
    <row r="7" ht="12.75">
      <c r="H7" s="139"/>
    </row>
    <row r="9" spans="2:8" ht="12.75">
      <c r="B9" s="141"/>
      <c r="C9" s="141"/>
      <c r="D9" s="144" t="s">
        <v>207</v>
      </c>
      <c r="E9" s="141"/>
      <c r="F9" s="144" t="s">
        <v>208</v>
      </c>
      <c r="H9" s="143"/>
    </row>
    <row r="11" ht="12.75">
      <c r="H11" s="13"/>
    </row>
    <row r="12" ht="12.75">
      <c r="H12" s="13"/>
    </row>
    <row r="13" spans="1:8" ht="15.75">
      <c r="A13" s="138" t="s">
        <v>80</v>
      </c>
      <c r="B13" s="138"/>
      <c r="C13" s="138"/>
      <c r="H13" s="13"/>
    </row>
    <row r="14" ht="12.75">
      <c r="H14" s="13"/>
    </row>
    <row r="15" spans="2:8" ht="12.75">
      <c r="B15" s="141"/>
      <c r="C15" s="141"/>
      <c r="D15" s="145"/>
      <c r="E15" s="142"/>
      <c r="F15" s="145"/>
      <c r="G15" s="142"/>
      <c r="H15" s="142"/>
    </row>
    <row r="16" spans="3:8" ht="12.75">
      <c r="C16" s="141"/>
      <c r="D16" s="122"/>
      <c r="E16" s="122"/>
      <c r="F16" s="122"/>
      <c r="G16" s="13"/>
      <c r="H16" s="142"/>
    </row>
    <row r="17" ht="12.75">
      <c r="H17" s="142"/>
    </row>
    <row r="18" ht="12.75">
      <c r="H18" s="142"/>
    </row>
    <row r="19" spans="1:8" ht="15.75">
      <c r="A19" t="s">
        <v>347</v>
      </c>
      <c r="C19" s="138" t="s">
        <v>209</v>
      </c>
      <c r="D19" s="145">
        <f>D16-D15</f>
        <v>0</v>
      </c>
      <c r="E19" s="145"/>
      <c r="F19" s="145">
        <f>F16-F15</f>
        <v>0</v>
      </c>
      <c r="H19" s="142">
        <f>H16-H15</f>
        <v>0</v>
      </c>
    </row>
    <row r="20" spans="1:8" ht="15.75">
      <c r="A20" t="s">
        <v>348</v>
      </c>
      <c r="C20" s="138" t="s">
        <v>209</v>
      </c>
      <c r="D20" s="145">
        <f>D17-D16</f>
        <v>0</v>
      </c>
      <c r="E20" s="13"/>
      <c r="F20" s="145">
        <f>F17-F16</f>
        <v>0</v>
      </c>
      <c r="G20" s="13"/>
      <c r="H20" s="142">
        <f>H17-H16</f>
        <v>0</v>
      </c>
    </row>
    <row r="21" spans="2:8" ht="12.75">
      <c r="B21" s="141"/>
      <c r="C21" s="141"/>
      <c r="D21" s="141"/>
      <c r="E21" s="141"/>
      <c r="F21" s="141"/>
      <c r="G21" s="141"/>
      <c r="H21" s="13"/>
    </row>
    <row r="22" ht="12.75">
      <c r="H22" s="13"/>
    </row>
    <row r="23" ht="12.75">
      <c r="H23" s="13"/>
    </row>
    <row r="24" ht="12.75">
      <c r="H24" s="13"/>
    </row>
    <row r="27" spans="7:8" ht="18.75" customHeight="1">
      <c r="G27" s="141"/>
      <c r="H27" s="142"/>
    </row>
  </sheetData>
  <sheetProtection/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 alignWithMargins="0">
    <oddHeader>&amp;C3.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27"/>
  <sheetViews>
    <sheetView view="pageLayout" workbookViewId="0" topLeftCell="A2">
      <selection activeCell="F30" sqref="F30"/>
    </sheetView>
  </sheetViews>
  <sheetFormatPr defaultColWidth="9.00390625" defaultRowHeight="15" customHeight="1"/>
  <cols>
    <col min="1" max="1" width="28.875" style="125" customWidth="1"/>
    <col min="2" max="2" width="9.125" style="125" customWidth="1"/>
    <col min="3" max="3" width="8.00390625" style="125" customWidth="1"/>
    <col min="4" max="4" width="8.375" style="125" customWidth="1"/>
    <col min="5" max="5" width="10.75390625" style="125" customWidth="1"/>
    <col min="6" max="6" width="11.625" style="125" customWidth="1"/>
    <col min="7" max="7" width="8.25390625" style="125" customWidth="1"/>
    <col min="8" max="8" width="7.875" style="125" customWidth="1"/>
    <col min="9" max="9" width="7.125" style="125" customWidth="1"/>
    <col min="10" max="10" width="9.00390625" style="125" customWidth="1"/>
    <col min="11" max="11" width="7.00390625" style="125" customWidth="1"/>
    <col min="12" max="12" width="6.25390625" style="125" customWidth="1"/>
    <col min="13" max="13" width="6.875" style="125" customWidth="1"/>
    <col min="14" max="14" width="7.25390625" style="125" customWidth="1"/>
    <col min="15" max="16" width="7.00390625" style="125" customWidth="1"/>
    <col min="17" max="17" width="8.75390625" style="125" customWidth="1"/>
    <col min="18" max="18" width="5.375" style="125" customWidth="1"/>
    <col min="19" max="44" width="9.125" style="125" customWidth="1"/>
    <col min="45" max="16384" width="9.125" style="1" customWidth="1"/>
  </cols>
  <sheetData>
    <row r="1" spans="1:18" ht="15" customHeight="1">
      <c r="A1" s="407" t="s">
        <v>424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8"/>
      <c r="R1" s="408"/>
    </row>
    <row r="2" ht="12" customHeight="1" thickBot="1">
      <c r="Q2" s="125" t="s">
        <v>125</v>
      </c>
    </row>
    <row r="3" spans="1:18" ht="15" customHeight="1" thickBot="1" thickTop="1">
      <c r="A3" s="426" t="s">
        <v>17</v>
      </c>
      <c r="B3" s="428" t="s">
        <v>7</v>
      </c>
      <c r="C3" s="429"/>
      <c r="D3" s="429"/>
      <c r="E3" s="429"/>
      <c r="F3" s="429"/>
      <c r="G3" s="429"/>
      <c r="H3" s="429"/>
      <c r="I3" s="430"/>
      <c r="J3" s="428" t="s">
        <v>8</v>
      </c>
      <c r="K3" s="429"/>
      <c r="L3" s="429"/>
      <c r="M3" s="429"/>
      <c r="N3" s="429"/>
      <c r="O3" s="429"/>
      <c r="P3" s="429"/>
      <c r="Q3" s="431"/>
      <c r="R3" s="146" t="s">
        <v>11</v>
      </c>
    </row>
    <row r="4" spans="1:18" ht="30" customHeight="1" thickBot="1" thickTop="1">
      <c r="A4" s="427"/>
      <c r="B4" s="147" t="s">
        <v>12</v>
      </c>
      <c r="C4" s="147" t="s">
        <v>10</v>
      </c>
      <c r="D4" s="147" t="s">
        <v>70</v>
      </c>
      <c r="E4" s="147" t="s">
        <v>312</v>
      </c>
      <c r="F4" s="147" t="s">
        <v>313</v>
      </c>
      <c r="G4" s="147" t="s">
        <v>13</v>
      </c>
      <c r="H4" s="157" t="s">
        <v>68</v>
      </c>
      <c r="I4" s="158" t="s">
        <v>69</v>
      </c>
      <c r="J4" s="147" t="s">
        <v>12</v>
      </c>
      <c r="K4" s="147" t="s">
        <v>14</v>
      </c>
      <c r="L4" s="147" t="s">
        <v>64</v>
      </c>
      <c r="M4" s="147" t="s">
        <v>16</v>
      </c>
      <c r="N4" s="147" t="s">
        <v>15</v>
      </c>
      <c r="O4" s="147" t="s">
        <v>65</v>
      </c>
      <c r="P4" s="147" t="s">
        <v>66</v>
      </c>
      <c r="Q4" s="147" t="s">
        <v>67</v>
      </c>
      <c r="R4" s="148" t="s">
        <v>48</v>
      </c>
    </row>
    <row r="5" ht="8.25" customHeight="1" thickBot="1" thickTop="1">
      <c r="I5" s="159"/>
    </row>
    <row r="6" spans="1:18" ht="13.5" customHeight="1" thickBot="1" thickTop="1">
      <c r="A6" s="179" t="s">
        <v>397</v>
      </c>
      <c r="B6" s="34">
        <f>SUM(C6:I6)</f>
        <v>2473</v>
      </c>
      <c r="C6" s="54">
        <v>824</v>
      </c>
      <c r="D6" s="32"/>
      <c r="E6" s="32"/>
      <c r="F6" s="32"/>
      <c r="G6" s="32">
        <v>1649</v>
      </c>
      <c r="H6" s="32"/>
      <c r="I6" s="160"/>
      <c r="J6" s="34">
        <f>SUM(K6:Q6)</f>
        <v>1649</v>
      </c>
      <c r="K6" s="54"/>
      <c r="L6" s="32"/>
      <c r="M6" s="32">
        <v>1649</v>
      </c>
      <c r="N6" s="32"/>
      <c r="O6" s="32"/>
      <c r="P6" s="32"/>
      <c r="Q6" s="32"/>
      <c r="R6" s="154"/>
    </row>
    <row r="7" spans="1:18" ht="13.5" customHeight="1" thickBot="1" thickTop="1">
      <c r="A7" s="179" t="s">
        <v>398</v>
      </c>
      <c r="B7" s="34">
        <f aca="true" t="shared" si="0" ref="B7:B25">SUM(C7:I7)</f>
        <v>0</v>
      </c>
      <c r="C7" s="54"/>
      <c r="D7" s="32"/>
      <c r="E7" s="32"/>
      <c r="F7" s="32"/>
      <c r="G7" s="32"/>
      <c r="H7" s="32"/>
      <c r="I7" s="160"/>
      <c r="J7" s="34">
        <f aca="true" t="shared" si="1" ref="J7:J26">SUM(K7:Q7)</f>
        <v>486</v>
      </c>
      <c r="K7" s="54"/>
      <c r="L7" s="32"/>
      <c r="M7" s="32">
        <v>486</v>
      </c>
      <c r="N7" s="32"/>
      <c r="O7" s="32"/>
      <c r="P7" s="32"/>
      <c r="Q7" s="32"/>
      <c r="R7" s="154"/>
    </row>
    <row r="8" spans="1:18" ht="13.5" customHeight="1" thickBot="1" thickTop="1">
      <c r="A8" s="179" t="s">
        <v>399</v>
      </c>
      <c r="B8" s="34">
        <f t="shared" si="0"/>
        <v>5000</v>
      </c>
      <c r="C8" s="54"/>
      <c r="D8" s="32"/>
      <c r="E8" s="32"/>
      <c r="F8" s="32"/>
      <c r="G8" s="32">
        <v>5000</v>
      </c>
      <c r="H8" s="32"/>
      <c r="I8" s="160"/>
      <c r="J8" s="34">
        <f t="shared" si="1"/>
        <v>43668</v>
      </c>
      <c r="K8" s="54"/>
      <c r="L8" s="32"/>
      <c r="M8" s="32"/>
      <c r="N8" s="32"/>
      <c r="O8" s="32">
        <v>43668</v>
      </c>
      <c r="P8" s="32"/>
      <c r="Q8" s="32"/>
      <c r="R8" s="154"/>
    </row>
    <row r="9" spans="1:18" ht="13.5" customHeight="1" thickBot="1" thickTop="1">
      <c r="A9" s="179" t="s">
        <v>400</v>
      </c>
      <c r="B9" s="34">
        <f t="shared" si="0"/>
        <v>0</v>
      </c>
      <c r="C9" s="54"/>
      <c r="D9" s="32"/>
      <c r="E9" s="32"/>
      <c r="F9" s="32"/>
      <c r="G9" s="32"/>
      <c r="H9" s="32"/>
      <c r="I9" s="160"/>
      <c r="J9" s="34">
        <f t="shared" si="1"/>
        <v>12176</v>
      </c>
      <c r="K9" s="54"/>
      <c r="L9" s="32"/>
      <c r="M9" s="32">
        <v>12176</v>
      </c>
      <c r="N9" s="32"/>
      <c r="O9" s="32"/>
      <c r="P9" s="32"/>
      <c r="Q9" s="32"/>
      <c r="R9" s="154"/>
    </row>
    <row r="10" spans="1:18" ht="13.5" customHeight="1" thickBot="1" thickTop="1">
      <c r="A10" s="179" t="s">
        <v>401</v>
      </c>
      <c r="B10" s="34">
        <f t="shared" si="0"/>
        <v>998</v>
      </c>
      <c r="C10" s="54">
        <v>998</v>
      </c>
      <c r="D10" s="32"/>
      <c r="E10" s="32"/>
      <c r="F10" s="32"/>
      <c r="G10" s="32"/>
      <c r="H10" s="32"/>
      <c r="I10" s="160"/>
      <c r="J10" s="34">
        <f t="shared" si="1"/>
        <v>4751</v>
      </c>
      <c r="K10" s="54"/>
      <c r="L10" s="32"/>
      <c r="M10" s="32">
        <v>2649</v>
      </c>
      <c r="N10" s="32"/>
      <c r="O10" s="32">
        <v>2102</v>
      </c>
      <c r="P10" s="32"/>
      <c r="Q10" s="32"/>
      <c r="R10" s="154"/>
    </row>
    <row r="11" spans="1:18" ht="13.5" customHeight="1" thickBot="1" thickTop="1">
      <c r="A11" s="179" t="s">
        <v>402</v>
      </c>
      <c r="B11" s="34">
        <f t="shared" si="0"/>
        <v>2517</v>
      </c>
      <c r="C11" s="54">
        <v>2517</v>
      </c>
      <c r="D11" s="32"/>
      <c r="E11" s="32"/>
      <c r="F11" s="32"/>
      <c r="G11" s="32"/>
      <c r="H11" s="32"/>
      <c r="I11" s="160"/>
      <c r="J11" s="34">
        <f t="shared" si="1"/>
        <v>1251</v>
      </c>
      <c r="K11" s="54"/>
      <c r="L11" s="32"/>
      <c r="M11" s="32">
        <v>1251</v>
      </c>
      <c r="N11" s="32"/>
      <c r="O11" s="32"/>
      <c r="P11" s="32"/>
      <c r="Q11" s="32"/>
      <c r="R11" s="154"/>
    </row>
    <row r="12" spans="1:18" ht="13.5" customHeight="1" thickBot="1" thickTop="1">
      <c r="A12" s="179" t="s">
        <v>403</v>
      </c>
      <c r="B12" s="34">
        <f t="shared" si="0"/>
        <v>0</v>
      </c>
      <c r="C12" s="54"/>
      <c r="D12" s="32"/>
      <c r="E12" s="32"/>
      <c r="F12" s="32"/>
      <c r="G12" s="32"/>
      <c r="H12" s="32"/>
      <c r="I12" s="160"/>
      <c r="J12" s="34">
        <f t="shared" si="1"/>
        <v>1549</v>
      </c>
      <c r="K12" s="54"/>
      <c r="L12" s="32"/>
      <c r="M12" s="32">
        <v>105</v>
      </c>
      <c r="N12" s="32">
        <v>1444</v>
      </c>
      <c r="O12" s="32"/>
      <c r="P12" s="32"/>
      <c r="Q12" s="32"/>
      <c r="R12" s="154"/>
    </row>
    <row r="13" spans="1:18" ht="13.5" customHeight="1" thickBot="1" thickTop="1">
      <c r="A13" s="179" t="s">
        <v>404</v>
      </c>
      <c r="B13" s="34">
        <f t="shared" si="0"/>
        <v>1145</v>
      </c>
      <c r="C13" s="54">
        <v>1145</v>
      </c>
      <c r="D13" s="32"/>
      <c r="E13" s="32"/>
      <c r="F13" s="32"/>
      <c r="G13" s="32"/>
      <c r="H13" s="32"/>
      <c r="I13" s="160"/>
      <c r="J13" s="34">
        <f t="shared" si="1"/>
        <v>52475</v>
      </c>
      <c r="K13" s="54">
        <v>8070</v>
      </c>
      <c r="L13" s="32">
        <v>2130</v>
      </c>
      <c r="M13" s="32">
        <v>7555</v>
      </c>
      <c r="N13" s="32">
        <v>3115</v>
      </c>
      <c r="O13" s="32">
        <v>31605</v>
      </c>
      <c r="P13" s="32"/>
      <c r="Q13" s="32"/>
      <c r="R13" s="154">
        <v>5</v>
      </c>
    </row>
    <row r="14" spans="1:18" ht="13.5" customHeight="1" thickBot="1" thickTop="1">
      <c r="A14" s="179" t="s">
        <v>405</v>
      </c>
      <c r="B14" s="34">
        <f t="shared" si="0"/>
        <v>3780</v>
      </c>
      <c r="C14" s="54">
        <v>3780</v>
      </c>
      <c r="D14" s="32"/>
      <c r="E14" s="32"/>
      <c r="F14" s="32"/>
      <c r="G14" s="32"/>
      <c r="H14" s="32"/>
      <c r="I14" s="160"/>
      <c r="J14" s="34">
        <f t="shared" si="1"/>
        <v>1412</v>
      </c>
      <c r="K14" s="54"/>
      <c r="L14" s="32"/>
      <c r="M14" s="32">
        <v>653</v>
      </c>
      <c r="N14" s="32">
        <v>759</v>
      </c>
      <c r="O14" s="32"/>
      <c r="P14" s="32"/>
      <c r="Q14" s="32"/>
      <c r="R14" s="154"/>
    </row>
    <row r="15" spans="1:18" ht="13.5" customHeight="1" thickBot="1" thickTop="1">
      <c r="A15" s="179" t="s">
        <v>406</v>
      </c>
      <c r="B15" s="34">
        <f t="shared" si="0"/>
        <v>0</v>
      </c>
      <c r="C15" s="54"/>
      <c r="D15" s="32"/>
      <c r="E15" s="32"/>
      <c r="F15" s="32"/>
      <c r="G15" s="32"/>
      <c r="H15" s="32"/>
      <c r="I15" s="160"/>
      <c r="J15" s="34">
        <f t="shared" si="1"/>
        <v>86</v>
      </c>
      <c r="K15" s="54"/>
      <c r="L15" s="32"/>
      <c r="M15" s="32">
        <v>86</v>
      </c>
      <c r="N15" s="32"/>
      <c r="O15" s="32"/>
      <c r="P15" s="32"/>
      <c r="Q15" s="32"/>
      <c r="R15" s="154"/>
    </row>
    <row r="16" spans="1:18" ht="13.5" customHeight="1" thickBot="1" thickTop="1">
      <c r="A16" s="179" t="s">
        <v>407</v>
      </c>
      <c r="B16" s="34">
        <f t="shared" si="0"/>
        <v>0</v>
      </c>
      <c r="C16" s="54"/>
      <c r="D16" s="32"/>
      <c r="E16" s="32"/>
      <c r="F16" s="32"/>
      <c r="G16" s="32"/>
      <c r="H16" s="32"/>
      <c r="I16" s="160"/>
      <c r="J16" s="34">
        <f t="shared" si="1"/>
        <v>9594</v>
      </c>
      <c r="K16" s="54"/>
      <c r="L16" s="32"/>
      <c r="M16" s="32">
        <v>9594</v>
      </c>
      <c r="N16" s="32"/>
      <c r="O16" s="32"/>
      <c r="P16" s="32"/>
      <c r="Q16" s="32"/>
      <c r="R16" s="154"/>
    </row>
    <row r="17" spans="1:18" ht="13.5" customHeight="1" thickBot="1" thickTop="1">
      <c r="A17" s="179" t="s">
        <v>408</v>
      </c>
      <c r="B17" s="390">
        <v>12440</v>
      </c>
      <c r="C17" s="391"/>
      <c r="D17" s="392"/>
      <c r="E17" s="392"/>
      <c r="F17" s="392">
        <v>2416</v>
      </c>
      <c r="G17" s="392">
        <v>10024</v>
      </c>
      <c r="H17" s="392"/>
      <c r="I17" s="393"/>
      <c r="J17" s="390">
        <f t="shared" si="1"/>
        <v>11601</v>
      </c>
      <c r="K17" s="391"/>
      <c r="L17" s="392"/>
      <c r="M17" s="392">
        <v>234</v>
      </c>
      <c r="N17" s="392"/>
      <c r="O17" s="392">
        <v>11367</v>
      </c>
      <c r="P17" s="392"/>
      <c r="Q17" s="392"/>
      <c r="R17" s="394"/>
    </row>
    <row r="18" spans="1:18" ht="13.5" customHeight="1" thickBot="1" thickTop="1">
      <c r="A18" s="179" t="s">
        <v>409</v>
      </c>
      <c r="B18" s="34">
        <f t="shared" si="0"/>
        <v>0</v>
      </c>
      <c r="C18" s="54"/>
      <c r="D18" s="32"/>
      <c r="E18" s="32"/>
      <c r="F18" s="32"/>
      <c r="G18" s="32"/>
      <c r="H18" s="32"/>
      <c r="I18" s="160"/>
      <c r="J18" s="34">
        <f t="shared" si="1"/>
        <v>18180</v>
      </c>
      <c r="K18" s="54"/>
      <c r="L18" s="32"/>
      <c r="M18" s="32">
        <v>18080</v>
      </c>
      <c r="N18" s="32">
        <v>100</v>
      </c>
      <c r="O18" s="32"/>
      <c r="P18" s="32"/>
      <c r="Q18" s="32"/>
      <c r="R18" s="154"/>
    </row>
    <row r="19" spans="1:18" ht="13.5" customHeight="1" thickBot="1" thickTop="1">
      <c r="A19" s="179" t="s">
        <v>410</v>
      </c>
      <c r="B19" s="34">
        <f t="shared" si="0"/>
        <v>305</v>
      </c>
      <c r="C19" s="54">
        <v>305</v>
      </c>
      <c r="D19" s="32"/>
      <c r="E19" s="32"/>
      <c r="F19" s="32"/>
      <c r="G19" s="32"/>
      <c r="H19" s="32"/>
      <c r="I19" s="160"/>
      <c r="J19" s="34">
        <f t="shared" si="1"/>
        <v>4032</v>
      </c>
      <c r="K19" s="54"/>
      <c r="L19" s="32"/>
      <c r="M19" s="32">
        <v>4032</v>
      </c>
      <c r="N19" s="32"/>
      <c r="O19" s="32"/>
      <c r="P19" s="32"/>
      <c r="Q19" s="32"/>
      <c r="R19" s="154"/>
    </row>
    <row r="20" spans="1:18" ht="13.5" customHeight="1" thickBot="1" thickTop="1">
      <c r="A20" s="179" t="s">
        <v>411</v>
      </c>
      <c r="B20" s="34">
        <f t="shared" si="0"/>
        <v>0</v>
      </c>
      <c r="C20" s="54"/>
      <c r="D20" s="32"/>
      <c r="E20" s="32"/>
      <c r="F20" s="32"/>
      <c r="G20" s="32"/>
      <c r="H20" s="32"/>
      <c r="I20" s="160"/>
      <c r="J20" s="34">
        <f t="shared" si="1"/>
        <v>3832</v>
      </c>
      <c r="K20" s="54">
        <v>848</v>
      </c>
      <c r="L20" s="32">
        <v>231</v>
      </c>
      <c r="M20" s="32">
        <v>2753</v>
      </c>
      <c r="N20" s="32"/>
      <c r="O20" s="32"/>
      <c r="P20" s="32"/>
      <c r="Q20" s="32"/>
      <c r="R20" s="154"/>
    </row>
    <row r="21" spans="1:18" ht="13.5" customHeight="1" thickBot="1" thickTop="1">
      <c r="A21" s="179" t="s">
        <v>412</v>
      </c>
      <c r="B21" s="34">
        <f t="shared" si="0"/>
        <v>0</v>
      </c>
      <c r="C21" s="54"/>
      <c r="D21" s="32"/>
      <c r="E21" s="32"/>
      <c r="F21" s="32"/>
      <c r="G21" s="32"/>
      <c r="H21" s="32"/>
      <c r="I21" s="160"/>
      <c r="J21" s="34">
        <f t="shared" si="1"/>
        <v>1713</v>
      </c>
      <c r="K21" s="54">
        <v>848</v>
      </c>
      <c r="L21" s="32">
        <v>232</v>
      </c>
      <c r="M21" s="32">
        <v>633</v>
      </c>
      <c r="N21" s="32"/>
      <c r="O21" s="32"/>
      <c r="P21" s="32"/>
      <c r="Q21" s="32"/>
      <c r="R21" s="154"/>
    </row>
    <row r="22" spans="1:18" ht="13.5" customHeight="1" thickBot="1" thickTop="1">
      <c r="A22" s="179" t="s">
        <v>413</v>
      </c>
      <c r="B22" s="34">
        <f t="shared" si="0"/>
        <v>64</v>
      </c>
      <c r="C22" s="54">
        <v>64</v>
      </c>
      <c r="D22" s="32"/>
      <c r="E22" s="32"/>
      <c r="F22" s="32"/>
      <c r="G22" s="32"/>
      <c r="H22" s="32"/>
      <c r="I22" s="160"/>
      <c r="J22" s="34">
        <f t="shared" si="1"/>
        <v>2110</v>
      </c>
      <c r="K22" s="54">
        <v>848</v>
      </c>
      <c r="L22" s="32">
        <v>231</v>
      </c>
      <c r="M22" s="32">
        <v>1031</v>
      </c>
      <c r="N22" s="32"/>
      <c r="O22" s="32"/>
      <c r="P22" s="32"/>
      <c r="Q22" s="32"/>
      <c r="R22" s="154">
        <v>1</v>
      </c>
    </row>
    <row r="23" spans="1:18" ht="13.5" customHeight="1" thickBot="1" thickTop="1">
      <c r="A23" s="275" t="s">
        <v>414</v>
      </c>
      <c r="B23" s="34">
        <f t="shared" si="0"/>
        <v>2250</v>
      </c>
      <c r="C23" s="55"/>
      <c r="D23" s="33"/>
      <c r="E23" s="33"/>
      <c r="F23" s="33"/>
      <c r="G23" s="33">
        <v>2250</v>
      </c>
      <c r="H23" s="33"/>
      <c r="I23" s="160"/>
      <c r="J23" s="34">
        <f t="shared" si="1"/>
        <v>4517</v>
      </c>
      <c r="K23" s="55">
        <v>1565</v>
      </c>
      <c r="L23" s="33">
        <v>410</v>
      </c>
      <c r="M23" s="33">
        <v>2542</v>
      </c>
      <c r="N23" s="33"/>
      <c r="O23" s="33"/>
      <c r="P23" s="33"/>
      <c r="Q23" s="33"/>
      <c r="R23" s="155">
        <v>1</v>
      </c>
    </row>
    <row r="24" spans="1:18" ht="13.5" customHeight="1" thickBot="1" thickTop="1">
      <c r="A24" s="275" t="s">
        <v>415</v>
      </c>
      <c r="B24" s="34">
        <f t="shared" si="0"/>
        <v>0</v>
      </c>
      <c r="C24" s="55"/>
      <c r="D24" s="33"/>
      <c r="E24" s="33"/>
      <c r="F24" s="33"/>
      <c r="G24" s="33"/>
      <c r="H24" s="33"/>
      <c r="I24" s="160"/>
      <c r="J24" s="34">
        <f>SUM(K24:Q24)</f>
        <v>1912</v>
      </c>
      <c r="K24" s="55"/>
      <c r="L24" s="33"/>
      <c r="M24" s="33">
        <v>472</v>
      </c>
      <c r="N24" s="33">
        <v>1440</v>
      </c>
      <c r="O24" s="33"/>
      <c r="P24" s="33"/>
      <c r="Q24" s="33"/>
      <c r="R24" s="155"/>
    </row>
    <row r="25" spans="1:18" ht="13.5" customHeight="1" thickBot="1" thickTop="1">
      <c r="A25" s="275" t="s">
        <v>416</v>
      </c>
      <c r="B25" s="34">
        <f t="shared" si="0"/>
        <v>0</v>
      </c>
      <c r="C25" s="55"/>
      <c r="D25" s="33"/>
      <c r="E25" s="33"/>
      <c r="F25" s="33"/>
      <c r="G25" s="33"/>
      <c r="H25" s="33"/>
      <c r="I25" s="161"/>
      <c r="J25" s="34">
        <f t="shared" si="1"/>
        <v>118</v>
      </c>
      <c r="K25" s="55"/>
      <c r="L25" s="33"/>
      <c r="M25" s="33">
        <v>118</v>
      </c>
      <c r="N25" s="33"/>
      <c r="O25" s="33"/>
      <c r="P25" s="33"/>
      <c r="Q25" s="33"/>
      <c r="R25" s="155"/>
    </row>
    <row r="26" spans="1:18" ht="15" customHeight="1" thickBot="1" thickTop="1">
      <c r="A26" s="276" t="s">
        <v>9</v>
      </c>
      <c r="B26" s="34">
        <f>SUM(B6:B25)</f>
        <v>30972</v>
      </c>
      <c r="C26" s="34">
        <f>SUM(C6:C25)</f>
        <v>9633</v>
      </c>
      <c r="D26" s="34">
        <f>SUM(D6:D25)</f>
        <v>0</v>
      </c>
      <c r="E26" s="34">
        <f>SUM(E6:E25)</f>
        <v>0</v>
      </c>
      <c r="F26" s="34"/>
      <c r="G26" s="34">
        <f>SUM(G6:G25)</f>
        <v>18923</v>
      </c>
      <c r="H26" s="34">
        <f>SUM(H6:H25)</f>
        <v>0</v>
      </c>
      <c r="I26" s="34">
        <f>SUM(I6:I25)</f>
        <v>0</v>
      </c>
      <c r="J26" s="34">
        <f t="shared" si="1"/>
        <v>177112</v>
      </c>
      <c r="K26" s="34">
        <f aca="true" t="shared" si="2" ref="K26:R26">SUM(K6:K25)</f>
        <v>12179</v>
      </c>
      <c r="L26" s="34">
        <f t="shared" si="2"/>
        <v>3234</v>
      </c>
      <c r="M26" s="34">
        <f t="shared" si="2"/>
        <v>66099</v>
      </c>
      <c r="N26" s="34">
        <f t="shared" si="2"/>
        <v>6858</v>
      </c>
      <c r="O26" s="34">
        <f t="shared" si="2"/>
        <v>88742</v>
      </c>
      <c r="P26" s="34">
        <f t="shared" si="2"/>
        <v>0</v>
      </c>
      <c r="Q26" s="34">
        <f t="shared" si="2"/>
        <v>0</v>
      </c>
      <c r="R26" s="156">
        <f t="shared" si="2"/>
        <v>7</v>
      </c>
    </row>
    <row r="27" ht="15" customHeight="1" thickTop="1">
      <c r="A27" s="277"/>
    </row>
  </sheetData>
  <sheetProtection/>
  <mergeCells count="4">
    <mergeCell ref="A1:R1"/>
    <mergeCell ref="A3:A4"/>
    <mergeCell ref="B3:I3"/>
    <mergeCell ref="J3:Q3"/>
  </mergeCells>
  <printOptions horizontalCentered="1" verticalCentered="1"/>
  <pageMargins left="0.07874015748031496" right="0.23" top="0.6692913385826772" bottom="0.7874015748031497" header="0.35433070866141736" footer="0.11811023622047245"/>
  <pageSetup horizontalDpi="300" verticalDpi="300" orientation="landscape" paperSize="9" scale="85" r:id="rId1"/>
  <headerFooter alignWithMargins="0">
    <oddHeader>&amp;C6/a. sz.melléklet&amp;R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87"/>
  <sheetViews>
    <sheetView workbookViewId="0" topLeftCell="B28">
      <selection activeCell="J50" sqref="J50"/>
    </sheetView>
  </sheetViews>
  <sheetFormatPr defaultColWidth="9.00390625" defaultRowHeight="14.25" customHeight="1"/>
  <cols>
    <col min="1" max="4" width="9.125" style="1" customWidth="1"/>
    <col min="5" max="5" width="17.125" style="1" customWidth="1"/>
    <col min="6" max="9" width="11.375" style="1" customWidth="1"/>
    <col min="10" max="10" width="11.875" style="1" customWidth="1"/>
    <col min="11" max="12" width="13.25390625" style="1" customWidth="1"/>
    <col min="13" max="13" width="13.625" style="1" customWidth="1"/>
    <col min="14" max="14" width="12.25390625" style="1" customWidth="1"/>
    <col min="15" max="15" width="11.00390625" style="1" customWidth="1"/>
    <col min="16" max="16384" width="9.125" style="1" customWidth="1"/>
  </cols>
  <sheetData>
    <row r="1" spans="1:10" s="125" customFormat="1" ht="19.5" customHeight="1">
      <c r="A1" s="264" t="s">
        <v>377</v>
      </c>
      <c r="B1" s="264"/>
      <c r="C1" s="264"/>
      <c r="D1" s="264"/>
      <c r="E1" s="264"/>
      <c r="F1" s="264"/>
      <c r="G1" s="264"/>
      <c r="H1" s="264"/>
      <c r="I1" s="264"/>
      <c r="J1" s="199"/>
    </row>
    <row r="2" spans="1:10" s="125" customFormat="1" ht="17.2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s="125" customFormat="1" ht="18" customHeight="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5" s="125" customFormat="1" ht="39" customHeight="1">
      <c r="A4" s="52"/>
      <c r="B4" s="52"/>
      <c r="C4" s="52"/>
      <c r="D4" s="52"/>
      <c r="E4" s="52"/>
      <c r="F4" s="265" t="s">
        <v>19</v>
      </c>
      <c r="G4" s="265" t="s">
        <v>369</v>
      </c>
      <c r="H4" s="265" t="s">
        <v>368</v>
      </c>
      <c r="I4" s="265" t="s">
        <v>379</v>
      </c>
      <c r="J4" s="298" t="s">
        <v>339</v>
      </c>
      <c r="K4" s="298" t="s">
        <v>340</v>
      </c>
      <c r="L4" s="298" t="s">
        <v>373</v>
      </c>
      <c r="M4" s="306" t="s">
        <v>344</v>
      </c>
      <c r="N4" s="298" t="s">
        <v>345</v>
      </c>
      <c r="O4" s="298" t="s">
        <v>346</v>
      </c>
    </row>
    <row r="5" spans="1:10" s="125" customFormat="1" ht="18" customHeight="1" thickBot="1">
      <c r="A5" s="51" t="s">
        <v>1</v>
      </c>
      <c r="B5" s="52"/>
      <c r="C5" s="52"/>
      <c r="D5" s="52"/>
      <c r="E5" s="52"/>
      <c r="F5" s="52"/>
      <c r="G5" s="52"/>
      <c r="H5" s="52"/>
      <c r="I5" s="52"/>
      <c r="J5" s="52"/>
    </row>
    <row r="6" spans="1:15" s="125" customFormat="1" ht="18" customHeight="1">
      <c r="A6" s="447" t="s">
        <v>2</v>
      </c>
      <c r="B6" s="436"/>
      <c r="C6" s="436"/>
      <c r="D6" s="436"/>
      <c r="E6" s="436"/>
      <c r="F6" s="436"/>
      <c r="G6" s="331"/>
      <c r="H6" s="331"/>
      <c r="I6" s="331"/>
      <c r="J6" s="301"/>
      <c r="K6" s="312"/>
      <c r="L6" s="302"/>
      <c r="M6" s="302"/>
      <c r="N6" s="302"/>
      <c r="O6" s="302"/>
    </row>
    <row r="7" spans="1:15" s="125" customFormat="1" ht="18" customHeight="1">
      <c r="A7" s="46"/>
      <c r="B7" s="432" t="s">
        <v>115</v>
      </c>
      <c r="C7" s="433"/>
      <c r="D7" s="433"/>
      <c r="E7" s="434"/>
      <c r="F7" s="45">
        <v>12389</v>
      </c>
      <c r="G7" s="45">
        <v>12389</v>
      </c>
      <c r="H7" s="45">
        <v>12389</v>
      </c>
      <c r="I7" s="45">
        <v>12389</v>
      </c>
      <c r="J7" s="45">
        <v>12389</v>
      </c>
      <c r="K7" s="313">
        <v>0</v>
      </c>
      <c r="L7" s="372"/>
      <c r="M7" s="307">
        <v>11533</v>
      </c>
      <c r="N7" s="45">
        <v>856</v>
      </c>
      <c r="O7" s="45">
        <v>0</v>
      </c>
    </row>
    <row r="8" spans="1:15" s="125" customFormat="1" ht="18" customHeight="1">
      <c r="A8" s="47"/>
      <c r="B8" s="432" t="s">
        <v>380</v>
      </c>
      <c r="C8" s="433"/>
      <c r="D8" s="433"/>
      <c r="E8" s="434"/>
      <c r="F8" s="45">
        <v>25901</v>
      </c>
      <c r="G8" s="45">
        <v>13510</v>
      </c>
      <c r="H8" s="45">
        <v>13510</v>
      </c>
      <c r="I8" s="45">
        <v>1020</v>
      </c>
      <c r="J8" s="386">
        <v>1020</v>
      </c>
      <c r="K8" s="313">
        <v>0</v>
      </c>
      <c r="L8" s="372"/>
      <c r="M8" s="307">
        <v>12652</v>
      </c>
      <c r="N8" s="45">
        <v>450</v>
      </c>
      <c r="O8" s="45">
        <v>408</v>
      </c>
    </row>
    <row r="9" spans="1:15" s="125" customFormat="1" ht="18" customHeight="1" thickBot="1">
      <c r="A9" s="48"/>
      <c r="B9" s="448" t="s">
        <v>9</v>
      </c>
      <c r="C9" s="442"/>
      <c r="D9" s="442"/>
      <c r="E9" s="443"/>
      <c r="F9" s="49">
        <f aca="true" t="shared" si="0" ref="F9:O9">SUM(F7:F8)</f>
        <v>38290</v>
      </c>
      <c r="G9" s="49">
        <f t="shared" si="0"/>
        <v>25899</v>
      </c>
      <c r="H9" s="49">
        <v>25899</v>
      </c>
      <c r="I9" s="49">
        <v>13409</v>
      </c>
      <c r="J9" s="387">
        <f>SUM(J7:J8)</f>
        <v>13409</v>
      </c>
      <c r="K9" s="314">
        <f t="shared" si="0"/>
        <v>0</v>
      </c>
      <c r="L9" s="373"/>
      <c r="M9" s="308">
        <f t="shared" si="0"/>
        <v>24185</v>
      </c>
      <c r="N9" s="49">
        <f t="shared" si="0"/>
        <v>1306</v>
      </c>
      <c r="O9" s="49">
        <f t="shared" si="0"/>
        <v>408</v>
      </c>
    </row>
    <row r="10" spans="1:12" s="125" customFormat="1" ht="18" customHeight="1">
      <c r="A10" s="447" t="s">
        <v>266</v>
      </c>
      <c r="B10" s="436"/>
      <c r="C10" s="436"/>
      <c r="D10" s="436"/>
      <c r="E10" s="436"/>
      <c r="F10" s="436"/>
      <c r="G10" s="211"/>
      <c r="H10" s="211"/>
      <c r="I10" s="404"/>
      <c r="J10" s="52"/>
      <c r="K10" s="315"/>
      <c r="L10" s="172"/>
    </row>
    <row r="11" spans="1:15" s="125" customFormat="1" ht="18" customHeight="1">
      <c r="A11" s="47"/>
      <c r="B11" s="461" t="s">
        <v>254</v>
      </c>
      <c r="C11" s="462"/>
      <c r="D11" s="462"/>
      <c r="E11" s="463"/>
      <c r="F11" s="45">
        <v>15</v>
      </c>
      <c r="G11" s="45">
        <v>15</v>
      </c>
      <c r="H11" s="45">
        <v>15</v>
      </c>
      <c r="I11" s="45">
        <v>15</v>
      </c>
      <c r="J11" s="45">
        <v>15</v>
      </c>
      <c r="K11" s="313">
        <v>0</v>
      </c>
      <c r="L11" s="372"/>
      <c r="M11" s="307">
        <v>15</v>
      </c>
      <c r="N11" s="45">
        <v>0</v>
      </c>
      <c r="O11" s="45">
        <v>0</v>
      </c>
    </row>
    <row r="12" spans="1:15" s="125" customFormat="1" ht="18" customHeight="1">
      <c r="A12" s="47"/>
      <c r="B12" s="455" t="s">
        <v>9</v>
      </c>
      <c r="C12" s="456"/>
      <c r="D12" s="456"/>
      <c r="E12" s="457"/>
      <c r="F12" s="50">
        <f aca="true" t="shared" si="1" ref="F12:O12">SUM(F11:F11)</f>
        <v>15</v>
      </c>
      <c r="G12" s="50">
        <f t="shared" si="1"/>
        <v>15</v>
      </c>
      <c r="H12" s="50">
        <v>15</v>
      </c>
      <c r="I12" s="50">
        <v>15</v>
      </c>
      <c r="J12" s="50">
        <f t="shared" si="1"/>
        <v>15</v>
      </c>
      <c r="K12" s="316">
        <f t="shared" si="1"/>
        <v>0</v>
      </c>
      <c r="L12" s="374"/>
      <c r="M12" s="309">
        <f t="shared" si="1"/>
        <v>15</v>
      </c>
      <c r="N12" s="50">
        <f t="shared" si="1"/>
        <v>0</v>
      </c>
      <c r="O12" s="50">
        <f t="shared" si="1"/>
        <v>0</v>
      </c>
    </row>
    <row r="13" spans="1:12" s="125" customFormat="1" ht="18" customHeight="1">
      <c r="A13" s="47"/>
      <c r="B13" s="432" t="s">
        <v>255</v>
      </c>
      <c r="C13" s="433"/>
      <c r="D13" s="433"/>
      <c r="E13" s="433"/>
      <c r="F13" s="433"/>
      <c r="G13" s="211"/>
      <c r="H13" s="211"/>
      <c r="I13" s="211"/>
      <c r="J13" s="52"/>
      <c r="K13" s="315"/>
      <c r="L13" s="172"/>
    </row>
    <row r="14" spans="1:15" s="125" customFormat="1" ht="18" customHeight="1">
      <c r="A14" s="47"/>
      <c r="B14" s="432" t="s">
        <v>256</v>
      </c>
      <c r="C14" s="433"/>
      <c r="D14" s="433"/>
      <c r="E14" s="434"/>
      <c r="F14" s="45">
        <v>10000</v>
      </c>
      <c r="G14" s="45">
        <v>10000</v>
      </c>
      <c r="H14" s="45">
        <v>4000</v>
      </c>
      <c r="I14" s="45">
        <v>4000</v>
      </c>
      <c r="J14" s="45">
        <v>4000</v>
      </c>
      <c r="K14" s="313">
        <v>0</v>
      </c>
      <c r="L14" s="372"/>
      <c r="M14" s="307">
        <v>4000</v>
      </c>
      <c r="N14" s="45">
        <v>0</v>
      </c>
      <c r="O14" s="45">
        <v>0</v>
      </c>
    </row>
    <row r="15" spans="1:15" s="125" customFormat="1" ht="18" customHeight="1">
      <c r="A15" s="47"/>
      <c r="B15" s="432" t="s">
        <v>257</v>
      </c>
      <c r="C15" s="433"/>
      <c r="D15" s="433"/>
      <c r="E15" s="434"/>
      <c r="F15" s="45">
        <v>70</v>
      </c>
      <c r="G15" s="45">
        <v>70</v>
      </c>
      <c r="H15" s="45">
        <v>70</v>
      </c>
      <c r="I15" s="45">
        <v>70</v>
      </c>
      <c r="J15" s="45">
        <v>70</v>
      </c>
      <c r="K15" s="313">
        <v>0</v>
      </c>
      <c r="L15" s="372"/>
      <c r="M15" s="307">
        <v>70</v>
      </c>
      <c r="N15" s="45">
        <v>0</v>
      </c>
      <c r="O15" s="45">
        <v>0</v>
      </c>
    </row>
    <row r="16" spans="1:15" s="125" customFormat="1" ht="18" customHeight="1">
      <c r="A16" s="47"/>
      <c r="B16" s="432" t="s">
        <v>258</v>
      </c>
      <c r="C16" s="433"/>
      <c r="D16" s="433"/>
      <c r="E16" s="434"/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313">
        <v>0</v>
      </c>
      <c r="L16" s="372"/>
      <c r="M16" s="307">
        <v>0</v>
      </c>
      <c r="N16" s="45">
        <v>0</v>
      </c>
      <c r="O16" s="45">
        <v>0</v>
      </c>
    </row>
    <row r="17" spans="1:15" s="125" customFormat="1" ht="18" customHeight="1">
      <c r="A17" s="47"/>
      <c r="B17" s="455" t="s">
        <v>9</v>
      </c>
      <c r="C17" s="456"/>
      <c r="D17" s="456"/>
      <c r="E17" s="457"/>
      <c r="F17" s="50">
        <f aca="true" t="shared" si="2" ref="F17:O17">SUM(F14:F16)</f>
        <v>10070</v>
      </c>
      <c r="G17" s="50">
        <f t="shared" si="2"/>
        <v>10070</v>
      </c>
      <c r="H17" s="50">
        <v>4070</v>
      </c>
      <c r="I17" s="50">
        <v>4070</v>
      </c>
      <c r="J17" s="50">
        <f t="shared" si="2"/>
        <v>4070</v>
      </c>
      <c r="K17" s="316">
        <f t="shared" si="2"/>
        <v>0</v>
      </c>
      <c r="L17" s="374"/>
      <c r="M17" s="309">
        <f t="shared" si="2"/>
        <v>4070</v>
      </c>
      <c r="N17" s="50">
        <f t="shared" si="2"/>
        <v>0</v>
      </c>
      <c r="O17" s="50">
        <f t="shared" si="2"/>
        <v>0</v>
      </c>
    </row>
    <row r="18" spans="1:12" s="125" customFormat="1" ht="18" customHeight="1">
      <c r="A18" s="47"/>
      <c r="B18" s="432" t="s">
        <v>259</v>
      </c>
      <c r="C18" s="433"/>
      <c r="D18" s="433"/>
      <c r="E18" s="433"/>
      <c r="F18" s="433"/>
      <c r="G18" s="211"/>
      <c r="H18" s="211"/>
      <c r="I18" s="404"/>
      <c r="J18" s="52"/>
      <c r="K18" s="315"/>
      <c r="L18" s="172"/>
    </row>
    <row r="19" spans="1:15" s="125" customFormat="1" ht="18" customHeight="1">
      <c r="A19" s="47"/>
      <c r="B19" s="432" t="s">
        <v>260</v>
      </c>
      <c r="C19" s="433"/>
      <c r="D19" s="433"/>
      <c r="E19" s="434"/>
      <c r="F19" s="335">
        <v>1104</v>
      </c>
      <c r="G19" s="335">
        <v>1104</v>
      </c>
      <c r="H19" s="335">
        <v>1104</v>
      </c>
      <c r="I19" s="335">
        <v>1700</v>
      </c>
      <c r="J19" s="335">
        <v>1700</v>
      </c>
      <c r="K19" s="336">
        <v>0</v>
      </c>
      <c r="L19" s="375"/>
      <c r="M19" s="337">
        <v>1104</v>
      </c>
      <c r="N19" s="335"/>
      <c r="O19" s="335">
        <v>0</v>
      </c>
    </row>
    <row r="20" spans="1:15" s="125" customFormat="1" ht="18" customHeight="1">
      <c r="A20" s="47"/>
      <c r="B20" s="432" t="s">
        <v>261</v>
      </c>
      <c r="C20" s="433"/>
      <c r="D20" s="433"/>
      <c r="E20" s="434"/>
      <c r="F20" s="335">
        <v>1085</v>
      </c>
      <c r="G20" s="335">
        <v>1085</v>
      </c>
      <c r="H20" s="335">
        <v>1085</v>
      </c>
      <c r="I20" s="335">
        <v>605</v>
      </c>
      <c r="J20" s="335">
        <v>605</v>
      </c>
      <c r="K20" s="336">
        <v>0</v>
      </c>
      <c r="L20" s="375"/>
      <c r="M20" s="337">
        <v>0</v>
      </c>
      <c r="N20" s="335">
        <v>1085</v>
      </c>
      <c r="O20" s="335">
        <v>0</v>
      </c>
    </row>
    <row r="21" spans="1:15" s="125" customFormat="1" ht="18" customHeight="1">
      <c r="A21" s="47"/>
      <c r="B21" s="432" t="s">
        <v>262</v>
      </c>
      <c r="C21" s="433"/>
      <c r="D21" s="433"/>
      <c r="E21" s="434"/>
      <c r="F21" s="335">
        <v>11761</v>
      </c>
      <c r="G21" s="335">
        <v>11761</v>
      </c>
      <c r="H21" s="335">
        <v>11761</v>
      </c>
      <c r="I21" s="335">
        <v>12595</v>
      </c>
      <c r="J21" s="335">
        <v>12595</v>
      </c>
      <c r="K21" s="336">
        <v>0</v>
      </c>
      <c r="L21" s="375"/>
      <c r="M21" s="337">
        <v>12595</v>
      </c>
      <c r="N21" s="335"/>
      <c r="O21" s="335">
        <v>0</v>
      </c>
    </row>
    <row r="22" spans="1:15" s="125" customFormat="1" ht="18" customHeight="1">
      <c r="A22" s="47"/>
      <c r="B22" s="432" t="s">
        <v>263</v>
      </c>
      <c r="C22" s="433"/>
      <c r="D22" s="433"/>
      <c r="E22" s="434"/>
      <c r="F22" s="335">
        <v>26227</v>
      </c>
      <c r="G22" s="335">
        <v>26227</v>
      </c>
      <c r="H22" s="335">
        <v>26227</v>
      </c>
      <c r="I22" s="335">
        <v>51350</v>
      </c>
      <c r="J22" s="335">
        <v>51350</v>
      </c>
      <c r="K22" s="336">
        <v>0</v>
      </c>
      <c r="L22" s="375"/>
      <c r="M22" s="337">
        <v>51350</v>
      </c>
      <c r="N22" s="335"/>
      <c r="O22" s="335">
        <v>0</v>
      </c>
    </row>
    <row r="23" spans="1:15" s="125" customFormat="1" ht="18" customHeight="1">
      <c r="A23" s="47"/>
      <c r="B23" s="432" t="s">
        <v>264</v>
      </c>
      <c r="C23" s="433"/>
      <c r="D23" s="433"/>
      <c r="E23" s="434"/>
      <c r="F23" s="335">
        <v>1440</v>
      </c>
      <c r="G23" s="335">
        <v>1440</v>
      </c>
      <c r="H23" s="335">
        <v>1440</v>
      </c>
      <c r="I23" s="335">
        <v>4530</v>
      </c>
      <c r="J23" s="335">
        <v>4530</v>
      </c>
      <c r="K23" s="336">
        <v>0</v>
      </c>
      <c r="L23" s="375"/>
      <c r="M23" s="337">
        <v>1440</v>
      </c>
      <c r="N23" s="335">
        <v>0</v>
      </c>
      <c r="O23" s="335">
        <v>0</v>
      </c>
    </row>
    <row r="24" spans="1:15" s="125" customFormat="1" ht="18" customHeight="1">
      <c r="A24" s="47"/>
      <c r="B24" s="455" t="s">
        <v>9</v>
      </c>
      <c r="C24" s="456"/>
      <c r="D24" s="456"/>
      <c r="E24" s="457"/>
      <c r="F24" s="50">
        <f aca="true" t="shared" si="3" ref="F24:O24">SUM(F19:F23)</f>
        <v>41617</v>
      </c>
      <c r="G24" s="50">
        <f t="shared" si="3"/>
        <v>41617</v>
      </c>
      <c r="H24" s="50">
        <f t="shared" si="3"/>
        <v>41617</v>
      </c>
      <c r="I24" s="50">
        <f>SUM(I19:I23)</f>
        <v>70780</v>
      </c>
      <c r="J24" s="50">
        <f t="shared" si="3"/>
        <v>70780</v>
      </c>
      <c r="K24" s="316">
        <f t="shared" si="3"/>
        <v>0</v>
      </c>
      <c r="L24" s="374"/>
      <c r="M24" s="309">
        <f t="shared" si="3"/>
        <v>66489</v>
      </c>
      <c r="N24" s="50">
        <f t="shared" si="3"/>
        <v>1085</v>
      </c>
      <c r="O24" s="50">
        <f t="shared" si="3"/>
        <v>0</v>
      </c>
    </row>
    <row r="25" spans="1:15" s="125" customFormat="1" ht="18" customHeight="1">
      <c r="A25" s="47"/>
      <c r="B25" s="432" t="s">
        <v>265</v>
      </c>
      <c r="C25" s="433"/>
      <c r="D25" s="433"/>
      <c r="E25" s="434"/>
      <c r="F25" s="45">
        <v>1430</v>
      </c>
      <c r="G25" s="45">
        <v>1430</v>
      </c>
      <c r="H25" s="45">
        <v>1430</v>
      </c>
      <c r="I25" s="45">
        <v>1210</v>
      </c>
      <c r="J25" s="45">
        <v>1210</v>
      </c>
      <c r="K25" s="313">
        <v>0</v>
      </c>
      <c r="L25" s="372"/>
      <c r="M25" s="307">
        <v>1430</v>
      </c>
      <c r="N25" s="45">
        <v>0</v>
      </c>
      <c r="O25" s="45">
        <v>0</v>
      </c>
    </row>
    <row r="26" spans="1:15" s="125" customFormat="1" ht="18" customHeight="1">
      <c r="A26" s="47"/>
      <c r="B26" s="455" t="s">
        <v>9</v>
      </c>
      <c r="C26" s="456"/>
      <c r="D26" s="456"/>
      <c r="E26" s="457"/>
      <c r="F26" s="403">
        <f aca="true" t="shared" si="4" ref="F26:O26">SUM(F25)</f>
        <v>1430</v>
      </c>
      <c r="G26" s="403">
        <f t="shared" si="4"/>
        <v>1430</v>
      </c>
      <c r="H26" s="403">
        <f t="shared" si="4"/>
        <v>1430</v>
      </c>
      <c r="I26" s="403">
        <f>SUM(I25)</f>
        <v>1210</v>
      </c>
      <c r="J26" s="403">
        <v>1210</v>
      </c>
      <c r="K26" s="339">
        <f t="shared" si="4"/>
        <v>0</v>
      </c>
      <c r="L26" s="376"/>
      <c r="M26" s="340">
        <f t="shared" si="4"/>
        <v>1430</v>
      </c>
      <c r="N26" s="338">
        <f t="shared" si="4"/>
        <v>0</v>
      </c>
      <c r="O26" s="338">
        <f t="shared" si="4"/>
        <v>0</v>
      </c>
    </row>
    <row r="27" spans="1:15" s="125" customFormat="1" ht="18" customHeight="1">
      <c r="A27" s="47"/>
      <c r="B27" s="432" t="s">
        <v>267</v>
      </c>
      <c r="C27" s="433"/>
      <c r="D27" s="433"/>
      <c r="E27" s="434"/>
      <c r="F27" s="338">
        <v>360</v>
      </c>
      <c r="G27" s="338">
        <v>360</v>
      </c>
      <c r="H27" s="338">
        <v>360</v>
      </c>
      <c r="I27" s="338">
        <v>570</v>
      </c>
      <c r="J27" s="338">
        <v>570</v>
      </c>
      <c r="K27" s="339">
        <v>0</v>
      </c>
      <c r="L27" s="376"/>
      <c r="M27" s="340">
        <v>360</v>
      </c>
      <c r="N27" s="338">
        <v>0</v>
      </c>
      <c r="O27" s="338">
        <v>0</v>
      </c>
    </row>
    <row r="28" spans="1:15" s="125" customFormat="1" ht="18" customHeight="1">
      <c r="A28" s="47"/>
      <c r="B28" s="455" t="s">
        <v>9</v>
      </c>
      <c r="C28" s="456"/>
      <c r="D28" s="456"/>
      <c r="E28" s="457"/>
      <c r="F28" s="338">
        <f aca="true" t="shared" si="5" ref="F28:O28">SUM(F27)</f>
        <v>360</v>
      </c>
      <c r="G28" s="338">
        <f t="shared" si="5"/>
        <v>360</v>
      </c>
      <c r="H28" s="338">
        <f t="shared" si="5"/>
        <v>360</v>
      </c>
      <c r="I28" s="338">
        <f>SUM(I27)</f>
        <v>570</v>
      </c>
      <c r="J28" s="338">
        <f t="shared" si="5"/>
        <v>570</v>
      </c>
      <c r="K28" s="339">
        <f t="shared" si="5"/>
        <v>0</v>
      </c>
      <c r="L28" s="376"/>
      <c r="M28" s="340">
        <f t="shared" si="5"/>
        <v>360</v>
      </c>
      <c r="N28" s="338">
        <f t="shared" si="5"/>
        <v>0</v>
      </c>
      <c r="O28" s="338">
        <f t="shared" si="5"/>
        <v>0</v>
      </c>
    </row>
    <row r="29" spans="1:15" s="125" customFormat="1" ht="18" customHeight="1" thickBot="1">
      <c r="A29" s="48"/>
      <c r="B29" s="458" t="s">
        <v>9</v>
      </c>
      <c r="C29" s="459"/>
      <c r="D29" s="459"/>
      <c r="E29" s="460"/>
      <c r="F29" s="49">
        <f aca="true" t="shared" si="6" ref="F29:O29">F12+F17+F24+F26+F28</f>
        <v>53492</v>
      </c>
      <c r="G29" s="49">
        <f t="shared" si="6"/>
        <v>53492</v>
      </c>
      <c r="H29" s="49">
        <f t="shared" si="6"/>
        <v>47492</v>
      </c>
      <c r="I29" s="49">
        <f>SUM(I24+I26+I28)</f>
        <v>72560</v>
      </c>
      <c r="J29" s="49">
        <f>SUM(J24+J26+J27)</f>
        <v>72560</v>
      </c>
      <c r="K29" s="314">
        <f t="shared" si="6"/>
        <v>0</v>
      </c>
      <c r="L29" s="373"/>
      <c r="M29" s="308">
        <f t="shared" si="6"/>
        <v>72364</v>
      </c>
      <c r="N29" s="49">
        <f t="shared" si="6"/>
        <v>1085</v>
      </c>
      <c r="O29" s="49">
        <f t="shared" si="6"/>
        <v>0</v>
      </c>
    </row>
    <row r="30" spans="1:12" s="125" customFormat="1" ht="18" customHeight="1" thickBot="1">
      <c r="A30" s="51" t="s">
        <v>3</v>
      </c>
      <c r="B30" s="52"/>
      <c r="C30" s="52"/>
      <c r="D30" s="52"/>
      <c r="E30" s="52"/>
      <c r="F30" s="53"/>
      <c r="G30" s="53"/>
      <c r="H30" s="53"/>
      <c r="I30" s="53"/>
      <c r="J30" s="52"/>
      <c r="K30" s="315"/>
      <c r="L30" s="172"/>
    </row>
    <row r="31" spans="1:15" s="125" customFormat="1" ht="18" customHeight="1">
      <c r="A31" s="453" t="s">
        <v>294</v>
      </c>
      <c r="B31" s="454"/>
      <c r="C31" s="454"/>
      <c r="D31" s="454"/>
      <c r="E31" s="454"/>
      <c r="F31" s="454"/>
      <c r="G31" s="332"/>
      <c r="H31" s="332"/>
      <c r="I31" s="332"/>
      <c r="J31" s="299"/>
      <c r="K31" s="317"/>
      <c r="L31" s="300"/>
      <c r="M31" s="300"/>
      <c r="N31" s="300"/>
      <c r="O31" s="300"/>
    </row>
    <row r="32" spans="1:15" s="125" customFormat="1" ht="18" customHeight="1">
      <c r="A32" s="46" t="s">
        <v>4</v>
      </c>
      <c r="B32" s="433" t="s">
        <v>303</v>
      </c>
      <c r="C32" s="433"/>
      <c r="D32" s="433"/>
      <c r="E32" s="434"/>
      <c r="F32" s="45">
        <v>46564</v>
      </c>
      <c r="G32" s="45">
        <v>47527</v>
      </c>
      <c r="H32" s="45">
        <v>47528</v>
      </c>
      <c r="I32" s="45">
        <v>47528</v>
      </c>
      <c r="J32" s="45">
        <v>47528</v>
      </c>
      <c r="K32" s="313">
        <v>0</v>
      </c>
      <c r="L32" s="372"/>
      <c r="M32" s="307">
        <v>33996</v>
      </c>
      <c r="N32" s="45">
        <v>0</v>
      </c>
      <c r="O32" s="45">
        <v>13531</v>
      </c>
    </row>
    <row r="33" spans="1:15" s="125" customFormat="1" ht="18" customHeight="1">
      <c r="A33" s="47"/>
      <c r="B33" s="433" t="s">
        <v>304</v>
      </c>
      <c r="C33" s="433"/>
      <c r="D33" s="433"/>
      <c r="E33" s="434"/>
      <c r="F33" s="45">
        <v>40944</v>
      </c>
      <c r="G33" s="45">
        <v>43232</v>
      </c>
      <c r="H33" s="45">
        <v>39964</v>
      </c>
      <c r="I33" s="45">
        <v>39964</v>
      </c>
      <c r="J33" s="45">
        <v>39964</v>
      </c>
      <c r="K33" s="313">
        <v>0</v>
      </c>
      <c r="L33" s="372"/>
      <c r="M33" s="307">
        <v>39964</v>
      </c>
      <c r="N33" s="45">
        <v>0</v>
      </c>
      <c r="O33" s="45">
        <v>0</v>
      </c>
    </row>
    <row r="34" spans="1:15" s="125" customFormat="1" ht="18" customHeight="1">
      <c r="A34" s="47"/>
      <c r="B34" s="433" t="s">
        <v>305</v>
      </c>
      <c r="C34" s="433"/>
      <c r="D34" s="433"/>
      <c r="E34" s="434"/>
      <c r="F34" s="62">
        <v>6732</v>
      </c>
      <c r="G34" s="62">
        <v>6606</v>
      </c>
      <c r="H34" s="62">
        <v>6606</v>
      </c>
      <c r="I34" s="62">
        <v>6606</v>
      </c>
      <c r="J34" s="62">
        <v>6606</v>
      </c>
      <c r="K34" s="318">
        <v>0</v>
      </c>
      <c r="L34" s="377"/>
      <c r="M34" s="310">
        <v>6732</v>
      </c>
      <c r="N34" s="62">
        <v>0</v>
      </c>
      <c r="O34" s="62">
        <v>0</v>
      </c>
    </row>
    <row r="35" spans="1:15" s="125" customFormat="1" ht="18" customHeight="1">
      <c r="A35" s="47"/>
      <c r="B35" s="433" t="s">
        <v>306</v>
      </c>
      <c r="C35" s="433"/>
      <c r="D35" s="433"/>
      <c r="E35" s="434"/>
      <c r="F35" s="62">
        <v>28050</v>
      </c>
      <c r="G35" s="62">
        <v>27132</v>
      </c>
      <c r="H35" s="62">
        <v>29416</v>
      </c>
      <c r="I35" s="62">
        <v>29416</v>
      </c>
      <c r="J35" s="62">
        <v>29416</v>
      </c>
      <c r="K35" s="318">
        <v>0</v>
      </c>
      <c r="L35" s="377"/>
      <c r="M35" s="310">
        <v>29416</v>
      </c>
      <c r="N35" s="62">
        <v>0</v>
      </c>
      <c r="O35" s="62">
        <v>0</v>
      </c>
    </row>
    <row r="36" spans="1:15" s="125" customFormat="1" ht="18" customHeight="1">
      <c r="A36" s="47"/>
      <c r="B36" s="433" t="s">
        <v>307</v>
      </c>
      <c r="C36" s="433"/>
      <c r="D36" s="433"/>
      <c r="E36" s="434"/>
      <c r="F36" s="62">
        <v>40388</v>
      </c>
      <c r="G36" s="62">
        <v>40388</v>
      </c>
      <c r="H36" s="62">
        <v>40388</v>
      </c>
      <c r="I36" s="62">
        <v>40388</v>
      </c>
      <c r="J36" s="62">
        <v>40388</v>
      </c>
      <c r="K36" s="318">
        <v>0</v>
      </c>
      <c r="L36" s="377"/>
      <c r="M36" s="310">
        <v>40388</v>
      </c>
      <c r="N36" s="62">
        <v>0</v>
      </c>
      <c r="O36" s="62">
        <v>0</v>
      </c>
    </row>
    <row r="37" spans="1:15" s="125" customFormat="1" ht="18" customHeight="1">
      <c r="A37" s="47"/>
      <c r="B37" s="433" t="s">
        <v>308</v>
      </c>
      <c r="C37" s="433"/>
      <c r="D37" s="433"/>
      <c r="E37" s="434"/>
      <c r="F37" s="45">
        <v>16778</v>
      </c>
      <c r="G37" s="45">
        <v>16778</v>
      </c>
      <c r="H37" s="45">
        <v>16778</v>
      </c>
      <c r="I37" s="45">
        <v>16778</v>
      </c>
      <c r="J37" s="45">
        <v>16778</v>
      </c>
      <c r="K37" s="313">
        <v>0</v>
      </c>
      <c r="L37" s="372"/>
      <c r="M37" s="307">
        <v>16778</v>
      </c>
      <c r="N37" s="45">
        <v>0</v>
      </c>
      <c r="O37" s="45">
        <v>0</v>
      </c>
    </row>
    <row r="38" spans="1:15" s="125" customFormat="1" ht="18" customHeight="1">
      <c r="A38" s="47"/>
      <c r="B38" s="433" t="s">
        <v>309</v>
      </c>
      <c r="C38" s="433"/>
      <c r="D38" s="433"/>
      <c r="E38" s="434"/>
      <c r="F38" s="45">
        <v>21528</v>
      </c>
      <c r="G38" s="45">
        <v>20610</v>
      </c>
      <c r="H38" s="45">
        <v>23930</v>
      </c>
      <c r="I38" s="45">
        <v>23930</v>
      </c>
      <c r="J38" s="45">
        <v>23930</v>
      </c>
      <c r="K38" s="313">
        <v>0</v>
      </c>
      <c r="L38" s="372"/>
      <c r="M38" s="307">
        <v>20170</v>
      </c>
      <c r="N38" s="45">
        <v>3760</v>
      </c>
      <c r="O38" s="45">
        <v>0</v>
      </c>
    </row>
    <row r="39" spans="1:15" s="125" customFormat="1" ht="18" customHeight="1">
      <c r="A39" s="47"/>
      <c r="B39" s="433" t="s">
        <v>310</v>
      </c>
      <c r="C39" s="433"/>
      <c r="D39" s="433"/>
      <c r="E39" s="434"/>
      <c r="F39" s="45">
        <v>2737</v>
      </c>
      <c r="G39" s="45">
        <v>2737</v>
      </c>
      <c r="H39" s="45">
        <v>2737</v>
      </c>
      <c r="I39" s="45">
        <v>2737</v>
      </c>
      <c r="J39" s="45">
        <v>2737</v>
      </c>
      <c r="K39" s="313">
        <v>0</v>
      </c>
      <c r="L39" s="372"/>
      <c r="M39" s="307">
        <v>2737</v>
      </c>
      <c r="N39" s="45">
        <v>0</v>
      </c>
      <c r="O39" s="45">
        <v>0</v>
      </c>
    </row>
    <row r="40" spans="1:15" s="125" customFormat="1" ht="18" customHeight="1">
      <c r="A40" s="47"/>
      <c r="B40" s="433" t="s">
        <v>311</v>
      </c>
      <c r="C40" s="433"/>
      <c r="D40" s="433"/>
      <c r="E40" s="434"/>
      <c r="F40" s="45">
        <v>264</v>
      </c>
      <c r="G40" s="45">
        <v>264</v>
      </c>
      <c r="H40" s="45">
        <v>264</v>
      </c>
      <c r="I40" s="45">
        <v>264</v>
      </c>
      <c r="J40" s="45">
        <v>264</v>
      </c>
      <c r="K40" s="313">
        <v>0</v>
      </c>
      <c r="L40" s="372"/>
      <c r="M40" s="307">
        <v>264</v>
      </c>
      <c r="N40" s="45">
        <v>0</v>
      </c>
      <c r="O40" s="45">
        <v>0</v>
      </c>
    </row>
    <row r="41" spans="1:15" s="125" customFormat="1" ht="18" customHeight="1">
      <c r="A41" s="47"/>
      <c r="B41" s="370" t="s">
        <v>371</v>
      </c>
      <c r="C41" s="370"/>
      <c r="D41" s="370"/>
      <c r="E41" s="371"/>
      <c r="F41" s="45"/>
      <c r="G41" s="45"/>
      <c r="H41" s="45">
        <v>4071</v>
      </c>
      <c r="I41" s="45">
        <v>4071</v>
      </c>
      <c r="J41" s="45">
        <v>4071</v>
      </c>
      <c r="K41" s="313"/>
      <c r="L41" s="372"/>
      <c r="M41" s="307">
        <v>4071</v>
      </c>
      <c r="N41" s="45"/>
      <c r="O41" s="45"/>
    </row>
    <row r="42" spans="1:15" s="125" customFormat="1" ht="18" customHeight="1">
      <c r="A42" s="47"/>
      <c r="B42" s="433" t="s">
        <v>370</v>
      </c>
      <c r="C42" s="433"/>
      <c r="D42" s="433"/>
      <c r="E42" s="434"/>
      <c r="F42" s="45">
        <v>72344</v>
      </c>
      <c r="G42" s="45">
        <v>63995</v>
      </c>
      <c r="H42" s="45">
        <v>63995</v>
      </c>
      <c r="I42" s="45">
        <v>20000</v>
      </c>
      <c r="J42" s="45">
        <v>20000</v>
      </c>
      <c r="K42" s="313">
        <v>0</v>
      </c>
      <c r="L42" s="372"/>
      <c r="M42" s="307">
        <v>20000</v>
      </c>
      <c r="N42" s="45">
        <v>-13941</v>
      </c>
      <c r="O42" s="45">
        <v>4951</v>
      </c>
    </row>
    <row r="43" spans="1:15" s="125" customFormat="1" ht="18" customHeight="1" thickBot="1">
      <c r="A43" s="48"/>
      <c r="B43" s="442" t="s">
        <v>9</v>
      </c>
      <c r="C43" s="442"/>
      <c r="D43" s="442"/>
      <c r="E43" s="443"/>
      <c r="F43" s="49">
        <f aca="true" t="shared" si="7" ref="F43:O43">SUM(F32:F42)</f>
        <v>276329</v>
      </c>
      <c r="G43" s="49">
        <f t="shared" si="7"/>
        <v>269269</v>
      </c>
      <c r="H43" s="49">
        <f t="shared" si="7"/>
        <v>275677</v>
      </c>
      <c r="I43" s="49">
        <f>SUM(I32:I42)</f>
        <v>231682</v>
      </c>
      <c r="J43" s="49">
        <f t="shared" si="7"/>
        <v>231682</v>
      </c>
      <c r="K43" s="314">
        <f t="shared" si="7"/>
        <v>0</v>
      </c>
      <c r="L43" s="373"/>
      <c r="M43" s="308">
        <f t="shared" si="7"/>
        <v>214516</v>
      </c>
      <c r="N43" s="49">
        <f t="shared" si="7"/>
        <v>-10181</v>
      </c>
      <c r="O43" s="49">
        <f t="shared" si="7"/>
        <v>18482</v>
      </c>
    </row>
    <row r="44" spans="1:12" s="125" customFormat="1" ht="18" customHeight="1" thickBot="1">
      <c r="A44" s="51" t="s">
        <v>5</v>
      </c>
      <c r="B44" s="52"/>
      <c r="C44" s="52"/>
      <c r="D44" s="52"/>
      <c r="E44" s="52"/>
      <c r="F44" s="53"/>
      <c r="G44" s="53"/>
      <c r="H44" s="53"/>
      <c r="I44" s="53"/>
      <c r="J44" s="52"/>
      <c r="K44" s="315"/>
      <c r="L44" s="172"/>
    </row>
    <row r="45" spans="1:15" s="125" customFormat="1" ht="18" customHeight="1">
      <c r="A45" s="447" t="s">
        <v>420</v>
      </c>
      <c r="B45" s="436"/>
      <c r="C45" s="436"/>
      <c r="D45" s="436"/>
      <c r="E45" s="437"/>
      <c r="F45" s="341">
        <v>16416</v>
      </c>
      <c r="G45" s="341">
        <v>16416</v>
      </c>
      <c r="H45" s="341">
        <v>16416</v>
      </c>
      <c r="I45" s="398">
        <v>8000</v>
      </c>
      <c r="J45" s="398">
        <v>8000</v>
      </c>
      <c r="K45" s="399"/>
      <c r="L45" s="305">
        <v>8000</v>
      </c>
      <c r="M45" s="343">
        <v>16416</v>
      </c>
      <c r="N45" s="341">
        <v>0</v>
      </c>
      <c r="O45" s="341">
        <v>0</v>
      </c>
    </row>
    <row r="46" spans="1:15" s="125" customFormat="1" ht="18" customHeight="1">
      <c r="A46" s="344" t="s">
        <v>137</v>
      </c>
      <c r="B46" s="211"/>
      <c r="C46" s="211"/>
      <c r="D46" s="211"/>
      <c r="E46" s="345"/>
      <c r="F46" s="346">
        <v>0</v>
      </c>
      <c r="G46" s="346"/>
      <c r="H46" s="346"/>
      <c r="I46" s="400"/>
      <c r="J46" s="400">
        <v>0</v>
      </c>
      <c r="K46" s="401">
        <v>0</v>
      </c>
      <c r="L46" s="173"/>
      <c r="M46" s="347">
        <v>0</v>
      </c>
      <c r="N46" s="346">
        <v>0</v>
      </c>
      <c r="O46" s="346">
        <v>0</v>
      </c>
    </row>
    <row r="47" spans="1:15" s="125" customFormat="1" ht="18" customHeight="1" thickBot="1">
      <c r="A47" s="266"/>
      <c r="B47" s="448" t="s">
        <v>9</v>
      </c>
      <c r="C47" s="442"/>
      <c r="D47" s="442"/>
      <c r="E47" s="443"/>
      <c r="F47" s="49">
        <f aca="true" t="shared" si="8" ref="F47:O47">SUM(F45:F46)</f>
        <v>16416</v>
      </c>
      <c r="G47" s="49">
        <f t="shared" si="8"/>
        <v>16416</v>
      </c>
      <c r="H47" s="49">
        <v>16416</v>
      </c>
      <c r="I47" s="49">
        <v>8000</v>
      </c>
      <c r="J47" s="49">
        <f t="shared" si="8"/>
        <v>8000</v>
      </c>
      <c r="K47" s="314">
        <v>8000</v>
      </c>
      <c r="L47" s="373">
        <v>8000</v>
      </c>
      <c r="M47" s="308">
        <f t="shared" si="8"/>
        <v>16416</v>
      </c>
      <c r="N47" s="49">
        <f t="shared" si="8"/>
        <v>0</v>
      </c>
      <c r="O47" s="49">
        <f t="shared" si="8"/>
        <v>0</v>
      </c>
    </row>
    <row r="48" spans="1:12" s="125" customFormat="1" ht="18" customHeight="1" thickBot="1">
      <c r="A48" s="51" t="s">
        <v>35</v>
      </c>
      <c r="B48" s="52"/>
      <c r="C48" s="52"/>
      <c r="D48" s="52"/>
      <c r="E48" s="52"/>
      <c r="F48" s="53"/>
      <c r="G48" s="53"/>
      <c r="H48" s="53"/>
      <c r="I48" s="53"/>
      <c r="J48" s="52"/>
      <c r="K48" s="315"/>
      <c r="L48" s="172"/>
    </row>
    <row r="49" spans="1:15" s="125" customFormat="1" ht="18" customHeight="1">
      <c r="A49" s="447" t="s">
        <v>36</v>
      </c>
      <c r="B49" s="436"/>
      <c r="C49" s="436"/>
      <c r="D49" s="436"/>
      <c r="E49" s="436"/>
      <c r="F49" s="436"/>
      <c r="G49" s="333"/>
      <c r="H49" s="333"/>
      <c r="I49" s="333"/>
      <c r="J49" s="303"/>
      <c r="K49" s="317"/>
      <c r="L49" s="300"/>
      <c r="M49" s="300"/>
      <c r="N49" s="300"/>
      <c r="O49" s="300"/>
    </row>
    <row r="50" spans="1:15" s="125" customFormat="1" ht="18" customHeight="1">
      <c r="A50" s="46"/>
      <c r="B50" s="433" t="s">
        <v>418</v>
      </c>
      <c r="C50" s="433"/>
      <c r="D50" s="433"/>
      <c r="E50" s="434"/>
      <c r="F50" s="45">
        <v>64137</v>
      </c>
      <c r="G50" s="45">
        <v>63588</v>
      </c>
      <c r="H50" s="45">
        <v>65082</v>
      </c>
      <c r="I50" s="45">
        <v>53504</v>
      </c>
      <c r="J50" s="45">
        <v>53504</v>
      </c>
      <c r="K50" s="313"/>
      <c r="L50" s="372"/>
      <c r="M50" s="307">
        <v>53504</v>
      </c>
      <c r="N50" s="45">
        <v>0</v>
      </c>
      <c r="O50" s="45">
        <v>0</v>
      </c>
    </row>
    <row r="51" spans="1:15" s="125" customFormat="1" ht="18" customHeight="1">
      <c r="A51" s="47"/>
      <c r="B51" s="449" t="s">
        <v>129</v>
      </c>
      <c r="C51" s="449"/>
      <c r="D51" s="449"/>
      <c r="E51" s="450"/>
      <c r="F51" s="348">
        <v>6696</v>
      </c>
      <c r="G51" s="348">
        <v>6696</v>
      </c>
      <c r="H51" s="348">
        <v>6696</v>
      </c>
      <c r="I51" s="348">
        <v>6696</v>
      </c>
      <c r="J51" s="348">
        <v>6696</v>
      </c>
      <c r="K51" s="349">
        <v>0</v>
      </c>
      <c r="L51" s="378"/>
      <c r="M51" s="350">
        <v>6696</v>
      </c>
      <c r="N51" s="348">
        <v>0</v>
      </c>
      <c r="O51" s="348">
        <v>0</v>
      </c>
    </row>
    <row r="52" spans="1:15" s="125" customFormat="1" ht="18" customHeight="1">
      <c r="A52" s="47"/>
      <c r="B52" s="384" t="s">
        <v>388</v>
      </c>
      <c r="C52" s="384"/>
      <c r="D52" s="384"/>
      <c r="E52" s="385"/>
      <c r="F52" s="348"/>
      <c r="G52" s="348"/>
      <c r="H52" s="348"/>
      <c r="I52" s="348">
        <v>2000</v>
      </c>
      <c r="J52" s="348">
        <v>2000</v>
      </c>
      <c r="K52" s="349"/>
      <c r="L52" s="378"/>
      <c r="M52" s="350">
        <v>2000</v>
      </c>
      <c r="N52" s="348"/>
      <c r="O52" s="348"/>
    </row>
    <row r="53" spans="1:15" s="125" customFormat="1" ht="18" customHeight="1">
      <c r="A53" s="47"/>
      <c r="B53" s="384" t="s">
        <v>419</v>
      </c>
      <c r="C53" s="384"/>
      <c r="D53" s="384"/>
      <c r="E53" s="385"/>
      <c r="F53" s="348"/>
      <c r="G53" s="348"/>
      <c r="H53" s="348"/>
      <c r="I53" s="348">
        <v>2500</v>
      </c>
      <c r="J53" s="348">
        <v>2500</v>
      </c>
      <c r="K53" s="349"/>
      <c r="L53" s="378"/>
      <c r="M53" s="350">
        <v>2500</v>
      </c>
      <c r="N53" s="348"/>
      <c r="O53" s="348"/>
    </row>
    <row r="54" spans="1:15" s="125" customFormat="1" ht="18" customHeight="1">
      <c r="A54" s="47"/>
      <c r="B54" s="433" t="s">
        <v>394</v>
      </c>
      <c r="C54" s="433"/>
      <c r="D54" s="433"/>
      <c r="E54" s="434"/>
      <c r="F54" s="45">
        <v>1457</v>
      </c>
      <c r="G54" s="45">
        <v>726</v>
      </c>
      <c r="H54" s="45">
        <v>726</v>
      </c>
      <c r="I54" s="45">
        <v>11261</v>
      </c>
      <c r="J54" s="45">
        <v>11261</v>
      </c>
      <c r="K54" s="313">
        <v>0</v>
      </c>
      <c r="L54" s="372"/>
      <c r="M54" s="307">
        <v>11261</v>
      </c>
      <c r="N54" s="45">
        <v>0</v>
      </c>
      <c r="O54" s="45">
        <v>0</v>
      </c>
    </row>
    <row r="55" spans="1:15" s="125" customFormat="1" ht="18" customHeight="1">
      <c r="A55" s="267"/>
      <c r="B55" s="451" t="s">
        <v>9</v>
      </c>
      <c r="C55" s="451"/>
      <c r="D55" s="451"/>
      <c r="E55" s="452"/>
      <c r="F55" s="268">
        <f aca="true" t="shared" si="9" ref="F55:O55">SUM(F50+F54)</f>
        <v>65594</v>
      </c>
      <c r="G55" s="268">
        <f t="shared" si="9"/>
        <v>64314</v>
      </c>
      <c r="H55" s="268">
        <f t="shared" si="9"/>
        <v>65808</v>
      </c>
      <c r="I55" s="268">
        <f>SUM(I50+I54)</f>
        <v>64765</v>
      </c>
      <c r="J55" s="268">
        <f t="shared" si="9"/>
        <v>64765</v>
      </c>
      <c r="K55" s="319">
        <f t="shared" si="9"/>
        <v>0</v>
      </c>
      <c r="L55" s="379"/>
      <c r="M55" s="311">
        <f t="shared" si="9"/>
        <v>64765</v>
      </c>
      <c r="N55" s="268">
        <f t="shared" si="9"/>
        <v>0</v>
      </c>
      <c r="O55" s="268">
        <f t="shared" si="9"/>
        <v>0</v>
      </c>
    </row>
    <row r="56" spans="1:15" s="125" customFormat="1" ht="18" customHeight="1">
      <c r="A56" s="438" t="s">
        <v>74</v>
      </c>
      <c r="B56" s="433"/>
      <c r="C56" s="433"/>
      <c r="D56" s="433"/>
      <c r="E56" s="434"/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313">
        <v>0</v>
      </c>
      <c r="L56" s="372"/>
      <c r="M56" s="307">
        <v>0</v>
      </c>
      <c r="N56" s="45">
        <v>0</v>
      </c>
      <c r="O56" s="45">
        <v>0</v>
      </c>
    </row>
    <row r="57" spans="1:15" s="125" customFormat="1" ht="18" customHeight="1">
      <c r="A57" s="438" t="s">
        <v>75</v>
      </c>
      <c r="B57" s="433"/>
      <c r="C57" s="433"/>
      <c r="D57" s="433"/>
      <c r="E57" s="434"/>
      <c r="F57" s="45"/>
      <c r="G57" s="45"/>
      <c r="H57" s="45"/>
      <c r="I57" s="45"/>
      <c r="J57" s="45"/>
      <c r="K57" s="313"/>
      <c r="L57" s="372"/>
      <c r="M57" s="307"/>
      <c r="N57" s="45"/>
      <c r="O57" s="45"/>
    </row>
    <row r="58" spans="1:15" s="125" customFormat="1" ht="18" customHeight="1">
      <c r="A58" s="351"/>
      <c r="B58" s="432" t="s">
        <v>115</v>
      </c>
      <c r="C58" s="433"/>
      <c r="D58" s="433"/>
      <c r="E58" s="434"/>
      <c r="F58" s="338">
        <v>108448</v>
      </c>
      <c r="G58" s="338">
        <v>108448</v>
      </c>
      <c r="H58" s="338">
        <v>111774</v>
      </c>
      <c r="I58" s="338">
        <v>10024</v>
      </c>
      <c r="J58" s="338"/>
      <c r="K58" s="339">
        <v>10024</v>
      </c>
      <c r="L58" s="376">
        <v>10024</v>
      </c>
      <c r="M58" s="340">
        <v>10024</v>
      </c>
      <c r="N58" s="338">
        <v>0</v>
      </c>
      <c r="O58" s="338">
        <v>0</v>
      </c>
    </row>
    <row r="59" spans="1:15" s="125" customFormat="1" ht="18" customHeight="1">
      <c r="A59" s="352"/>
      <c r="B59" s="432" t="s">
        <v>381</v>
      </c>
      <c r="C59" s="433"/>
      <c r="D59" s="433"/>
      <c r="E59" s="434"/>
      <c r="F59" s="338">
        <v>0</v>
      </c>
      <c r="G59" s="338"/>
      <c r="H59" s="338"/>
      <c r="I59" s="338"/>
      <c r="J59" s="338">
        <v>0</v>
      </c>
      <c r="K59" s="339">
        <v>0</v>
      </c>
      <c r="L59" s="376"/>
      <c r="M59" s="340">
        <v>0</v>
      </c>
      <c r="N59" s="338">
        <v>0</v>
      </c>
      <c r="O59" s="338">
        <v>0</v>
      </c>
    </row>
    <row r="60" spans="1:15" s="125" customFormat="1" ht="18" customHeight="1" thickBot="1">
      <c r="A60" s="48"/>
      <c r="B60" s="442" t="s">
        <v>9</v>
      </c>
      <c r="C60" s="442"/>
      <c r="D60" s="442"/>
      <c r="E60" s="443"/>
      <c r="F60" s="49">
        <f aca="true" t="shared" si="10" ref="F60:O60">SUM(F58:F59)</f>
        <v>108448</v>
      </c>
      <c r="G60" s="49">
        <f t="shared" si="10"/>
        <v>108448</v>
      </c>
      <c r="H60" s="49">
        <v>111774</v>
      </c>
      <c r="I60" s="49">
        <v>10024</v>
      </c>
      <c r="J60" s="49">
        <f t="shared" si="10"/>
        <v>0</v>
      </c>
      <c r="K60" s="314">
        <f t="shared" si="10"/>
        <v>10024</v>
      </c>
      <c r="L60" s="373">
        <v>10024</v>
      </c>
      <c r="M60" s="308">
        <f t="shared" si="10"/>
        <v>10024</v>
      </c>
      <c r="N60" s="49">
        <f t="shared" si="10"/>
        <v>0</v>
      </c>
      <c r="O60" s="49">
        <f t="shared" si="10"/>
        <v>0</v>
      </c>
    </row>
    <row r="61" spans="1:12" s="125" customFormat="1" ht="18" customHeight="1" thickBot="1">
      <c r="A61" s="51" t="s">
        <v>39</v>
      </c>
      <c r="B61" s="52"/>
      <c r="C61" s="52"/>
      <c r="D61" s="52"/>
      <c r="E61" s="52"/>
      <c r="F61" s="53"/>
      <c r="G61" s="53"/>
      <c r="H61" s="53"/>
      <c r="I61" s="53"/>
      <c r="J61" s="52"/>
      <c r="K61" s="315"/>
      <c r="L61" s="172"/>
    </row>
    <row r="62" spans="1:15" s="125" customFormat="1" ht="18" customHeight="1">
      <c r="A62" s="447" t="s">
        <v>37</v>
      </c>
      <c r="B62" s="436"/>
      <c r="C62" s="436"/>
      <c r="D62" s="436"/>
      <c r="E62" s="437"/>
      <c r="F62" s="341">
        <v>0</v>
      </c>
      <c r="G62" s="341"/>
      <c r="H62" s="341">
        <v>0</v>
      </c>
      <c r="I62" s="341">
        <v>0</v>
      </c>
      <c r="J62" s="341">
        <v>0</v>
      </c>
      <c r="K62" s="342">
        <v>0</v>
      </c>
      <c r="L62" s="305"/>
      <c r="M62" s="343">
        <v>0</v>
      </c>
      <c r="N62" s="341">
        <v>0</v>
      </c>
      <c r="O62" s="341">
        <v>0</v>
      </c>
    </row>
    <row r="63" spans="1:15" s="125" customFormat="1" ht="18" customHeight="1">
      <c r="A63" s="438" t="s">
        <v>38</v>
      </c>
      <c r="B63" s="433"/>
      <c r="C63" s="433"/>
      <c r="D63" s="433"/>
      <c r="E63" s="434"/>
      <c r="F63" s="45">
        <v>0</v>
      </c>
      <c r="G63" s="45"/>
      <c r="H63" s="45"/>
      <c r="I63" s="45"/>
      <c r="J63" s="45">
        <v>0</v>
      </c>
      <c r="K63" s="313">
        <v>0</v>
      </c>
      <c r="L63" s="372"/>
      <c r="M63" s="307">
        <v>0</v>
      </c>
      <c r="N63" s="45">
        <v>0</v>
      </c>
      <c r="O63" s="45">
        <v>0</v>
      </c>
    </row>
    <row r="64" spans="1:15" s="125" customFormat="1" ht="18" customHeight="1" thickBot="1">
      <c r="A64" s="266"/>
      <c r="B64" s="448" t="s">
        <v>9</v>
      </c>
      <c r="C64" s="442"/>
      <c r="D64" s="442"/>
      <c r="E64" s="443"/>
      <c r="F64" s="49">
        <f aca="true" t="shared" si="11" ref="F64:O64">SUM(F62:F63)</f>
        <v>0</v>
      </c>
      <c r="G64" s="49">
        <f t="shared" si="11"/>
        <v>0</v>
      </c>
      <c r="H64" s="49">
        <v>0</v>
      </c>
      <c r="I64" s="49">
        <v>0</v>
      </c>
      <c r="J64" s="49">
        <f t="shared" si="11"/>
        <v>0</v>
      </c>
      <c r="K64" s="314">
        <f t="shared" si="11"/>
        <v>0</v>
      </c>
      <c r="L64" s="373"/>
      <c r="M64" s="308">
        <f t="shared" si="11"/>
        <v>0</v>
      </c>
      <c r="N64" s="49">
        <f t="shared" si="11"/>
        <v>0</v>
      </c>
      <c r="O64" s="49">
        <f t="shared" si="11"/>
        <v>0</v>
      </c>
    </row>
    <row r="65" spans="1:12" s="125" customFormat="1" ht="18" customHeight="1" thickBot="1">
      <c r="A65" s="51" t="s">
        <v>40</v>
      </c>
      <c r="B65" s="52"/>
      <c r="C65" s="52"/>
      <c r="D65" s="52"/>
      <c r="E65" s="52"/>
      <c r="F65" s="53"/>
      <c r="G65" s="53"/>
      <c r="H65" s="53"/>
      <c r="I65" s="53"/>
      <c r="J65" s="52"/>
      <c r="K65" s="315"/>
      <c r="L65" s="172"/>
    </row>
    <row r="66" spans="1:15" s="125" customFormat="1" ht="18" customHeight="1">
      <c r="A66" s="439" t="s">
        <v>43</v>
      </c>
      <c r="B66" s="440"/>
      <c r="C66" s="440"/>
      <c r="D66" s="440"/>
      <c r="E66" s="441"/>
      <c r="F66" s="341">
        <v>283</v>
      </c>
      <c r="G66" s="341">
        <v>283</v>
      </c>
      <c r="H66" s="341">
        <v>283</v>
      </c>
      <c r="I66" s="341">
        <v>283</v>
      </c>
      <c r="J66" s="341">
        <v>283</v>
      </c>
      <c r="K66" s="342">
        <v>0</v>
      </c>
      <c r="L66" s="305"/>
      <c r="M66" s="343">
        <v>283</v>
      </c>
      <c r="N66" s="341">
        <v>0</v>
      </c>
      <c r="O66" s="341">
        <v>0</v>
      </c>
    </row>
    <row r="67" spans="1:15" s="125" customFormat="1" ht="18" customHeight="1">
      <c r="A67" s="444" t="s">
        <v>44</v>
      </c>
      <c r="B67" s="445"/>
      <c r="C67" s="445"/>
      <c r="D67" s="445"/>
      <c r="E67" s="446"/>
      <c r="F67" s="45">
        <v>0</v>
      </c>
      <c r="G67" s="45"/>
      <c r="H67" s="45"/>
      <c r="I67" s="45"/>
      <c r="J67" s="45">
        <v>0</v>
      </c>
      <c r="K67" s="313">
        <v>0</v>
      </c>
      <c r="L67" s="372"/>
      <c r="M67" s="307">
        <v>0</v>
      </c>
      <c r="N67" s="45">
        <v>0</v>
      </c>
      <c r="O67" s="45">
        <v>0</v>
      </c>
    </row>
    <row r="68" spans="1:15" s="125" customFormat="1" ht="18" customHeight="1" thickBot="1">
      <c r="A68" s="266"/>
      <c r="B68" s="448" t="s">
        <v>9</v>
      </c>
      <c r="C68" s="442"/>
      <c r="D68" s="442"/>
      <c r="E68" s="443"/>
      <c r="F68" s="49">
        <f aca="true" t="shared" si="12" ref="F68:O68">SUM(F66:F67)</f>
        <v>283</v>
      </c>
      <c r="G68" s="49">
        <f t="shared" si="12"/>
        <v>283</v>
      </c>
      <c r="H68" s="49">
        <v>283</v>
      </c>
      <c r="I68" s="49">
        <v>283</v>
      </c>
      <c r="J68" s="49">
        <f t="shared" si="12"/>
        <v>283</v>
      </c>
      <c r="K68" s="314">
        <f t="shared" si="12"/>
        <v>0</v>
      </c>
      <c r="L68" s="373"/>
      <c r="M68" s="308">
        <f t="shared" si="12"/>
        <v>283</v>
      </c>
      <c r="N68" s="49">
        <f t="shared" si="12"/>
        <v>0</v>
      </c>
      <c r="O68" s="49">
        <f t="shared" si="12"/>
        <v>0</v>
      </c>
    </row>
    <row r="69" spans="1:12" s="125" customFormat="1" ht="18" customHeight="1" thickBot="1">
      <c r="A69" s="51" t="s">
        <v>41</v>
      </c>
      <c r="B69" s="51"/>
      <c r="C69" s="52"/>
      <c r="D69" s="52"/>
      <c r="E69" s="52"/>
      <c r="F69" s="53"/>
      <c r="G69" s="53"/>
      <c r="H69" s="53"/>
      <c r="I69" s="53"/>
      <c r="J69" s="52"/>
      <c r="K69" s="320"/>
      <c r="L69" s="380"/>
    </row>
    <row r="70" spans="1:15" s="125" customFormat="1" ht="18" customHeight="1">
      <c r="A70" s="447" t="s">
        <v>20</v>
      </c>
      <c r="B70" s="436"/>
      <c r="C70" s="436"/>
      <c r="D70" s="436"/>
      <c r="E70" s="437"/>
      <c r="F70" s="341">
        <v>0</v>
      </c>
      <c r="G70" s="341"/>
      <c r="H70" s="341"/>
      <c r="I70" s="341"/>
      <c r="J70" s="341">
        <v>0</v>
      </c>
      <c r="K70" s="342">
        <v>0</v>
      </c>
      <c r="L70" s="305"/>
      <c r="M70" s="343">
        <v>0</v>
      </c>
      <c r="N70" s="341">
        <v>0</v>
      </c>
      <c r="O70" s="341">
        <v>0</v>
      </c>
    </row>
    <row r="71" spans="1:15" s="125" customFormat="1" ht="18" customHeight="1">
      <c r="A71" s="438" t="s">
        <v>63</v>
      </c>
      <c r="B71" s="433"/>
      <c r="C71" s="433"/>
      <c r="D71" s="433"/>
      <c r="E71" s="434"/>
      <c r="F71" s="45">
        <v>0</v>
      </c>
      <c r="G71" s="45"/>
      <c r="H71" s="45"/>
      <c r="I71" s="45"/>
      <c r="J71" s="45">
        <v>0</v>
      </c>
      <c r="K71" s="313">
        <v>0</v>
      </c>
      <c r="L71" s="372"/>
      <c r="M71" s="307">
        <v>0</v>
      </c>
      <c r="N71" s="45">
        <v>0</v>
      </c>
      <c r="O71" s="45">
        <v>0</v>
      </c>
    </row>
    <row r="72" spans="1:15" s="125" customFormat="1" ht="18" customHeight="1" thickBot="1">
      <c r="A72" s="269"/>
      <c r="B72" s="448" t="s">
        <v>9</v>
      </c>
      <c r="C72" s="442"/>
      <c r="D72" s="442"/>
      <c r="E72" s="443"/>
      <c r="F72" s="49">
        <f aca="true" t="shared" si="13" ref="F72:O72">SUM(F70:F71)</f>
        <v>0</v>
      </c>
      <c r="G72" s="49">
        <f t="shared" si="13"/>
        <v>0</v>
      </c>
      <c r="H72" s="49">
        <v>0</v>
      </c>
      <c r="I72" s="49">
        <v>0</v>
      </c>
      <c r="J72" s="49">
        <f t="shared" si="13"/>
        <v>0</v>
      </c>
      <c r="K72" s="314">
        <f t="shared" si="13"/>
        <v>0</v>
      </c>
      <c r="L72" s="373"/>
      <c r="M72" s="308">
        <f t="shared" si="13"/>
        <v>0</v>
      </c>
      <c r="N72" s="49">
        <f t="shared" si="13"/>
        <v>0</v>
      </c>
      <c r="O72" s="49">
        <f t="shared" si="13"/>
        <v>0</v>
      </c>
    </row>
    <row r="73" spans="1:12" s="125" customFormat="1" ht="18" customHeight="1" thickBot="1">
      <c r="A73" s="51" t="s">
        <v>42</v>
      </c>
      <c r="B73" s="52"/>
      <c r="C73" s="52"/>
      <c r="D73" s="52"/>
      <c r="E73" s="52"/>
      <c r="F73" s="53"/>
      <c r="G73" s="53"/>
      <c r="H73" s="53"/>
      <c r="I73" s="53"/>
      <c r="J73" s="52"/>
      <c r="K73" s="320"/>
      <c r="L73" s="380"/>
    </row>
    <row r="74" spans="1:15" s="52" customFormat="1" ht="18" customHeight="1">
      <c r="A74" s="447" t="s">
        <v>21</v>
      </c>
      <c r="B74" s="436"/>
      <c r="C74" s="436"/>
      <c r="D74" s="436"/>
      <c r="E74" s="436"/>
      <c r="F74" s="436"/>
      <c r="G74" s="333"/>
      <c r="H74" s="333"/>
      <c r="I74" s="333"/>
      <c r="J74" s="303"/>
      <c r="K74" s="321"/>
      <c r="L74" s="381"/>
      <c r="M74" s="301"/>
      <c r="N74" s="301"/>
      <c r="O74" s="305"/>
    </row>
    <row r="75" spans="1:15" s="52" customFormat="1" ht="18" customHeight="1">
      <c r="A75" s="46"/>
      <c r="B75" s="432" t="s">
        <v>115</v>
      </c>
      <c r="C75" s="433"/>
      <c r="D75" s="433"/>
      <c r="E75" s="434"/>
      <c r="F75" s="45">
        <v>101235</v>
      </c>
      <c r="G75" s="45">
        <v>101235</v>
      </c>
      <c r="H75" s="45">
        <v>103915</v>
      </c>
      <c r="I75" s="386">
        <v>104934</v>
      </c>
      <c r="J75" s="45">
        <v>9549</v>
      </c>
      <c r="K75" s="396">
        <v>95385</v>
      </c>
      <c r="L75" s="372"/>
      <c r="M75" s="307">
        <v>104934</v>
      </c>
      <c r="N75" s="45">
        <v>0</v>
      </c>
      <c r="O75" s="45">
        <v>0</v>
      </c>
    </row>
    <row r="76" spans="1:15" s="52" customFormat="1" ht="18" customHeight="1">
      <c r="A76" s="47"/>
      <c r="B76" s="432" t="s">
        <v>116</v>
      </c>
      <c r="C76" s="433"/>
      <c r="D76" s="433"/>
      <c r="E76" s="434"/>
      <c r="F76" s="45">
        <v>1645</v>
      </c>
      <c r="G76" s="45">
        <v>1645</v>
      </c>
      <c r="H76" s="45">
        <v>1645</v>
      </c>
      <c r="I76" s="45">
        <v>626</v>
      </c>
      <c r="J76" s="45">
        <v>626</v>
      </c>
      <c r="K76" s="396"/>
      <c r="L76" s="372"/>
      <c r="M76" s="307">
        <v>626</v>
      </c>
      <c r="N76" s="45">
        <v>0</v>
      </c>
      <c r="O76" s="45">
        <v>250</v>
      </c>
    </row>
    <row r="77" spans="1:15" s="125" customFormat="1" ht="18" customHeight="1" thickBot="1">
      <c r="A77" s="48"/>
      <c r="B77" s="448" t="s">
        <v>9</v>
      </c>
      <c r="C77" s="442"/>
      <c r="D77" s="442"/>
      <c r="E77" s="443"/>
      <c r="F77" s="49">
        <f aca="true" t="shared" si="14" ref="F77:O77">SUM(F75:F76)</f>
        <v>102880</v>
      </c>
      <c r="G77" s="49">
        <f t="shared" si="14"/>
        <v>102880</v>
      </c>
      <c r="H77" s="49">
        <f t="shared" si="14"/>
        <v>105560</v>
      </c>
      <c r="I77" s="49">
        <v>105560</v>
      </c>
      <c r="J77" s="49">
        <f t="shared" si="14"/>
        <v>10175</v>
      </c>
      <c r="K77" s="397">
        <f t="shared" si="14"/>
        <v>95385</v>
      </c>
      <c r="L77" s="373"/>
      <c r="M77" s="308">
        <f t="shared" si="14"/>
        <v>105560</v>
      </c>
      <c r="N77" s="49">
        <f t="shared" si="14"/>
        <v>0</v>
      </c>
      <c r="O77" s="49">
        <f t="shared" si="14"/>
        <v>250</v>
      </c>
    </row>
    <row r="78" spans="1:12" s="125" customFormat="1" ht="18" customHeight="1" thickBot="1">
      <c r="A78" s="51" t="s">
        <v>76</v>
      </c>
      <c r="B78" s="52"/>
      <c r="C78" s="52"/>
      <c r="D78" s="52"/>
      <c r="E78" s="52"/>
      <c r="F78" s="53"/>
      <c r="G78" s="53"/>
      <c r="H78" s="53"/>
      <c r="I78" s="53"/>
      <c r="J78" s="52"/>
      <c r="K78" s="315"/>
      <c r="L78" s="172"/>
    </row>
    <row r="79" spans="1:15" s="125" customFormat="1" ht="18" customHeight="1">
      <c r="A79" s="353"/>
      <c r="B79" s="435" t="s">
        <v>115</v>
      </c>
      <c r="C79" s="436"/>
      <c r="D79" s="436"/>
      <c r="E79" s="437"/>
      <c r="F79" s="341">
        <v>0</v>
      </c>
      <c r="G79" s="341"/>
      <c r="H79" s="341"/>
      <c r="I79" s="341"/>
      <c r="J79" s="341">
        <v>0</v>
      </c>
      <c r="K79" s="342">
        <v>0</v>
      </c>
      <c r="L79" s="305"/>
      <c r="M79" s="343">
        <v>0</v>
      </c>
      <c r="N79" s="341">
        <v>0</v>
      </c>
      <c r="O79" s="341">
        <v>0</v>
      </c>
    </row>
    <row r="80" spans="1:15" s="125" customFormat="1" ht="18" customHeight="1">
      <c r="A80" s="47"/>
      <c r="B80" s="432" t="s">
        <v>116</v>
      </c>
      <c r="C80" s="433"/>
      <c r="D80" s="433"/>
      <c r="E80" s="434"/>
      <c r="F80" s="45">
        <v>0</v>
      </c>
      <c r="G80" s="45"/>
      <c r="H80" s="45"/>
      <c r="I80" s="45"/>
      <c r="J80" s="45">
        <v>0</v>
      </c>
      <c r="K80" s="313">
        <v>0</v>
      </c>
      <c r="L80" s="372"/>
      <c r="M80" s="307">
        <v>0</v>
      </c>
      <c r="N80" s="45">
        <v>0</v>
      </c>
      <c r="O80" s="45">
        <v>0</v>
      </c>
    </row>
    <row r="81" spans="1:15" s="125" customFormat="1" ht="18" customHeight="1" thickBot="1">
      <c r="A81" s="48"/>
      <c r="B81" s="448" t="s">
        <v>9</v>
      </c>
      <c r="C81" s="442"/>
      <c r="D81" s="442"/>
      <c r="E81" s="443"/>
      <c r="F81" s="49">
        <f aca="true" t="shared" si="15" ref="F81:O81">SUM(F79:F80)</f>
        <v>0</v>
      </c>
      <c r="G81" s="49">
        <f t="shared" si="15"/>
        <v>0</v>
      </c>
      <c r="H81" s="49">
        <v>0</v>
      </c>
      <c r="I81" s="49">
        <v>0</v>
      </c>
      <c r="J81" s="49">
        <f t="shared" si="15"/>
        <v>0</v>
      </c>
      <c r="K81" s="314">
        <f t="shared" si="15"/>
        <v>0</v>
      </c>
      <c r="L81" s="373"/>
      <c r="M81" s="308">
        <f t="shared" si="15"/>
        <v>0</v>
      </c>
      <c r="N81" s="49">
        <f t="shared" si="15"/>
        <v>0</v>
      </c>
      <c r="O81" s="49">
        <f t="shared" si="15"/>
        <v>0</v>
      </c>
    </row>
    <row r="82" spans="1:10" ht="18" customHeight="1">
      <c r="A82" s="4"/>
      <c r="B82" s="26"/>
      <c r="C82" s="26"/>
      <c r="D82" s="26"/>
      <c r="E82" s="26"/>
      <c r="F82" s="27"/>
      <c r="G82" s="27"/>
      <c r="H82" s="27"/>
      <c r="I82" s="27"/>
      <c r="J82" s="2"/>
    </row>
    <row r="83" spans="1:15" ht="18" customHeight="1">
      <c r="A83" s="3" t="s">
        <v>22</v>
      </c>
      <c r="B83" s="3"/>
      <c r="C83" s="2"/>
      <c r="D83" s="2"/>
      <c r="E83" s="2"/>
      <c r="F83" s="12">
        <f aca="true" t="shared" si="16" ref="F83:O83">F9+F29+F43+F47+F55+F56+F60+F64+F68+F72+F77+F81</f>
        <v>661732</v>
      </c>
      <c r="G83" s="12">
        <f t="shared" si="16"/>
        <v>641001</v>
      </c>
      <c r="H83" s="12">
        <f t="shared" si="16"/>
        <v>648909</v>
      </c>
      <c r="I83" s="12">
        <f>SUM(I9+I29+I43+I47+I55+I56+I60+I64+I68+I72+I77+I81)</f>
        <v>506283</v>
      </c>
      <c r="J83" s="12">
        <f>SUM(J9+J29+J43+J55+J68+J77)</f>
        <v>392874</v>
      </c>
      <c r="K83" s="12">
        <f>SUM(K77+K60+K47)</f>
        <v>113409</v>
      </c>
      <c r="L83" s="12"/>
      <c r="M83" s="12">
        <f t="shared" si="16"/>
        <v>508113</v>
      </c>
      <c r="N83" s="12">
        <f t="shared" si="16"/>
        <v>-7790</v>
      </c>
      <c r="O83" s="12">
        <f t="shared" si="16"/>
        <v>19140</v>
      </c>
    </row>
    <row r="84" spans="1:10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1:14" ht="14.25" customHeight="1">
      <c r="K87" s="334"/>
      <c r="L87" s="334"/>
      <c r="N87" s="334"/>
    </row>
  </sheetData>
  <sheetProtection/>
  <mergeCells count="64">
    <mergeCell ref="B13:F13"/>
    <mergeCell ref="B14:E14"/>
    <mergeCell ref="B15:E15"/>
    <mergeCell ref="A6:F6"/>
    <mergeCell ref="A10:F10"/>
    <mergeCell ref="B7:E7"/>
    <mergeCell ref="B8:E8"/>
    <mergeCell ref="B9:E9"/>
    <mergeCell ref="B12:E12"/>
    <mergeCell ref="B11:E11"/>
    <mergeCell ref="B39:E39"/>
    <mergeCell ref="B23:E23"/>
    <mergeCell ref="B24:E24"/>
    <mergeCell ref="B26:E26"/>
    <mergeCell ref="B28:E28"/>
    <mergeCell ref="B35:E35"/>
    <mergeCell ref="B32:E32"/>
    <mergeCell ref="B29:E29"/>
    <mergeCell ref="B16:E16"/>
    <mergeCell ref="B25:E25"/>
    <mergeCell ref="B19:E19"/>
    <mergeCell ref="B20:E20"/>
    <mergeCell ref="B17:E17"/>
    <mergeCell ref="B21:E21"/>
    <mergeCell ref="B22:E22"/>
    <mergeCell ref="B42:E42"/>
    <mergeCell ref="B18:F18"/>
    <mergeCell ref="B36:E36"/>
    <mergeCell ref="B33:E33"/>
    <mergeCell ref="B34:E34"/>
    <mergeCell ref="B37:E37"/>
    <mergeCell ref="A31:F31"/>
    <mergeCell ref="B27:E27"/>
    <mergeCell ref="B40:E40"/>
    <mergeCell ref="B38:E38"/>
    <mergeCell ref="B43:E43"/>
    <mergeCell ref="B64:E64"/>
    <mergeCell ref="A49:F49"/>
    <mergeCell ref="B51:E51"/>
    <mergeCell ref="B54:E54"/>
    <mergeCell ref="B55:E55"/>
    <mergeCell ref="A56:E56"/>
    <mergeCell ref="A57:E57"/>
    <mergeCell ref="A62:E62"/>
    <mergeCell ref="A45:E45"/>
    <mergeCell ref="B47:E47"/>
    <mergeCell ref="B50:E50"/>
    <mergeCell ref="B81:E81"/>
    <mergeCell ref="B58:E58"/>
    <mergeCell ref="B59:E59"/>
    <mergeCell ref="B77:E77"/>
    <mergeCell ref="A74:F74"/>
    <mergeCell ref="B72:E72"/>
    <mergeCell ref="B68:E68"/>
    <mergeCell ref="B80:E80"/>
    <mergeCell ref="B60:E60"/>
    <mergeCell ref="A67:E67"/>
    <mergeCell ref="B75:E75"/>
    <mergeCell ref="A70:E70"/>
    <mergeCell ref="B76:E76"/>
    <mergeCell ref="B79:E79"/>
    <mergeCell ref="A71:E71"/>
    <mergeCell ref="A63:E63"/>
    <mergeCell ref="A66:E66"/>
  </mergeCells>
  <printOptions/>
  <pageMargins left="0.1968503937007874" right="0.1968503937007874" top="0.6692913385826772" bottom="0.9055118110236221" header="0.3937007874015748" footer="0.31496062992125984"/>
  <pageSetup horizontalDpi="300" verticalDpi="300" orientation="landscape" paperSize="9" scale="70" r:id="rId1"/>
  <headerFooter alignWithMargins="0">
    <oddHeader>&amp;C4.sz.melléklet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67"/>
  <sheetViews>
    <sheetView workbookViewId="0" topLeftCell="A1">
      <selection activeCell="H17" sqref="H17"/>
    </sheetView>
  </sheetViews>
  <sheetFormatPr defaultColWidth="9.00390625" defaultRowHeight="19.5" customHeight="1"/>
  <cols>
    <col min="3" max="3" width="10.375" style="0" customWidth="1"/>
    <col min="4" max="4" width="10.00390625" style="0" customWidth="1"/>
    <col min="5" max="5" width="9.25390625" style="0" customWidth="1"/>
    <col min="6" max="6" width="19.625" style="0" customWidth="1"/>
    <col min="7" max="9" width="11.00390625" style="111" customWidth="1"/>
    <col min="10" max="10" width="13.875" style="0" customWidth="1"/>
    <col min="11" max="11" width="13.75390625" style="0" customWidth="1"/>
    <col min="12" max="12" width="12.75390625" style="0" customWidth="1"/>
    <col min="13" max="13" width="14.875" style="0" customWidth="1"/>
    <col min="14" max="14" width="12.375" style="0" customWidth="1"/>
  </cols>
  <sheetData>
    <row r="1" spans="1:10" s="111" customFormat="1" ht="19.5" customHeight="1">
      <c r="A1" s="464" t="s">
        <v>378</v>
      </c>
      <c r="B1" s="464"/>
      <c r="C1" s="464"/>
      <c r="D1" s="464"/>
      <c r="E1" s="464"/>
      <c r="F1" s="464"/>
      <c r="G1" s="464"/>
      <c r="H1" s="464"/>
      <c r="I1" s="464"/>
      <c r="J1" s="464"/>
    </row>
    <row r="2" spans="1:9" s="111" customFormat="1" ht="19.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10" s="111" customFormat="1" ht="19.5" customHeight="1" thickBot="1">
      <c r="A3" s="52"/>
      <c r="B3" s="52"/>
      <c r="C3" s="52"/>
      <c r="D3" s="52"/>
      <c r="E3" s="52"/>
      <c r="F3" s="52"/>
      <c r="G3" s="52"/>
      <c r="H3" s="52"/>
      <c r="I3" s="52"/>
      <c r="J3" s="111" t="s">
        <v>194</v>
      </c>
    </row>
    <row r="4" spans="1:14" s="111" customFormat="1" ht="36.75" customHeight="1" thickBot="1">
      <c r="A4" s="52"/>
      <c r="B4" s="52"/>
      <c r="C4" s="52"/>
      <c r="D4" s="52"/>
      <c r="E4" s="52"/>
      <c r="G4" s="167" t="s">
        <v>221</v>
      </c>
      <c r="H4" s="167" t="s">
        <v>353</v>
      </c>
      <c r="I4" s="167" t="s">
        <v>396</v>
      </c>
      <c r="J4" s="304" t="s">
        <v>110</v>
      </c>
      <c r="K4" s="304" t="s">
        <v>88</v>
      </c>
      <c r="L4" s="322" t="s">
        <v>344</v>
      </c>
      <c r="M4" s="324" t="s">
        <v>345</v>
      </c>
      <c r="N4" s="323" t="s">
        <v>346</v>
      </c>
    </row>
    <row r="5" spans="1:10" s="165" customFormat="1" ht="19.5" customHeight="1">
      <c r="A5" s="51" t="s">
        <v>181</v>
      </c>
      <c r="B5" s="51"/>
      <c r="C5" s="51"/>
      <c r="D5" s="51"/>
      <c r="E5" s="51"/>
      <c r="G5" s="166"/>
      <c r="H5" s="166"/>
      <c r="I5" s="166"/>
      <c r="J5" s="162"/>
    </row>
    <row r="6" spans="1:14" s="111" customFormat="1" ht="19.5" customHeight="1">
      <c r="A6" s="52"/>
      <c r="B6" s="52" t="s">
        <v>122</v>
      </c>
      <c r="C6" s="52"/>
      <c r="D6" s="52" t="s">
        <v>384</v>
      </c>
      <c r="E6" s="52"/>
      <c r="G6" s="53">
        <v>59642</v>
      </c>
      <c r="H6" s="53">
        <v>57953</v>
      </c>
      <c r="I6" s="53">
        <v>57953</v>
      </c>
      <c r="J6" s="53">
        <v>57953</v>
      </c>
      <c r="K6" s="53">
        <v>0</v>
      </c>
      <c r="L6" s="325">
        <v>57953</v>
      </c>
      <c r="M6" s="53">
        <v>0</v>
      </c>
      <c r="N6" s="53">
        <v>0</v>
      </c>
    </row>
    <row r="7" spans="1:14" s="111" customFormat="1" ht="19.5" customHeight="1">
      <c r="A7" s="52"/>
      <c r="B7" s="52" t="s">
        <v>327</v>
      </c>
      <c r="C7" s="52"/>
      <c r="D7" s="52"/>
      <c r="E7" s="52"/>
      <c r="G7" s="53">
        <v>28449</v>
      </c>
      <c r="H7" s="53">
        <v>28449</v>
      </c>
      <c r="I7" s="53">
        <v>28967</v>
      </c>
      <c r="J7" s="53">
        <v>28967</v>
      </c>
      <c r="K7" s="53">
        <v>0</v>
      </c>
      <c r="L7" s="325">
        <v>17380</v>
      </c>
      <c r="M7" s="53">
        <v>0</v>
      </c>
      <c r="N7" s="53">
        <v>11587</v>
      </c>
    </row>
    <row r="8" spans="1:14" s="111" customFormat="1" ht="19.5" customHeight="1">
      <c r="A8" s="52"/>
      <c r="B8" s="52"/>
      <c r="C8" s="52"/>
      <c r="D8" s="52"/>
      <c r="E8" s="52"/>
      <c r="F8" s="193" t="s">
        <v>9</v>
      </c>
      <c r="G8" s="121">
        <f aca="true" t="shared" si="0" ref="G8:N8">SUM(G6:G7)</f>
        <v>88091</v>
      </c>
      <c r="H8" s="121">
        <f t="shared" si="0"/>
        <v>86402</v>
      </c>
      <c r="I8" s="121">
        <f>SUM(I6+I7)</f>
        <v>86920</v>
      </c>
      <c r="J8" s="121">
        <f t="shared" si="0"/>
        <v>86920</v>
      </c>
      <c r="K8" s="121">
        <f t="shared" si="0"/>
        <v>0</v>
      </c>
      <c r="L8" s="326">
        <f t="shared" si="0"/>
        <v>75333</v>
      </c>
      <c r="M8" s="121">
        <f t="shared" si="0"/>
        <v>0</v>
      </c>
      <c r="N8" s="121">
        <f t="shared" si="0"/>
        <v>11587</v>
      </c>
    </row>
    <row r="9" spans="1:12" s="165" customFormat="1" ht="19.5" customHeight="1">
      <c r="A9" s="51" t="s">
        <v>182</v>
      </c>
      <c r="B9" s="51"/>
      <c r="C9" s="51"/>
      <c r="D9" s="51"/>
      <c r="E9" s="51"/>
      <c r="G9" s="166"/>
      <c r="H9" s="166"/>
      <c r="I9" s="166"/>
      <c r="J9" s="162"/>
      <c r="L9" s="327"/>
    </row>
    <row r="10" spans="1:14" s="111" customFormat="1" ht="19.5" customHeight="1">
      <c r="A10" s="52"/>
      <c r="B10" s="52" t="s">
        <v>122</v>
      </c>
      <c r="C10" s="52"/>
      <c r="D10" s="52"/>
      <c r="E10" s="52"/>
      <c r="G10" s="53">
        <v>11348</v>
      </c>
      <c r="H10" s="53">
        <v>10887</v>
      </c>
      <c r="I10" s="53">
        <v>10887</v>
      </c>
      <c r="J10" s="53">
        <v>10887</v>
      </c>
      <c r="K10" s="53">
        <v>0</v>
      </c>
      <c r="L10" s="325">
        <v>10887</v>
      </c>
      <c r="M10" s="53">
        <v>0</v>
      </c>
      <c r="N10" s="173">
        <v>0</v>
      </c>
    </row>
    <row r="11" spans="1:14" s="111" customFormat="1" ht="19.5" customHeight="1">
      <c r="A11" s="52"/>
      <c r="B11" s="52" t="s">
        <v>327</v>
      </c>
      <c r="C11" s="52"/>
      <c r="D11" s="52"/>
      <c r="E11" s="52"/>
      <c r="G11" s="53">
        <v>7365</v>
      </c>
      <c r="H11" s="53">
        <v>7365</v>
      </c>
      <c r="I11" s="53">
        <v>7830</v>
      </c>
      <c r="J11" s="53">
        <v>7830</v>
      </c>
      <c r="K11" s="53">
        <v>0</v>
      </c>
      <c r="L11" s="325">
        <v>4419</v>
      </c>
      <c r="M11" s="53">
        <v>0</v>
      </c>
      <c r="N11" s="53">
        <v>2946</v>
      </c>
    </row>
    <row r="12" spans="1:14" s="111" customFormat="1" ht="19.5" customHeight="1">
      <c r="A12" s="52"/>
      <c r="B12" s="52"/>
      <c r="C12" s="52"/>
      <c r="D12" s="52"/>
      <c r="E12" s="52"/>
      <c r="F12" s="193" t="s">
        <v>9</v>
      </c>
      <c r="G12" s="121">
        <f aca="true" t="shared" si="1" ref="G12:M12">SUM(G10:G11)</f>
        <v>18713</v>
      </c>
      <c r="H12" s="121">
        <f t="shared" si="1"/>
        <v>18252</v>
      </c>
      <c r="I12" s="121">
        <f t="shared" si="1"/>
        <v>18717</v>
      </c>
      <c r="J12" s="121">
        <f t="shared" si="1"/>
        <v>18717</v>
      </c>
      <c r="K12" s="121">
        <f t="shared" si="1"/>
        <v>0</v>
      </c>
      <c r="L12" s="326">
        <f>SUM(L10+L119)</f>
        <v>10887</v>
      </c>
      <c r="M12" s="121">
        <f t="shared" si="1"/>
        <v>0</v>
      </c>
      <c r="N12" s="121">
        <v>2717</v>
      </c>
    </row>
    <row r="13" spans="1:12" s="165" customFormat="1" ht="19.5" customHeight="1">
      <c r="A13" s="51" t="s">
        <v>183</v>
      </c>
      <c r="B13" s="51"/>
      <c r="C13" s="51"/>
      <c r="D13" s="51"/>
      <c r="E13" s="51"/>
      <c r="G13" s="166"/>
      <c r="H13" s="166"/>
      <c r="I13" s="166"/>
      <c r="J13" s="162"/>
      <c r="L13" s="327"/>
    </row>
    <row r="14" spans="1:14" s="111" customFormat="1" ht="19.5" customHeight="1">
      <c r="A14" s="52"/>
      <c r="B14" s="52" t="s">
        <v>122</v>
      </c>
      <c r="C14" s="52"/>
      <c r="D14" s="52"/>
      <c r="E14" s="52"/>
      <c r="G14" s="53">
        <v>84037</v>
      </c>
      <c r="H14" s="53">
        <v>83191</v>
      </c>
      <c r="I14" s="53">
        <v>88157</v>
      </c>
      <c r="J14" s="53">
        <v>88157</v>
      </c>
      <c r="K14" s="53">
        <v>0</v>
      </c>
      <c r="L14" s="325">
        <v>88157</v>
      </c>
      <c r="M14" s="53"/>
      <c r="N14" s="53">
        <v>0</v>
      </c>
    </row>
    <row r="15" spans="1:14" s="111" customFormat="1" ht="19.5" customHeight="1">
      <c r="A15" s="52"/>
      <c r="B15" s="52" t="s">
        <v>327</v>
      </c>
      <c r="C15" s="52"/>
      <c r="D15" s="52"/>
      <c r="E15" s="52"/>
      <c r="G15" s="53">
        <v>11695</v>
      </c>
      <c r="H15" s="53">
        <v>11695</v>
      </c>
      <c r="I15" s="53">
        <v>11695</v>
      </c>
      <c r="J15" s="53">
        <v>11695</v>
      </c>
      <c r="K15" s="53">
        <v>0</v>
      </c>
      <c r="L15" s="325">
        <v>7017</v>
      </c>
      <c r="M15" s="53">
        <v>0</v>
      </c>
      <c r="N15" s="53">
        <v>4678</v>
      </c>
    </row>
    <row r="16" spans="1:14" s="111" customFormat="1" ht="19.5" customHeight="1">
      <c r="A16" s="52"/>
      <c r="B16" s="52"/>
      <c r="C16" s="52"/>
      <c r="D16" s="52"/>
      <c r="E16" s="52"/>
      <c r="F16" s="193" t="s">
        <v>9</v>
      </c>
      <c r="G16" s="121">
        <f aca="true" t="shared" si="2" ref="G16:N16">SUM(G14:G15)</f>
        <v>95732</v>
      </c>
      <c r="H16" s="121">
        <f t="shared" si="2"/>
        <v>94886</v>
      </c>
      <c r="I16" s="121">
        <f t="shared" si="2"/>
        <v>99852</v>
      </c>
      <c r="J16" s="121">
        <f t="shared" si="2"/>
        <v>99852</v>
      </c>
      <c r="K16" s="121">
        <f t="shared" si="2"/>
        <v>0</v>
      </c>
      <c r="L16" s="326">
        <f t="shared" si="2"/>
        <v>95174</v>
      </c>
      <c r="M16" s="121">
        <f t="shared" si="2"/>
        <v>0</v>
      </c>
      <c r="N16" s="121">
        <f t="shared" si="2"/>
        <v>4678</v>
      </c>
    </row>
    <row r="17" spans="1:12" s="111" customFormat="1" ht="19.5" customHeight="1">
      <c r="A17" s="164" t="s">
        <v>184</v>
      </c>
      <c r="B17" s="164"/>
      <c r="C17" s="164"/>
      <c r="D17" s="164" t="s">
        <v>386</v>
      </c>
      <c r="E17" s="52"/>
      <c r="G17" s="53"/>
      <c r="H17" s="53"/>
      <c r="I17" s="53"/>
      <c r="J17" s="162"/>
      <c r="L17" s="328"/>
    </row>
    <row r="18" spans="1:12" s="111" customFormat="1" ht="19.5" customHeight="1">
      <c r="A18" s="52" t="s">
        <v>185</v>
      </c>
      <c r="B18" s="52"/>
      <c r="C18" s="52"/>
      <c r="D18" s="52"/>
      <c r="E18" s="52"/>
      <c r="G18" s="53"/>
      <c r="H18" s="53"/>
      <c r="I18" s="53"/>
      <c r="J18" s="120"/>
      <c r="L18" s="328"/>
    </row>
    <row r="19" spans="1:14" s="111" customFormat="1" ht="19.5" customHeight="1">
      <c r="A19" s="52"/>
      <c r="B19" s="52" t="s">
        <v>122</v>
      </c>
      <c r="C19" s="52"/>
      <c r="D19" s="52" t="s">
        <v>385</v>
      </c>
      <c r="E19" s="52"/>
      <c r="G19" s="53">
        <v>8487</v>
      </c>
      <c r="H19" s="53">
        <v>59688</v>
      </c>
      <c r="I19" s="53">
        <v>2806</v>
      </c>
      <c r="J19" s="53">
        <v>2806</v>
      </c>
      <c r="K19" s="53">
        <v>0</v>
      </c>
      <c r="L19" s="325">
        <v>2806</v>
      </c>
      <c r="M19" s="53"/>
      <c r="N19" s="53">
        <v>0</v>
      </c>
    </row>
    <row r="20" spans="1:14" s="111" customFormat="1" ht="19.5" customHeight="1">
      <c r="A20" s="52"/>
      <c r="B20" s="52" t="s">
        <v>450</v>
      </c>
      <c r="C20" s="52"/>
      <c r="D20" s="52" t="s">
        <v>382</v>
      </c>
      <c r="E20" s="52"/>
      <c r="G20" s="53"/>
      <c r="H20" s="53"/>
      <c r="I20" s="53">
        <v>132332</v>
      </c>
      <c r="J20" s="53">
        <v>132332</v>
      </c>
      <c r="K20" s="53"/>
      <c r="L20" s="325">
        <v>132322</v>
      </c>
      <c r="M20" s="53"/>
      <c r="N20" s="53"/>
    </row>
    <row r="21" spans="1:14" s="111" customFormat="1" ht="19.5" customHeight="1">
      <c r="A21" s="52"/>
      <c r="B21" s="52"/>
      <c r="C21" s="52"/>
      <c r="D21" s="52"/>
      <c r="E21" s="52"/>
      <c r="F21" s="193" t="s">
        <v>9</v>
      </c>
      <c r="G21" s="121">
        <f>SUM(G19:G19)</f>
        <v>8487</v>
      </c>
      <c r="H21" s="121">
        <f>SUM(H19:H19)</f>
        <v>59688</v>
      </c>
      <c r="I21" s="121">
        <f>SUM(I19:I20)</f>
        <v>135138</v>
      </c>
      <c r="J21" s="121">
        <f>SUM(I19+I20)</f>
        <v>135138</v>
      </c>
      <c r="K21" s="121">
        <f>SUM(K19:K19)</f>
        <v>0</v>
      </c>
      <c r="L21" s="326">
        <f>SUM(L19:L20)</f>
        <v>135128</v>
      </c>
      <c r="M21" s="121">
        <f>SUM(M19:M19)</f>
        <v>0</v>
      </c>
      <c r="N21" s="121">
        <f>SUM(N19:N19)</f>
        <v>0</v>
      </c>
    </row>
    <row r="22" spans="1:12" s="111" customFormat="1" ht="19.5" customHeight="1">
      <c r="A22" s="52" t="s">
        <v>186</v>
      </c>
      <c r="B22" s="52"/>
      <c r="C22" s="52"/>
      <c r="D22" s="52"/>
      <c r="E22" s="52"/>
      <c r="G22" s="53"/>
      <c r="H22" s="53"/>
      <c r="I22" s="53"/>
      <c r="J22" s="120"/>
      <c r="L22" s="328"/>
    </row>
    <row r="23" spans="1:14" s="111" customFormat="1" ht="19.5" customHeight="1">
      <c r="A23" s="52"/>
      <c r="B23" s="52" t="s">
        <v>122</v>
      </c>
      <c r="C23" s="52"/>
      <c r="D23" s="52"/>
      <c r="E23" s="52"/>
      <c r="G23" s="53">
        <v>0</v>
      </c>
      <c r="H23" s="53"/>
      <c r="I23" s="53"/>
      <c r="J23" s="53">
        <v>0</v>
      </c>
      <c r="K23" s="53">
        <v>0</v>
      </c>
      <c r="L23" s="325">
        <v>0</v>
      </c>
      <c r="M23" s="53">
        <v>0</v>
      </c>
      <c r="N23" s="53">
        <v>0</v>
      </c>
    </row>
    <row r="24" spans="1:14" s="111" customFormat="1" ht="19.5" customHeight="1">
      <c r="A24" s="52"/>
      <c r="B24" s="52" t="s">
        <v>327</v>
      </c>
      <c r="C24" s="52"/>
      <c r="D24" s="52"/>
      <c r="E24" s="52"/>
      <c r="G24" s="53">
        <v>0</v>
      </c>
      <c r="H24" s="53"/>
      <c r="I24" s="53"/>
      <c r="J24" s="53">
        <v>0</v>
      </c>
      <c r="K24" s="53">
        <v>0</v>
      </c>
      <c r="L24" s="325">
        <v>0</v>
      </c>
      <c r="M24" s="53">
        <v>0</v>
      </c>
      <c r="N24" s="53">
        <v>0</v>
      </c>
    </row>
    <row r="25" spans="1:14" s="111" customFormat="1" ht="19.5" customHeight="1">
      <c r="A25" s="52"/>
      <c r="B25" s="52"/>
      <c r="C25" s="52"/>
      <c r="D25" s="52"/>
      <c r="E25" s="52"/>
      <c r="F25" s="193" t="s">
        <v>9</v>
      </c>
      <c r="G25" s="121">
        <f>SUM(G23:G24)</f>
        <v>0</v>
      </c>
      <c r="H25" s="121">
        <f>SUM(H23:H24)</f>
        <v>0</v>
      </c>
      <c r="I25" s="121"/>
      <c r="J25" s="121">
        <f>SUM(J23:J24)</f>
        <v>0</v>
      </c>
      <c r="K25" s="121">
        <f>SUM(K23:K24)</f>
        <v>0</v>
      </c>
      <c r="L25" s="326">
        <f>SUM(L23:L24)</f>
        <v>0</v>
      </c>
      <c r="M25" s="121">
        <f>SUM(M23:M24)</f>
        <v>0</v>
      </c>
      <c r="N25" s="121">
        <f>SUM(N23:N24)</f>
        <v>0</v>
      </c>
    </row>
    <row r="26" spans="1:12" s="111" customFormat="1" ht="19.5" customHeight="1">
      <c r="A26" s="164" t="s">
        <v>187</v>
      </c>
      <c r="B26" s="164"/>
      <c r="C26" s="164"/>
      <c r="D26" s="164"/>
      <c r="E26" s="52" t="s">
        <v>445</v>
      </c>
      <c r="G26" s="53"/>
      <c r="H26" s="53"/>
      <c r="I26" s="53"/>
      <c r="J26" s="120"/>
      <c r="L26" s="328"/>
    </row>
    <row r="27" spans="1:12" s="111" customFormat="1" ht="19.5" customHeight="1">
      <c r="A27" s="52" t="s">
        <v>188</v>
      </c>
      <c r="B27" s="52"/>
      <c r="C27" s="52"/>
      <c r="D27" s="52"/>
      <c r="E27" s="52"/>
      <c r="G27" s="53"/>
      <c r="H27" s="53"/>
      <c r="I27" s="53"/>
      <c r="J27" s="120"/>
      <c r="L27" s="328"/>
    </row>
    <row r="28" spans="1:14" s="111" customFormat="1" ht="19.5" customHeight="1">
      <c r="A28" s="52"/>
      <c r="B28" s="52" t="s">
        <v>122</v>
      </c>
      <c r="C28" s="52"/>
      <c r="D28" s="52"/>
      <c r="E28" s="52"/>
      <c r="G28" s="53">
        <v>6614</v>
      </c>
      <c r="H28" s="53">
        <v>6714</v>
      </c>
      <c r="I28" s="53">
        <v>5794</v>
      </c>
      <c r="J28" s="53">
        <v>5794</v>
      </c>
      <c r="K28" s="53">
        <v>0</v>
      </c>
      <c r="L28" s="325"/>
      <c r="M28" s="53">
        <v>5794</v>
      </c>
      <c r="N28" s="53">
        <v>0</v>
      </c>
    </row>
    <row r="29" spans="1:14" s="111" customFormat="1" ht="19.5" customHeight="1">
      <c r="A29" s="52"/>
      <c r="B29" s="52" t="s">
        <v>327</v>
      </c>
      <c r="C29" s="52"/>
      <c r="D29" s="52"/>
      <c r="E29" s="52"/>
      <c r="G29" s="53">
        <v>0</v>
      </c>
      <c r="H29" s="53">
        <v>0</v>
      </c>
      <c r="I29" s="53"/>
      <c r="J29" s="53">
        <v>0</v>
      </c>
      <c r="K29" s="53">
        <v>0</v>
      </c>
      <c r="L29" s="325">
        <v>0</v>
      </c>
      <c r="M29" s="53">
        <v>0</v>
      </c>
      <c r="N29" s="53">
        <v>0</v>
      </c>
    </row>
    <row r="30" spans="1:14" s="111" customFormat="1" ht="19.5" customHeight="1">
      <c r="A30" s="52"/>
      <c r="B30" s="52"/>
      <c r="C30" s="52"/>
      <c r="D30" s="52"/>
      <c r="E30" s="52"/>
      <c r="F30" s="193" t="s">
        <v>9</v>
      </c>
      <c r="G30" s="121">
        <f>SUM(G28:G29)</f>
        <v>6614</v>
      </c>
      <c r="H30" s="121">
        <v>6714</v>
      </c>
      <c r="I30" s="121">
        <v>5794</v>
      </c>
      <c r="J30" s="121">
        <f>SUM(J28:J29)</f>
        <v>5794</v>
      </c>
      <c r="K30" s="121">
        <f>SUM(K28:K29)</f>
        <v>0</v>
      </c>
      <c r="L30" s="326">
        <f>SUM(L28:L29)</f>
        <v>0</v>
      </c>
      <c r="M30" s="121">
        <f>SUM(M28:M29)</f>
        <v>5794</v>
      </c>
      <c r="N30" s="121">
        <f>SUM(N28:N29)</f>
        <v>0</v>
      </c>
    </row>
    <row r="31" spans="1:12" s="111" customFormat="1" ht="19.5" customHeight="1">
      <c r="A31" s="52" t="s">
        <v>189</v>
      </c>
      <c r="B31" s="52"/>
      <c r="C31" s="52"/>
      <c r="D31" s="52"/>
      <c r="E31" s="52"/>
      <c r="G31" s="53"/>
      <c r="H31" s="53"/>
      <c r="I31" s="53"/>
      <c r="J31" s="120"/>
      <c r="L31" s="328"/>
    </row>
    <row r="32" spans="1:14" s="111" customFormat="1" ht="19.5" customHeight="1">
      <c r="A32" s="52"/>
      <c r="B32" s="52" t="s">
        <v>122</v>
      </c>
      <c r="C32" s="52"/>
      <c r="D32" s="52"/>
      <c r="E32" s="52"/>
      <c r="G32" s="53">
        <v>0</v>
      </c>
      <c r="H32" s="53"/>
      <c r="I32" s="53"/>
      <c r="J32" s="53">
        <v>0</v>
      </c>
      <c r="K32" s="53">
        <v>0</v>
      </c>
      <c r="L32" s="325">
        <v>0</v>
      </c>
      <c r="M32" s="53">
        <v>0</v>
      </c>
      <c r="N32" s="53">
        <v>0</v>
      </c>
    </row>
    <row r="33" spans="1:14" s="111" customFormat="1" ht="19.5" customHeight="1">
      <c r="A33" s="52"/>
      <c r="B33" s="52" t="s">
        <v>327</v>
      </c>
      <c r="C33" s="52"/>
      <c r="D33" s="52"/>
      <c r="E33" s="52"/>
      <c r="G33" s="53">
        <v>0</v>
      </c>
      <c r="H33" s="53"/>
      <c r="I33" s="53"/>
      <c r="J33" s="53">
        <v>0</v>
      </c>
      <c r="K33" s="53">
        <v>0</v>
      </c>
      <c r="L33" s="325">
        <v>0</v>
      </c>
      <c r="M33" s="53">
        <v>0</v>
      </c>
      <c r="N33" s="53">
        <v>0</v>
      </c>
    </row>
    <row r="34" spans="1:14" s="111" customFormat="1" ht="19.5" customHeight="1">
      <c r="A34" s="52"/>
      <c r="B34" s="52"/>
      <c r="C34" s="52"/>
      <c r="D34" s="52"/>
      <c r="E34" s="52"/>
      <c r="F34" s="193" t="s">
        <v>9</v>
      </c>
      <c r="G34" s="121">
        <f>SUM(G32:G33)</f>
        <v>0</v>
      </c>
      <c r="H34" s="121">
        <f>SUM(H32:H33)</f>
        <v>0</v>
      </c>
      <c r="I34" s="121"/>
      <c r="J34" s="121">
        <f>SUM(J32:J33)</f>
        <v>0</v>
      </c>
      <c r="K34" s="121">
        <f>SUM(K32:K33)</f>
        <v>0</v>
      </c>
      <c r="L34" s="326">
        <f>SUM(L32:L33)</f>
        <v>0</v>
      </c>
      <c r="M34" s="121">
        <f>SUM(M32:M33)</f>
        <v>0</v>
      </c>
      <c r="N34" s="121">
        <f>SUM(N32:N33)</f>
        <v>0</v>
      </c>
    </row>
    <row r="35" spans="1:12" s="111" customFormat="1" ht="19.5" customHeight="1">
      <c r="A35" s="164" t="s">
        <v>190</v>
      </c>
      <c r="B35" s="164"/>
      <c r="C35" s="164"/>
      <c r="D35" s="164"/>
      <c r="E35" s="52"/>
      <c r="G35" s="53"/>
      <c r="H35" s="53"/>
      <c r="I35" s="53"/>
      <c r="J35" s="120"/>
      <c r="L35" s="328"/>
    </row>
    <row r="36" spans="1:14" s="111" customFormat="1" ht="19.5" customHeight="1">
      <c r="A36" s="52"/>
      <c r="B36" s="52" t="s">
        <v>122</v>
      </c>
      <c r="C36" s="52"/>
      <c r="D36" s="52"/>
      <c r="E36" s="52"/>
      <c r="G36" s="53">
        <v>64194</v>
      </c>
      <c r="H36" s="53">
        <v>64194</v>
      </c>
      <c r="I36" s="53">
        <v>64194</v>
      </c>
      <c r="J36" s="53">
        <v>64194</v>
      </c>
      <c r="K36" s="53">
        <v>0</v>
      </c>
      <c r="L36" s="325">
        <v>64194</v>
      </c>
      <c r="M36" s="53">
        <v>0</v>
      </c>
      <c r="N36" s="53">
        <v>0</v>
      </c>
    </row>
    <row r="37" spans="1:14" s="111" customFormat="1" ht="19.5" customHeight="1">
      <c r="A37" s="52"/>
      <c r="B37" s="52" t="s">
        <v>327</v>
      </c>
      <c r="C37" s="52"/>
      <c r="D37" s="52"/>
      <c r="E37" s="52"/>
      <c r="G37" s="53">
        <v>0</v>
      </c>
      <c r="H37" s="53"/>
      <c r="I37" s="53"/>
      <c r="J37" s="53">
        <v>0</v>
      </c>
      <c r="K37" s="53">
        <v>0</v>
      </c>
      <c r="L37" s="325">
        <v>0</v>
      </c>
      <c r="M37" s="53">
        <v>0</v>
      </c>
      <c r="N37" s="53">
        <v>0</v>
      </c>
    </row>
    <row r="38" spans="1:14" s="111" customFormat="1" ht="19.5" customHeight="1">
      <c r="A38" s="52"/>
      <c r="B38" s="52"/>
      <c r="C38" s="52"/>
      <c r="D38" s="52"/>
      <c r="E38" s="52"/>
      <c r="F38" s="193" t="s">
        <v>9</v>
      </c>
      <c r="G38" s="121">
        <f>SUM(G36:G37)</f>
        <v>64194</v>
      </c>
      <c r="H38" s="121">
        <f>SUM(H36:H37)</f>
        <v>64194</v>
      </c>
      <c r="I38" s="121">
        <v>64194</v>
      </c>
      <c r="J38" s="121">
        <f>SUM(J36:J37)</f>
        <v>64194</v>
      </c>
      <c r="K38" s="121">
        <f>SUM(K36:K37)</f>
        <v>0</v>
      </c>
      <c r="L38" s="326">
        <f>SUM(L36:L37)</f>
        <v>64194</v>
      </c>
      <c r="M38" s="121">
        <f>SUM(M36:M37)</f>
        <v>0</v>
      </c>
      <c r="N38" s="121">
        <f>SUM(N36:N37)</f>
        <v>0</v>
      </c>
    </row>
    <row r="39" spans="1:12" s="111" customFormat="1" ht="19.5" customHeight="1">
      <c r="A39" s="164" t="s">
        <v>191</v>
      </c>
      <c r="B39" s="164"/>
      <c r="C39" s="164"/>
      <c r="D39" s="52"/>
      <c r="E39" s="52"/>
      <c r="G39" s="53"/>
      <c r="H39" s="53"/>
      <c r="I39" s="53"/>
      <c r="J39" s="120"/>
      <c r="L39" s="328"/>
    </row>
    <row r="40" spans="1:14" s="111" customFormat="1" ht="19.5" customHeight="1">
      <c r="A40" s="52"/>
      <c r="B40" s="52" t="s">
        <v>122</v>
      </c>
      <c r="C40" s="52"/>
      <c r="D40" s="52"/>
      <c r="E40" s="52"/>
      <c r="G40" s="53">
        <v>192582</v>
      </c>
      <c r="H40" s="53">
        <v>192729</v>
      </c>
      <c r="I40" s="53">
        <v>55630</v>
      </c>
      <c r="J40" s="53">
        <v>0</v>
      </c>
      <c r="K40" s="53">
        <v>55630</v>
      </c>
      <c r="L40" s="325">
        <v>55288</v>
      </c>
      <c r="M40" s="53">
        <v>0</v>
      </c>
      <c r="N40" s="53">
        <v>0</v>
      </c>
    </row>
    <row r="41" spans="1:14" s="111" customFormat="1" ht="19.5" customHeight="1">
      <c r="A41" s="52"/>
      <c r="B41" s="52"/>
      <c r="C41" s="52" t="s">
        <v>390</v>
      </c>
      <c r="D41" s="52"/>
      <c r="E41" s="52"/>
      <c r="G41" s="53">
        <v>172582</v>
      </c>
      <c r="H41" s="53">
        <v>172582</v>
      </c>
      <c r="I41" s="53">
        <v>41941</v>
      </c>
      <c r="J41" s="53">
        <v>0</v>
      </c>
      <c r="K41" s="53">
        <v>41941</v>
      </c>
      <c r="L41" s="325">
        <v>41941</v>
      </c>
      <c r="M41" s="53"/>
      <c r="N41" s="53"/>
    </row>
    <row r="42" spans="1:14" s="111" customFormat="1" ht="19.5" customHeight="1">
      <c r="A42" s="52"/>
      <c r="B42" s="52"/>
      <c r="C42" s="52" t="s">
        <v>391</v>
      </c>
      <c r="D42" s="52"/>
      <c r="E42" s="52"/>
      <c r="G42" s="53">
        <v>20000</v>
      </c>
      <c r="H42" s="53">
        <v>20000</v>
      </c>
      <c r="I42" s="53">
        <v>13689</v>
      </c>
      <c r="J42" s="53">
        <v>0</v>
      </c>
      <c r="K42" s="53">
        <v>13689</v>
      </c>
      <c r="L42" s="325">
        <v>13689</v>
      </c>
      <c r="M42" s="53"/>
      <c r="N42" s="53"/>
    </row>
    <row r="43" spans="1:14" s="111" customFormat="1" ht="19.5" customHeight="1">
      <c r="A43" s="52"/>
      <c r="B43" s="52" t="s">
        <v>327</v>
      </c>
      <c r="C43" s="52"/>
      <c r="D43" s="52"/>
      <c r="E43" s="52"/>
      <c r="G43" s="53">
        <v>342</v>
      </c>
      <c r="H43" s="53">
        <v>342</v>
      </c>
      <c r="I43" s="53"/>
      <c r="J43" s="53">
        <v>0</v>
      </c>
      <c r="K43" s="53"/>
      <c r="L43" s="325">
        <v>205</v>
      </c>
      <c r="M43" s="53">
        <v>0</v>
      </c>
      <c r="N43" s="53">
        <v>137</v>
      </c>
    </row>
    <row r="44" spans="1:14" s="111" customFormat="1" ht="19.5" customHeight="1">
      <c r="A44" s="52"/>
      <c r="B44" s="52"/>
      <c r="C44" s="52"/>
      <c r="D44" s="52"/>
      <c r="E44" s="52"/>
      <c r="F44" s="193" t="s">
        <v>9</v>
      </c>
      <c r="G44" s="121">
        <f>SUM(G40:G43)</f>
        <v>385506</v>
      </c>
      <c r="H44" s="121">
        <f>SUM(H40:H43)</f>
        <v>385653</v>
      </c>
      <c r="I44" s="121">
        <f>SUM(I40+I43)</f>
        <v>55630</v>
      </c>
      <c r="J44" s="121">
        <f>SUM(J40:J43)</f>
        <v>0</v>
      </c>
      <c r="K44" s="121">
        <f>SUM(K41:K43)</f>
        <v>55630</v>
      </c>
      <c r="L44" s="326">
        <f>SUM(L40+L43)</f>
        <v>55493</v>
      </c>
      <c r="M44" s="121">
        <f>SUM(M40:M43)</f>
        <v>0</v>
      </c>
      <c r="N44" s="121">
        <f>SUM(N40:N43)</f>
        <v>137</v>
      </c>
    </row>
    <row r="45" spans="1:12" s="111" customFormat="1" ht="19.5" customHeight="1">
      <c r="A45" s="164" t="s">
        <v>192</v>
      </c>
      <c r="B45" s="164"/>
      <c r="C45" s="52"/>
      <c r="D45" s="52"/>
      <c r="E45" s="52"/>
      <c r="G45" s="53"/>
      <c r="H45" s="53"/>
      <c r="I45" s="53"/>
      <c r="J45" s="120"/>
      <c r="L45" s="328"/>
    </row>
    <row r="46" spans="1:14" s="111" customFormat="1" ht="19.5" customHeight="1">
      <c r="A46" s="52"/>
      <c r="B46" s="52" t="s">
        <v>122</v>
      </c>
      <c r="C46" s="52"/>
      <c r="D46" s="52" t="s">
        <v>383</v>
      </c>
      <c r="E46" s="52"/>
      <c r="G46" s="53">
        <v>33984</v>
      </c>
      <c r="H46" s="53">
        <v>33737</v>
      </c>
      <c r="I46" s="388">
        <v>40038</v>
      </c>
      <c r="J46" s="388">
        <v>0</v>
      </c>
      <c r="K46" s="388">
        <v>40038</v>
      </c>
      <c r="L46" s="325">
        <v>40038</v>
      </c>
      <c r="M46" s="53">
        <v>0</v>
      </c>
      <c r="N46" s="53">
        <v>0</v>
      </c>
    </row>
    <row r="47" spans="1:14" s="111" customFormat="1" ht="19.5" customHeight="1">
      <c r="A47" s="52"/>
      <c r="B47" s="52" t="s">
        <v>327</v>
      </c>
      <c r="C47" s="52"/>
      <c r="D47" s="52"/>
      <c r="E47" s="52"/>
      <c r="G47" s="53">
        <v>0</v>
      </c>
      <c r="H47" s="53"/>
      <c r="I47" s="388"/>
      <c r="J47" s="388"/>
      <c r="K47" s="388"/>
      <c r="L47" s="325"/>
      <c r="M47" s="53">
        <v>0</v>
      </c>
      <c r="N47" s="53">
        <v>0</v>
      </c>
    </row>
    <row r="48" spans="1:14" s="111" customFormat="1" ht="19.5" customHeight="1">
      <c r="A48" s="52"/>
      <c r="B48" s="52"/>
      <c r="C48" s="52"/>
      <c r="D48" s="52"/>
      <c r="E48" s="52"/>
      <c r="F48" s="193" t="s">
        <v>9</v>
      </c>
      <c r="G48" s="126">
        <f>SUM(G46:G47)</f>
        <v>33984</v>
      </c>
      <c r="H48" s="126">
        <f>SUM(H46:H47)</f>
        <v>33737</v>
      </c>
      <c r="I48" s="389">
        <v>40038</v>
      </c>
      <c r="J48" s="389">
        <v>0</v>
      </c>
      <c r="K48" s="389">
        <v>40038</v>
      </c>
      <c r="L48" s="329">
        <v>40038</v>
      </c>
      <c r="M48" s="126">
        <f>SUM(M46:M47)</f>
        <v>0</v>
      </c>
      <c r="N48" s="126">
        <f>SUM(N46:N47)</f>
        <v>0</v>
      </c>
    </row>
    <row r="49" spans="1:12" s="111" customFormat="1" ht="10.5" customHeight="1">
      <c r="A49" s="52"/>
      <c r="B49" s="52"/>
      <c r="C49" s="52"/>
      <c r="D49" s="52"/>
      <c r="E49" s="52"/>
      <c r="G49" s="53"/>
      <c r="H49" s="53"/>
      <c r="I49" s="53"/>
      <c r="J49" s="120"/>
      <c r="L49" s="328"/>
    </row>
    <row r="50" spans="1:12" s="111" customFormat="1" ht="19.5" customHeight="1">
      <c r="A50" s="164" t="s">
        <v>199</v>
      </c>
      <c r="B50" s="164"/>
      <c r="C50" s="52"/>
      <c r="D50" s="52"/>
      <c r="E50" s="52"/>
      <c r="G50" s="53"/>
      <c r="H50" s="53"/>
      <c r="I50" s="53"/>
      <c r="J50" s="120"/>
      <c r="L50" s="328"/>
    </row>
    <row r="51" spans="1:12" s="111" customFormat="1" ht="19.5" customHeight="1">
      <c r="A51" s="52"/>
      <c r="B51" s="52" t="s">
        <v>122</v>
      </c>
      <c r="C51" s="52"/>
      <c r="D51" s="52"/>
      <c r="E51" s="52"/>
      <c r="G51" s="53"/>
      <c r="H51" s="53"/>
      <c r="I51" s="53"/>
      <c r="J51" s="120"/>
      <c r="L51" s="328"/>
    </row>
    <row r="52" spans="1:14" s="111" customFormat="1" ht="19.5" customHeight="1">
      <c r="A52" s="52"/>
      <c r="B52" s="52"/>
      <c r="C52" s="52" t="s">
        <v>200</v>
      </c>
      <c r="D52" s="52"/>
      <c r="E52" s="52"/>
      <c r="G52" s="53">
        <v>0</v>
      </c>
      <c r="H52" s="53"/>
      <c r="I52" s="53"/>
      <c r="J52" s="53">
        <v>0</v>
      </c>
      <c r="K52" s="53">
        <v>0</v>
      </c>
      <c r="L52" s="325">
        <v>0</v>
      </c>
      <c r="M52" s="53">
        <v>0</v>
      </c>
      <c r="N52" s="53">
        <v>0</v>
      </c>
    </row>
    <row r="53" spans="1:14" s="111" customFormat="1" ht="19.5" customHeight="1">
      <c r="A53" s="52"/>
      <c r="B53" s="52"/>
      <c r="C53" s="52" t="s">
        <v>201</v>
      </c>
      <c r="D53" s="52"/>
      <c r="E53" s="52"/>
      <c r="G53" s="53">
        <v>0</v>
      </c>
      <c r="H53" s="53"/>
      <c r="I53" s="53"/>
      <c r="J53" s="53">
        <v>0</v>
      </c>
      <c r="K53" s="53">
        <v>0</v>
      </c>
      <c r="L53" s="325">
        <v>0</v>
      </c>
      <c r="M53" s="53">
        <v>0</v>
      </c>
      <c r="N53" s="53">
        <v>0</v>
      </c>
    </row>
    <row r="54" spans="1:14" s="111" customFormat="1" ht="19.5" customHeight="1">
      <c r="A54" s="52"/>
      <c r="B54" s="52" t="s">
        <v>327</v>
      </c>
      <c r="C54" s="52"/>
      <c r="D54" s="52"/>
      <c r="E54" s="52"/>
      <c r="G54" s="53">
        <v>0</v>
      </c>
      <c r="H54" s="53"/>
      <c r="I54" s="53"/>
      <c r="J54" s="53">
        <v>0</v>
      </c>
      <c r="K54" s="53">
        <v>0</v>
      </c>
      <c r="L54" s="325">
        <v>0</v>
      </c>
      <c r="M54" s="53">
        <v>0</v>
      </c>
      <c r="N54" s="53">
        <v>0</v>
      </c>
    </row>
    <row r="55" spans="1:14" s="111" customFormat="1" ht="19.5" customHeight="1">
      <c r="A55" s="52"/>
      <c r="B55" s="52"/>
      <c r="C55" s="52"/>
      <c r="D55" s="52"/>
      <c r="E55" s="52"/>
      <c r="F55" s="193" t="s">
        <v>9</v>
      </c>
      <c r="G55" s="126">
        <f>SUM(G51:G54)</f>
        <v>0</v>
      </c>
      <c r="H55" s="126">
        <f>SUM(H51:H54)</f>
        <v>0</v>
      </c>
      <c r="I55" s="126"/>
      <c r="J55" s="126">
        <f>SUM(J51:J54)</f>
        <v>0</v>
      </c>
      <c r="K55" s="126">
        <f>SUM(K51:K54)</f>
        <v>0</v>
      </c>
      <c r="L55" s="329">
        <f>SUM(L51:L54)</f>
        <v>0</v>
      </c>
      <c r="M55" s="126">
        <f>SUM(M51:M54)</f>
        <v>0</v>
      </c>
      <c r="N55" s="126">
        <f>SUM(N51:N54)</f>
        <v>0</v>
      </c>
    </row>
    <row r="56" spans="1:12" s="111" customFormat="1" ht="10.5" customHeight="1">
      <c r="A56" s="52"/>
      <c r="B56" s="52"/>
      <c r="C56" s="52"/>
      <c r="D56" s="52"/>
      <c r="E56" s="52"/>
      <c r="G56" s="53"/>
      <c r="H56" s="53"/>
      <c r="I56" s="53"/>
      <c r="J56" s="120"/>
      <c r="L56" s="328"/>
    </row>
    <row r="57" spans="1:12" s="111" customFormat="1" ht="19.5" customHeight="1">
      <c r="A57" s="164" t="s">
        <v>202</v>
      </c>
      <c r="B57" s="164"/>
      <c r="C57" s="164"/>
      <c r="D57" s="164"/>
      <c r="E57" s="52"/>
      <c r="G57" s="53"/>
      <c r="H57" s="53"/>
      <c r="I57" s="53"/>
      <c r="J57" s="120"/>
      <c r="L57" s="328"/>
    </row>
    <row r="58" spans="1:14" s="111" customFormat="1" ht="19.5" customHeight="1">
      <c r="A58" s="52"/>
      <c r="B58" s="52" t="s">
        <v>122</v>
      </c>
      <c r="C58" s="52"/>
      <c r="D58" s="52"/>
      <c r="E58" s="52"/>
      <c r="G58" s="53">
        <v>0</v>
      </c>
      <c r="H58" s="53"/>
      <c r="I58" s="53"/>
      <c r="J58" s="53">
        <v>0</v>
      </c>
      <c r="K58" s="53">
        <v>0</v>
      </c>
      <c r="L58" s="325">
        <v>0</v>
      </c>
      <c r="M58" s="53">
        <v>0</v>
      </c>
      <c r="N58" s="53">
        <v>0</v>
      </c>
    </row>
    <row r="59" spans="1:14" s="111" customFormat="1" ht="19.5" customHeight="1">
      <c r="A59" s="52"/>
      <c r="B59" s="52" t="s">
        <v>327</v>
      </c>
      <c r="C59" s="52"/>
      <c r="D59" s="52"/>
      <c r="E59" s="52"/>
      <c r="G59" s="53">
        <v>0</v>
      </c>
      <c r="H59" s="53"/>
      <c r="I59" s="53"/>
      <c r="J59" s="53">
        <v>0</v>
      </c>
      <c r="K59" s="53">
        <v>0</v>
      </c>
      <c r="L59" s="325">
        <v>0</v>
      </c>
      <c r="M59" s="53">
        <v>0</v>
      </c>
      <c r="N59" s="53">
        <v>0</v>
      </c>
    </row>
    <row r="60" spans="1:14" s="111" customFormat="1" ht="19.5" customHeight="1">
      <c r="A60" s="52"/>
      <c r="B60" s="52"/>
      <c r="C60" s="52"/>
      <c r="D60" s="52"/>
      <c r="E60" s="52"/>
      <c r="F60" s="193" t="s">
        <v>9</v>
      </c>
      <c r="G60" s="121">
        <f>SUM(G58:G59)</f>
        <v>0</v>
      </c>
      <c r="H60" s="121">
        <f>SUM(H58:H59)</f>
        <v>0</v>
      </c>
      <c r="I60" s="121"/>
      <c r="J60" s="121">
        <f>SUM(J58:J59)</f>
        <v>0</v>
      </c>
      <c r="K60" s="121">
        <f>SUM(K58:K59)</f>
        <v>0</v>
      </c>
      <c r="L60" s="326">
        <f>SUM(L58:L59)</f>
        <v>0</v>
      </c>
      <c r="M60" s="121">
        <f>SUM(M58:M59)</f>
        <v>0</v>
      </c>
      <c r="N60" s="121">
        <f>SUM(N58:N59)</f>
        <v>0</v>
      </c>
    </row>
    <row r="61" spans="1:14" s="111" customFormat="1" ht="19.5" customHeight="1">
      <c r="A61" s="51" t="s">
        <v>193</v>
      </c>
      <c r="B61" s="51"/>
      <c r="C61" s="52"/>
      <c r="D61" s="52"/>
      <c r="E61" s="52"/>
      <c r="G61" s="163">
        <f aca="true" t="shared" si="3" ref="G61:N61">SUM(G8+G12+G16+G21+G25+G30+G34+G38+G44+G48+G60)</f>
        <v>701321</v>
      </c>
      <c r="H61" s="163">
        <f t="shared" si="3"/>
        <v>749526</v>
      </c>
      <c r="I61" s="163">
        <f t="shared" si="3"/>
        <v>506283</v>
      </c>
      <c r="J61" s="163">
        <f>SUM(J8+J12+J16+J21+J25+J30+J34+J38+J44+J48+J60)</f>
        <v>410615</v>
      </c>
      <c r="K61" s="163">
        <f t="shared" si="3"/>
        <v>95668</v>
      </c>
      <c r="L61" s="330">
        <f t="shared" si="3"/>
        <v>476247</v>
      </c>
      <c r="M61" s="163">
        <f t="shared" si="3"/>
        <v>5794</v>
      </c>
      <c r="N61" s="163">
        <f t="shared" si="3"/>
        <v>19119</v>
      </c>
    </row>
    <row r="62" spans="7:10" s="111" customFormat="1" ht="19.5" customHeight="1">
      <c r="G62" s="122"/>
      <c r="H62" s="122"/>
      <c r="I62" s="122"/>
      <c r="J62" s="122"/>
    </row>
    <row r="63" spans="8:9" s="111" customFormat="1" ht="19.5" customHeight="1">
      <c r="H63" s="122"/>
      <c r="I63" s="122"/>
    </row>
    <row r="64" s="111" customFormat="1" ht="19.5" customHeight="1"/>
    <row r="65" s="111" customFormat="1" ht="19.5" customHeight="1">
      <c r="I65" s="122"/>
    </row>
    <row r="66" s="111" customFormat="1" ht="19.5" customHeight="1">
      <c r="M66" s="122"/>
    </row>
    <row r="67" s="111" customFormat="1" ht="19.5" customHeight="1">
      <c r="J67" s="122"/>
    </row>
    <row r="68" s="111" customFormat="1" ht="19.5" customHeight="1"/>
    <row r="69" s="111" customFormat="1" ht="19.5" customHeight="1"/>
    <row r="70" s="111" customFormat="1" ht="19.5" customHeight="1"/>
    <row r="71" s="111" customFormat="1" ht="19.5" customHeight="1"/>
    <row r="72" s="111" customFormat="1" ht="19.5" customHeight="1"/>
    <row r="73" s="111" customFormat="1" ht="19.5" customHeight="1"/>
    <row r="74" s="111" customFormat="1" ht="19.5" customHeight="1"/>
    <row r="75" s="111" customFormat="1" ht="19.5" customHeight="1"/>
    <row r="76" s="111" customFormat="1" ht="19.5" customHeight="1"/>
    <row r="77" s="111" customFormat="1" ht="19.5" customHeight="1"/>
    <row r="78" s="111" customFormat="1" ht="19.5" customHeight="1"/>
    <row r="79" s="111" customFormat="1" ht="19.5" customHeight="1"/>
    <row r="80" s="111" customFormat="1" ht="19.5" customHeight="1"/>
    <row r="81" s="111" customFormat="1" ht="19.5" customHeight="1"/>
    <row r="82" s="111" customFormat="1" ht="19.5" customHeight="1"/>
    <row r="83" s="111" customFormat="1" ht="19.5" customHeight="1"/>
    <row r="84" s="111" customFormat="1" ht="19.5" customHeight="1"/>
    <row r="85" s="111" customFormat="1" ht="19.5" customHeight="1"/>
    <row r="86" s="111" customFormat="1" ht="19.5" customHeight="1"/>
    <row r="87" s="111" customFormat="1" ht="19.5" customHeight="1"/>
    <row r="88" s="111" customFormat="1" ht="19.5" customHeight="1"/>
    <row r="89" s="111" customFormat="1" ht="19.5" customHeight="1"/>
    <row r="90" s="111" customFormat="1" ht="19.5" customHeight="1"/>
    <row r="91" s="111" customFormat="1" ht="19.5" customHeight="1"/>
    <row r="92" s="111" customFormat="1" ht="19.5" customHeight="1"/>
    <row r="93" s="111" customFormat="1" ht="19.5" customHeight="1"/>
    <row r="94" s="111" customFormat="1" ht="19.5" customHeight="1"/>
    <row r="95" s="111" customFormat="1" ht="19.5" customHeight="1"/>
    <row r="96" s="111" customFormat="1" ht="19.5" customHeight="1"/>
    <row r="97" s="111" customFormat="1" ht="19.5" customHeight="1"/>
    <row r="98" s="111" customFormat="1" ht="19.5" customHeight="1"/>
    <row r="99" s="111" customFormat="1" ht="19.5" customHeight="1"/>
    <row r="100" s="111" customFormat="1" ht="19.5" customHeight="1"/>
    <row r="101" s="111" customFormat="1" ht="19.5" customHeight="1"/>
    <row r="102" s="111" customFormat="1" ht="19.5" customHeight="1"/>
    <row r="103" s="111" customFormat="1" ht="19.5" customHeight="1"/>
    <row r="104" s="111" customFormat="1" ht="19.5" customHeight="1"/>
    <row r="105" s="111" customFormat="1" ht="19.5" customHeight="1"/>
    <row r="106" s="111" customFormat="1" ht="19.5" customHeight="1"/>
    <row r="107" s="111" customFormat="1" ht="19.5" customHeight="1"/>
    <row r="108" s="111" customFormat="1" ht="19.5" customHeight="1"/>
    <row r="109" s="111" customFormat="1" ht="19.5" customHeight="1"/>
    <row r="110" s="111" customFormat="1" ht="19.5" customHeight="1"/>
    <row r="111" s="111" customFormat="1" ht="19.5" customHeight="1"/>
    <row r="112" s="111" customFormat="1" ht="19.5" customHeight="1"/>
    <row r="113" s="111" customFormat="1" ht="19.5" customHeight="1"/>
    <row r="114" s="111" customFormat="1" ht="19.5" customHeight="1"/>
    <row r="115" s="111" customFormat="1" ht="19.5" customHeight="1"/>
    <row r="116" s="111" customFormat="1" ht="19.5" customHeight="1"/>
    <row r="117" s="111" customFormat="1" ht="19.5" customHeight="1"/>
    <row r="118" s="111" customFormat="1" ht="19.5" customHeight="1"/>
    <row r="119" s="111" customFormat="1" ht="19.5" customHeight="1"/>
    <row r="120" s="111" customFormat="1" ht="19.5" customHeight="1"/>
    <row r="121" s="111" customFormat="1" ht="19.5" customHeight="1"/>
    <row r="122" s="111" customFormat="1" ht="19.5" customHeight="1"/>
    <row r="123" s="111" customFormat="1" ht="19.5" customHeight="1"/>
    <row r="124" s="111" customFormat="1" ht="19.5" customHeight="1"/>
    <row r="125" s="111" customFormat="1" ht="19.5" customHeight="1"/>
    <row r="126" s="111" customFormat="1" ht="19.5" customHeight="1"/>
    <row r="127" s="111" customFormat="1" ht="19.5" customHeight="1"/>
    <row r="128" s="111" customFormat="1" ht="19.5" customHeight="1"/>
    <row r="129" s="111" customFormat="1" ht="19.5" customHeight="1"/>
    <row r="130" s="111" customFormat="1" ht="19.5" customHeight="1"/>
    <row r="131" s="111" customFormat="1" ht="19.5" customHeight="1"/>
    <row r="132" s="111" customFormat="1" ht="19.5" customHeight="1"/>
    <row r="133" s="111" customFormat="1" ht="19.5" customHeight="1"/>
    <row r="134" s="111" customFormat="1" ht="19.5" customHeight="1"/>
    <row r="135" s="111" customFormat="1" ht="19.5" customHeight="1"/>
    <row r="136" s="111" customFormat="1" ht="19.5" customHeight="1"/>
    <row r="137" s="111" customFormat="1" ht="19.5" customHeight="1"/>
    <row r="138" s="111" customFormat="1" ht="19.5" customHeight="1"/>
    <row r="139" s="111" customFormat="1" ht="19.5" customHeight="1"/>
    <row r="140" s="111" customFormat="1" ht="19.5" customHeight="1"/>
    <row r="141" s="111" customFormat="1" ht="19.5" customHeight="1"/>
    <row r="142" s="111" customFormat="1" ht="19.5" customHeight="1"/>
    <row r="143" s="111" customFormat="1" ht="19.5" customHeight="1"/>
    <row r="144" s="111" customFormat="1" ht="19.5" customHeight="1"/>
    <row r="145" s="111" customFormat="1" ht="19.5" customHeight="1"/>
    <row r="146" s="111" customFormat="1" ht="19.5" customHeight="1"/>
    <row r="147" s="111" customFormat="1" ht="19.5" customHeight="1"/>
    <row r="148" s="111" customFormat="1" ht="19.5" customHeight="1"/>
    <row r="149" s="111" customFormat="1" ht="19.5" customHeight="1"/>
    <row r="150" s="111" customFormat="1" ht="19.5" customHeight="1"/>
    <row r="151" s="111" customFormat="1" ht="19.5" customHeight="1"/>
    <row r="152" s="111" customFormat="1" ht="19.5" customHeight="1"/>
    <row r="153" s="111" customFormat="1" ht="19.5" customHeight="1"/>
    <row r="154" s="111" customFormat="1" ht="19.5" customHeight="1"/>
    <row r="155" s="111" customFormat="1" ht="19.5" customHeight="1"/>
    <row r="156" s="111" customFormat="1" ht="19.5" customHeight="1"/>
    <row r="157" s="111" customFormat="1" ht="19.5" customHeight="1"/>
    <row r="158" s="111" customFormat="1" ht="19.5" customHeight="1"/>
    <row r="159" s="111" customFormat="1" ht="19.5" customHeight="1"/>
    <row r="160" s="111" customFormat="1" ht="19.5" customHeight="1"/>
    <row r="161" s="111" customFormat="1" ht="19.5" customHeight="1"/>
    <row r="162" s="111" customFormat="1" ht="19.5" customHeight="1"/>
    <row r="163" s="111" customFormat="1" ht="19.5" customHeight="1"/>
    <row r="164" s="111" customFormat="1" ht="19.5" customHeight="1"/>
    <row r="165" s="111" customFormat="1" ht="19.5" customHeight="1"/>
    <row r="166" s="111" customFormat="1" ht="19.5" customHeight="1"/>
    <row r="167" s="111" customFormat="1" ht="19.5" customHeight="1"/>
    <row r="168" s="111" customFormat="1" ht="19.5" customHeight="1"/>
    <row r="169" s="111" customFormat="1" ht="19.5" customHeight="1"/>
    <row r="170" s="111" customFormat="1" ht="19.5" customHeight="1"/>
    <row r="171" s="111" customFormat="1" ht="19.5" customHeight="1"/>
    <row r="172" s="111" customFormat="1" ht="19.5" customHeight="1"/>
    <row r="173" s="111" customFormat="1" ht="19.5" customHeight="1"/>
    <row r="174" s="111" customFormat="1" ht="19.5" customHeight="1"/>
    <row r="175" s="111" customFormat="1" ht="19.5" customHeight="1"/>
    <row r="176" s="111" customFormat="1" ht="19.5" customHeight="1"/>
    <row r="177" s="111" customFormat="1" ht="19.5" customHeight="1"/>
    <row r="178" s="111" customFormat="1" ht="19.5" customHeight="1"/>
    <row r="179" s="111" customFormat="1" ht="19.5" customHeight="1"/>
    <row r="180" s="111" customFormat="1" ht="19.5" customHeight="1"/>
    <row r="181" s="111" customFormat="1" ht="19.5" customHeight="1"/>
    <row r="182" s="111" customFormat="1" ht="19.5" customHeight="1"/>
    <row r="183" s="111" customFormat="1" ht="19.5" customHeight="1"/>
    <row r="184" s="111" customFormat="1" ht="19.5" customHeight="1"/>
    <row r="185" s="111" customFormat="1" ht="19.5" customHeight="1"/>
    <row r="186" s="111" customFormat="1" ht="19.5" customHeight="1"/>
    <row r="187" s="111" customFormat="1" ht="19.5" customHeight="1"/>
    <row r="188" s="111" customFormat="1" ht="19.5" customHeight="1"/>
    <row r="189" s="111" customFormat="1" ht="19.5" customHeight="1"/>
    <row r="190" s="111" customFormat="1" ht="19.5" customHeight="1"/>
    <row r="191" s="111" customFormat="1" ht="19.5" customHeight="1"/>
    <row r="192" s="111" customFormat="1" ht="19.5" customHeight="1"/>
    <row r="193" s="111" customFormat="1" ht="19.5" customHeight="1"/>
    <row r="194" s="111" customFormat="1" ht="19.5" customHeight="1"/>
    <row r="195" s="111" customFormat="1" ht="19.5" customHeight="1"/>
    <row r="196" s="111" customFormat="1" ht="19.5" customHeight="1"/>
    <row r="197" s="111" customFormat="1" ht="19.5" customHeight="1"/>
    <row r="198" s="111" customFormat="1" ht="19.5" customHeight="1"/>
    <row r="199" s="111" customFormat="1" ht="19.5" customHeight="1"/>
    <row r="200" s="111" customFormat="1" ht="19.5" customHeight="1"/>
    <row r="201" s="111" customFormat="1" ht="19.5" customHeight="1"/>
    <row r="202" s="111" customFormat="1" ht="19.5" customHeight="1"/>
    <row r="203" s="111" customFormat="1" ht="19.5" customHeight="1"/>
    <row r="204" s="111" customFormat="1" ht="19.5" customHeight="1"/>
    <row r="205" s="111" customFormat="1" ht="19.5" customHeight="1"/>
    <row r="206" s="111" customFormat="1" ht="19.5" customHeight="1"/>
    <row r="207" s="111" customFormat="1" ht="19.5" customHeight="1"/>
    <row r="208" s="111" customFormat="1" ht="19.5" customHeight="1"/>
    <row r="209" s="111" customFormat="1" ht="19.5" customHeight="1"/>
    <row r="210" s="111" customFormat="1" ht="19.5" customHeight="1"/>
    <row r="211" s="111" customFormat="1" ht="19.5" customHeight="1"/>
    <row r="212" s="111" customFormat="1" ht="19.5" customHeight="1"/>
    <row r="213" s="111" customFormat="1" ht="19.5" customHeight="1"/>
    <row r="214" s="111" customFormat="1" ht="19.5" customHeight="1"/>
    <row r="215" s="111" customFormat="1" ht="19.5" customHeight="1"/>
    <row r="216" s="111" customFormat="1" ht="19.5" customHeight="1"/>
    <row r="217" s="111" customFormat="1" ht="19.5" customHeight="1"/>
    <row r="218" s="111" customFormat="1" ht="19.5" customHeight="1"/>
    <row r="219" s="111" customFormat="1" ht="19.5" customHeight="1"/>
    <row r="220" s="111" customFormat="1" ht="19.5" customHeight="1"/>
    <row r="221" s="111" customFormat="1" ht="19.5" customHeight="1"/>
    <row r="222" s="111" customFormat="1" ht="19.5" customHeight="1"/>
    <row r="223" s="111" customFormat="1" ht="19.5" customHeight="1"/>
    <row r="224" s="111" customFormat="1" ht="19.5" customHeight="1"/>
    <row r="225" s="111" customFormat="1" ht="19.5" customHeight="1"/>
    <row r="226" s="111" customFormat="1" ht="19.5" customHeight="1"/>
    <row r="227" s="111" customFormat="1" ht="19.5" customHeight="1"/>
    <row r="228" s="111" customFormat="1" ht="19.5" customHeight="1"/>
    <row r="229" s="111" customFormat="1" ht="19.5" customHeight="1"/>
    <row r="230" s="111" customFormat="1" ht="19.5" customHeight="1"/>
    <row r="231" s="111" customFormat="1" ht="19.5" customHeight="1"/>
    <row r="232" s="111" customFormat="1" ht="19.5" customHeight="1"/>
    <row r="233" s="111" customFormat="1" ht="19.5" customHeight="1"/>
    <row r="234" s="111" customFormat="1" ht="19.5" customHeight="1"/>
    <row r="235" s="111" customFormat="1" ht="19.5" customHeight="1"/>
    <row r="236" s="111" customFormat="1" ht="19.5" customHeight="1"/>
    <row r="237" s="111" customFormat="1" ht="19.5" customHeight="1"/>
    <row r="238" s="111" customFormat="1" ht="19.5" customHeight="1"/>
    <row r="239" s="111" customFormat="1" ht="19.5" customHeight="1"/>
    <row r="240" s="111" customFormat="1" ht="19.5" customHeight="1"/>
    <row r="241" s="111" customFormat="1" ht="19.5" customHeight="1"/>
    <row r="242" s="111" customFormat="1" ht="19.5" customHeight="1"/>
    <row r="243" s="111" customFormat="1" ht="19.5" customHeight="1"/>
    <row r="244" s="111" customFormat="1" ht="19.5" customHeight="1"/>
    <row r="245" s="111" customFormat="1" ht="19.5" customHeight="1"/>
    <row r="246" s="111" customFormat="1" ht="19.5" customHeight="1"/>
    <row r="247" s="111" customFormat="1" ht="19.5" customHeight="1"/>
    <row r="248" s="111" customFormat="1" ht="19.5" customHeight="1"/>
    <row r="249" s="111" customFormat="1" ht="19.5" customHeight="1"/>
    <row r="250" s="111" customFormat="1" ht="19.5" customHeight="1"/>
    <row r="251" s="111" customFormat="1" ht="19.5" customHeight="1"/>
    <row r="252" s="111" customFormat="1" ht="19.5" customHeight="1"/>
    <row r="253" s="111" customFormat="1" ht="19.5" customHeight="1"/>
    <row r="254" s="111" customFormat="1" ht="19.5" customHeight="1"/>
    <row r="255" s="111" customFormat="1" ht="19.5" customHeight="1"/>
    <row r="256" s="111" customFormat="1" ht="19.5" customHeight="1"/>
    <row r="257" s="111" customFormat="1" ht="19.5" customHeight="1"/>
    <row r="258" s="111" customFormat="1" ht="19.5" customHeight="1"/>
    <row r="259" s="111" customFormat="1" ht="19.5" customHeight="1"/>
    <row r="260" s="111" customFormat="1" ht="19.5" customHeight="1"/>
    <row r="261" s="111" customFormat="1" ht="19.5" customHeight="1"/>
    <row r="262" s="111" customFormat="1" ht="19.5" customHeight="1"/>
    <row r="263" s="111" customFormat="1" ht="19.5" customHeight="1"/>
    <row r="264" s="111" customFormat="1" ht="19.5" customHeight="1"/>
    <row r="265" s="111" customFormat="1" ht="19.5" customHeight="1"/>
    <row r="266" s="111" customFormat="1" ht="19.5" customHeight="1"/>
    <row r="267" s="111" customFormat="1" ht="19.5" customHeight="1"/>
    <row r="268" s="111" customFormat="1" ht="19.5" customHeight="1"/>
    <row r="269" s="111" customFormat="1" ht="19.5" customHeight="1"/>
    <row r="270" s="111" customFormat="1" ht="19.5" customHeight="1"/>
    <row r="271" s="111" customFormat="1" ht="19.5" customHeight="1"/>
    <row r="272" s="111" customFormat="1" ht="19.5" customHeight="1"/>
    <row r="273" s="111" customFormat="1" ht="19.5" customHeight="1"/>
    <row r="274" s="111" customFormat="1" ht="19.5" customHeight="1"/>
    <row r="275" s="111" customFormat="1" ht="19.5" customHeight="1"/>
    <row r="276" s="111" customFormat="1" ht="19.5" customHeight="1"/>
    <row r="277" s="111" customFormat="1" ht="19.5" customHeight="1"/>
    <row r="278" s="111" customFormat="1" ht="19.5" customHeight="1"/>
    <row r="279" s="111" customFormat="1" ht="19.5" customHeight="1"/>
    <row r="280" s="111" customFormat="1" ht="19.5" customHeight="1"/>
    <row r="281" s="111" customFormat="1" ht="19.5" customHeight="1"/>
    <row r="282" s="111" customFormat="1" ht="19.5" customHeight="1"/>
    <row r="283" s="111" customFormat="1" ht="19.5" customHeight="1"/>
    <row r="284" s="111" customFormat="1" ht="19.5" customHeight="1"/>
    <row r="285" s="111" customFormat="1" ht="19.5" customHeight="1"/>
    <row r="286" s="111" customFormat="1" ht="19.5" customHeight="1"/>
    <row r="287" s="111" customFormat="1" ht="19.5" customHeight="1"/>
    <row r="288" s="111" customFormat="1" ht="19.5" customHeight="1"/>
    <row r="289" s="111" customFormat="1" ht="19.5" customHeight="1"/>
    <row r="290" s="111" customFormat="1" ht="19.5" customHeight="1"/>
    <row r="291" s="111" customFormat="1" ht="19.5" customHeight="1"/>
    <row r="292" s="111" customFormat="1" ht="19.5" customHeight="1"/>
    <row r="293" s="111" customFormat="1" ht="19.5" customHeight="1"/>
    <row r="294" s="111" customFormat="1" ht="19.5" customHeight="1"/>
    <row r="295" s="111" customFormat="1" ht="19.5" customHeight="1"/>
    <row r="296" s="111" customFormat="1" ht="19.5" customHeight="1"/>
    <row r="297" s="111" customFormat="1" ht="19.5" customHeight="1"/>
    <row r="298" s="111" customFormat="1" ht="19.5" customHeight="1"/>
    <row r="299" s="111" customFormat="1" ht="19.5" customHeight="1"/>
    <row r="300" s="111" customFormat="1" ht="19.5" customHeight="1"/>
    <row r="301" s="111" customFormat="1" ht="19.5" customHeight="1"/>
    <row r="302" s="111" customFormat="1" ht="19.5" customHeight="1"/>
    <row r="303" s="111" customFormat="1" ht="19.5" customHeight="1"/>
    <row r="304" s="111" customFormat="1" ht="19.5" customHeight="1"/>
    <row r="305" s="111" customFormat="1" ht="19.5" customHeight="1"/>
    <row r="306" s="111" customFormat="1" ht="19.5" customHeight="1"/>
    <row r="307" s="111" customFormat="1" ht="19.5" customHeight="1"/>
    <row r="308" s="111" customFormat="1" ht="19.5" customHeight="1"/>
    <row r="309" s="111" customFormat="1" ht="19.5" customHeight="1"/>
    <row r="310" s="111" customFormat="1" ht="19.5" customHeight="1"/>
    <row r="311" s="111" customFormat="1" ht="19.5" customHeight="1"/>
    <row r="312" s="111" customFormat="1" ht="19.5" customHeight="1"/>
    <row r="313" s="111" customFormat="1" ht="19.5" customHeight="1"/>
    <row r="314" s="111" customFormat="1" ht="19.5" customHeight="1"/>
    <row r="315" s="111" customFormat="1" ht="19.5" customHeight="1"/>
    <row r="316" s="111" customFormat="1" ht="19.5" customHeight="1"/>
    <row r="317" s="111" customFormat="1" ht="19.5" customHeight="1"/>
    <row r="318" s="111" customFormat="1" ht="19.5" customHeight="1"/>
    <row r="319" s="111" customFormat="1" ht="19.5" customHeight="1"/>
    <row r="320" s="111" customFormat="1" ht="19.5" customHeight="1"/>
    <row r="321" s="111" customFormat="1" ht="19.5" customHeight="1"/>
    <row r="322" s="111" customFormat="1" ht="19.5" customHeight="1"/>
    <row r="323" s="111" customFormat="1" ht="19.5" customHeight="1"/>
    <row r="324" s="111" customFormat="1" ht="19.5" customHeight="1"/>
    <row r="325" s="111" customFormat="1" ht="19.5" customHeight="1"/>
    <row r="326" s="111" customFormat="1" ht="19.5" customHeight="1"/>
    <row r="327" s="111" customFormat="1" ht="19.5" customHeight="1"/>
    <row r="328" s="111" customFormat="1" ht="19.5" customHeight="1"/>
    <row r="329" s="111" customFormat="1" ht="19.5" customHeight="1"/>
    <row r="330" s="111" customFormat="1" ht="19.5" customHeight="1"/>
    <row r="331" s="111" customFormat="1" ht="19.5" customHeight="1"/>
    <row r="332" s="111" customFormat="1" ht="19.5" customHeight="1"/>
    <row r="333" s="111" customFormat="1" ht="19.5" customHeight="1"/>
    <row r="334" s="111" customFormat="1" ht="19.5" customHeight="1"/>
    <row r="335" s="111" customFormat="1" ht="19.5" customHeight="1"/>
    <row r="336" s="111" customFormat="1" ht="19.5" customHeight="1"/>
    <row r="337" s="111" customFormat="1" ht="19.5" customHeight="1"/>
    <row r="338" s="111" customFormat="1" ht="19.5" customHeight="1"/>
    <row r="339" s="111" customFormat="1" ht="19.5" customHeight="1"/>
    <row r="340" s="111" customFormat="1" ht="19.5" customHeight="1"/>
    <row r="341" s="111" customFormat="1" ht="19.5" customHeight="1"/>
    <row r="342" s="111" customFormat="1" ht="19.5" customHeight="1"/>
    <row r="343" s="111" customFormat="1" ht="19.5" customHeight="1"/>
    <row r="344" s="111" customFormat="1" ht="19.5" customHeight="1"/>
    <row r="345" s="111" customFormat="1" ht="19.5" customHeight="1"/>
    <row r="346" s="111" customFormat="1" ht="19.5" customHeight="1"/>
    <row r="347" s="111" customFormat="1" ht="19.5" customHeight="1"/>
    <row r="348" s="111" customFormat="1" ht="19.5" customHeight="1"/>
    <row r="349" s="111" customFormat="1" ht="19.5" customHeight="1"/>
    <row r="350" s="111" customFormat="1" ht="19.5" customHeight="1"/>
    <row r="351" s="111" customFormat="1" ht="19.5" customHeight="1"/>
    <row r="352" s="111" customFormat="1" ht="19.5" customHeight="1"/>
    <row r="353" s="111" customFormat="1" ht="19.5" customHeight="1"/>
    <row r="354" s="111" customFormat="1" ht="19.5" customHeight="1"/>
    <row r="355" s="111" customFormat="1" ht="19.5" customHeight="1"/>
    <row r="356" s="111" customFormat="1" ht="19.5" customHeight="1"/>
    <row r="357" s="111" customFormat="1" ht="19.5" customHeight="1"/>
    <row r="358" s="111" customFormat="1" ht="19.5" customHeight="1"/>
    <row r="359" s="111" customFormat="1" ht="19.5" customHeight="1"/>
    <row r="360" s="111" customFormat="1" ht="19.5" customHeight="1"/>
    <row r="361" s="111" customFormat="1" ht="19.5" customHeight="1"/>
    <row r="362" s="111" customFormat="1" ht="19.5" customHeight="1"/>
    <row r="363" s="111" customFormat="1" ht="19.5" customHeight="1"/>
    <row r="364" s="111" customFormat="1" ht="19.5" customHeight="1"/>
    <row r="365" s="111" customFormat="1" ht="19.5" customHeight="1"/>
    <row r="366" s="111" customFormat="1" ht="19.5" customHeight="1"/>
    <row r="367" s="111" customFormat="1" ht="19.5" customHeight="1"/>
    <row r="368" s="111" customFormat="1" ht="19.5" customHeight="1"/>
    <row r="369" s="111" customFormat="1" ht="19.5" customHeight="1"/>
    <row r="370" s="111" customFormat="1" ht="19.5" customHeight="1"/>
    <row r="371" s="111" customFormat="1" ht="19.5" customHeight="1"/>
    <row r="372" s="111" customFormat="1" ht="19.5" customHeight="1"/>
    <row r="373" s="111" customFormat="1" ht="19.5" customHeight="1"/>
    <row r="374" s="111" customFormat="1" ht="19.5" customHeight="1"/>
    <row r="375" s="111" customFormat="1" ht="19.5" customHeight="1"/>
    <row r="376" s="111" customFormat="1" ht="19.5" customHeight="1"/>
    <row r="377" s="111" customFormat="1" ht="19.5" customHeight="1"/>
    <row r="378" s="111" customFormat="1" ht="19.5" customHeight="1"/>
    <row r="379" s="111" customFormat="1" ht="19.5" customHeight="1"/>
    <row r="380" s="111" customFormat="1" ht="19.5" customHeight="1"/>
    <row r="381" s="111" customFormat="1" ht="19.5" customHeight="1"/>
    <row r="382" s="111" customFormat="1" ht="19.5" customHeight="1"/>
    <row r="383" s="111" customFormat="1" ht="19.5" customHeight="1"/>
    <row r="384" s="111" customFormat="1" ht="19.5" customHeight="1"/>
    <row r="385" s="111" customFormat="1" ht="19.5" customHeight="1"/>
    <row r="386" s="111" customFormat="1" ht="19.5" customHeight="1"/>
    <row r="387" s="111" customFormat="1" ht="19.5" customHeight="1"/>
    <row r="388" s="111" customFormat="1" ht="19.5" customHeight="1"/>
    <row r="389" s="111" customFormat="1" ht="19.5" customHeight="1"/>
    <row r="390" s="111" customFormat="1" ht="19.5" customHeight="1"/>
    <row r="391" s="111" customFormat="1" ht="19.5" customHeight="1"/>
    <row r="392" s="111" customFormat="1" ht="19.5" customHeight="1"/>
    <row r="393" s="111" customFormat="1" ht="19.5" customHeight="1"/>
    <row r="394" s="111" customFormat="1" ht="19.5" customHeight="1"/>
    <row r="395" s="111" customFormat="1" ht="19.5" customHeight="1"/>
    <row r="396" s="111" customFormat="1" ht="19.5" customHeight="1"/>
    <row r="397" s="111" customFormat="1" ht="19.5" customHeight="1"/>
    <row r="398" s="111" customFormat="1" ht="19.5" customHeight="1"/>
    <row r="399" s="111" customFormat="1" ht="19.5" customHeight="1"/>
    <row r="400" s="111" customFormat="1" ht="19.5" customHeight="1"/>
    <row r="401" s="111" customFormat="1" ht="19.5" customHeight="1"/>
    <row r="402" s="111" customFormat="1" ht="19.5" customHeight="1"/>
    <row r="403" s="111" customFormat="1" ht="19.5" customHeight="1"/>
    <row r="404" s="111" customFormat="1" ht="19.5" customHeight="1"/>
    <row r="405" s="111" customFormat="1" ht="19.5" customHeight="1"/>
    <row r="406" s="111" customFormat="1" ht="19.5" customHeight="1"/>
    <row r="407" s="111" customFormat="1" ht="19.5" customHeight="1"/>
    <row r="408" s="111" customFormat="1" ht="19.5" customHeight="1"/>
    <row r="409" s="111" customFormat="1" ht="19.5" customHeight="1"/>
    <row r="410" s="111" customFormat="1" ht="19.5" customHeight="1"/>
    <row r="411" s="111" customFormat="1" ht="19.5" customHeight="1"/>
    <row r="412" s="111" customFormat="1" ht="19.5" customHeight="1"/>
    <row r="413" s="111" customFormat="1" ht="19.5" customHeight="1"/>
    <row r="414" s="111" customFormat="1" ht="19.5" customHeight="1"/>
    <row r="415" s="111" customFormat="1" ht="19.5" customHeight="1"/>
    <row r="416" s="111" customFormat="1" ht="19.5" customHeight="1"/>
    <row r="417" s="111" customFormat="1" ht="19.5" customHeight="1"/>
    <row r="418" s="111" customFormat="1" ht="19.5" customHeight="1"/>
    <row r="419" s="111" customFormat="1" ht="19.5" customHeight="1"/>
    <row r="420" s="111" customFormat="1" ht="19.5" customHeight="1"/>
    <row r="421" s="111" customFormat="1" ht="19.5" customHeight="1"/>
    <row r="422" s="111" customFormat="1" ht="19.5" customHeight="1"/>
    <row r="423" s="111" customFormat="1" ht="19.5" customHeight="1"/>
    <row r="424" s="111" customFormat="1" ht="19.5" customHeight="1"/>
    <row r="425" s="111" customFormat="1" ht="19.5" customHeight="1"/>
    <row r="426" s="111" customFormat="1" ht="19.5" customHeight="1"/>
    <row r="427" s="111" customFormat="1" ht="19.5" customHeight="1"/>
    <row r="428" s="111" customFormat="1" ht="19.5" customHeight="1"/>
    <row r="429" s="111" customFormat="1" ht="19.5" customHeight="1"/>
    <row r="430" s="111" customFormat="1" ht="19.5" customHeight="1"/>
    <row r="431" s="111" customFormat="1" ht="19.5" customHeight="1"/>
    <row r="432" s="111" customFormat="1" ht="19.5" customHeight="1"/>
    <row r="433" s="111" customFormat="1" ht="19.5" customHeight="1"/>
    <row r="434" s="111" customFormat="1" ht="19.5" customHeight="1"/>
    <row r="435" s="111" customFormat="1" ht="19.5" customHeight="1"/>
    <row r="436" s="111" customFormat="1" ht="19.5" customHeight="1"/>
    <row r="437" s="111" customFormat="1" ht="19.5" customHeight="1"/>
    <row r="438" s="111" customFormat="1" ht="19.5" customHeight="1"/>
    <row r="439" s="111" customFormat="1" ht="19.5" customHeight="1"/>
    <row r="440" s="111" customFormat="1" ht="19.5" customHeight="1"/>
    <row r="441" s="111" customFormat="1" ht="19.5" customHeight="1"/>
    <row r="442" s="111" customFormat="1" ht="19.5" customHeight="1"/>
    <row r="443" s="111" customFormat="1" ht="19.5" customHeight="1"/>
    <row r="444" s="111" customFormat="1" ht="19.5" customHeight="1"/>
    <row r="445" s="111" customFormat="1" ht="19.5" customHeight="1"/>
    <row r="446" s="111" customFormat="1" ht="19.5" customHeight="1"/>
    <row r="447" s="111" customFormat="1" ht="19.5" customHeight="1"/>
    <row r="448" s="111" customFormat="1" ht="19.5" customHeight="1"/>
    <row r="449" s="111" customFormat="1" ht="19.5" customHeight="1"/>
    <row r="450" s="111" customFormat="1" ht="19.5" customHeight="1"/>
    <row r="451" s="111" customFormat="1" ht="19.5" customHeight="1"/>
    <row r="452" s="111" customFormat="1" ht="19.5" customHeight="1"/>
    <row r="453" s="111" customFormat="1" ht="19.5" customHeight="1"/>
    <row r="454" s="111" customFormat="1" ht="19.5" customHeight="1"/>
    <row r="455" s="111" customFormat="1" ht="19.5" customHeight="1"/>
    <row r="456" s="111" customFormat="1" ht="19.5" customHeight="1"/>
    <row r="457" s="111" customFormat="1" ht="19.5" customHeight="1"/>
    <row r="458" s="111" customFormat="1" ht="19.5" customHeight="1"/>
    <row r="459" s="111" customFormat="1" ht="19.5" customHeight="1"/>
    <row r="460" s="111" customFormat="1" ht="19.5" customHeight="1"/>
    <row r="461" s="111" customFormat="1" ht="19.5" customHeight="1"/>
    <row r="462" s="111" customFormat="1" ht="19.5" customHeight="1"/>
    <row r="463" s="111" customFormat="1" ht="19.5" customHeight="1"/>
    <row r="464" s="111" customFormat="1" ht="19.5" customHeight="1"/>
    <row r="465" s="111" customFormat="1" ht="19.5" customHeight="1"/>
    <row r="466" s="111" customFormat="1" ht="19.5" customHeight="1"/>
    <row r="467" s="111" customFormat="1" ht="19.5" customHeight="1"/>
    <row r="468" s="111" customFormat="1" ht="19.5" customHeight="1"/>
    <row r="469" s="111" customFormat="1" ht="19.5" customHeight="1"/>
    <row r="470" s="111" customFormat="1" ht="19.5" customHeight="1"/>
    <row r="471" s="111" customFormat="1" ht="19.5" customHeight="1"/>
    <row r="472" s="111" customFormat="1" ht="19.5" customHeight="1"/>
    <row r="473" s="111" customFormat="1" ht="19.5" customHeight="1"/>
    <row r="474" s="111" customFormat="1" ht="19.5" customHeight="1"/>
    <row r="475" s="111" customFormat="1" ht="19.5" customHeight="1"/>
    <row r="476" s="111" customFormat="1" ht="19.5" customHeight="1"/>
    <row r="477" s="111" customFormat="1" ht="19.5" customHeight="1"/>
    <row r="478" s="111" customFormat="1" ht="19.5" customHeight="1"/>
    <row r="479" s="111" customFormat="1" ht="19.5" customHeight="1"/>
    <row r="480" s="111" customFormat="1" ht="19.5" customHeight="1"/>
    <row r="481" s="111" customFormat="1" ht="19.5" customHeight="1"/>
    <row r="482" s="111" customFormat="1" ht="19.5" customHeight="1"/>
    <row r="483" s="111" customFormat="1" ht="19.5" customHeight="1"/>
    <row r="484" s="111" customFormat="1" ht="19.5" customHeight="1"/>
    <row r="485" s="111" customFormat="1" ht="19.5" customHeight="1"/>
    <row r="486" s="111" customFormat="1" ht="19.5" customHeight="1"/>
    <row r="487" s="111" customFormat="1" ht="19.5" customHeight="1"/>
    <row r="488" s="111" customFormat="1" ht="19.5" customHeight="1"/>
    <row r="489" s="111" customFormat="1" ht="19.5" customHeight="1"/>
    <row r="490" s="111" customFormat="1" ht="19.5" customHeight="1"/>
    <row r="491" s="111" customFormat="1" ht="19.5" customHeight="1"/>
    <row r="492" s="111" customFormat="1" ht="19.5" customHeight="1"/>
    <row r="493" s="111" customFormat="1" ht="19.5" customHeight="1"/>
    <row r="494" s="111" customFormat="1" ht="19.5" customHeight="1"/>
    <row r="495" s="111" customFormat="1" ht="19.5" customHeight="1"/>
    <row r="496" s="111" customFormat="1" ht="19.5" customHeight="1"/>
    <row r="497" s="111" customFormat="1" ht="19.5" customHeight="1"/>
    <row r="498" s="111" customFormat="1" ht="19.5" customHeight="1"/>
    <row r="499" s="111" customFormat="1" ht="19.5" customHeight="1"/>
    <row r="500" s="111" customFormat="1" ht="19.5" customHeight="1"/>
    <row r="501" s="111" customFormat="1" ht="19.5" customHeight="1"/>
    <row r="502" s="111" customFormat="1" ht="19.5" customHeight="1"/>
    <row r="503" s="111" customFormat="1" ht="19.5" customHeight="1"/>
    <row r="504" s="111" customFormat="1" ht="19.5" customHeight="1"/>
    <row r="505" s="111" customFormat="1" ht="19.5" customHeight="1"/>
    <row r="506" s="111" customFormat="1" ht="19.5" customHeight="1"/>
    <row r="507" s="111" customFormat="1" ht="19.5" customHeight="1"/>
    <row r="508" s="111" customFormat="1" ht="19.5" customHeight="1"/>
    <row r="509" s="111" customFormat="1" ht="19.5" customHeight="1"/>
    <row r="510" s="111" customFormat="1" ht="19.5" customHeight="1"/>
    <row r="511" s="111" customFormat="1" ht="19.5" customHeight="1"/>
    <row r="512" s="111" customFormat="1" ht="19.5" customHeight="1"/>
    <row r="513" s="111" customFormat="1" ht="19.5" customHeight="1"/>
    <row r="514" s="111" customFormat="1" ht="19.5" customHeight="1"/>
    <row r="515" s="111" customFormat="1" ht="19.5" customHeight="1"/>
    <row r="516" s="111" customFormat="1" ht="19.5" customHeight="1"/>
    <row r="517" s="111" customFormat="1" ht="19.5" customHeight="1"/>
    <row r="518" s="111" customFormat="1" ht="19.5" customHeight="1"/>
    <row r="519" s="111" customFormat="1" ht="19.5" customHeight="1"/>
    <row r="520" s="111" customFormat="1" ht="19.5" customHeight="1"/>
    <row r="521" s="111" customFormat="1" ht="19.5" customHeight="1"/>
    <row r="522" s="111" customFormat="1" ht="19.5" customHeight="1"/>
    <row r="523" s="111" customFormat="1" ht="19.5" customHeight="1"/>
    <row r="524" s="111" customFormat="1" ht="19.5" customHeight="1"/>
    <row r="525" s="111" customFormat="1" ht="19.5" customHeight="1"/>
    <row r="526" s="111" customFormat="1" ht="19.5" customHeight="1"/>
    <row r="527" s="111" customFormat="1" ht="19.5" customHeight="1"/>
    <row r="528" s="111" customFormat="1" ht="19.5" customHeight="1"/>
    <row r="529" s="111" customFormat="1" ht="19.5" customHeight="1"/>
    <row r="530" s="111" customFormat="1" ht="19.5" customHeight="1"/>
    <row r="531" s="111" customFormat="1" ht="19.5" customHeight="1"/>
    <row r="532" s="111" customFormat="1" ht="19.5" customHeight="1"/>
    <row r="533" s="111" customFormat="1" ht="19.5" customHeight="1"/>
    <row r="534" s="111" customFormat="1" ht="19.5" customHeight="1"/>
    <row r="535" s="111" customFormat="1" ht="19.5" customHeight="1"/>
    <row r="536" s="111" customFormat="1" ht="19.5" customHeight="1"/>
    <row r="537" s="111" customFormat="1" ht="19.5" customHeight="1"/>
    <row r="538" s="111" customFormat="1" ht="19.5" customHeight="1"/>
    <row r="539" s="111" customFormat="1" ht="19.5" customHeight="1"/>
    <row r="540" s="111" customFormat="1" ht="19.5" customHeight="1"/>
    <row r="541" s="111" customFormat="1" ht="19.5" customHeight="1"/>
    <row r="542" s="111" customFormat="1" ht="19.5" customHeight="1"/>
    <row r="543" s="111" customFormat="1" ht="19.5" customHeight="1"/>
    <row r="544" s="111" customFormat="1" ht="19.5" customHeight="1"/>
    <row r="545" s="111" customFormat="1" ht="19.5" customHeight="1"/>
    <row r="546" s="111" customFormat="1" ht="19.5" customHeight="1"/>
    <row r="547" s="111" customFormat="1" ht="19.5" customHeight="1"/>
    <row r="548" s="111" customFormat="1" ht="19.5" customHeight="1"/>
    <row r="549" s="111" customFormat="1" ht="19.5" customHeight="1"/>
    <row r="550" s="111" customFormat="1" ht="19.5" customHeight="1"/>
    <row r="551" s="111" customFormat="1" ht="19.5" customHeight="1"/>
    <row r="552" s="111" customFormat="1" ht="19.5" customHeight="1"/>
    <row r="553" s="111" customFormat="1" ht="19.5" customHeight="1"/>
    <row r="554" s="111" customFormat="1" ht="19.5" customHeight="1"/>
    <row r="555" s="111" customFormat="1" ht="19.5" customHeight="1"/>
    <row r="556" s="111" customFormat="1" ht="19.5" customHeight="1"/>
    <row r="557" s="111" customFormat="1" ht="19.5" customHeight="1"/>
    <row r="558" s="111" customFormat="1" ht="19.5" customHeight="1"/>
    <row r="559" s="111" customFormat="1" ht="19.5" customHeight="1"/>
    <row r="560" s="111" customFormat="1" ht="19.5" customHeight="1"/>
    <row r="561" s="111" customFormat="1" ht="19.5" customHeight="1"/>
    <row r="562" s="111" customFormat="1" ht="19.5" customHeight="1"/>
    <row r="563" s="111" customFormat="1" ht="19.5" customHeight="1"/>
    <row r="564" s="111" customFormat="1" ht="19.5" customHeight="1"/>
    <row r="565" s="111" customFormat="1" ht="19.5" customHeight="1"/>
    <row r="566" s="111" customFormat="1" ht="19.5" customHeight="1"/>
    <row r="567" s="111" customFormat="1" ht="19.5" customHeight="1"/>
    <row r="568" s="111" customFormat="1" ht="19.5" customHeight="1"/>
    <row r="569" s="111" customFormat="1" ht="19.5" customHeight="1"/>
    <row r="570" s="111" customFormat="1" ht="19.5" customHeight="1"/>
    <row r="571" s="111" customFormat="1" ht="19.5" customHeight="1"/>
    <row r="572" s="111" customFormat="1" ht="19.5" customHeight="1"/>
    <row r="573" s="111" customFormat="1" ht="19.5" customHeight="1"/>
    <row r="574" s="111" customFormat="1" ht="19.5" customHeight="1"/>
    <row r="575" s="111" customFormat="1" ht="19.5" customHeight="1"/>
    <row r="576" s="111" customFormat="1" ht="19.5" customHeight="1"/>
    <row r="577" s="111" customFormat="1" ht="19.5" customHeight="1"/>
    <row r="578" s="111" customFormat="1" ht="19.5" customHeight="1"/>
    <row r="579" s="111" customFormat="1" ht="19.5" customHeight="1"/>
    <row r="580" s="111" customFormat="1" ht="19.5" customHeight="1"/>
    <row r="581" s="111" customFormat="1" ht="19.5" customHeight="1"/>
    <row r="582" s="111" customFormat="1" ht="19.5" customHeight="1"/>
    <row r="583" s="111" customFormat="1" ht="19.5" customHeight="1"/>
    <row r="584" s="111" customFormat="1" ht="19.5" customHeight="1"/>
    <row r="585" s="111" customFormat="1" ht="19.5" customHeight="1"/>
    <row r="586" s="111" customFormat="1" ht="19.5" customHeight="1"/>
    <row r="587" s="111" customFormat="1" ht="19.5" customHeight="1"/>
    <row r="588" s="111" customFormat="1" ht="19.5" customHeight="1"/>
    <row r="589" s="111" customFormat="1" ht="19.5" customHeight="1"/>
    <row r="590" s="111" customFormat="1" ht="19.5" customHeight="1"/>
    <row r="591" s="111" customFormat="1" ht="19.5" customHeight="1"/>
    <row r="592" s="111" customFormat="1" ht="19.5" customHeight="1"/>
    <row r="593" s="111" customFormat="1" ht="19.5" customHeight="1"/>
    <row r="594" s="111" customFormat="1" ht="19.5" customHeight="1"/>
    <row r="595" s="111" customFormat="1" ht="19.5" customHeight="1"/>
    <row r="596" s="111" customFormat="1" ht="19.5" customHeight="1"/>
    <row r="597" s="111" customFormat="1" ht="19.5" customHeight="1"/>
    <row r="598" s="111" customFormat="1" ht="19.5" customHeight="1"/>
    <row r="599" s="111" customFormat="1" ht="19.5" customHeight="1"/>
    <row r="600" s="111" customFormat="1" ht="19.5" customHeight="1"/>
    <row r="601" s="111" customFormat="1" ht="19.5" customHeight="1"/>
    <row r="602" s="111" customFormat="1" ht="19.5" customHeight="1"/>
    <row r="603" s="111" customFormat="1" ht="19.5" customHeight="1"/>
    <row r="604" s="111" customFormat="1" ht="19.5" customHeight="1"/>
    <row r="605" s="111" customFormat="1" ht="19.5" customHeight="1"/>
    <row r="606" s="111" customFormat="1" ht="19.5" customHeight="1"/>
    <row r="607" s="111" customFormat="1" ht="19.5" customHeight="1"/>
    <row r="608" s="111" customFormat="1" ht="19.5" customHeight="1"/>
    <row r="609" s="111" customFormat="1" ht="19.5" customHeight="1"/>
    <row r="610" s="111" customFormat="1" ht="19.5" customHeight="1"/>
    <row r="611" s="111" customFormat="1" ht="19.5" customHeight="1"/>
    <row r="612" s="111" customFormat="1" ht="19.5" customHeight="1"/>
    <row r="613" s="111" customFormat="1" ht="19.5" customHeight="1"/>
    <row r="614" s="111" customFormat="1" ht="19.5" customHeight="1"/>
    <row r="615" s="111" customFormat="1" ht="19.5" customHeight="1"/>
    <row r="616" s="111" customFormat="1" ht="19.5" customHeight="1"/>
    <row r="617" s="111" customFormat="1" ht="19.5" customHeight="1"/>
    <row r="618" s="111" customFormat="1" ht="19.5" customHeight="1"/>
    <row r="619" s="111" customFormat="1" ht="19.5" customHeight="1"/>
    <row r="620" s="111" customFormat="1" ht="19.5" customHeight="1"/>
    <row r="621" s="111" customFormat="1" ht="19.5" customHeight="1"/>
    <row r="622" s="111" customFormat="1" ht="19.5" customHeight="1"/>
    <row r="623" s="111" customFormat="1" ht="19.5" customHeight="1"/>
    <row r="624" s="111" customFormat="1" ht="19.5" customHeight="1"/>
    <row r="625" s="111" customFormat="1" ht="19.5" customHeight="1"/>
    <row r="626" s="111" customFormat="1" ht="19.5" customHeight="1"/>
    <row r="627" s="111" customFormat="1" ht="19.5" customHeight="1"/>
    <row r="628" s="111" customFormat="1" ht="19.5" customHeight="1"/>
    <row r="629" s="111" customFormat="1" ht="19.5" customHeight="1"/>
    <row r="630" s="111" customFormat="1" ht="19.5" customHeight="1"/>
    <row r="631" s="111" customFormat="1" ht="19.5" customHeight="1"/>
    <row r="632" s="111" customFormat="1" ht="19.5" customHeight="1"/>
    <row r="633" s="111" customFormat="1" ht="19.5" customHeight="1"/>
    <row r="634" s="111" customFormat="1" ht="19.5" customHeight="1"/>
    <row r="635" s="111" customFormat="1" ht="19.5" customHeight="1"/>
    <row r="636" s="111" customFormat="1" ht="19.5" customHeight="1"/>
    <row r="637" s="111" customFormat="1" ht="19.5" customHeight="1"/>
    <row r="638" s="111" customFormat="1" ht="19.5" customHeight="1"/>
    <row r="639" s="111" customFormat="1" ht="19.5" customHeight="1"/>
    <row r="640" s="111" customFormat="1" ht="19.5" customHeight="1"/>
    <row r="641" s="111" customFormat="1" ht="19.5" customHeight="1"/>
    <row r="642" s="111" customFormat="1" ht="19.5" customHeight="1"/>
    <row r="643" s="111" customFormat="1" ht="19.5" customHeight="1"/>
    <row r="644" s="111" customFormat="1" ht="19.5" customHeight="1"/>
    <row r="645" s="111" customFormat="1" ht="19.5" customHeight="1"/>
    <row r="646" s="111" customFormat="1" ht="19.5" customHeight="1"/>
    <row r="647" s="111" customFormat="1" ht="19.5" customHeight="1"/>
    <row r="648" s="111" customFormat="1" ht="19.5" customHeight="1"/>
    <row r="649" s="111" customFormat="1" ht="19.5" customHeight="1"/>
    <row r="650" s="111" customFormat="1" ht="19.5" customHeight="1"/>
    <row r="651" s="111" customFormat="1" ht="19.5" customHeight="1"/>
    <row r="652" s="111" customFormat="1" ht="19.5" customHeight="1"/>
    <row r="653" s="111" customFormat="1" ht="19.5" customHeight="1"/>
    <row r="654" s="111" customFormat="1" ht="19.5" customHeight="1"/>
    <row r="655" s="111" customFormat="1" ht="19.5" customHeight="1"/>
    <row r="656" s="111" customFormat="1" ht="19.5" customHeight="1"/>
    <row r="657" s="111" customFormat="1" ht="19.5" customHeight="1"/>
    <row r="658" s="111" customFormat="1" ht="19.5" customHeight="1"/>
    <row r="659" s="111" customFormat="1" ht="19.5" customHeight="1"/>
    <row r="660" s="111" customFormat="1" ht="19.5" customHeight="1"/>
    <row r="661" s="111" customFormat="1" ht="19.5" customHeight="1"/>
    <row r="662" s="111" customFormat="1" ht="19.5" customHeight="1"/>
    <row r="663" s="111" customFormat="1" ht="19.5" customHeight="1"/>
    <row r="664" s="111" customFormat="1" ht="19.5" customHeight="1"/>
    <row r="665" s="111" customFormat="1" ht="19.5" customHeight="1"/>
    <row r="666" s="111" customFormat="1" ht="19.5" customHeight="1"/>
    <row r="667" s="111" customFormat="1" ht="19.5" customHeight="1"/>
    <row r="668" s="111" customFormat="1" ht="19.5" customHeight="1"/>
    <row r="669" s="111" customFormat="1" ht="19.5" customHeight="1"/>
    <row r="670" s="111" customFormat="1" ht="19.5" customHeight="1"/>
    <row r="671" s="111" customFormat="1" ht="19.5" customHeight="1"/>
    <row r="672" s="111" customFormat="1" ht="19.5" customHeight="1"/>
    <row r="673" s="111" customFormat="1" ht="19.5" customHeight="1"/>
    <row r="674" s="111" customFormat="1" ht="19.5" customHeight="1"/>
    <row r="675" s="111" customFormat="1" ht="19.5" customHeight="1"/>
    <row r="676" s="111" customFormat="1" ht="19.5" customHeight="1"/>
    <row r="677" s="111" customFormat="1" ht="19.5" customHeight="1"/>
    <row r="678" s="111" customFormat="1" ht="19.5" customHeight="1"/>
    <row r="679" s="111" customFormat="1" ht="19.5" customHeight="1"/>
    <row r="680" s="111" customFormat="1" ht="19.5" customHeight="1"/>
    <row r="681" s="111" customFormat="1" ht="19.5" customHeight="1"/>
    <row r="682" s="111" customFormat="1" ht="19.5" customHeight="1"/>
    <row r="683" s="111" customFormat="1" ht="19.5" customHeight="1"/>
    <row r="684" s="111" customFormat="1" ht="19.5" customHeight="1"/>
    <row r="685" s="111" customFormat="1" ht="19.5" customHeight="1"/>
    <row r="686" s="111" customFormat="1" ht="19.5" customHeight="1"/>
    <row r="687" s="111" customFormat="1" ht="19.5" customHeight="1"/>
    <row r="688" s="111" customFormat="1" ht="19.5" customHeight="1"/>
    <row r="689" s="111" customFormat="1" ht="19.5" customHeight="1"/>
    <row r="690" s="111" customFormat="1" ht="19.5" customHeight="1"/>
  </sheetData>
  <sheetProtection/>
  <mergeCells count="1">
    <mergeCell ref="A1:J1"/>
  </mergeCells>
  <printOptions/>
  <pageMargins left="0.15748031496062992" right="0.2362204724409449" top="0.5905511811023623" bottom="0.6299212598425197" header="0.15748031496062992" footer="0.4330708661417323"/>
  <pageSetup horizontalDpi="300" verticalDpi="300" orientation="landscape" paperSize="9" scale="60" r:id="rId1"/>
  <headerFooter alignWithMargins="0">
    <oddHeader>&amp;R5.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73"/>
  <sheetViews>
    <sheetView tabSelected="1" view="pageLayout" workbookViewId="0" topLeftCell="A6">
      <selection activeCell="B10" sqref="B10"/>
    </sheetView>
  </sheetViews>
  <sheetFormatPr defaultColWidth="9.00390625" defaultRowHeight="19.5" customHeight="1"/>
  <cols>
    <col min="1" max="1" width="7.00390625" style="1" customWidth="1"/>
    <col min="2" max="2" width="10.75390625" style="1" customWidth="1"/>
    <col min="3" max="4" width="9.125" style="1" customWidth="1"/>
    <col min="5" max="5" width="27.25390625" style="1" customWidth="1"/>
    <col min="6" max="6" width="14.25390625" style="1" customWidth="1"/>
    <col min="7" max="8" width="16.25390625" style="1" customWidth="1"/>
    <col min="9" max="9" width="12.25390625" style="1" customWidth="1"/>
    <col min="10" max="10" width="9.00390625" style="1" customWidth="1"/>
    <col min="11" max="11" width="7.25390625" style="1" customWidth="1"/>
    <col min="12" max="12" width="10.75390625" style="17" customWidth="1"/>
    <col min="13" max="13" width="10.25390625" style="1" customWidth="1"/>
    <col min="14" max="15" width="10.125" style="1" customWidth="1"/>
    <col min="16" max="16" width="11.25390625" style="1" customWidth="1"/>
    <col min="17" max="16384" width="9.125" style="1" customWidth="1"/>
  </cols>
  <sheetData>
    <row r="1" spans="1:12" s="125" customFormat="1" ht="19.5" customHeight="1">
      <c r="A1" s="464" t="s">
        <v>425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</row>
    <row r="2" spans="1:12" s="125" customFormat="1" ht="21" customHeight="1">
      <c r="A2" s="464" t="s">
        <v>229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</row>
    <row r="3" spans="1:12" s="125" customFormat="1" ht="19.5" customHeight="1">
      <c r="A3" s="52"/>
      <c r="B3" s="52"/>
      <c r="C3" s="52"/>
      <c r="D3" s="52"/>
      <c r="E3" s="52"/>
      <c r="F3" s="52" t="s">
        <v>6</v>
      </c>
      <c r="G3" s="52"/>
      <c r="H3" s="52"/>
      <c r="J3" s="52"/>
      <c r="K3" s="52"/>
      <c r="L3" s="174"/>
    </row>
    <row r="4" spans="1:15" s="125" customFormat="1" ht="19.5" customHeight="1">
      <c r="A4" s="465" t="s">
        <v>117</v>
      </c>
      <c r="B4" s="465"/>
      <c r="C4" s="465"/>
      <c r="D4" s="465"/>
      <c r="E4" s="465"/>
      <c r="F4" s="465"/>
      <c r="G4" s="465"/>
      <c r="H4" s="465"/>
      <c r="I4" s="465"/>
      <c r="J4" s="196"/>
      <c r="K4" s="196"/>
      <c r="L4" s="196"/>
      <c r="M4" s="196"/>
      <c r="N4" s="196"/>
      <c r="O4" s="196"/>
    </row>
    <row r="5" spans="1:15" s="125" customFormat="1" ht="29.25" customHeight="1">
      <c r="A5" s="170"/>
      <c r="B5" s="170"/>
      <c r="C5" s="170"/>
      <c r="D5" s="170"/>
      <c r="E5" s="170"/>
      <c r="F5" s="197" t="s">
        <v>19</v>
      </c>
      <c r="G5" s="197" t="s">
        <v>351</v>
      </c>
      <c r="H5" s="197" t="s">
        <v>451</v>
      </c>
      <c r="I5" s="197"/>
      <c r="J5" s="171"/>
      <c r="K5" s="171"/>
      <c r="L5" s="171"/>
      <c r="M5" s="171"/>
      <c r="N5" s="171"/>
      <c r="O5" s="171"/>
    </row>
    <row r="6" spans="1:15" s="125" customFormat="1" ht="19.5" customHeight="1">
      <c r="A6" s="129" t="s">
        <v>118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1"/>
      <c r="M6" s="172"/>
      <c r="N6" s="172"/>
      <c r="O6" s="172"/>
    </row>
    <row r="7" spans="1:15" s="125" customFormat="1" ht="19.5" customHeight="1">
      <c r="A7" s="129" t="s">
        <v>46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1"/>
      <c r="M7" s="172"/>
      <c r="N7" s="172"/>
      <c r="O7" s="172"/>
    </row>
    <row r="8" spans="1:15" s="125" customFormat="1" ht="18" customHeight="1">
      <c r="A8" s="170"/>
      <c r="B8" s="170" t="s">
        <v>453</v>
      </c>
      <c r="C8" s="170"/>
      <c r="D8" s="170"/>
      <c r="E8" s="170"/>
      <c r="F8" s="173">
        <v>1000</v>
      </c>
      <c r="G8" s="173">
        <v>1000</v>
      </c>
      <c r="H8" s="173">
        <v>1000</v>
      </c>
      <c r="I8" s="173"/>
      <c r="J8" s="173"/>
      <c r="K8" s="173"/>
      <c r="L8" s="171"/>
      <c r="M8" s="172"/>
      <c r="N8" s="172"/>
      <c r="O8" s="172"/>
    </row>
    <row r="9" spans="1:15" s="125" customFormat="1" ht="18" customHeight="1">
      <c r="A9" s="170"/>
      <c r="B9" s="170" t="s">
        <v>395</v>
      </c>
      <c r="C9" s="170"/>
      <c r="D9" s="170"/>
      <c r="E9" s="170"/>
      <c r="F9" s="173">
        <v>12000</v>
      </c>
      <c r="G9" s="173">
        <v>12000</v>
      </c>
      <c r="H9" s="173">
        <v>11689</v>
      </c>
      <c r="I9" s="173"/>
      <c r="J9" s="173"/>
      <c r="K9" s="173"/>
      <c r="L9" s="171"/>
      <c r="M9" s="172"/>
      <c r="N9" s="172"/>
      <c r="O9" s="172"/>
    </row>
    <row r="10" spans="2:12" s="125" customFormat="1" ht="19.5" customHeight="1">
      <c r="B10" s="125" t="s">
        <v>454</v>
      </c>
      <c r="C10" s="52"/>
      <c r="D10" s="52"/>
      <c r="E10" s="52"/>
      <c r="F10" s="53">
        <v>1000</v>
      </c>
      <c r="G10" s="53">
        <v>1000</v>
      </c>
      <c r="H10" s="53">
        <v>1000</v>
      </c>
      <c r="L10" s="174"/>
    </row>
    <row r="11" spans="2:12" s="125" customFormat="1" ht="19.5" customHeight="1">
      <c r="B11" s="52" t="s">
        <v>320</v>
      </c>
      <c r="C11" s="52"/>
      <c r="D11" s="52"/>
      <c r="E11" s="52"/>
      <c r="F11" s="53">
        <v>6000</v>
      </c>
      <c r="G11" s="53">
        <v>6000</v>
      </c>
      <c r="H11" s="53">
        <v>0</v>
      </c>
      <c r="L11" s="174"/>
    </row>
    <row r="12" spans="1:15" s="125" customFormat="1" ht="19.5" customHeight="1">
      <c r="A12" s="170"/>
      <c r="B12" s="129" t="s">
        <v>72</v>
      </c>
      <c r="C12" s="170"/>
      <c r="D12" s="170"/>
      <c r="E12" s="170"/>
      <c r="F12" s="175">
        <f>SUM(F8:F11)</f>
        <v>20000</v>
      </c>
      <c r="G12" s="175">
        <f>SUM(G8:G11)</f>
        <v>20000</v>
      </c>
      <c r="H12" s="175">
        <v>13689</v>
      </c>
      <c r="I12" s="175"/>
      <c r="J12" s="175"/>
      <c r="K12" s="175"/>
      <c r="L12" s="171"/>
      <c r="M12" s="172"/>
      <c r="N12" s="172"/>
      <c r="O12" s="172"/>
    </row>
    <row r="13" spans="1:15" s="125" customFormat="1" ht="12.75" customHeight="1">
      <c r="A13" s="170"/>
      <c r="B13" s="170"/>
      <c r="C13" s="170"/>
      <c r="D13" s="170"/>
      <c r="E13" s="170"/>
      <c r="F13" s="173"/>
      <c r="G13" s="173"/>
      <c r="H13" s="173"/>
      <c r="I13" s="173"/>
      <c r="J13" s="173"/>
      <c r="K13" s="173"/>
      <c r="L13" s="171"/>
      <c r="M13" s="172"/>
      <c r="N13" s="172"/>
      <c r="O13" s="172"/>
    </row>
    <row r="14" spans="1:15" s="125" customFormat="1" ht="19.5" customHeight="1">
      <c r="A14" s="129" t="s">
        <v>328</v>
      </c>
      <c r="B14" s="170"/>
      <c r="C14" s="170"/>
      <c r="D14" s="170"/>
      <c r="E14" s="170"/>
      <c r="F14" s="173"/>
      <c r="G14" s="173"/>
      <c r="H14" s="173"/>
      <c r="I14" s="173"/>
      <c r="J14" s="173"/>
      <c r="K14" s="173"/>
      <c r="L14" s="171"/>
      <c r="M14" s="172"/>
      <c r="N14" s="172"/>
      <c r="O14" s="172"/>
    </row>
    <row r="15" spans="1:15" s="125" customFormat="1" ht="19.5" customHeight="1">
      <c r="A15" s="170"/>
      <c r="B15" s="129" t="s">
        <v>73</v>
      </c>
      <c r="C15" s="170"/>
      <c r="D15" s="170"/>
      <c r="E15" s="170"/>
      <c r="F15" s="175">
        <v>0</v>
      </c>
      <c r="G15" s="175">
        <v>0</v>
      </c>
      <c r="H15" s="175"/>
      <c r="I15" s="175"/>
      <c r="J15" s="175"/>
      <c r="K15" s="175"/>
      <c r="L15" s="171"/>
      <c r="M15" s="172"/>
      <c r="N15" s="172"/>
      <c r="O15" s="172"/>
    </row>
    <row r="16" spans="1:15" s="125" customFormat="1" ht="9.75" customHeight="1">
      <c r="A16" s="170"/>
      <c r="B16" s="129"/>
      <c r="C16" s="170"/>
      <c r="D16" s="170"/>
      <c r="E16" s="170"/>
      <c r="F16" s="175"/>
      <c r="G16" s="175"/>
      <c r="H16" s="175"/>
      <c r="I16" s="175"/>
      <c r="J16" s="175"/>
      <c r="K16" s="175"/>
      <c r="L16" s="171"/>
      <c r="M16" s="172"/>
      <c r="N16" s="172"/>
      <c r="O16" s="172"/>
    </row>
    <row r="17" spans="1:15" s="125" customFormat="1" ht="19.5" customHeight="1">
      <c r="A17" s="129" t="s">
        <v>228</v>
      </c>
      <c r="B17" s="170"/>
      <c r="C17" s="170"/>
      <c r="D17" s="170"/>
      <c r="E17" s="170"/>
      <c r="F17" s="173"/>
      <c r="G17" s="173"/>
      <c r="H17" s="173"/>
      <c r="I17" s="173"/>
      <c r="J17" s="175"/>
      <c r="K17" s="175"/>
      <c r="L17" s="171"/>
      <c r="M17" s="172"/>
      <c r="N17" s="172"/>
      <c r="O17" s="172"/>
    </row>
    <row r="18" spans="1:15" s="125" customFormat="1" ht="19.5" customHeight="1">
      <c r="A18" s="170"/>
      <c r="B18" s="129" t="s">
        <v>73</v>
      </c>
      <c r="C18" s="170"/>
      <c r="D18" s="170"/>
      <c r="E18" s="170"/>
      <c r="F18" s="175">
        <v>0</v>
      </c>
      <c r="G18" s="175">
        <v>0</v>
      </c>
      <c r="H18" s="175"/>
      <c r="I18" s="175"/>
      <c r="J18" s="175"/>
      <c r="K18" s="175"/>
      <c r="L18" s="171"/>
      <c r="M18" s="172"/>
      <c r="N18" s="172"/>
      <c r="O18" s="172"/>
    </row>
    <row r="19" spans="1:15" s="125" customFormat="1" ht="19.5" customHeight="1">
      <c r="A19" s="170"/>
      <c r="B19" s="129"/>
      <c r="C19" s="170"/>
      <c r="D19" s="170"/>
      <c r="E19" s="170"/>
      <c r="F19" s="175"/>
      <c r="G19" s="175"/>
      <c r="H19" s="175"/>
      <c r="I19" s="175"/>
      <c r="J19" s="175"/>
      <c r="K19" s="175"/>
      <c r="L19" s="171"/>
      <c r="M19" s="172"/>
      <c r="N19" s="172"/>
      <c r="O19" s="172"/>
    </row>
    <row r="20" spans="1:15" s="125" customFormat="1" ht="19.5" customHeight="1">
      <c r="A20" s="129" t="s">
        <v>215</v>
      </c>
      <c r="B20" s="170"/>
      <c r="C20" s="170"/>
      <c r="D20" s="170"/>
      <c r="E20" s="170"/>
      <c r="F20" s="173"/>
      <c r="G20" s="173"/>
      <c r="H20" s="173"/>
      <c r="I20" s="175"/>
      <c r="J20" s="175"/>
      <c r="K20" s="175"/>
      <c r="L20" s="171"/>
      <c r="M20" s="172"/>
      <c r="N20" s="172"/>
      <c r="O20" s="172"/>
    </row>
    <row r="21" spans="1:15" s="125" customFormat="1" ht="19.5" customHeight="1">
      <c r="A21" s="170"/>
      <c r="B21" s="129" t="s">
        <v>73</v>
      </c>
      <c r="C21" s="170"/>
      <c r="D21" s="170"/>
      <c r="E21" s="170"/>
      <c r="F21" s="175">
        <v>0</v>
      </c>
      <c r="G21" s="175">
        <v>0</v>
      </c>
      <c r="H21" s="175"/>
      <c r="I21" s="175"/>
      <c r="J21" s="175"/>
      <c r="K21" s="175"/>
      <c r="L21" s="171"/>
      <c r="M21" s="172"/>
      <c r="N21" s="172"/>
      <c r="O21" s="172"/>
    </row>
    <row r="22" spans="1:15" s="125" customFormat="1" ht="12.75" customHeight="1">
      <c r="A22" s="170"/>
      <c r="B22" s="129"/>
      <c r="C22" s="170"/>
      <c r="D22" s="170"/>
      <c r="E22" s="170"/>
      <c r="F22" s="175"/>
      <c r="G22" s="175"/>
      <c r="H22" s="175"/>
      <c r="I22" s="175"/>
      <c r="J22" s="175"/>
      <c r="K22" s="175"/>
      <c r="L22" s="171"/>
      <c r="M22" s="172"/>
      <c r="N22" s="172"/>
      <c r="O22" s="172"/>
    </row>
    <row r="23" spans="1:15" s="125" customFormat="1" ht="19.5" customHeight="1">
      <c r="A23" s="170"/>
      <c r="B23" s="129" t="s">
        <v>47</v>
      </c>
      <c r="C23" s="170"/>
      <c r="D23" s="170"/>
      <c r="E23" s="170"/>
      <c r="F23" s="175">
        <f>F12+F15+F18+F21</f>
        <v>20000</v>
      </c>
      <c r="G23" s="175">
        <f>G12+G15+G18+G21</f>
        <v>20000</v>
      </c>
      <c r="H23" s="175">
        <f>SUM(H12)</f>
        <v>13689</v>
      </c>
      <c r="I23" s="175"/>
      <c r="J23" s="175"/>
      <c r="K23" s="175"/>
      <c r="L23" s="171"/>
      <c r="M23" s="172"/>
      <c r="N23" s="172"/>
      <c r="O23" s="172"/>
    </row>
    <row r="24" spans="1:15" s="125" customFormat="1" ht="14.25" customHeight="1">
      <c r="A24" s="170"/>
      <c r="B24" s="170"/>
      <c r="C24" s="170"/>
      <c r="D24" s="170"/>
      <c r="E24" s="170"/>
      <c r="F24" s="175"/>
      <c r="G24" s="175"/>
      <c r="H24" s="175"/>
      <c r="I24" s="175"/>
      <c r="J24" s="175"/>
      <c r="K24" s="175"/>
      <c r="L24" s="171"/>
      <c r="M24" s="172"/>
      <c r="N24" s="172"/>
      <c r="O24" s="172"/>
    </row>
    <row r="25" spans="1:15" s="125" customFormat="1" ht="19.5" customHeight="1">
      <c r="A25" s="129" t="s">
        <v>119</v>
      </c>
      <c r="B25" s="170"/>
      <c r="C25" s="170"/>
      <c r="D25" s="170"/>
      <c r="E25" s="170"/>
      <c r="F25" s="175"/>
      <c r="G25" s="175"/>
      <c r="H25" s="175"/>
      <c r="I25" s="175"/>
      <c r="J25" s="175"/>
      <c r="K25" s="175"/>
      <c r="L25" s="171"/>
      <c r="M25" s="172"/>
      <c r="N25" s="172"/>
      <c r="O25" s="172"/>
    </row>
    <row r="26" spans="1:15" s="125" customFormat="1" ht="19.5" customHeight="1">
      <c r="A26" s="129" t="s">
        <v>122</v>
      </c>
      <c r="B26" s="170"/>
      <c r="C26" s="170"/>
      <c r="D26" s="170"/>
      <c r="E26" s="170"/>
      <c r="F26" s="175"/>
      <c r="G26" s="175"/>
      <c r="H26" s="175"/>
      <c r="I26" s="175"/>
      <c r="J26" s="175"/>
      <c r="K26" s="175"/>
      <c r="L26" s="171"/>
      <c r="M26" s="172"/>
      <c r="N26" s="172"/>
      <c r="O26" s="172"/>
    </row>
    <row r="27" spans="1:15" s="125" customFormat="1" ht="16.5" customHeight="1">
      <c r="A27" s="170"/>
      <c r="B27" s="170" t="s">
        <v>240</v>
      </c>
      <c r="C27" s="170"/>
      <c r="D27" s="170"/>
      <c r="E27" s="170"/>
      <c r="F27" s="173">
        <v>500</v>
      </c>
      <c r="G27" s="173">
        <v>500</v>
      </c>
      <c r="H27" s="173">
        <v>500</v>
      </c>
      <c r="I27" s="173"/>
      <c r="J27" s="173"/>
      <c r="K27" s="173"/>
      <c r="L27" s="171"/>
      <c r="M27" s="172"/>
      <c r="N27" s="172"/>
      <c r="O27" s="172"/>
    </row>
    <row r="28" spans="1:15" s="125" customFormat="1" ht="16.5" customHeight="1">
      <c r="A28" s="170"/>
      <c r="B28" s="170" t="s">
        <v>241</v>
      </c>
      <c r="C28" s="170"/>
      <c r="D28" s="170"/>
      <c r="E28" s="170"/>
      <c r="F28" s="173">
        <v>240</v>
      </c>
      <c r="G28" s="173">
        <v>240</v>
      </c>
      <c r="H28" s="173">
        <v>240</v>
      </c>
      <c r="I28" s="173"/>
      <c r="J28" s="173"/>
      <c r="K28" s="173"/>
      <c r="L28" s="171"/>
      <c r="M28" s="172"/>
      <c r="N28" s="172"/>
      <c r="O28" s="172"/>
    </row>
    <row r="29" spans="1:15" s="125" customFormat="1" ht="16.5" customHeight="1">
      <c r="A29" s="170"/>
      <c r="B29" s="170" t="s">
        <v>242</v>
      </c>
      <c r="C29" s="170"/>
      <c r="D29" s="170"/>
      <c r="E29" s="170"/>
      <c r="F29" s="173">
        <v>250</v>
      </c>
      <c r="G29" s="173">
        <v>250</v>
      </c>
      <c r="H29" s="173">
        <v>250</v>
      </c>
      <c r="I29" s="173"/>
      <c r="J29" s="173"/>
      <c r="K29" s="173"/>
      <c r="L29" s="171"/>
      <c r="M29" s="172"/>
      <c r="N29" s="172"/>
      <c r="O29" s="172"/>
    </row>
    <row r="30" spans="1:15" s="125" customFormat="1" ht="18.75" customHeight="1">
      <c r="A30" s="170"/>
      <c r="B30" s="170" t="s">
        <v>243</v>
      </c>
      <c r="C30" s="170"/>
      <c r="D30" s="170"/>
      <c r="E30" s="170"/>
      <c r="F30" s="173">
        <v>250</v>
      </c>
      <c r="G30" s="173">
        <v>250</v>
      </c>
      <c r="H30" s="173">
        <v>250</v>
      </c>
      <c r="I30" s="173"/>
      <c r="J30" s="173"/>
      <c r="K30" s="173"/>
      <c r="L30" s="171"/>
      <c r="M30" s="172"/>
      <c r="N30" s="172"/>
      <c r="O30" s="172"/>
    </row>
    <row r="31" spans="1:15" s="125" customFormat="1" ht="18.75" customHeight="1">
      <c r="A31" s="170"/>
      <c r="B31" s="170" t="s">
        <v>324</v>
      </c>
      <c r="C31" s="170"/>
      <c r="D31" s="170"/>
      <c r="E31" s="170"/>
      <c r="F31" s="173">
        <v>1100</v>
      </c>
      <c r="G31" s="173">
        <v>1100</v>
      </c>
      <c r="H31" s="173">
        <f>G31</f>
        <v>1100</v>
      </c>
      <c r="I31" s="173"/>
      <c r="J31" s="173"/>
      <c r="K31" s="173"/>
      <c r="L31" s="171"/>
      <c r="M31" s="172"/>
      <c r="N31" s="172"/>
      <c r="O31" s="172"/>
    </row>
    <row r="32" spans="1:15" s="125" customFormat="1" ht="18.75" customHeight="1">
      <c r="A32" s="170"/>
      <c r="B32" s="170" t="s">
        <v>325</v>
      </c>
      <c r="C32" s="170"/>
      <c r="D32" s="170"/>
      <c r="E32" s="170"/>
      <c r="F32" s="173">
        <v>1500</v>
      </c>
      <c r="G32" s="173">
        <v>1500</v>
      </c>
      <c r="H32" s="173">
        <v>3500</v>
      </c>
      <c r="I32" s="173"/>
      <c r="J32" s="173"/>
      <c r="K32" s="173"/>
      <c r="L32" s="171"/>
      <c r="M32" s="172"/>
      <c r="N32" s="172"/>
      <c r="O32" s="172"/>
    </row>
    <row r="33" spans="1:15" s="125" customFormat="1" ht="18.75" customHeight="1">
      <c r="A33" s="170"/>
      <c r="B33" s="170" t="s">
        <v>321</v>
      </c>
      <c r="C33" s="170"/>
      <c r="D33" s="170"/>
      <c r="E33" s="170"/>
      <c r="F33" s="173">
        <v>102</v>
      </c>
      <c r="G33" s="173">
        <v>102</v>
      </c>
      <c r="H33" s="173">
        <f aca="true" t="shared" si="0" ref="H33:H40">G33</f>
        <v>102</v>
      </c>
      <c r="I33" s="173"/>
      <c r="J33" s="173"/>
      <c r="K33" s="173"/>
      <c r="L33" s="171"/>
      <c r="M33" s="172"/>
      <c r="N33" s="172"/>
      <c r="O33" s="172"/>
    </row>
    <row r="34" spans="1:15" s="125" customFormat="1" ht="18.75" customHeight="1">
      <c r="A34" s="170"/>
      <c r="B34" s="170" t="s">
        <v>322</v>
      </c>
      <c r="C34" s="170"/>
      <c r="D34" s="170"/>
      <c r="E34" s="170"/>
      <c r="F34" s="173">
        <v>5000</v>
      </c>
      <c r="G34" s="173">
        <v>5000</v>
      </c>
      <c r="H34" s="173">
        <v>2000</v>
      </c>
      <c r="I34" s="173"/>
      <c r="J34" s="173"/>
      <c r="K34" s="173"/>
      <c r="L34" s="171"/>
      <c r="M34" s="172"/>
      <c r="N34" s="172"/>
      <c r="O34" s="172"/>
    </row>
    <row r="35" spans="1:15" s="125" customFormat="1" ht="18.75" customHeight="1">
      <c r="A35" s="170"/>
      <c r="B35" s="170" t="s">
        <v>323</v>
      </c>
      <c r="C35" s="170"/>
      <c r="D35" s="170"/>
      <c r="E35" s="170"/>
      <c r="F35" s="173">
        <v>12000</v>
      </c>
      <c r="G35" s="173">
        <v>12000</v>
      </c>
      <c r="H35" s="173">
        <f t="shared" si="0"/>
        <v>12000</v>
      </c>
      <c r="I35" s="173"/>
      <c r="J35" s="173"/>
      <c r="K35" s="173"/>
      <c r="L35" s="171"/>
      <c r="M35" s="172"/>
      <c r="N35" s="172"/>
      <c r="O35" s="172"/>
    </row>
    <row r="36" spans="1:15" s="125" customFormat="1" ht="18.75" customHeight="1">
      <c r="A36" s="170"/>
      <c r="B36" s="170" t="s">
        <v>392</v>
      </c>
      <c r="C36" s="170"/>
      <c r="D36" s="170"/>
      <c r="E36" s="170"/>
      <c r="F36" s="173">
        <v>12700</v>
      </c>
      <c r="G36" s="173">
        <v>12700</v>
      </c>
      <c r="H36" s="173">
        <v>5283</v>
      </c>
      <c r="I36" s="173"/>
      <c r="J36" s="173"/>
      <c r="K36" s="173"/>
      <c r="L36" s="171"/>
      <c r="M36" s="172"/>
      <c r="N36" s="172"/>
      <c r="O36" s="172"/>
    </row>
    <row r="37" spans="1:15" s="125" customFormat="1" ht="18.75" customHeight="1">
      <c r="A37" s="170"/>
      <c r="B37" s="170" t="s">
        <v>393</v>
      </c>
      <c r="C37" s="170"/>
      <c r="D37" s="170"/>
      <c r="E37" s="170"/>
      <c r="F37" s="173">
        <v>1905</v>
      </c>
      <c r="G37" s="173">
        <v>1905</v>
      </c>
      <c r="H37" s="173">
        <v>2623</v>
      </c>
      <c r="I37" s="173"/>
      <c r="J37" s="173"/>
      <c r="K37" s="173"/>
      <c r="L37" s="171"/>
      <c r="M37" s="172"/>
      <c r="N37" s="172"/>
      <c r="O37" s="172"/>
    </row>
    <row r="38" spans="1:15" s="125" customFormat="1" ht="18.75" customHeight="1">
      <c r="A38" s="170"/>
      <c r="B38" s="170" t="s">
        <v>244</v>
      </c>
      <c r="C38" s="170"/>
      <c r="D38" s="170"/>
      <c r="E38" s="170"/>
      <c r="F38" s="173">
        <v>102</v>
      </c>
      <c r="G38" s="173">
        <v>102</v>
      </c>
      <c r="H38" s="173">
        <f t="shared" si="0"/>
        <v>102</v>
      </c>
      <c r="I38" s="173"/>
      <c r="J38" s="173"/>
      <c r="K38" s="173"/>
      <c r="L38" s="171"/>
      <c r="M38" s="172"/>
      <c r="N38" s="172"/>
      <c r="O38" s="172"/>
    </row>
    <row r="39" spans="1:15" s="125" customFormat="1" ht="18.75" customHeight="1">
      <c r="A39" s="170"/>
      <c r="B39" s="170" t="s">
        <v>245</v>
      </c>
      <c r="C39" s="170"/>
      <c r="D39" s="170"/>
      <c r="E39" s="170"/>
      <c r="F39" s="173">
        <v>11367</v>
      </c>
      <c r="G39" s="173">
        <v>11367</v>
      </c>
      <c r="H39" s="173">
        <f t="shared" si="0"/>
        <v>11367</v>
      </c>
      <c r="I39" s="173"/>
      <c r="J39" s="173"/>
      <c r="K39" s="173"/>
      <c r="L39" s="171"/>
      <c r="M39" s="172"/>
      <c r="N39" s="172"/>
      <c r="O39" s="172"/>
    </row>
    <row r="40" spans="1:15" s="125" customFormat="1" ht="18.75" customHeight="1">
      <c r="A40" s="170"/>
      <c r="B40" s="170" t="s">
        <v>352</v>
      </c>
      <c r="C40" s="170"/>
      <c r="D40" s="170"/>
      <c r="E40" s="170"/>
      <c r="F40" s="173">
        <v>0</v>
      </c>
      <c r="G40" s="173">
        <v>147</v>
      </c>
      <c r="H40" s="173">
        <f t="shared" si="0"/>
        <v>147</v>
      </c>
      <c r="I40" s="173"/>
      <c r="J40" s="173"/>
      <c r="K40" s="173"/>
      <c r="L40" s="171"/>
      <c r="M40" s="172"/>
      <c r="N40" s="172"/>
      <c r="O40" s="172"/>
    </row>
    <row r="41" spans="1:15" s="125" customFormat="1" ht="18" customHeight="1">
      <c r="A41" s="129"/>
      <c r="B41" s="170" t="s">
        <v>389</v>
      </c>
      <c r="C41" s="382"/>
      <c r="D41" s="170"/>
      <c r="E41" s="170"/>
      <c r="F41" s="173"/>
      <c r="G41" s="173"/>
      <c r="H41" s="173">
        <v>1701</v>
      </c>
      <c r="I41" s="173"/>
      <c r="J41" s="173"/>
      <c r="K41" s="173"/>
      <c r="L41" s="171"/>
      <c r="M41" s="172"/>
      <c r="N41" s="172"/>
      <c r="O41" s="172"/>
    </row>
    <row r="42" spans="1:15" s="125" customFormat="1" ht="18.75" customHeight="1">
      <c r="A42" s="170"/>
      <c r="B42" s="129" t="s">
        <v>73</v>
      </c>
      <c r="C42" s="170"/>
      <c r="D42" s="170"/>
      <c r="E42" s="170"/>
      <c r="F42" s="175">
        <f>SUM(F27:F40)</f>
        <v>47016</v>
      </c>
      <c r="G42" s="175">
        <f>SUM(G27:G40)</f>
        <v>47163</v>
      </c>
      <c r="H42" s="175">
        <v>41165</v>
      </c>
      <c r="I42" s="175"/>
      <c r="J42" s="175"/>
      <c r="K42" s="175"/>
      <c r="L42" s="171"/>
      <c r="M42" s="172"/>
      <c r="N42" s="172"/>
      <c r="O42" s="172"/>
    </row>
    <row r="43" spans="1:15" s="125" customFormat="1" ht="27" customHeight="1">
      <c r="A43" s="129" t="s">
        <v>227</v>
      </c>
      <c r="B43" s="129"/>
      <c r="C43" s="170"/>
      <c r="D43" s="170"/>
      <c r="E43" s="170"/>
      <c r="F43" s="175"/>
      <c r="G43" s="175"/>
      <c r="H43" s="175"/>
      <c r="I43" s="175"/>
      <c r="J43" s="175"/>
      <c r="K43" s="175"/>
      <c r="L43" s="171"/>
      <c r="M43" s="172"/>
      <c r="N43" s="172"/>
      <c r="O43" s="172"/>
    </row>
    <row r="44" spans="1:15" s="125" customFormat="1" ht="20.25" customHeight="1">
      <c r="A44" s="129"/>
      <c r="B44" s="194" t="s">
        <v>246</v>
      </c>
      <c r="C44" s="170"/>
      <c r="D44" s="170"/>
      <c r="E44" s="170"/>
      <c r="F44" s="195">
        <v>100</v>
      </c>
      <c r="G44" s="175">
        <v>100</v>
      </c>
      <c r="H44" s="175"/>
      <c r="I44" s="175"/>
      <c r="J44" s="175"/>
      <c r="K44" s="175"/>
      <c r="L44" s="171"/>
      <c r="M44" s="172"/>
      <c r="N44" s="172"/>
      <c r="O44" s="172"/>
    </row>
    <row r="45" spans="1:15" s="125" customFormat="1" ht="21" customHeight="1">
      <c r="A45" s="129"/>
      <c r="B45" s="194" t="s">
        <v>247</v>
      </c>
      <c r="C45" s="170"/>
      <c r="D45" s="170"/>
      <c r="E45" s="170"/>
      <c r="F45" s="195">
        <v>90</v>
      </c>
      <c r="G45" s="175">
        <v>90</v>
      </c>
      <c r="H45" s="175"/>
      <c r="I45" s="175"/>
      <c r="J45" s="175"/>
      <c r="K45" s="175"/>
      <c r="L45" s="171"/>
      <c r="M45" s="172"/>
      <c r="N45" s="172"/>
      <c r="O45" s="172"/>
    </row>
    <row r="46" spans="1:15" s="125" customFormat="1" ht="21" customHeight="1">
      <c r="A46" s="129"/>
      <c r="B46" s="194" t="s">
        <v>248</v>
      </c>
      <c r="C46" s="170"/>
      <c r="D46" s="170"/>
      <c r="E46" s="170"/>
      <c r="F46" s="195">
        <v>246</v>
      </c>
      <c r="G46" s="175">
        <v>0</v>
      </c>
      <c r="H46" s="175"/>
      <c r="I46" s="175"/>
      <c r="J46" s="175"/>
      <c r="K46" s="175"/>
      <c r="L46" s="171"/>
      <c r="M46" s="172"/>
      <c r="N46" s="172"/>
      <c r="O46" s="172"/>
    </row>
    <row r="47" spans="1:15" s="125" customFormat="1" ht="19.5" customHeight="1">
      <c r="A47" s="129"/>
      <c r="B47" s="194" t="s">
        <v>249</v>
      </c>
      <c r="C47" s="170"/>
      <c r="D47" s="170"/>
      <c r="E47" s="170"/>
      <c r="F47" s="195">
        <v>64</v>
      </c>
      <c r="G47" s="173">
        <v>64</v>
      </c>
      <c r="H47" s="173"/>
      <c r="I47" s="173"/>
      <c r="J47" s="173"/>
      <c r="K47" s="173"/>
      <c r="L47" s="171"/>
      <c r="M47" s="172"/>
      <c r="N47" s="172"/>
      <c r="O47" s="172"/>
    </row>
    <row r="48" spans="1:15" s="125" customFormat="1" ht="19.5" customHeight="1">
      <c r="A48" s="129"/>
      <c r="B48" s="129" t="s">
        <v>73</v>
      </c>
      <c r="C48" s="170"/>
      <c r="D48" s="170"/>
      <c r="E48" s="170"/>
      <c r="F48" s="175">
        <f>SUM(F44:F47)</f>
        <v>500</v>
      </c>
      <c r="G48" s="175">
        <f>SUM(G44:G47)</f>
        <v>254</v>
      </c>
      <c r="H48" s="175">
        <v>254</v>
      </c>
      <c r="I48" s="175"/>
      <c r="J48" s="175"/>
      <c r="K48" s="175"/>
      <c r="L48" s="171"/>
      <c r="M48" s="172"/>
      <c r="N48" s="172"/>
      <c r="O48" s="172"/>
    </row>
    <row r="49" spans="1:15" s="125" customFormat="1" ht="19.5" customHeight="1">
      <c r="A49" s="129"/>
      <c r="B49" s="129"/>
      <c r="C49" s="170"/>
      <c r="D49" s="170"/>
      <c r="E49" s="170"/>
      <c r="F49" s="175"/>
      <c r="G49" s="175"/>
      <c r="H49" s="175"/>
      <c r="I49" s="175"/>
      <c r="J49" s="175"/>
      <c r="K49" s="175"/>
      <c r="L49" s="171"/>
      <c r="M49" s="172"/>
      <c r="N49" s="172"/>
      <c r="O49" s="172"/>
    </row>
    <row r="50" spans="1:15" s="125" customFormat="1" ht="19.5" customHeight="1">
      <c r="A50" s="129" t="s">
        <v>329</v>
      </c>
      <c r="B50" s="129"/>
      <c r="C50" s="170"/>
      <c r="D50" s="170"/>
      <c r="E50" s="170"/>
      <c r="F50" s="175"/>
      <c r="G50" s="175"/>
      <c r="H50" s="175"/>
      <c r="I50" s="175"/>
      <c r="J50" s="175"/>
      <c r="K50" s="175"/>
      <c r="L50" s="171"/>
      <c r="M50" s="172"/>
      <c r="N50" s="172"/>
      <c r="O50" s="172"/>
    </row>
    <row r="51" spans="1:15" s="125" customFormat="1" ht="19.5" customHeight="1">
      <c r="A51" s="129"/>
      <c r="B51" s="170" t="s">
        <v>248</v>
      </c>
      <c r="C51" s="170"/>
      <c r="D51" s="170"/>
      <c r="E51" s="170"/>
      <c r="F51" s="173">
        <v>242</v>
      </c>
      <c r="G51" s="173">
        <v>242</v>
      </c>
      <c r="H51" s="173"/>
      <c r="I51" s="175"/>
      <c r="J51" s="175"/>
      <c r="K51" s="175"/>
      <c r="L51" s="171"/>
      <c r="M51" s="172"/>
      <c r="N51" s="172"/>
      <c r="O51" s="172"/>
    </row>
    <row r="52" spans="1:15" s="125" customFormat="1" ht="19.5" customHeight="1">
      <c r="A52" s="129"/>
      <c r="B52" s="170" t="s">
        <v>217</v>
      </c>
      <c r="C52" s="170"/>
      <c r="D52" s="170"/>
      <c r="E52" s="170"/>
      <c r="F52" s="173">
        <v>100</v>
      </c>
      <c r="G52" s="173">
        <v>100</v>
      </c>
      <c r="H52" s="173"/>
      <c r="I52" s="175"/>
      <c r="J52" s="175"/>
      <c r="K52" s="175"/>
      <c r="L52" s="171"/>
      <c r="M52" s="172"/>
      <c r="N52" s="172"/>
      <c r="O52" s="172"/>
    </row>
    <row r="53" spans="1:15" s="125" customFormat="1" ht="19.5" customHeight="1">
      <c r="A53" s="129"/>
      <c r="B53" s="129" t="s">
        <v>72</v>
      </c>
      <c r="C53" s="170"/>
      <c r="D53" s="170"/>
      <c r="E53" s="170"/>
      <c r="F53" s="175">
        <f>SUM(F51:F52)</f>
        <v>342</v>
      </c>
      <c r="G53" s="175">
        <f>SUM(G51:G52)</f>
        <v>342</v>
      </c>
      <c r="H53" s="175">
        <v>342</v>
      </c>
      <c r="I53" s="175"/>
      <c r="J53" s="175"/>
      <c r="K53" s="175"/>
      <c r="L53" s="171"/>
      <c r="M53" s="172"/>
      <c r="N53" s="172"/>
      <c r="O53" s="172"/>
    </row>
    <row r="54" spans="1:15" s="125" customFormat="1" ht="19.5" customHeight="1">
      <c r="A54" s="129"/>
      <c r="B54" s="129"/>
      <c r="C54" s="170"/>
      <c r="D54" s="170"/>
      <c r="E54" s="170"/>
      <c r="F54" s="175"/>
      <c r="G54" s="175"/>
      <c r="H54" s="175"/>
      <c r="I54" s="175"/>
      <c r="J54" s="175"/>
      <c r="K54" s="175"/>
      <c r="L54" s="171"/>
      <c r="M54" s="172"/>
      <c r="N54" s="172"/>
      <c r="O54" s="172"/>
    </row>
    <row r="55" spans="1:15" s="125" customFormat="1" ht="19.5" customHeight="1">
      <c r="A55" s="129" t="s">
        <v>214</v>
      </c>
      <c r="B55" s="129"/>
      <c r="C55" s="170"/>
      <c r="D55" s="170"/>
      <c r="E55" s="170"/>
      <c r="F55" s="175"/>
      <c r="G55" s="175"/>
      <c r="H55" s="175"/>
      <c r="I55" s="175"/>
      <c r="J55" s="175"/>
      <c r="K55" s="175"/>
      <c r="L55" s="171"/>
      <c r="M55" s="172"/>
      <c r="N55" s="172"/>
      <c r="O55" s="172"/>
    </row>
    <row r="56" spans="1:15" s="125" customFormat="1" ht="19.5" customHeight="1">
      <c r="A56" s="129"/>
      <c r="B56" s="170" t="s">
        <v>216</v>
      </c>
      <c r="C56" s="170"/>
      <c r="D56" s="170"/>
      <c r="E56" s="170"/>
      <c r="F56" s="173">
        <v>180</v>
      </c>
      <c r="G56" s="175">
        <v>0</v>
      </c>
      <c r="H56" s="175"/>
      <c r="I56" s="175"/>
      <c r="J56" s="175"/>
      <c r="K56" s="175"/>
      <c r="L56" s="171"/>
      <c r="M56" s="172"/>
      <c r="N56" s="172"/>
      <c r="O56" s="172"/>
    </row>
    <row r="57" spans="1:15" s="125" customFormat="1" ht="19.5" customHeight="1">
      <c r="A57" s="129"/>
      <c r="B57" s="129" t="s">
        <v>72</v>
      </c>
      <c r="C57" s="170"/>
      <c r="D57" s="170"/>
      <c r="E57" s="170"/>
      <c r="F57" s="198">
        <f>F56</f>
        <v>180</v>
      </c>
      <c r="G57" s="198">
        <f>G56</f>
        <v>0</v>
      </c>
      <c r="H57" s="198">
        <v>180</v>
      </c>
      <c r="I57" s="175"/>
      <c r="J57" s="175"/>
      <c r="K57" s="175"/>
      <c r="L57" s="171"/>
      <c r="M57" s="172"/>
      <c r="N57" s="172"/>
      <c r="O57" s="172"/>
    </row>
    <row r="58" spans="1:15" s="125" customFormat="1" ht="19.5" customHeight="1">
      <c r="A58" s="129"/>
      <c r="B58" s="129"/>
      <c r="C58" s="170"/>
      <c r="D58" s="170"/>
      <c r="E58" s="170"/>
      <c r="F58" s="175"/>
      <c r="G58" s="175"/>
      <c r="H58" s="175"/>
      <c r="I58" s="175"/>
      <c r="J58" s="175"/>
      <c r="K58" s="175"/>
      <c r="L58" s="171"/>
      <c r="M58" s="172"/>
      <c r="N58" s="172"/>
      <c r="O58" s="172"/>
    </row>
    <row r="59" spans="1:15" s="125" customFormat="1" ht="19.5" customHeight="1">
      <c r="A59" s="129"/>
      <c r="B59" s="129" t="s">
        <v>124</v>
      </c>
      <c r="C59" s="170"/>
      <c r="D59" s="170"/>
      <c r="E59" s="170"/>
      <c r="F59" s="175">
        <f>F42+F48+F53+F57</f>
        <v>48038</v>
      </c>
      <c r="G59" s="175">
        <f>G42+G48+G53+G57</f>
        <v>47759</v>
      </c>
      <c r="H59" s="175">
        <v>41941</v>
      </c>
      <c r="I59" s="175"/>
      <c r="J59" s="175"/>
      <c r="K59" s="175"/>
      <c r="L59" s="171"/>
      <c r="M59" s="172"/>
      <c r="N59" s="172"/>
      <c r="O59" s="172"/>
    </row>
    <row r="60" spans="1:15" s="125" customFormat="1" ht="38.25" customHeight="1">
      <c r="A60" s="129"/>
      <c r="B60" s="129"/>
      <c r="C60" s="170"/>
      <c r="D60" s="170"/>
      <c r="E60" s="170"/>
      <c r="F60" s="175"/>
      <c r="G60" s="175"/>
      <c r="H60" s="175"/>
      <c r="I60" s="175"/>
      <c r="J60" s="175"/>
      <c r="K60" s="175"/>
      <c r="L60" s="171"/>
      <c r="M60" s="172"/>
      <c r="N60" s="172"/>
      <c r="O60" s="172"/>
    </row>
    <row r="61" spans="1:15" s="125" customFormat="1" ht="19.5" customHeight="1">
      <c r="A61" s="129" t="s">
        <v>120</v>
      </c>
      <c r="B61" s="129"/>
      <c r="C61" s="170"/>
      <c r="D61" s="170"/>
      <c r="E61" s="170"/>
      <c r="F61" s="175"/>
      <c r="G61" s="175"/>
      <c r="H61" s="175"/>
      <c r="I61" s="175"/>
      <c r="J61" s="175"/>
      <c r="K61" s="175"/>
      <c r="L61" s="171"/>
      <c r="M61" s="172"/>
      <c r="N61" s="172"/>
      <c r="O61" s="172"/>
    </row>
    <row r="62" spans="1:15" s="125" customFormat="1" ht="19.5" customHeight="1">
      <c r="A62" s="129" t="s">
        <v>122</v>
      </c>
      <c r="B62" s="129"/>
      <c r="C62" s="170"/>
      <c r="D62" s="170"/>
      <c r="E62" s="170"/>
      <c r="F62" s="175">
        <v>0</v>
      </c>
      <c r="G62" s="175">
        <v>0</v>
      </c>
      <c r="H62" s="175"/>
      <c r="I62" s="175"/>
      <c r="J62" s="175"/>
      <c r="K62" s="175"/>
      <c r="L62" s="171"/>
      <c r="M62" s="172"/>
      <c r="N62" s="172"/>
      <c r="O62" s="172"/>
    </row>
    <row r="63" spans="1:15" s="125" customFormat="1" ht="19.5" customHeight="1">
      <c r="A63" s="129"/>
      <c r="B63" s="129"/>
      <c r="C63" s="170"/>
      <c r="D63" s="170"/>
      <c r="E63" s="170"/>
      <c r="F63" s="175"/>
      <c r="G63" s="175"/>
      <c r="H63" s="175"/>
      <c r="I63" s="175"/>
      <c r="J63" s="175"/>
      <c r="K63" s="175"/>
      <c r="L63" s="171"/>
      <c r="M63" s="172"/>
      <c r="N63" s="172"/>
      <c r="O63" s="172"/>
    </row>
    <row r="64" spans="1:15" s="125" customFormat="1" ht="19.5" customHeight="1">
      <c r="A64" s="129" t="s">
        <v>121</v>
      </c>
      <c r="B64" s="129"/>
      <c r="C64" s="170"/>
      <c r="D64" s="170"/>
      <c r="E64" s="170"/>
      <c r="F64" s="175"/>
      <c r="G64" s="175"/>
      <c r="H64" s="175"/>
      <c r="I64" s="175"/>
      <c r="J64" s="175"/>
      <c r="K64" s="175"/>
      <c r="L64" s="171"/>
      <c r="M64" s="172"/>
      <c r="N64" s="172"/>
      <c r="O64" s="172"/>
    </row>
    <row r="65" spans="1:15" s="125" customFormat="1" ht="19.5" customHeight="1">
      <c r="A65" s="129" t="s">
        <v>122</v>
      </c>
      <c r="B65" s="129"/>
      <c r="C65" s="170"/>
      <c r="D65" s="170"/>
      <c r="E65" s="170"/>
      <c r="F65" s="175">
        <v>0</v>
      </c>
      <c r="G65" s="175">
        <v>0</v>
      </c>
      <c r="H65" s="175"/>
      <c r="I65" s="175"/>
      <c r="J65" s="175"/>
      <c r="K65" s="175"/>
      <c r="L65" s="171"/>
      <c r="M65" s="172"/>
      <c r="N65" s="172"/>
      <c r="O65" s="172"/>
    </row>
    <row r="66" spans="1:15" s="125" customFormat="1" ht="19.5" customHeight="1">
      <c r="A66" s="129"/>
      <c r="B66" s="129"/>
      <c r="C66" s="170"/>
      <c r="D66" s="170"/>
      <c r="E66" s="170"/>
      <c r="F66" s="175"/>
      <c r="G66" s="175"/>
      <c r="H66" s="175"/>
      <c r="I66" s="175"/>
      <c r="J66" s="175"/>
      <c r="K66" s="175"/>
      <c r="L66" s="171"/>
      <c r="M66" s="172"/>
      <c r="N66" s="172"/>
      <c r="O66" s="172"/>
    </row>
    <row r="67" spans="1:15" s="125" customFormat="1" ht="19.5" customHeight="1">
      <c r="A67" s="129" t="s">
        <v>123</v>
      </c>
      <c r="B67" s="129"/>
      <c r="C67" s="170"/>
      <c r="D67" s="170"/>
      <c r="E67" s="170"/>
      <c r="F67" s="175"/>
      <c r="G67" s="175"/>
      <c r="H67" s="175"/>
      <c r="I67" s="175"/>
      <c r="J67" s="175"/>
      <c r="K67" s="175"/>
      <c r="L67" s="171"/>
      <c r="M67" s="172"/>
      <c r="N67" s="172"/>
      <c r="O67" s="172"/>
    </row>
    <row r="68" spans="1:15" s="125" customFormat="1" ht="19.5" customHeight="1">
      <c r="A68" s="129" t="s">
        <v>46</v>
      </c>
      <c r="B68" s="129"/>
      <c r="C68" s="170"/>
      <c r="D68" s="170"/>
      <c r="E68" s="170"/>
      <c r="F68" s="175">
        <v>25000</v>
      </c>
      <c r="G68" s="175">
        <v>29000</v>
      </c>
      <c r="H68" s="175">
        <v>40038</v>
      </c>
      <c r="I68" s="175"/>
      <c r="J68" s="175"/>
      <c r="K68" s="175"/>
      <c r="L68" s="171"/>
      <c r="M68" s="172"/>
      <c r="N68" s="172"/>
      <c r="O68" s="172"/>
    </row>
    <row r="69" spans="1:15" s="125" customFormat="1" ht="19.5" customHeight="1">
      <c r="A69" s="129"/>
      <c r="B69" s="129"/>
      <c r="C69" s="170"/>
      <c r="D69" s="170"/>
      <c r="E69" s="170"/>
      <c r="F69" s="175"/>
      <c r="G69" s="175"/>
      <c r="I69" s="175"/>
      <c r="J69" s="175"/>
      <c r="K69" s="175"/>
      <c r="L69" s="171"/>
      <c r="M69" s="172"/>
      <c r="N69" s="172"/>
      <c r="O69" s="172"/>
    </row>
    <row r="70" spans="1:15" s="125" customFormat="1" ht="19.5" customHeight="1">
      <c r="A70" s="129" t="s">
        <v>133</v>
      </c>
      <c r="B70" s="129"/>
      <c r="C70" s="170"/>
      <c r="D70" s="170"/>
      <c r="E70" s="170"/>
      <c r="F70" s="175">
        <v>0</v>
      </c>
      <c r="G70" s="175">
        <v>0</v>
      </c>
      <c r="H70" s="175"/>
      <c r="I70" s="175"/>
      <c r="J70" s="175"/>
      <c r="K70" s="175"/>
      <c r="L70" s="171"/>
      <c r="M70" s="172"/>
      <c r="N70" s="172"/>
      <c r="O70" s="172"/>
    </row>
    <row r="71" spans="1:15" s="125" customFormat="1" ht="19.5" customHeight="1" thickBot="1">
      <c r="A71" s="129"/>
      <c r="B71" s="129"/>
      <c r="C71" s="170"/>
      <c r="D71" s="170"/>
      <c r="E71" s="170"/>
      <c r="F71" s="175"/>
      <c r="G71" s="175"/>
      <c r="H71" s="175"/>
      <c r="I71" s="175"/>
      <c r="J71" s="175"/>
      <c r="K71" s="175"/>
      <c r="L71" s="171"/>
      <c r="M71" s="172"/>
      <c r="N71" s="172"/>
      <c r="O71" s="172"/>
    </row>
    <row r="72" spans="1:15" s="125" customFormat="1" ht="19.5" customHeight="1" thickBot="1" thickTop="1">
      <c r="A72" s="51" t="s">
        <v>446</v>
      </c>
      <c r="B72" s="52"/>
      <c r="C72" s="52"/>
      <c r="D72" s="52"/>
      <c r="E72" s="52"/>
      <c r="F72" s="176">
        <f>SUM(F23+F59+F62+F65+F68+F70)</f>
        <v>93038</v>
      </c>
      <c r="G72" s="176">
        <f>SUM(G23+G59+G62+G65+G68+G70)</f>
        <v>96759</v>
      </c>
      <c r="H72" s="175">
        <f>SUM(H59:H68)</f>
        <v>81979</v>
      </c>
      <c r="I72" s="175"/>
      <c r="J72" s="175"/>
      <c r="K72" s="175"/>
      <c r="L72" s="171"/>
      <c r="M72" s="172"/>
      <c r="N72" s="172"/>
      <c r="O72" s="172"/>
    </row>
    <row r="73" spans="1:12" s="125" customFormat="1" ht="19.5" customHeight="1" thickTop="1">
      <c r="A73" s="164" t="s">
        <v>447</v>
      </c>
      <c r="F73" s="177"/>
      <c r="G73" s="177"/>
      <c r="H73" s="163">
        <f>SUM(H72+H23)</f>
        <v>95668</v>
      </c>
      <c r="I73" s="177"/>
      <c r="J73" s="177"/>
      <c r="K73" s="177"/>
      <c r="L73" s="174"/>
    </row>
  </sheetData>
  <sheetProtection/>
  <mergeCells count="3">
    <mergeCell ref="A4:I4"/>
    <mergeCell ref="A1:L1"/>
    <mergeCell ref="A2:L2"/>
  </mergeCells>
  <printOptions/>
  <pageMargins left="0.2" right="0.11811023622047245" top="0.7874015748031497" bottom="0.5118110236220472" header="0.5118110236220472" footer="0.5118110236220472"/>
  <pageSetup horizontalDpi="300" verticalDpi="300" orientation="portrait" paperSize="9" scale="75" r:id="rId1"/>
  <headerFooter alignWithMargins="0">
    <oddHeader>&amp;C7.sz.melléklet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80"/>
  <sheetViews>
    <sheetView view="pageLayout" workbookViewId="0" topLeftCell="A12">
      <selection activeCell="A31" sqref="A31"/>
    </sheetView>
  </sheetViews>
  <sheetFormatPr defaultColWidth="9.00390625" defaultRowHeight="19.5" customHeight="1"/>
  <cols>
    <col min="1" max="1" width="44.75390625" style="5" customWidth="1"/>
    <col min="2" max="2" width="13.125" style="5" customWidth="1"/>
    <col min="3" max="3" width="10.75390625" style="5" customWidth="1"/>
    <col min="4" max="4" width="13.75390625" style="5" customWidth="1"/>
    <col min="5" max="7" width="10.75390625" style="5" customWidth="1"/>
    <col min="8" max="8" width="10.25390625" style="5" customWidth="1"/>
    <col min="9" max="16384" width="9.125" style="5" customWidth="1"/>
  </cols>
  <sheetData>
    <row r="1" spans="1:10" s="35" customFormat="1" ht="19.5" customHeight="1">
      <c r="A1" s="467" t="s">
        <v>426</v>
      </c>
      <c r="B1" s="467"/>
      <c r="C1" s="467"/>
      <c r="D1" s="467"/>
      <c r="E1" s="467"/>
      <c r="F1" s="467"/>
      <c r="G1" s="467"/>
      <c r="H1" s="467"/>
      <c r="I1" s="116"/>
      <c r="J1" s="116"/>
    </row>
    <row r="2" spans="1:10" s="35" customFormat="1" ht="19.5" customHeight="1">
      <c r="A2" s="466" t="s">
        <v>341</v>
      </c>
      <c r="B2" s="466"/>
      <c r="C2" s="466"/>
      <c r="D2" s="466"/>
      <c r="E2" s="466"/>
      <c r="F2" s="466"/>
      <c r="G2" s="466"/>
      <c r="H2" s="466"/>
      <c r="I2" s="116"/>
      <c r="J2" s="116"/>
    </row>
    <row r="3" s="35" customFormat="1" ht="19.5" customHeight="1"/>
    <row r="4" spans="2:8" s="35" customFormat="1" ht="19.5" customHeight="1">
      <c r="B4" s="113" t="s">
        <v>147</v>
      </c>
      <c r="C4" s="112" t="s">
        <v>146</v>
      </c>
      <c r="D4" s="112" t="s">
        <v>348</v>
      </c>
      <c r="E4" s="113"/>
      <c r="F4" s="113"/>
      <c r="H4" s="36"/>
    </row>
    <row r="5" spans="3:8" s="35" customFormat="1" ht="19.5" customHeight="1">
      <c r="C5" s="114"/>
      <c r="D5" s="113"/>
      <c r="E5" s="113"/>
      <c r="F5" s="113"/>
      <c r="H5" s="36"/>
    </row>
    <row r="6" spans="1:8" s="35" customFormat="1" ht="19.5" customHeight="1">
      <c r="A6" s="185" t="s">
        <v>211</v>
      </c>
      <c r="B6" s="113"/>
      <c r="C6" s="115">
        <v>6156</v>
      </c>
      <c r="D6" s="115">
        <v>6156</v>
      </c>
      <c r="E6" s="113"/>
      <c r="F6" s="113"/>
      <c r="G6" s="113"/>
      <c r="H6" s="113"/>
    </row>
    <row r="7" spans="1:8" s="35" customFormat="1" ht="19.5" customHeight="1">
      <c r="A7" s="184" t="s">
        <v>174</v>
      </c>
      <c r="B7" s="38"/>
      <c r="C7" s="115">
        <v>1231</v>
      </c>
      <c r="D7" s="115">
        <v>1231</v>
      </c>
      <c r="E7" s="38"/>
      <c r="F7" s="38"/>
      <c r="G7" s="113"/>
      <c r="H7" s="117"/>
    </row>
    <row r="8" spans="1:8" s="35" customFormat="1" ht="18.75" customHeight="1">
      <c r="A8" s="112" t="s">
        <v>212</v>
      </c>
      <c r="C8" s="115">
        <v>32832</v>
      </c>
      <c r="D8" s="115">
        <v>32832</v>
      </c>
      <c r="E8" s="118"/>
      <c r="F8" s="118"/>
      <c r="G8" s="118"/>
      <c r="H8" s="117"/>
    </row>
    <row r="9" spans="1:4" s="35" customFormat="1" ht="19.5" customHeight="1">
      <c r="A9" s="112" t="s">
        <v>149</v>
      </c>
      <c r="C9" s="115">
        <v>7560</v>
      </c>
      <c r="D9" s="115">
        <v>7560</v>
      </c>
    </row>
    <row r="10" spans="1:4" s="35" customFormat="1" ht="19.5" customHeight="1">
      <c r="A10" s="112" t="s">
        <v>223</v>
      </c>
      <c r="C10" s="115">
        <v>1416</v>
      </c>
      <c r="D10" s="115">
        <v>1416</v>
      </c>
    </row>
    <row r="11" spans="1:4" s="35" customFormat="1" ht="19.5" customHeight="1">
      <c r="A11" s="112" t="s">
        <v>150</v>
      </c>
      <c r="B11" s="112"/>
      <c r="C11" s="115">
        <v>2842</v>
      </c>
      <c r="D11" s="115">
        <v>2842</v>
      </c>
    </row>
    <row r="12" spans="1:4" s="35" customFormat="1" ht="19.5" customHeight="1">
      <c r="A12" s="112" t="s">
        <v>175</v>
      </c>
      <c r="B12" s="112"/>
      <c r="C12" s="115">
        <v>1260</v>
      </c>
      <c r="D12" s="115">
        <v>1260</v>
      </c>
    </row>
    <row r="13" spans="1:4" s="35" customFormat="1" ht="19.5" customHeight="1">
      <c r="A13" s="112" t="s">
        <v>176</v>
      </c>
      <c r="B13" s="112"/>
      <c r="C13" s="115">
        <v>160</v>
      </c>
      <c r="D13" s="115">
        <v>160</v>
      </c>
    </row>
    <row r="14" spans="1:4" s="35" customFormat="1" ht="19.5" customHeight="1">
      <c r="A14" s="112" t="s">
        <v>177</v>
      </c>
      <c r="B14" s="112"/>
      <c r="C14" s="115">
        <v>400</v>
      </c>
      <c r="D14" s="115">
        <v>400</v>
      </c>
    </row>
    <row r="15" spans="1:4" s="35" customFormat="1" ht="19.5" customHeight="1">
      <c r="A15" s="112" t="s">
        <v>151</v>
      </c>
      <c r="B15" s="112"/>
      <c r="C15" s="115">
        <v>500</v>
      </c>
      <c r="D15" s="115">
        <v>500</v>
      </c>
    </row>
    <row r="16" spans="1:4" s="35" customFormat="1" ht="19.5" customHeight="1">
      <c r="A16" s="112" t="s">
        <v>178</v>
      </c>
      <c r="B16" s="112"/>
      <c r="C16" s="115">
        <v>4000</v>
      </c>
      <c r="D16" s="115">
        <v>4000</v>
      </c>
    </row>
    <row r="17" spans="1:4" s="35" customFormat="1" ht="19.5" customHeight="1">
      <c r="A17" s="112" t="s">
        <v>152</v>
      </c>
      <c r="B17" s="112"/>
      <c r="C17" s="119">
        <v>300</v>
      </c>
      <c r="D17" s="119">
        <v>300</v>
      </c>
    </row>
    <row r="18" spans="1:4" s="35" customFormat="1" ht="19.5" customHeight="1">
      <c r="A18" s="112" t="s">
        <v>179</v>
      </c>
      <c r="B18" s="112"/>
      <c r="C18" s="119">
        <v>30</v>
      </c>
      <c r="D18" s="119">
        <v>30</v>
      </c>
    </row>
    <row r="19" spans="1:4" s="35" customFormat="1" ht="19.5" customHeight="1">
      <c r="A19" s="112" t="s">
        <v>153</v>
      </c>
      <c r="B19" s="112"/>
      <c r="C19" s="119">
        <v>360</v>
      </c>
      <c r="D19" s="119">
        <v>360</v>
      </c>
    </row>
    <row r="20" spans="1:4" s="35" customFormat="1" ht="19.5" customHeight="1">
      <c r="A20" s="112" t="s">
        <v>148</v>
      </c>
      <c r="B20" s="112"/>
      <c r="C20" s="119">
        <v>80</v>
      </c>
      <c r="D20" s="119">
        <v>80</v>
      </c>
    </row>
    <row r="21" spans="1:4" s="35" customFormat="1" ht="19.5" customHeight="1">
      <c r="A21" s="112" t="s">
        <v>213</v>
      </c>
      <c r="B21" s="112"/>
      <c r="C21" s="119">
        <v>5067</v>
      </c>
      <c r="D21" s="119">
        <v>5067</v>
      </c>
    </row>
    <row r="22" spans="1:4" ht="42.75" customHeight="1">
      <c r="A22" s="67" t="s">
        <v>154</v>
      </c>
      <c r="C22" s="68">
        <f>SUM(C6:C21)</f>
        <v>64194</v>
      </c>
      <c r="D22" s="68">
        <f>SUM(D6:D21)</f>
        <v>64194</v>
      </c>
    </row>
    <row r="23" ht="19.5" customHeight="1">
      <c r="C23" s="28"/>
    </row>
    <row r="24" ht="19.5" customHeight="1">
      <c r="C24" s="28"/>
    </row>
    <row r="25" ht="19.5" customHeight="1">
      <c r="C25" s="28"/>
    </row>
    <row r="26" ht="19.5" customHeight="1">
      <c r="C26" s="28"/>
    </row>
    <row r="27" ht="19.5" customHeight="1">
      <c r="C27" s="28"/>
    </row>
    <row r="28" ht="19.5" customHeight="1">
      <c r="C28" s="28"/>
    </row>
    <row r="29" ht="19.5" customHeight="1">
      <c r="C29" s="28"/>
    </row>
    <row r="30" ht="19.5" customHeight="1">
      <c r="C30" s="28"/>
    </row>
    <row r="31" ht="19.5" customHeight="1">
      <c r="C31" s="28"/>
    </row>
    <row r="32" ht="19.5" customHeight="1">
      <c r="C32" s="28"/>
    </row>
    <row r="33" ht="19.5" customHeight="1">
      <c r="C33" s="28"/>
    </row>
    <row r="34" ht="19.5" customHeight="1">
      <c r="C34" s="28"/>
    </row>
    <row r="35" ht="19.5" customHeight="1">
      <c r="C35" s="28"/>
    </row>
    <row r="36" ht="19.5" customHeight="1">
      <c r="C36" s="28"/>
    </row>
    <row r="37" ht="19.5" customHeight="1">
      <c r="C37" s="28"/>
    </row>
    <row r="38" ht="19.5" customHeight="1">
      <c r="C38" s="28"/>
    </row>
    <row r="39" ht="19.5" customHeight="1">
      <c r="C39" s="28"/>
    </row>
    <row r="40" ht="19.5" customHeight="1">
      <c r="C40" s="28"/>
    </row>
    <row r="41" ht="19.5" customHeight="1">
      <c r="C41" s="28"/>
    </row>
    <row r="42" ht="19.5" customHeight="1">
      <c r="C42" s="28"/>
    </row>
    <row r="43" ht="19.5" customHeight="1">
      <c r="C43" s="28"/>
    </row>
    <row r="44" ht="19.5" customHeight="1">
      <c r="C44" s="28"/>
    </row>
    <row r="45" ht="19.5" customHeight="1">
      <c r="C45" s="28"/>
    </row>
    <row r="46" ht="19.5" customHeight="1">
      <c r="C46" s="28"/>
    </row>
    <row r="47" ht="19.5" customHeight="1">
      <c r="C47" s="28"/>
    </row>
    <row r="48" ht="19.5" customHeight="1">
      <c r="C48" s="28"/>
    </row>
    <row r="49" ht="19.5" customHeight="1">
      <c r="C49" s="28"/>
    </row>
    <row r="50" ht="19.5" customHeight="1">
      <c r="C50" s="28"/>
    </row>
    <row r="51" ht="19.5" customHeight="1">
      <c r="C51" s="28"/>
    </row>
    <row r="52" ht="19.5" customHeight="1">
      <c r="C52" s="28"/>
    </row>
    <row r="53" ht="19.5" customHeight="1">
      <c r="C53" s="28"/>
    </row>
    <row r="54" ht="19.5" customHeight="1">
      <c r="C54" s="28"/>
    </row>
    <row r="55" ht="19.5" customHeight="1">
      <c r="C55" s="28"/>
    </row>
    <row r="56" ht="19.5" customHeight="1">
      <c r="C56" s="28"/>
    </row>
    <row r="57" ht="19.5" customHeight="1">
      <c r="C57" s="28"/>
    </row>
    <row r="58" ht="19.5" customHeight="1">
      <c r="C58" s="28"/>
    </row>
    <row r="59" ht="19.5" customHeight="1">
      <c r="C59" s="28"/>
    </row>
    <row r="60" ht="19.5" customHeight="1">
      <c r="C60" s="28"/>
    </row>
    <row r="61" ht="19.5" customHeight="1">
      <c r="C61" s="28"/>
    </row>
    <row r="62" ht="19.5" customHeight="1">
      <c r="C62" s="28"/>
    </row>
    <row r="63" ht="19.5" customHeight="1">
      <c r="C63" s="28"/>
    </row>
    <row r="64" ht="19.5" customHeight="1">
      <c r="C64" s="28"/>
    </row>
    <row r="65" ht="19.5" customHeight="1">
      <c r="C65" s="28"/>
    </row>
    <row r="66" ht="19.5" customHeight="1">
      <c r="C66" s="28"/>
    </row>
    <row r="67" ht="19.5" customHeight="1">
      <c r="C67" s="28"/>
    </row>
    <row r="68" ht="19.5" customHeight="1">
      <c r="C68" s="28"/>
    </row>
    <row r="69" ht="19.5" customHeight="1">
      <c r="C69" s="28"/>
    </row>
    <row r="70" ht="19.5" customHeight="1">
      <c r="C70" s="28"/>
    </row>
    <row r="71" ht="19.5" customHeight="1">
      <c r="C71" s="28"/>
    </row>
    <row r="72" ht="19.5" customHeight="1">
      <c r="C72" s="28"/>
    </row>
    <row r="73" ht="19.5" customHeight="1">
      <c r="C73" s="28"/>
    </row>
    <row r="74" ht="19.5" customHeight="1">
      <c r="C74" s="28"/>
    </row>
    <row r="75" ht="19.5" customHeight="1">
      <c r="C75" s="28"/>
    </row>
    <row r="76" ht="19.5" customHeight="1">
      <c r="C76" s="28"/>
    </row>
    <row r="77" ht="19.5" customHeight="1">
      <c r="C77" s="28"/>
    </row>
    <row r="78" ht="19.5" customHeight="1">
      <c r="C78" s="28"/>
    </row>
    <row r="79" ht="19.5" customHeight="1">
      <c r="C79" s="28"/>
    </row>
    <row r="80" ht="19.5" customHeight="1">
      <c r="C80" s="28"/>
    </row>
  </sheetData>
  <sheetProtection/>
  <mergeCells count="2">
    <mergeCell ref="A2:H2"/>
    <mergeCell ref="A1:H1"/>
  </mergeCells>
  <printOptions/>
  <pageMargins left="0.15748031496062992" right="0.15748031496062992" top="0.8267716535433072" bottom="0.4724409448818898" header="0.5118110236220472" footer="0.5118110236220472"/>
  <pageSetup horizontalDpi="300" verticalDpi="300" orientation="portrait" paperSize="9" scale="85" r:id="rId1"/>
  <headerFooter alignWithMargins="0">
    <oddHeader>&amp;C8.sz.melléklet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"/>
  <sheetViews>
    <sheetView view="pageLayout" workbookViewId="0" topLeftCell="A1">
      <selection activeCell="D12" sqref="D12:H12"/>
    </sheetView>
  </sheetViews>
  <sheetFormatPr defaultColWidth="9.00390625" defaultRowHeight="19.5" customHeight="1"/>
  <cols>
    <col min="1" max="1" width="32.375" style="5" customWidth="1"/>
    <col min="2" max="2" width="3.875" style="5" customWidth="1"/>
    <col min="3" max="4" width="10.75390625" style="5" customWidth="1"/>
    <col min="5" max="5" width="5.25390625" style="5" customWidth="1"/>
    <col min="6" max="7" width="10.75390625" style="5" customWidth="1"/>
    <col min="8" max="8" width="6.125" style="5" customWidth="1"/>
    <col min="9" max="9" width="12.125" style="5" customWidth="1"/>
    <col min="10" max="11" width="9.125" style="5" customWidth="1"/>
    <col min="12" max="12" width="11.25390625" style="5" customWidth="1"/>
    <col min="13" max="16384" width="9.125" style="5" customWidth="1"/>
  </cols>
  <sheetData>
    <row r="1" spans="1:11" ht="19.5" customHeight="1">
      <c r="A1" s="469" t="s">
        <v>427</v>
      </c>
      <c r="B1" s="469"/>
      <c r="C1" s="469"/>
      <c r="D1" s="469"/>
      <c r="E1" s="469"/>
      <c r="F1" s="469"/>
      <c r="G1" s="469"/>
      <c r="H1" s="469"/>
      <c r="I1" s="469"/>
      <c r="J1" s="10"/>
      <c r="K1" s="10"/>
    </row>
    <row r="2" spans="1:11" ht="19.5" customHeight="1">
      <c r="A2" s="469" t="s">
        <v>251</v>
      </c>
      <c r="B2" s="469"/>
      <c r="C2" s="469"/>
      <c r="D2" s="469"/>
      <c r="E2" s="469"/>
      <c r="F2" s="469"/>
      <c r="G2" s="469"/>
      <c r="H2" s="469"/>
      <c r="I2" s="469"/>
      <c r="J2" s="10"/>
      <c r="K2" s="10"/>
    </row>
    <row r="4" spans="4:9" ht="19.5" customHeight="1">
      <c r="D4" s="20"/>
      <c r="E4" s="20"/>
      <c r="F4" s="20"/>
      <c r="G4" s="20"/>
      <c r="I4" s="7" t="s">
        <v>6</v>
      </c>
    </row>
    <row r="5" spans="1:9" ht="19.5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9" ht="19.5" customHeight="1">
      <c r="A6" s="14" t="s">
        <v>81</v>
      </c>
      <c r="B6" s="14"/>
      <c r="C6" s="14"/>
      <c r="D6" s="14" t="s">
        <v>82</v>
      </c>
      <c r="E6" s="14"/>
      <c r="F6" s="14"/>
      <c r="G6" s="14" t="s">
        <v>83</v>
      </c>
      <c r="H6" s="20"/>
      <c r="I6" s="468" t="s">
        <v>84</v>
      </c>
    </row>
    <row r="7" spans="3:9" ht="26.25" customHeight="1">
      <c r="C7" s="21" t="s">
        <v>19</v>
      </c>
      <c r="D7" s="21" t="s">
        <v>350</v>
      </c>
      <c r="E7" s="21"/>
      <c r="F7" s="21" t="s">
        <v>19</v>
      </c>
      <c r="G7" s="21" t="s">
        <v>350</v>
      </c>
      <c r="H7" s="21"/>
      <c r="I7" s="468"/>
    </row>
    <row r="8" spans="1:9" ht="24" customHeight="1">
      <c r="A8" s="22" t="s">
        <v>80</v>
      </c>
      <c r="B8" s="22"/>
      <c r="C8" s="24">
        <v>10024</v>
      </c>
      <c r="D8" s="24">
        <v>10024</v>
      </c>
      <c r="E8" s="24"/>
      <c r="F8" s="24">
        <v>11367</v>
      </c>
      <c r="G8" s="24">
        <v>11367</v>
      </c>
      <c r="H8" s="24"/>
      <c r="I8" s="23" t="s">
        <v>314</v>
      </c>
    </row>
    <row r="9" spans="1:10" ht="19.5" customHeight="1">
      <c r="A9" s="5" t="s">
        <v>80</v>
      </c>
      <c r="C9" s="28">
        <v>1000</v>
      </c>
      <c r="D9" s="28">
        <v>1000</v>
      </c>
      <c r="E9" s="28"/>
      <c r="F9" s="28">
        <v>1995</v>
      </c>
      <c r="G9" s="28">
        <v>1995</v>
      </c>
      <c r="I9" s="5" t="s">
        <v>316</v>
      </c>
      <c r="J9" s="7"/>
    </row>
    <row r="10" spans="1:9" ht="19.5" customHeight="1">
      <c r="A10" s="5" t="s">
        <v>80</v>
      </c>
      <c r="C10" s="28">
        <v>1250</v>
      </c>
      <c r="D10" s="28">
        <v>1250</v>
      </c>
      <c r="E10" s="28"/>
      <c r="F10" s="28">
        <v>2501</v>
      </c>
      <c r="G10" s="28">
        <v>2501</v>
      </c>
      <c r="I10" s="5" t="s">
        <v>315</v>
      </c>
    </row>
    <row r="11" spans="1:9" ht="19.5" customHeight="1">
      <c r="A11" s="5" t="s">
        <v>80</v>
      </c>
      <c r="D11" s="5">
        <v>2500</v>
      </c>
      <c r="G11" s="5">
        <v>3333</v>
      </c>
      <c r="I11" s="5" t="s">
        <v>372</v>
      </c>
    </row>
    <row r="12" spans="4:7" ht="19.5" customHeight="1">
      <c r="D12" s="402"/>
      <c r="E12" s="402"/>
      <c r="F12" s="402"/>
      <c r="G12" s="405"/>
    </row>
  </sheetData>
  <sheetProtection/>
  <mergeCells count="3">
    <mergeCell ref="I6:I7"/>
    <mergeCell ref="A2:I2"/>
    <mergeCell ref="A1:I1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&amp;C9.sz.melléklet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Böhönye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Böhönye</dc:creator>
  <cp:keywords/>
  <dc:description/>
  <cp:lastModifiedBy>Hoffmanné dr. Németh Ildikó </cp:lastModifiedBy>
  <cp:lastPrinted>2013-11-08T10:52:17Z</cp:lastPrinted>
  <dcterms:created xsi:type="dcterms:W3CDTF">2004-02-09T09:29:05Z</dcterms:created>
  <dcterms:modified xsi:type="dcterms:W3CDTF">2013-11-18T09:14:19Z</dcterms:modified>
  <cp:category/>
  <cp:version/>
  <cp:contentType/>
  <cp:contentStatus/>
</cp:coreProperties>
</file>