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racs\Munka\Rendeletek - Baracs\2019végrehajtási\"/>
    </mc:Choice>
  </mc:AlternateContent>
  <xr:revisionPtr revIDLastSave="0" documentId="8_{2AF6A7B6-4074-4E91-854E-2CCD55792A24}" xr6:coauthVersionLast="43" xr6:coauthVersionMax="43" xr10:uidLastSave="{00000000-0000-0000-0000-000000000000}"/>
  <bookViews>
    <workbookView xWindow="-120" yWindow="-120" windowWidth="29040" windowHeight="15840" xr2:uid="{F4F6269A-9689-4ADD-B87F-9F51CCF047A3}"/>
  </bookViews>
  <sheets>
    <sheet name="2.1.a Önk" sheetId="1" r:id="rId1"/>
    <sheet name="2.1.b Önk" sheetId="2" r:id="rId2"/>
    <sheet name="2.2 Hiv" sheetId="3" r:id="rId3"/>
    <sheet name="2.3. Ovi" sheetId="4" r:id="rId4"/>
    <sheet name="2.04.BNI" sheetId="5" r:id="rId5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3" i="5" l="1"/>
  <c r="D13" i="5"/>
  <c r="E13" i="5"/>
  <c r="C15" i="5"/>
  <c r="D15" i="5"/>
  <c r="E15" i="5"/>
  <c r="E16" i="5" s="1"/>
  <c r="E37" i="5" s="1"/>
  <c r="C16" i="5"/>
  <c r="D16" i="5"/>
  <c r="D37" i="5" s="1"/>
  <c r="C33" i="5"/>
  <c r="D33" i="5"/>
  <c r="E33" i="5"/>
  <c r="C36" i="5"/>
  <c r="D36" i="5"/>
  <c r="E36" i="5"/>
  <c r="C37" i="5"/>
  <c r="C48" i="5"/>
  <c r="D48" i="5"/>
  <c r="E48" i="5"/>
  <c r="E51" i="5" s="1"/>
  <c r="E70" i="5" s="1"/>
  <c r="F48" i="5"/>
  <c r="G48" i="5"/>
  <c r="G51" i="5" s="1"/>
  <c r="G70" i="5" s="1"/>
  <c r="H48" i="5"/>
  <c r="H51" i="5" s="1"/>
  <c r="H70" i="5" s="1"/>
  <c r="I48" i="5"/>
  <c r="J48" i="5"/>
  <c r="J51" i="5" s="1"/>
  <c r="J70" i="5" s="1"/>
  <c r="C50" i="5"/>
  <c r="D50" i="5"/>
  <c r="D51" i="5" s="1"/>
  <c r="D70" i="5" s="1"/>
  <c r="F50" i="5"/>
  <c r="G50" i="5"/>
  <c r="H50" i="5"/>
  <c r="I50" i="5"/>
  <c r="J50" i="5"/>
  <c r="C51" i="5"/>
  <c r="F51" i="5"/>
  <c r="I51" i="5"/>
  <c r="C66" i="5"/>
  <c r="D66" i="5"/>
  <c r="E66" i="5"/>
  <c r="F66" i="5"/>
  <c r="G66" i="5"/>
  <c r="H66" i="5"/>
  <c r="I66" i="5"/>
  <c r="J66" i="5"/>
  <c r="C69" i="5"/>
  <c r="D69" i="5"/>
  <c r="E69" i="5"/>
  <c r="F69" i="5"/>
  <c r="G69" i="5"/>
  <c r="H69" i="5"/>
  <c r="I69" i="5"/>
  <c r="J69" i="5"/>
  <c r="C70" i="5"/>
  <c r="F70" i="5"/>
  <c r="I70" i="5"/>
  <c r="C13" i="4"/>
  <c r="D13" i="4"/>
  <c r="D16" i="4" s="1"/>
  <c r="D36" i="4" s="1"/>
  <c r="E13" i="4"/>
  <c r="C15" i="4"/>
  <c r="D15" i="4"/>
  <c r="E15" i="4"/>
  <c r="E16" i="4" s="1"/>
  <c r="E36" i="4" s="1"/>
  <c r="C16" i="4"/>
  <c r="C32" i="4"/>
  <c r="D32" i="4"/>
  <c r="E32" i="4"/>
  <c r="D35" i="4"/>
  <c r="E35" i="4"/>
  <c r="C36" i="4"/>
  <c r="C52" i="4"/>
  <c r="C55" i="4" s="1"/>
  <c r="C74" i="4" s="1"/>
  <c r="D52" i="4"/>
  <c r="D55" i="4" s="1"/>
  <c r="D74" i="4" s="1"/>
  <c r="E52" i="4"/>
  <c r="E55" i="4" s="1"/>
  <c r="E74" i="4" s="1"/>
  <c r="C54" i="4"/>
  <c r="D54" i="4"/>
  <c r="E54" i="4"/>
  <c r="C70" i="4"/>
  <c r="D70" i="4"/>
  <c r="E70" i="4"/>
  <c r="C73" i="4"/>
  <c r="D73" i="4"/>
  <c r="C12" i="3"/>
  <c r="C15" i="3" s="1"/>
  <c r="C38" i="3" s="1"/>
  <c r="D12" i="3"/>
  <c r="D15" i="3" s="1"/>
  <c r="D38" i="3" s="1"/>
  <c r="F12" i="3"/>
  <c r="F15" i="3" s="1"/>
  <c r="F38" i="3" s="1"/>
  <c r="C14" i="3"/>
  <c r="D14" i="3"/>
  <c r="F14" i="3"/>
  <c r="C31" i="3"/>
  <c r="D31" i="3"/>
  <c r="F31" i="3"/>
  <c r="C34" i="3"/>
  <c r="D34" i="3"/>
  <c r="F34" i="3"/>
  <c r="D37" i="3"/>
  <c r="C58" i="3"/>
  <c r="D58" i="3"/>
  <c r="D61" i="3" s="1"/>
  <c r="D81" i="3" s="1"/>
  <c r="E58" i="3"/>
  <c r="C60" i="3"/>
  <c r="D60" i="3"/>
  <c r="E60" i="3"/>
  <c r="C61" i="3"/>
  <c r="C81" i="3" s="1"/>
  <c r="E61" i="3"/>
  <c r="C77" i="3"/>
  <c r="D77" i="3"/>
  <c r="E77" i="3"/>
  <c r="C80" i="3"/>
  <c r="D80" i="3"/>
  <c r="E80" i="3"/>
  <c r="E81" i="3"/>
  <c r="C11" i="2"/>
  <c r="I11" i="2"/>
  <c r="I15" i="2" s="1"/>
  <c r="I56" i="2" s="1"/>
  <c r="I61" i="2" s="1"/>
  <c r="C14" i="2"/>
  <c r="D14" i="2"/>
  <c r="I14" i="2"/>
  <c r="J14" i="2"/>
  <c r="J15" i="2" s="1"/>
  <c r="J56" i="2" s="1"/>
  <c r="J61" i="2" s="1"/>
  <c r="C15" i="2"/>
  <c r="C56" i="2" s="1"/>
  <c r="C61" i="2" s="1"/>
  <c r="D15" i="2"/>
  <c r="D56" i="2" s="1"/>
  <c r="D61" i="2" s="1"/>
  <c r="C37" i="2"/>
  <c r="D37" i="2"/>
  <c r="E37" i="2"/>
  <c r="E56" i="2" s="1"/>
  <c r="E61" i="2" s="1"/>
  <c r="F37" i="2"/>
  <c r="I37" i="2"/>
  <c r="J37" i="2"/>
  <c r="C41" i="2"/>
  <c r="D41" i="2"/>
  <c r="C45" i="2"/>
  <c r="D45" i="2"/>
  <c r="G45" i="2"/>
  <c r="C50" i="2"/>
  <c r="D50" i="2"/>
  <c r="F50" i="2"/>
  <c r="F56" i="2" s="1"/>
  <c r="F61" i="2" s="1"/>
  <c r="I50" i="2"/>
  <c r="J50" i="2"/>
  <c r="C53" i="2"/>
  <c r="D53" i="2"/>
  <c r="E53" i="2"/>
  <c r="F53" i="2"/>
  <c r="C55" i="2"/>
  <c r="D55" i="2"/>
  <c r="G56" i="2"/>
  <c r="G61" i="2" s="1"/>
  <c r="C60" i="2"/>
  <c r="G60" i="2"/>
  <c r="H60" i="2"/>
  <c r="H61" i="2"/>
  <c r="C98" i="2"/>
  <c r="E98" i="2"/>
  <c r="E116" i="2" s="1"/>
  <c r="E121" i="2" s="1"/>
  <c r="F98" i="2"/>
  <c r="F116" i="2" s="1"/>
  <c r="F121" i="2" s="1"/>
  <c r="G98" i="2"/>
  <c r="G116" i="2" s="1"/>
  <c r="G121" i="2" s="1"/>
  <c r="H98" i="2"/>
  <c r="H116" i="2" s="1"/>
  <c r="H121" i="2" s="1"/>
  <c r="I98" i="2"/>
  <c r="J98" i="2"/>
  <c r="D110" i="2"/>
  <c r="I110" i="2"/>
  <c r="D113" i="2"/>
  <c r="I113" i="2"/>
  <c r="C116" i="2"/>
  <c r="I116" i="2"/>
  <c r="I121" i="2" s="1"/>
  <c r="J116" i="2"/>
  <c r="J121" i="2"/>
  <c r="C132" i="2"/>
  <c r="D132" i="2"/>
  <c r="H132" i="2"/>
  <c r="I132" i="2"/>
  <c r="C135" i="2"/>
  <c r="D135" i="2"/>
  <c r="H135" i="2"/>
  <c r="I135" i="2"/>
  <c r="C136" i="2"/>
  <c r="D136" i="2"/>
  <c r="H136" i="2"/>
  <c r="H178" i="2" s="1"/>
  <c r="H185" i="2" s="1"/>
  <c r="I136" i="2"/>
  <c r="C159" i="2"/>
  <c r="D159" i="2"/>
  <c r="E159" i="2"/>
  <c r="F159" i="2"/>
  <c r="F178" i="2" s="1"/>
  <c r="F185" i="2" s="1"/>
  <c r="G159" i="2"/>
  <c r="H159" i="2"/>
  <c r="I159" i="2"/>
  <c r="I178" i="2" s="1"/>
  <c r="I185" i="2" s="1"/>
  <c r="J159" i="2"/>
  <c r="D167" i="2"/>
  <c r="E167" i="2"/>
  <c r="F167" i="2"/>
  <c r="G167" i="2"/>
  <c r="G178" i="2" s="1"/>
  <c r="G185" i="2" s="1"/>
  <c r="H167" i="2"/>
  <c r="C171" i="2"/>
  <c r="C178" i="2" s="1"/>
  <c r="C185" i="2" s="1"/>
  <c r="D171" i="2"/>
  <c r="F171" i="2"/>
  <c r="G171" i="2"/>
  <c r="D174" i="2"/>
  <c r="E174" i="2"/>
  <c r="F174" i="2"/>
  <c r="D178" i="2"/>
  <c r="E178" i="2"/>
  <c r="E185" i="2" s="1"/>
  <c r="J178" i="2"/>
  <c r="D185" i="2"/>
  <c r="J185" i="2"/>
  <c r="D197" i="2"/>
  <c r="D201" i="2" s="1"/>
  <c r="D241" i="2" s="1"/>
  <c r="D246" i="2" s="1"/>
  <c r="J197" i="2"/>
  <c r="D200" i="2"/>
  <c r="F200" i="2"/>
  <c r="J200" i="2"/>
  <c r="F201" i="2"/>
  <c r="J201" i="2"/>
  <c r="J241" i="2" s="1"/>
  <c r="J246" i="2" s="1"/>
  <c r="C223" i="2"/>
  <c r="D223" i="2"/>
  <c r="F223" i="2"/>
  <c r="F241" i="2" s="1"/>
  <c r="F246" i="2" s="1"/>
  <c r="G223" i="2"/>
  <c r="H223" i="2"/>
  <c r="I223" i="2"/>
  <c r="J223" i="2"/>
  <c r="E231" i="2"/>
  <c r="E241" i="2" s="1"/>
  <c r="E246" i="2" s="1"/>
  <c r="F231" i="2"/>
  <c r="J231" i="2"/>
  <c r="D235" i="2"/>
  <c r="F235" i="2"/>
  <c r="D238" i="2"/>
  <c r="E240" i="2"/>
  <c r="F240" i="2"/>
  <c r="C241" i="2"/>
  <c r="G241" i="2"/>
  <c r="H241" i="2"/>
  <c r="I241" i="2"/>
  <c r="C246" i="2"/>
  <c r="G246" i="2"/>
  <c r="H246" i="2"/>
  <c r="I246" i="2"/>
  <c r="D268" i="2"/>
  <c r="E268" i="2"/>
  <c r="D272" i="2"/>
  <c r="E272" i="2"/>
  <c r="D294" i="2"/>
  <c r="E294" i="2"/>
  <c r="E312" i="2" s="1"/>
  <c r="E317" i="2" s="1"/>
  <c r="G294" i="2"/>
  <c r="C298" i="2"/>
  <c r="F298" i="2"/>
  <c r="F312" i="2" s="1"/>
  <c r="F317" i="2" s="1"/>
  <c r="E306" i="2"/>
  <c r="C312" i="2"/>
  <c r="C317" i="2" s="1"/>
  <c r="D312" i="2"/>
  <c r="D317" i="2" s="1"/>
  <c r="G312" i="2"/>
  <c r="G317" i="2"/>
  <c r="C12" i="1"/>
  <c r="D12" i="1"/>
  <c r="E12" i="1"/>
  <c r="C15" i="1"/>
  <c r="D15" i="1"/>
  <c r="E15" i="1"/>
  <c r="E16" i="1" s="1"/>
  <c r="E58" i="1" s="1"/>
  <c r="C16" i="1"/>
  <c r="D16" i="1"/>
  <c r="D58" i="1" s="1"/>
  <c r="C38" i="1"/>
  <c r="D38" i="1"/>
  <c r="E38" i="1"/>
  <c r="C42" i="1"/>
  <c r="C58" i="1" s="1"/>
  <c r="D42" i="1"/>
  <c r="E42" i="1"/>
  <c r="C47" i="1"/>
  <c r="D47" i="1"/>
  <c r="E47" i="1"/>
  <c r="C52" i="1"/>
  <c r="D52" i="1"/>
  <c r="E52" i="1"/>
  <c r="C55" i="1"/>
  <c r="D55" i="1"/>
  <c r="E55" i="1"/>
  <c r="C57" i="1"/>
  <c r="D57" i="1"/>
  <c r="E57" i="1"/>
  <c r="C66" i="1"/>
  <c r="D66" i="1"/>
  <c r="E66" i="1"/>
  <c r="D98" i="2" l="1"/>
  <c r="D116" i="2" s="1"/>
  <c r="D121" i="2" s="1"/>
</calcChain>
</file>

<file path=xl/sharedStrings.xml><?xml version="1.0" encoding="utf-8"?>
<sst xmlns="http://schemas.openxmlformats.org/spreadsheetml/2006/main" count="683" uniqueCount="193">
  <si>
    <t>jegyző</t>
  </si>
  <si>
    <t xml:space="preserve">        polgármester</t>
  </si>
  <si>
    <t>dr. Horváth Zsolt</t>
  </si>
  <si>
    <t xml:space="preserve">        Várai Róbert</t>
  </si>
  <si>
    <t>Baracs, 2019. április 15.</t>
  </si>
  <si>
    <t>Finanszírozási kiadások összesen</t>
  </si>
  <si>
    <t>Központi, irányító szervi támogatások folyósítása</t>
  </si>
  <si>
    <t>Államháztartáson belüli megelőlegezések visszafizetése</t>
  </si>
  <si>
    <t>Hosszú lejáratú hitelek törlesztése pénzügyi vállalkozásnak</t>
  </si>
  <si>
    <t>Teljesítés</t>
  </si>
  <si>
    <t>Módosított előirányzat</t>
  </si>
  <si>
    <t>Eredeti előirányzat</t>
  </si>
  <si>
    <t>Megnevezés</t>
  </si>
  <si>
    <t>Sor-szám</t>
  </si>
  <si>
    <t>Finanszírozási kiadások - Önkormányzat</t>
  </si>
  <si>
    <t>adatok forintban</t>
  </si>
  <si>
    <t>Költségvetési kiadások összesen</t>
  </si>
  <si>
    <t>Egyéb felhalmozási célú kiadások</t>
  </si>
  <si>
    <t>Egyéb felhalm.-i célú támogatások államházt.-on kívülre, háztartások</t>
  </si>
  <si>
    <t>Felújítások</t>
  </si>
  <si>
    <t xml:space="preserve">Felújítási célú előzetesen felszámított általános forgalmi adó </t>
  </si>
  <si>
    <t>Ingatlanok felújítása</t>
  </si>
  <si>
    <t>Beruházások</t>
  </si>
  <si>
    <t>Beruházási célú előzetesen felszámított általános forgalmi adó</t>
  </si>
  <si>
    <t>Meglévő részesedések növeléséhez kapcsolódó kiadások</t>
  </si>
  <si>
    <t>Egyéb tárgyi eszközök beszerzése, létesítése</t>
  </si>
  <si>
    <t xml:space="preserve">Ingatlanok beszerzése, létesítése </t>
  </si>
  <si>
    <t>Egyéb működési célú kiadások összesen</t>
  </si>
  <si>
    <t xml:space="preserve">Tartalékok </t>
  </si>
  <si>
    <t xml:space="preserve">Egyéb működési célú támogatások államháztartáson kívülre </t>
  </si>
  <si>
    <t>Egyéb működési célú támogatások államháztartáson belülre</t>
  </si>
  <si>
    <t>A helyi önkormányzatok előző évi elszámolásából származó kiadások</t>
  </si>
  <si>
    <t>Ellátottak pénzbeli juttatásai összesen</t>
  </si>
  <si>
    <t>Egyéb nem intézményi ellátások</t>
  </si>
  <si>
    <t>Intézményi ellátottak, oktatásban résztvevők pénzbeli juttatásai</t>
  </si>
  <si>
    <t xml:space="preserve">Családi támogatások, egyéb pénzbeli és természetbeni gyermekvédelmi támogatások </t>
  </si>
  <si>
    <t>Dologi kiadások összesen</t>
  </si>
  <si>
    <t>Egyéb dologi kiadások</t>
  </si>
  <si>
    <t>Kamatkiadások</t>
  </si>
  <si>
    <t xml:space="preserve">Fizetendő általános forgalmi adó </t>
  </si>
  <si>
    <t>Működési célú előzetesen felszámított általános forgalmi adó</t>
  </si>
  <si>
    <t xml:space="preserve">Reklám- és propagandakiadások </t>
  </si>
  <si>
    <t xml:space="preserve">Egyéb szolgáltatások </t>
  </si>
  <si>
    <t>Szakmai tevékenységet segítő szolgáltatások</t>
  </si>
  <si>
    <t>ebből: államháztartáson belül</t>
  </si>
  <si>
    <t xml:space="preserve">Közvetített szolgáltatások </t>
  </si>
  <si>
    <t>Karbantartási, kisjavítási szolgáltatások</t>
  </si>
  <si>
    <t>Vásárolt élelmezés</t>
  </si>
  <si>
    <t xml:space="preserve">Közüzemi díjak </t>
  </si>
  <si>
    <t>Egyéb kommunikációs szolgáltatások</t>
  </si>
  <si>
    <t xml:space="preserve">Informatikai szolgáltatások igénybevétele </t>
  </si>
  <si>
    <t>Üzemeltetési anyagok beszerzése</t>
  </si>
  <si>
    <t xml:space="preserve">Szakmai anyagok beszerzése </t>
  </si>
  <si>
    <t xml:space="preserve">ebből: munkáltatót terhelő személyi jövedelemadó </t>
  </si>
  <si>
    <t xml:space="preserve">ebből: táppénz hozzájárulás </t>
  </si>
  <si>
    <t xml:space="preserve">ebből: egészségügyi hozzájárulás </t>
  </si>
  <si>
    <t xml:space="preserve">ebből: szociális hozzájárulási adó </t>
  </si>
  <si>
    <t xml:space="preserve">Munkaadókat terhelő járulékok és szociális hozzájárulási adó </t>
  </si>
  <si>
    <t>Személyi juttatások összesen</t>
  </si>
  <si>
    <t xml:space="preserve">Külső személyi juttatások </t>
  </si>
  <si>
    <t xml:space="preserve">Egyéb külső személyi juttatások </t>
  </si>
  <si>
    <t xml:space="preserve">Választott tisztségviselők juttatásai </t>
  </si>
  <si>
    <t>Foglalkoztatottak személyi juttatásai</t>
  </si>
  <si>
    <t>Foglalkoztatottak egyéb személyi juttatásai</t>
  </si>
  <si>
    <t>Közlekedési költségtérítés</t>
  </si>
  <si>
    <t>Béren kívüli juttatások</t>
  </si>
  <si>
    <t>Normatív jutalmak</t>
  </si>
  <si>
    <t>Törvény szerinti illetmények, munkabérek</t>
  </si>
  <si>
    <t xml:space="preserve"> Költségvetési kiadások - Önkormányzat</t>
  </si>
  <si>
    <t>2.sz. melléklet 2.1.a) pontja</t>
  </si>
  <si>
    <t>Baracs Község Önkormányzata Képviselő-testülete 10/2019. (IV.29.) Önkormányzati rendelete a 2018. évi költségvetés végrehajtásáról:</t>
  </si>
  <si>
    <t>Kiadások összesen</t>
  </si>
  <si>
    <t>Finanszírozási kiadások</t>
  </si>
  <si>
    <t>Hosszú lejáratú hitelek, kölcsönök törlesztése pénzügyi vállalkozásnak</t>
  </si>
  <si>
    <t>Költségvetési kiadások</t>
  </si>
  <si>
    <t xml:space="preserve">Egyéb felhalmozási célú támogatások államháztartáson kívülre </t>
  </si>
  <si>
    <t>Felújítási célú előzetesen felszámított általános forgalmi adó</t>
  </si>
  <si>
    <t xml:space="preserve">Ingatlanok felújítása </t>
  </si>
  <si>
    <t>Ingatlanok beszerzése, létesítése</t>
  </si>
  <si>
    <t>Egyéb működési célú kiadások</t>
  </si>
  <si>
    <t>Egyéb működési célú támogatások államháztartáson kívülre</t>
  </si>
  <si>
    <t>Ellátottak pénzbeli juttatásai</t>
  </si>
  <si>
    <t>Intézményi ellátottak pénzbeli juttatásai</t>
  </si>
  <si>
    <t>Családi támogatások</t>
  </si>
  <si>
    <t>Dologi kiadások</t>
  </si>
  <si>
    <t>Reklám- és propagandakiadások</t>
  </si>
  <si>
    <t>Egyéb szolgáltatások</t>
  </si>
  <si>
    <t>Informatikai szolgáltatások igénybevétele</t>
  </si>
  <si>
    <t>Szakmai anyagok beszerzése</t>
  </si>
  <si>
    <t>ebből: munkáltatót terhelő személyi jövedelemadó</t>
  </si>
  <si>
    <t>ebből: táppénz hozzájárulás</t>
  </si>
  <si>
    <t>ebből: egészségügyi hozzájárulás</t>
  </si>
  <si>
    <t>ebből: szociális hozzájárulási adó</t>
  </si>
  <si>
    <t>Munkaadókat terhelő járulékok és szociális hozzájárulási adó</t>
  </si>
  <si>
    <t>Személyi juttatások</t>
  </si>
  <si>
    <t>Külső személyi juttatások</t>
  </si>
  <si>
    <t>Egyéb külső személyi juttatások</t>
  </si>
  <si>
    <t>Választott tisztségviselők juttatásai</t>
  </si>
  <si>
    <t xml:space="preserve">Foglalkoztatottak személyi juttatásai </t>
  </si>
  <si>
    <t>900060 Forgatási és befektetési  célú finanszírozási műveletek</t>
  </si>
  <si>
    <t>107060        Egyéb szociális, pénzbeli és természetbeni ellátások, támogatások</t>
  </si>
  <si>
    <t>107052           Házi segítségnyújtás</t>
  </si>
  <si>
    <t>107051 Szociális étkeztetés</t>
  </si>
  <si>
    <t>104051 Gyermekvédelmi pénzbeli és természetbeni ellátások</t>
  </si>
  <si>
    <t>Teljesített kiadások kormányzati funkciónként - Önkormányzat</t>
  </si>
  <si>
    <t>104042           Családi és gyermekjóléti szolgáltatások</t>
  </si>
  <si>
    <t>104037 Inétzményen kívüli gyermekéktkeztetés</t>
  </si>
  <si>
    <t>102031               Idősek nappali ellátása</t>
  </si>
  <si>
    <t>096015 Gyermekétkeztetés köznevelési intézményben</t>
  </si>
  <si>
    <t>084070 Fiatalok társadalmi integrációját segítő struktúra, szakmai szolgáltatások fejlesztése, működtetése</t>
  </si>
  <si>
    <t>084032        Civil szervezetek programtámogatása</t>
  </si>
  <si>
    <t>082092 Közművelődés - hagyományos közösségi kulturális értékek gondozása</t>
  </si>
  <si>
    <t>082044 Könyvtári szolgáltatások</t>
  </si>
  <si>
    <t>Belföldi finanszírozás kiadásai</t>
  </si>
  <si>
    <t>Hitel-, kölcsöntörlesztés államháztartáson kívülre</t>
  </si>
  <si>
    <t>ebből: háztartások</t>
  </si>
  <si>
    <t>Egyéb felhalmozási célú támogatások államháztartáson kívülre (háztartások)</t>
  </si>
  <si>
    <t>Kiküldetések, reklám- és propagandakiadások</t>
  </si>
  <si>
    <t>082042 Könyvtári állomány gyarapítása, nyilvántartása</t>
  </si>
  <si>
    <t>081045 Szabadidősport- (rekreációs sport-) tevékenység és támogatása</t>
  </si>
  <si>
    <t>074031 Család és nővédelmi egészségügyi gondozás</t>
  </si>
  <si>
    <t>072312 Fogorvosi ügyeleti ellátás</t>
  </si>
  <si>
    <t>072311 Fogorvosi alapellátás</t>
  </si>
  <si>
    <t>072112 Háziorvosi ügyelet ellátás</t>
  </si>
  <si>
    <t>072111 Háziorvosi alapellátás</t>
  </si>
  <si>
    <t>066020              Város-, községgazdálkodási egyéb szolgáltatások</t>
  </si>
  <si>
    <t>066010 Zöldterület-kezelés</t>
  </si>
  <si>
    <t>064010 Közvilágítás</t>
  </si>
  <si>
    <t>063080 Vízellátással kapcsolatos közmű építése, fenntartása, üzemeltetése</t>
  </si>
  <si>
    <t>052020 Szennyvíz gyűjtése, tisztítása, elhelyezése</t>
  </si>
  <si>
    <t>051030 Nem veszélyes (települési) hulladék vegyes (ömlesztett) begyűjtése, szállítása, átrakása</t>
  </si>
  <si>
    <t>045160 Közutak, hidak, alagutak üzemeltetése, fenntartása</t>
  </si>
  <si>
    <t>045120 Út, autópálya építése</t>
  </si>
  <si>
    <t>042220 Erdőgazdálkodás</t>
  </si>
  <si>
    <t>Meglévő részesedések növeléséhez kapcsolódó kiadás</t>
  </si>
  <si>
    <t>042130 Növénytermesztés, állattenyésztés és kapcsolódó szolgáltatások</t>
  </si>
  <si>
    <t>041233 Hosszabb időtartamú közfoglalkoztatás</t>
  </si>
  <si>
    <t>018030 Támogatási célú finanszírozási műveletek</t>
  </si>
  <si>
    <t>018010   Önkorm.-ok elszámolásai a központi költségvetéssel</t>
  </si>
  <si>
    <t>013350                   Az önkorm. vagyonnal való gazdálkodással kapcs. feladatok</t>
  </si>
  <si>
    <t>013320   Köztemető-fenntartás és -működtetés</t>
  </si>
  <si>
    <t>011130   Önkorm.-ok és önkorm. hivatalok jogalkotó és ált. igazg. tev.</t>
  </si>
  <si>
    <t>Összesen</t>
  </si>
  <si>
    <t>2.sz. melléklet 2.1.b) pontja</t>
  </si>
  <si>
    <t>Beruházások összesen</t>
  </si>
  <si>
    <t>Közvetített szolgáltatások</t>
  </si>
  <si>
    <t>Közüzemi díjak</t>
  </si>
  <si>
    <t>016010 Országgyűlési, önkormányzati és európai parlamenti képviselőválasztásokhoz kapcsolódó tevékenységek</t>
  </si>
  <si>
    <t>011130 Önkormányzatok és önkormányzati hivatalok jogalkotó és általános igazgatási tevékenysége</t>
  </si>
  <si>
    <t>Teljesített kiadások kormányzati funkciónként - Hivatal</t>
  </si>
  <si>
    <t>2.sz. melléklet 2.2.b) pontja</t>
  </si>
  <si>
    <t>Felújítások összesen</t>
  </si>
  <si>
    <t>Felújítás célú általános forgalmi adó</t>
  </si>
  <si>
    <t>Ingatlan felújítás</t>
  </si>
  <si>
    <t xml:space="preserve">Beruházási célú előzetesen felszámított általános forgalmi adó </t>
  </si>
  <si>
    <t xml:space="preserve">Egyéb tárgyi eszközök beszerzése, létesítése </t>
  </si>
  <si>
    <t xml:space="preserve">Működési célú előzetesen felszámított általános forgalmi adó </t>
  </si>
  <si>
    <t xml:space="preserve">Karbantartási, kisjavítási szolgáltatások </t>
  </si>
  <si>
    <t xml:space="preserve">Egyéb kommunikációs szolgáltatások </t>
  </si>
  <si>
    <t xml:space="preserve">Üzemeltetési anyagok beszerzése </t>
  </si>
  <si>
    <t xml:space="preserve">Foglalkoztatottak egyéb személyi juttatásai </t>
  </si>
  <si>
    <t xml:space="preserve">Közlekedési költségtérítés </t>
  </si>
  <si>
    <t xml:space="preserve">Béren kívüli juttatások </t>
  </si>
  <si>
    <t xml:space="preserve">Normatív jutalmak </t>
  </si>
  <si>
    <t xml:space="preserve">Törvény szerinti illetmények, munkabérek </t>
  </si>
  <si>
    <t xml:space="preserve"> Költségvetési kiadások - Hivatal</t>
  </si>
  <si>
    <t>2.sz. melléklet 2.2.a) pontja</t>
  </si>
  <si>
    <t>Beruházási célú előzetesen felszámolt áfa</t>
  </si>
  <si>
    <t>Egyéb tárgyi eszközök beszerzése</t>
  </si>
  <si>
    <t>ebből: szociális hozzájárulási adó (K2)</t>
  </si>
  <si>
    <t>Jubileumi jutalom</t>
  </si>
  <si>
    <t>091110                Óvodai nevelés, ellátás szakmai feladatai</t>
  </si>
  <si>
    <t>Teljesített kiadások kormányzati funkciónként - Óvoda</t>
  </si>
  <si>
    <t>2.sz. melléklet 2.3.b) pontja</t>
  </si>
  <si>
    <t>Beruházások összesen:</t>
  </si>
  <si>
    <t>Beruházási célú általános forgalmi adó</t>
  </si>
  <si>
    <t>Kiküldetések kiadásai</t>
  </si>
  <si>
    <t xml:space="preserve"> Költségvetési kiadások - Óvoda</t>
  </si>
  <si>
    <t>2.sz. melléklet 2.3.a) pontja</t>
  </si>
  <si>
    <t>polgármester</t>
  </si>
  <si>
    <t>Várai Róbert</t>
  </si>
  <si>
    <t xml:space="preserve">Beruházások </t>
  </si>
  <si>
    <t>Fizetendő általános forgalmi adó</t>
  </si>
  <si>
    <t>Ruházati költségtérítés</t>
  </si>
  <si>
    <t>107052 Házi segítségnyújtás</t>
  </si>
  <si>
    <t>104042 Család és gyermekjóléti szolgáltatások</t>
  </si>
  <si>
    <t>082092 Közművelődési- hagyományos közösségi kulturális  értékek gondozása</t>
  </si>
  <si>
    <t>082091 Közművelődési- közösségi és társadalmi részvétel fejlesztése</t>
  </si>
  <si>
    <t>013360 Más szerv részére végzett pénzügyi-gazdálkodási- üzemeltetési, egyéb szolgáltatások</t>
  </si>
  <si>
    <t>Teljesített kiadások kormányzati funkciónként - Baracsi Népjóléti Intézmény</t>
  </si>
  <si>
    <t>Külső szeméyli juttatások</t>
  </si>
  <si>
    <t xml:space="preserve"> Költségvetési kiadások - Baracsi Népjóléti Intézmény</t>
  </si>
  <si>
    <t>2.sz. melléklet 2.4. pontja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</si>
</sst>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E"/>
      <charset val="238"/>
    </font>
    <font>
      <sz val="10"/>
      <name val="Arial CE"/>
      <charset val="238"/>
    </font>
    <font>
      <sz val="11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 CE"/>
      <charset val="238"/>
    </font>
    <font>
      <b/>
      <sz val="10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64">
    <xf numFmtId="0" fontId="0" fillId="0" borderId="0" xfId="0"/>
    <xf numFmtId="0" fontId="2" fillId="0" borderId="0" xfId="0" applyFont="1"/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3" fillId="0" borderId="1" xfId="0" applyNumberFormat="1" applyFont="1" applyBorder="1" applyAlignment="1">
      <alignment horizontal="right" vertical="top" wrapText="1"/>
    </xf>
    <xf numFmtId="3" fontId="3" fillId="0" borderId="2" xfId="0" applyNumberFormat="1" applyFont="1" applyBorder="1" applyAlignment="1">
      <alignment horizontal="righ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3" fontId="4" fillId="0" borderId="4" xfId="0" applyNumberFormat="1" applyFont="1" applyBorder="1" applyAlignment="1">
      <alignment horizontal="righ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righ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vertical="top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/>
    <xf numFmtId="3" fontId="3" fillId="0" borderId="1" xfId="0" applyNumberFormat="1" applyFont="1" applyFill="1" applyBorder="1" applyAlignment="1">
      <alignment horizontal="right" vertical="top" wrapText="1"/>
    </xf>
    <xf numFmtId="3" fontId="3" fillId="0" borderId="2" xfId="0" applyNumberFormat="1" applyFont="1" applyFill="1" applyBorder="1" applyAlignment="1">
      <alignment horizontal="right" vertical="top" wrapText="1"/>
    </xf>
    <xf numFmtId="0" fontId="3" fillId="0" borderId="2" xfId="0" applyFont="1" applyFill="1" applyBorder="1" applyAlignment="1">
      <alignment horizontal="left" vertical="top" wrapText="1"/>
    </xf>
    <xf numFmtId="3" fontId="3" fillId="0" borderId="10" xfId="0" applyNumberFormat="1" applyFont="1" applyFill="1" applyBorder="1" applyAlignment="1">
      <alignment horizontal="righ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10" xfId="0" applyFont="1" applyBorder="1" applyAlignment="1">
      <alignment horizontal="center" vertical="top" wrapText="1"/>
    </xf>
    <xf numFmtId="3" fontId="4" fillId="0" borderId="6" xfId="0" applyNumberFormat="1" applyFont="1" applyFill="1" applyBorder="1" applyAlignment="1">
      <alignment horizontal="righ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6" xfId="0" applyFont="1" applyBorder="1" applyAlignment="1">
      <alignment horizontal="center" vertical="top" wrapText="1"/>
    </xf>
    <xf numFmtId="3" fontId="4" fillId="0" borderId="4" xfId="0" applyNumberFormat="1" applyFont="1" applyFill="1" applyBorder="1" applyAlignment="1">
      <alignment horizontal="right" vertical="top" wrapText="1"/>
    </xf>
    <xf numFmtId="0" fontId="4" fillId="0" borderId="4" xfId="0" applyFont="1" applyFill="1" applyBorder="1" applyAlignment="1">
      <alignment horizontal="left" vertical="top" wrapText="1"/>
    </xf>
    <xf numFmtId="3" fontId="4" fillId="0" borderId="5" xfId="0" applyNumberFormat="1" applyFont="1" applyFill="1" applyBorder="1" applyAlignment="1">
      <alignment horizontal="right" vertical="top" wrapText="1"/>
    </xf>
    <xf numFmtId="0" fontId="4" fillId="0" borderId="5" xfId="0" applyFont="1" applyFill="1" applyBorder="1" applyAlignment="1">
      <alignment horizontal="left" vertical="top" wrapText="1"/>
    </xf>
    <xf numFmtId="0" fontId="0" fillId="0" borderId="0" xfId="0" applyBorder="1"/>
    <xf numFmtId="3" fontId="3" fillId="0" borderId="11" xfId="0" applyNumberFormat="1" applyFont="1" applyFill="1" applyBorder="1" applyAlignment="1">
      <alignment horizontal="right" vertical="top" wrapText="1"/>
    </xf>
    <xf numFmtId="3" fontId="3" fillId="0" borderId="12" xfId="0" applyNumberFormat="1" applyFont="1" applyFill="1" applyBorder="1" applyAlignment="1">
      <alignment horizontal="right" vertical="top" wrapText="1"/>
    </xf>
    <xf numFmtId="0" fontId="3" fillId="0" borderId="12" xfId="0" applyFont="1" applyFill="1" applyBorder="1" applyAlignment="1">
      <alignment horizontal="left" vertical="top" wrapText="1"/>
    </xf>
    <xf numFmtId="0" fontId="3" fillId="0" borderId="13" xfId="0" applyFont="1" applyBorder="1" applyAlignment="1">
      <alignment horizontal="center" vertical="top" wrapText="1"/>
    </xf>
    <xf numFmtId="0" fontId="6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left" wrapText="1"/>
    </xf>
    <xf numFmtId="0" fontId="3" fillId="0" borderId="3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3" fontId="3" fillId="0" borderId="14" xfId="0" applyNumberFormat="1" applyFont="1" applyFill="1" applyBorder="1" applyAlignment="1">
      <alignment horizontal="right" vertical="top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horizontal="center" vertical="top" wrapText="1"/>
    </xf>
    <xf numFmtId="3" fontId="4" fillId="0" borderId="14" xfId="0" applyNumberFormat="1" applyFont="1" applyFill="1" applyBorder="1" applyAlignment="1">
      <alignment horizontal="right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16" xfId="0" applyFont="1" applyFill="1" applyBorder="1" applyAlignment="1">
      <alignment horizontal="center" vertical="top" wrapText="1"/>
    </xf>
    <xf numFmtId="0" fontId="1" fillId="0" borderId="0" xfId="0" applyFont="1" applyFill="1" applyBorder="1" applyAlignment="1"/>
    <xf numFmtId="3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top" wrapText="1"/>
    </xf>
    <xf numFmtId="3" fontId="3" fillId="0" borderId="17" xfId="0" applyNumberFormat="1" applyFont="1" applyFill="1" applyBorder="1" applyAlignment="1">
      <alignment horizontal="right"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center" vertical="top" wrapText="1"/>
    </xf>
    <xf numFmtId="0" fontId="0" fillId="0" borderId="0" xfId="0" applyFill="1"/>
    <xf numFmtId="0" fontId="6" fillId="0" borderId="0" xfId="0" applyFont="1" applyFill="1"/>
    <xf numFmtId="0" fontId="0" fillId="0" borderId="0" xfId="0" applyFont="1"/>
    <xf numFmtId="0" fontId="3" fillId="0" borderId="6" xfId="0" applyFont="1" applyFill="1" applyBorder="1" applyAlignment="1">
      <alignment horizontal="center" vertical="top" wrapText="1"/>
    </xf>
    <xf numFmtId="3" fontId="3" fillId="0" borderId="5" xfId="0" applyNumberFormat="1" applyFont="1" applyBorder="1" applyAlignment="1">
      <alignment horizontal="right" vertical="top" wrapText="1"/>
    </xf>
    <xf numFmtId="3" fontId="4" fillId="0" borderId="14" xfId="0" applyNumberFormat="1" applyFont="1" applyBorder="1" applyAlignment="1">
      <alignment horizontal="right" vertical="top" wrapText="1"/>
    </xf>
    <xf numFmtId="3" fontId="4" fillId="0" borderId="6" xfId="0" applyNumberFormat="1" applyFont="1" applyBorder="1" applyAlignment="1">
      <alignment horizontal="right" vertical="top" wrapText="1"/>
    </xf>
    <xf numFmtId="0" fontId="4" fillId="0" borderId="6" xfId="0" applyFont="1" applyBorder="1" applyAlignment="1">
      <alignment horizontal="left" vertical="top" wrapText="1"/>
    </xf>
    <xf numFmtId="3" fontId="3" fillId="0" borderId="17" xfId="0" applyNumberFormat="1" applyFont="1" applyBorder="1" applyAlignment="1">
      <alignment horizontal="righ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left" vertical="top" wrapText="1"/>
    </xf>
    <xf numFmtId="3" fontId="3" fillId="0" borderId="6" xfId="0" applyNumberFormat="1" applyFont="1" applyBorder="1" applyAlignment="1">
      <alignment horizontal="right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17" xfId="0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horizontal="center" vertical="top" wrapText="1"/>
    </xf>
    <xf numFmtId="0" fontId="6" fillId="0" borderId="0" xfId="0" applyFont="1" applyFill="1" applyBorder="1" applyAlignment="1"/>
    <xf numFmtId="0" fontId="6" fillId="0" borderId="16" xfId="0" applyFont="1" applyFill="1" applyBorder="1" applyAlignment="1"/>
    <xf numFmtId="0" fontId="3" fillId="0" borderId="22" xfId="0" applyFont="1" applyFill="1" applyBorder="1" applyAlignment="1">
      <alignment horizontal="center" vertical="top" wrapText="1"/>
    </xf>
    <xf numFmtId="0" fontId="0" fillId="0" borderId="0" xfId="0" applyBorder="1" applyAlignment="1"/>
    <xf numFmtId="0" fontId="0" fillId="0" borderId="0" xfId="0" applyBorder="1" applyAlignment="1">
      <alignment horizontal="right"/>
    </xf>
    <xf numFmtId="3" fontId="7" fillId="0" borderId="2" xfId="0" applyNumberFormat="1" applyFont="1" applyBorder="1" applyAlignment="1">
      <alignment horizontal="right" vertical="top" wrapText="1"/>
    </xf>
    <xf numFmtId="0" fontId="7" fillId="0" borderId="2" xfId="0" applyFont="1" applyBorder="1" applyAlignment="1">
      <alignment horizontal="left" vertical="top" wrapText="1"/>
    </xf>
    <xf numFmtId="3" fontId="4" fillId="0" borderId="2" xfId="0" applyNumberFormat="1" applyFont="1" applyBorder="1" applyAlignment="1">
      <alignment horizontal="righ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top" wrapText="1"/>
    </xf>
    <xf numFmtId="3" fontId="8" fillId="0" borderId="4" xfId="0" applyNumberFormat="1" applyFont="1" applyBorder="1" applyAlignment="1">
      <alignment horizontal="righ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top" wrapText="1"/>
    </xf>
    <xf numFmtId="3" fontId="8" fillId="0" borderId="6" xfId="0" applyNumberFormat="1" applyFont="1" applyBorder="1" applyAlignment="1">
      <alignment horizontal="righ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center" vertical="top" wrapText="1"/>
    </xf>
    <xf numFmtId="3" fontId="8" fillId="0" borderId="5" xfId="0" applyNumberFormat="1" applyFont="1" applyBorder="1" applyAlignment="1">
      <alignment horizontal="righ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top" wrapText="1"/>
    </xf>
    <xf numFmtId="3" fontId="7" fillId="0" borderId="1" xfId="0" applyNumberFormat="1" applyFont="1" applyBorder="1" applyAlignment="1">
      <alignment horizontal="right" vertical="top" wrapText="1"/>
    </xf>
    <xf numFmtId="3" fontId="7" fillId="0" borderId="23" xfId="0" applyNumberFormat="1" applyFont="1" applyBorder="1" applyAlignment="1">
      <alignment horizontal="right" vertical="top" wrapText="1"/>
    </xf>
    <xf numFmtId="0" fontId="7" fillId="0" borderId="3" xfId="0" applyFont="1" applyBorder="1" applyAlignment="1">
      <alignment horizontal="center" vertical="top" wrapText="1"/>
    </xf>
    <xf numFmtId="3" fontId="3" fillId="0" borderId="23" xfId="0" applyNumberFormat="1" applyFont="1" applyBorder="1" applyAlignment="1">
      <alignment horizontal="right" vertical="top" wrapText="1"/>
    </xf>
    <xf numFmtId="0" fontId="0" fillId="0" borderId="0" xfId="0" applyBorder="1" applyAlignment="1">
      <alignment horizontal="right"/>
    </xf>
    <xf numFmtId="3" fontId="7" fillId="0" borderId="2" xfId="0" applyNumberFormat="1" applyFont="1" applyFill="1" applyBorder="1" applyAlignment="1">
      <alignment horizontal="right" vertical="top" wrapText="1"/>
    </xf>
    <xf numFmtId="3" fontId="4" fillId="0" borderId="2" xfId="0" applyNumberFormat="1" applyFont="1" applyFill="1" applyBorder="1" applyAlignment="1">
      <alignment horizontal="right" vertical="top" wrapText="1"/>
    </xf>
    <xf numFmtId="0" fontId="4" fillId="0" borderId="2" xfId="0" applyFont="1" applyFill="1" applyBorder="1" applyAlignment="1">
      <alignment horizontal="left" vertical="top" wrapText="1"/>
    </xf>
    <xf numFmtId="3" fontId="8" fillId="0" borderId="6" xfId="0" applyNumberFormat="1" applyFont="1" applyFill="1" applyBorder="1" applyAlignment="1">
      <alignment horizontal="right" vertical="top" wrapText="1"/>
    </xf>
    <xf numFmtId="3" fontId="8" fillId="0" borderId="5" xfId="0" applyNumberFormat="1" applyFont="1" applyFill="1" applyBorder="1" applyAlignment="1">
      <alignment horizontal="right" vertical="top" wrapText="1"/>
    </xf>
    <xf numFmtId="0" fontId="8" fillId="0" borderId="6" xfId="0" applyFont="1" applyFill="1" applyBorder="1" applyAlignment="1">
      <alignment horizontal="left" vertical="top" wrapText="1"/>
    </xf>
    <xf numFmtId="3" fontId="7" fillId="0" borderId="1" xfId="0" applyNumberFormat="1" applyFont="1" applyFill="1" applyBorder="1" applyAlignment="1">
      <alignment horizontal="right" vertical="top" wrapText="1"/>
    </xf>
    <xf numFmtId="3" fontId="7" fillId="0" borderId="17" xfId="0" applyNumberFormat="1" applyFont="1" applyFill="1" applyBorder="1" applyAlignment="1">
      <alignment horizontal="right" vertical="top" wrapText="1"/>
    </xf>
    <xf numFmtId="0" fontId="3" fillId="0" borderId="17" xfId="0" applyFont="1" applyFill="1" applyBorder="1" applyAlignment="1">
      <alignment horizontal="left" vertical="top" wrapText="1"/>
    </xf>
    <xf numFmtId="0" fontId="3" fillId="0" borderId="21" xfId="0" applyFont="1" applyBorder="1" applyAlignment="1">
      <alignment horizontal="center" vertical="top" wrapText="1"/>
    </xf>
    <xf numFmtId="3" fontId="3" fillId="0" borderId="5" xfId="0" applyNumberFormat="1" applyFont="1" applyFill="1" applyBorder="1" applyAlignment="1">
      <alignment horizontal="right" vertical="top" wrapText="1"/>
    </xf>
    <xf numFmtId="0" fontId="3" fillId="0" borderId="5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center" vertical="top" wrapText="1"/>
    </xf>
    <xf numFmtId="0" fontId="3" fillId="0" borderId="24" xfId="0" applyFont="1" applyFill="1" applyBorder="1" applyAlignment="1">
      <alignment horizontal="center" vertical="top" wrapText="1"/>
    </xf>
    <xf numFmtId="0" fontId="6" fillId="0" borderId="0" xfId="0" applyFont="1" applyFill="1" applyBorder="1"/>
    <xf numFmtId="3" fontId="3" fillId="0" borderId="10" xfId="0" applyNumberFormat="1" applyFont="1" applyBorder="1" applyAlignment="1">
      <alignment horizontal="right" vertical="top" wrapText="1"/>
    </xf>
    <xf numFmtId="0" fontId="4" fillId="0" borderId="10" xfId="0" applyFont="1" applyBorder="1" applyAlignment="1">
      <alignment horizontal="left" vertical="top" wrapText="1"/>
    </xf>
    <xf numFmtId="3" fontId="3" fillId="0" borderId="25" xfId="0" applyNumberFormat="1" applyFont="1" applyBorder="1" applyAlignment="1">
      <alignment horizontal="right" vertical="top" wrapText="1"/>
    </xf>
    <xf numFmtId="0" fontId="4" fillId="0" borderId="25" xfId="0" applyFont="1" applyBorder="1" applyAlignment="1">
      <alignment horizontal="left" vertical="top" wrapText="1"/>
    </xf>
    <xf numFmtId="0" fontId="3" fillId="0" borderId="25" xfId="0" applyFont="1" applyBorder="1" applyAlignment="1">
      <alignment horizontal="center" vertical="top" wrapText="1"/>
    </xf>
    <xf numFmtId="0" fontId="1" fillId="0" borderId="0" xfId="0" applyFont="1"/>
    <xf numFmtId="3" fontId="4" fillId="0" borderId="26" xfId="0" applyNumberFormat="1" applyFont="1" applyBorder="1" applyAlignment="1">
      <alignment horizontal="right" vertical="top" wrapText="1"/>
    </xf>
    <xf numFmtId="3" fontId="4" fillId="0" borderId="10" xfId="0" applyNumberFormat="1" applyFont="1" applyBorder="1" applyAlignment="1">
      <alignment horizontal="right" vertical="top" wrapText="1"/>
    </xf>
    <xf numFmtId="0" fontId="4" fillId="0" borderId="10" xfId="0" applyFont="1" applyBorder="1" applyAlignment="1">
      <alignment horizontal="center" vertical="top" wrapText="1"/>
    </xf>
    <xf numFmtId="3" fontId="4" fillId="0" borderId="27" xfId="0" applyNumberFormat="1" applyFont="1" applyBorder="1" applyAlignment="1">
      <alignment horizontal="right" vertical="top" wrapText="1"/>
    </xf>
    <xf numFmtId="3" fontId="4" fillId="0" borderId="25" xfId="0" applyNumberFormat="1" applyFont="1" applyBorder="1" applyAlignment="1">
      <alignment horizontal="right" vertical="top" wrapText="1"/>
    </xf>
    <xf numFmtId="0" fontId="4" fillId="0" borderId="25" xfId="0" applyFont="1" applyBorder="1" applyAlignment="1">
      <alignment horizontal="center" vertical="top" wrapText="1"/>
    </xf>
    <xf numFmtId="0" fontId="4" fillId="0" borderId="28" xfId="0" applyFont="1" applyBorder="1" applyAlignment="1">
      <alignment horizontal="center" vertical="top" wrapText="1"/>
    </xf>
    <xf numFmtId="3" fontId="4" fillId="0" borderId="29" xfId="0" applyNumberFormat="1" applyFont="1" applyBorder="1" applyAlignment="1">
      <alignment horizontal="right" vertical="top" wrapText="1"/>
    </xf>
    <xf numFmtId="3" fontId="4" fillId="0" borderId="30" xfId="0" applyNumberFormat="1" applyFont="1" applyBorder="1" applyAlignment="1">
      <alignment horizontal="right" vertical="top" wrapText="1"/>
    </xf>
    <xf numFmtId="3" fontId="6" fillId="0" borderId="2" xfId="0" applyNumberFormat="1" applyFont="1" applyBorder="1" applyAlignment="1">
      <alignment horizontal="right" vertical="top" wrapText="1"/>
    </xf>
    <xf numFmtId="3" fontId="3" fillId="0" borderId="31" xfId="0" applyNumberFormat="1" applyFont="1" applyBorder="1" applyAlignment="1">
      <alignment horizontal="right" vertical="top" wrapText="1"/>
    </xf>
    <xf numFmtId="0" fontId="3" fillId="0" borderId="17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center" vertical="top" wrapText="1"/>
    </xf>
    <xf numFmtId="3" fontId="4" fillId="0" borderId="31" xfId="0" applyNumberFormat="1" applyFont="1" applyBorder="1" applyAlignment="1">
      <alignment horizontal="right" vertical="top" wrapText="1"/>
    </xf>
    <xf numFmtId="3" fontId="4" fillId="0" borderId="17" xfId="0" applyNumberFormat="1" applyFont="1" applyBorder="1" applyAlignment="1">
      <alignment horizontal="right" vertical="top" wrapText="1"/>
    </xf>
    <xf numFmtId="0" fontId="4" fillId="0" borderId="17" xfId="0" applyFont="1" applyBorder="1" applyAlignment="1">
      <alignment horizontal="left" vertical="top" wrapText="1"/>
    </xf>
    <xf numFmtId="3" fontId="3" fillId="0" borderId="26" xfId="0" applyNumberFormat="1" applyFont="1" applyBorder="1" applyAlignment="1">
      <alignment horizontal="righ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32" xfId="0" applyFont="1" applyFill="1" applyBorder="1" applyAlignment="1">
      <alignment horizontal="center" vertical="top" wrapText="1"/>
    </xf>
    <xf numFmtId="0" fontId="3" fillId="0" borderId="33" xfId="0" applyFont="1" applyFill="1" applyBorder="1" applyAlignment="1">
      <alignment horizontal="center" vertical="top" wrapText="1"/>
    </xf>
    <xf numFmtId="0" fontId="3" fillId="0" borderId="34" xfId="0" applyFont="1" applyFill="1" applyBorder="1" applyAlignment="1">
      <alignment horizontal="center" vertical="top" wrapText="1"/>
    </xf>
    <xf numFmtId="0" fontId="3" fillId="0" borderId="29" xfId="0" applyFont="1" applyFill="1" applyBorder="1" applyAlignment="1">
      <alignment horizontal="center" vertical="top" wrapText="1"/>
    </xf>
    <xf numFmtId="3" fontId="3" fillId="0" borderId="0" xfId="0" applyNumberFormat="1" applyFont="1" applyBorder="1" applyAlignment="1">
      <alignment horizontal="right" vertical="top" wrapText="1"/>
    </xf>
    <xf numFmtId="3" fontId="3" fillId="0" borderId="32" xfId="0" applyNumberFormat="1" applyFont="1" applyBorder="1" applyAlignment="1">
      <alignment horizontal="right" vertical="top" wrapText="1"/>
    </xf>
    <xf numFmtId="3" fontId="4" fillId="0" borderId="0" xfId="0" applyNumberFormat="1" applyFont="1" applyBorder="1" applyAlignment="1">
      <alignment horizontal="right" vertical="top" wrapText="1"/>
    </xf>
    <xf numFmtId="3" fontId="4" fillId="0" borderId="32" xfId="0" applyNumberFormat="1" applyFont="1" applyBorder="1" applyAlignment="1">
      <alignment horizontal="right" vertical="top" wrapText="1"/>
    </xf>
    <xf numFmtId="3" fontId="4" fillId="0" borderId="1" xfId="0" applyNumberFormat="1" applyFont="1" applyBorder="1" applyAlignment="1">
      <alignment horizontal="right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center" vertical="top" wrapText="1"/>
    </xf>
    <xf numFmtId="3" fontId="3" fillId="0" borderId="4" xfId="0" applyNumberFormat="1" applyFont="1" applyBorder="1" applyAlignment="1">
      <alignment horizontal="righ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5" fillId="0" borderId="0" xfId="0" applyFont="1" applyFill="1" applyBorder="1" applyAlignment="1">
      <alignment horizontal="center" vertical="top" wrapText="1"/>
    </xf>
    <xf numFmtId="0" fontId="5" fillId="0" borderId="32" xfId="0" applyFont="1" applyFill="1" applyBorder="1" applyAlignment="1">
      <alignment horizontal="center" vertical="top" wrapText="1"/>
    </xf>
    <xf numFmtId="0" fontId="5" fillId="0" borderId="35" xfId="0" applyFont="1" applyFill="1" applyBorder="1" applyAlignment="1">
      <alignment horizontal="center" vertical="top" wrapText="1"/>
    </xf>
    <xf numFmtId="0" fontId="5" fillId="0" borderId="36" xfId="0" applyFont="1" applyFill="1" applyBorder="1" applyAlignment="1">
      <alignment horizontal="center" vertical="top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2082E-CC77-4F20-A3B6-991208649FE7}">
  <dimension ref="A1:K70"/>
  <sheetViews>
    <sheetView tabSelected="1" topLeftCell="A36" workbookViewId="0">
      <selection activeCell="A67" sqref="A67:IV67"/>
    </sheetView>
  </sheetViews>
  <sheetFormatPr defaultRowHeight="12.75" x14ac:dyDescent="0.2"/>
  <cols>
    <col min="1" max="1" width="8.140625" customWidth="1"/>
    <col min="2" max="2" width="59.85546875" customWidth="1"/>
    <col min="3" max="6" width="20.7109375" customWidth="1"/>
  </cols>
  <sheetData>
    <row r="1" spans="1:10" ht="12.75" customHeight="1" x14ac:dyDescent="0.2">
      <c r="A1" s="43" t="s">
        <v>70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x14ac:dyDescent="0.2">
      <c r="A2" t="s">
        <v>69</v>
      </c>
    </row>
    <row r="3" spans="1:10" x14ac:dyDescent="0.2">
      <c r="D3" s="42" t="s">
        <v>15</v>
      </c>
      <c r="E3" s="42"/>
    </row>
    <row r="4" spans="1:10" ht="6" customHeight="1" thickBot="1" x14ac:dyDescent="0.25"/>
    <row r="5" spans="1:10" s="1" customFormat="1" ht="17.25" customHeight="1" thickBot="1" x14ac:dyDescent="0.25">
      <c r="A5" s="20" t="s">
        <v>68</v>
      </c>
      <c r="B5" s="19"/>
      <c r="C5" s="19"/>
      <c r="D5" s="19"/>
      <c r="E5" s="18"/>
    </row>
    <row r="6" spans="1:10" s="1" customFormat="1" ht="33.75" customHeight="1" x14ac:dyDescent="0.2">
      <c r="A6" s="16" t="s">
        <v>13</v>
      </c>
      <c r="B6" s="16" t="s">
        <v>12</v>
      </c>
      <c r="C6" s="16" t="s">
        <v>11</v>
      </c>
      <c r="D6" s="16" t="s">
        <v>10</v>
      </c>
      <c r="E6" s="16" t="s">
        <v>9</v>
      </c>
    </row>
    <row r="7" spans="1:10" x14ac:dyDescent="0.2">
      <c r="A7" s="15">
        <v>1</v>
      </c>
      <c r="B7" s="35" t="s">
        <v>67</v>
      </c>
      <c r="C7" s="34">
        <v>20278290</v>
      </c>
      <c r="D7" s="34">
        <v>17206169</v>
      </c>
      <c r="E7" s="34">
        <v>16026726</v>
      </c>
    </row>
    <row r="8" spans="1:10" x14ac:dyDescent="0.2">
      <c r="A8" s="15">
        <v>2</v>
      </c>
      <c r="B8" s="35" t="s">
        <v>66</v>
      </c>
      <c r="C8" s="34">
        <v>0</v>
      </c>
      <c r="D8" s="34">
        <v>920000</v>
      </c>
      <c r="E8" s="34">
        <v>920000</v>
      </c>
    </row>
    <row r="9" spans="1:10" x14ac:dyDescent="0.2">
      <c r="A9" s="15">
        <v>3</v>
      </c>
      <c r="B9" s="35" t="s">
        <v>65</v>
      </c>
      <c r="C9" s="34">
        <v>440000</v>
      </c>
      <c r="D9" s="34">
        <v>178810</v>
      </c>
      <c r="E9" s="34">
        <v>178810</v>
      </c>
    </row>
    <row r="10" spans="1:10" x14ac:dyDescent="0.2">
      <c r="A10" s="15">
        <v>4</v>
      </c>
      <c r="B10" s="35" t="s">
        <v>64</v>
      </c>
      <c r="C10" s="34">
        <v>490920</v>
      </c>
      <c r="D10" s="34">
        <v>567054</v>
      </c>
      <c r="E10" s="34">
        <v>567054</v>
      </c>
    </row>
    <row r="11" spans="1:10" s="41" customFormat="1" ht="13.5" thickBot="1" x14ac:dyDescent="0.25">
      <c r="A11" s="12">
        <v>5</v>
      </c>
      <c r="B11" s="33" t="s">
        <v>63</v>
      </c>
      <c r="C11" s="32">
        <v>1084755</v>
      </c>
      <c r="D11" s="32">
        <v>2069897</v>
      </c>
      <c r="E11" s="32">
        <v>2069897</v>
      </c>
    </row>
    <row r="12" spans="1:10" s="41" customFormat="1" ht="13.5" thickBot="1" x14ac:dyDescent="0.25">
      <c r="A12" s="9">
        <v>6</v>
      </c>
      <c r="B12" s="25" t="s">
        <v>62</v>
      </c>
      <c r="C12" s="24">
        <f>SUM(C7:C11)</f>
        <v>22293965</v>
      </c>
      <c r="D12" s="24">
        <f>SUM(D7:D11)</f>
        <v>20941930</v>
      </c>
      <c r="E12" s="23">
        <f>SUM(E7:E11)</f>
        <v>19762487</v>
      </c>
    </row>
    <row r="13" spans="1:10" x14ac:dyDescent="0.2">
      <c r="A13" s="31">
        <v>7</v>
      </c>
      <c r="B13" s="30" t="s">
        <v>61</v>
      </c>
      <c r="C13" s="29">
        <v>14032477</v>
      </c>
      <c r="D13" s="29">
        <v>15144668</v>
      </c>
      <c r="E13" s="29">
        <v>15009668</v>
      </c>
    </row>
    <row r="14" spans="1:10" ht="13.5" thickBot="1" x14ac:dyDescent="0.25">
      <c r="A14" s="12">
        <v>8</v>
      </c>
      <c r="B14" s="33" t="s">
        <v>60</v>
      </c>
      <c r="C14" s="32">
        <v>1317178</v>
      </c>
      <c r="D14" s="32">
        <v>7326384</v>
      </c>
      <c r="E14" s="32">
        <v>6085875</v>
      </c>
    </row>
    <row r="15" spans="1:10" ht="14.25" customHeight="1" thickBot="1" x14ac:dyDescent="0.25">
      <c r="A15" s="40">
        <v>9</v>
      </c>
      <c r="B15" s="39" t="s">
        <v>59</v>
      </c>
      <c r="C15" s="38">
        <f>SUM(C13:C14)</f>
        <v>15349655</v>
      </c>
      <c r="D15" s="38">
        <f>SUM(D13:D14)</f>
        <v>22471052</v>
      </c>
      <c r="E15" s="37">
        <f>SUM(E13:E14)</f>
        <v>21095543</v>
      </c>
    </row>
    <row r="16" spans="1:10" ht="13.5" thickBot="1" x14ac:dyDescent="0.25">
      <c r="A16" s="9">
        <v>10</v>
      </c>
      <c r="B16" s="25" t="s">
        <v>58</v>
      </c>
      <c r="C16" s="24">
        <f>SUM(C12+C15)</f>
        <v>37643620</v>
      </c>
      <c r="D16" s="24">
        <f>SUM(D15,D12)</f>
        <v>43412982</v>
      </c>
      <c r="E16" s="23">
        <f>SUM(E12+E15)</f>
        <v>40858030</v>
      </c>
    </row>
    <row r="17" spans="1:8" ht="13.5" thickBot="1" x14ac:dyDescent="0.25">
      <c r="A17" s="9">
        <v>11</v>
      </c>
      <c r="B17" s="25" t="s">
        <v>57</v>
      </c>
      <c r="C17" s="24">
        <v>6481981</v>
      </c>
      <c r="D17" s="24">
        <v>7537701</v>
      </c>
      <c r="E17" s="23">
        <v>7152452</v>
      </c>
    </row>
    <row r="18" spans="1:8" ht="14.25" customHeight="1" x14ac:dyDescent="0.2">
      <c r="A18" s="31">
        <v>12</v>
      </c>
      <c r="B18" s="30" t="s">
        <v>56</v>
      </c>
      <c r="C18" s="29">
        <v>0</v>
      </c>
      <c r="D18" s="29">
        <v>0</v>
      </c>
      <c r="E18" s="29">
        <v>6789188</v>
      </c>
    </row>
    <row r="19" spans="1:8" x14ac:dyDescent="0.2">
      <c r="A19" s="15">
        <v>13</v>
      </c>
      <c r="B19" s="35" t="s">
        <v>55</v>
      </c>
      <c r="C19" s="34">
        <v>0</v>
      </c>
      <c r="D19" s="34">
        <v>0</v>
      </c>
      <c r="E19" s="34">
        <v>275767</v>
      </c>
    </row>
    <row r="20" spans="1:8" x14ac:dyDescent="0.2">
      <c r="A20" s="15">
        <v>14</v>
      </c>
      <c r="B20" s="35" t="s">
        <v>54</v>
      </c>
      <c r="C20" s="34">
        <v>0</v>
      </c>
      <c r="D20" s="34">
        <v>0</v>
      </c>
      <c r="E20" s="34">
        <v>29472</v>
      </c>
    </row>
    <row r="21" spans="1:8" x14ac:dyDescent="0.2">
      <c r="A21" s="15">
        <v>15</v>
      </c>
      <c r="B21" s="35" t="s">
        <v>53</v>
      </c>
      <c r="C21" s="34">
        <v>0</v>
      </c>
      <c r="D21" s="34">
        <v>0</v>
      </c>
      <c r="E21" s="34">
        <v>58025</v>
      </c>
    </row>
    <row r="22" spans="1:8" x14ac:dyDescent="0.2">
      <c r="A22" s="15">
        <v>16</v>
      </c>
      <c r="B22" s="35" t="s">
        <v>52</v>
      </c>
      <c r="C22" s="34">
        <v>915000</v>
      </c>
      <c r="D22" s="34">
        <v>929716</v>
      </c>
      <c r="E22" s="34">
        <v>774818</v>
      </c>
    </row>
    <row r="23" spans="1:8" x14ac:dyDescent="0.2">
      <c r="A23" s="15">
        <v>17</v>
      </c>
      <c r="B23" s="35" t="s">
        <v>51</v>
      </c>
      <c r="C23" s="34">
        <v>3444595</v>
      </c>
      <c r="D23" s="34">
        <v>3443384</v>
      </c>
      <c r="E23" s="34">
        <v>3343616</v>
      </c>
    </row>
    <row r="24" spans="1:8" x14ac:dyDescent="0.2">
      <c r="A24" s="15">
        <v>18</v>
      </c>
      <c r="B24" s="35" t="s">
        <v>50</v>
      </c>
      <c r="C24" s="34">
        <v>56640</v>
      </c>
      <c r="D24" s="34">
        <v>60648</v>
      </c>
      <c r="E24" s="34">
        <v>60648</v>
      </c>
    </row>
    <row r="25" spans="1:8" x14ac:dyDescent="0.2">
      <c r="A25" s="15">
        <v>19</v>
      </c>
      <c r="B25" s="35" t="s">
        <v>49</v>
      </c>
      <c r="C25" s="34">
        <v>407500</v>
      </c>
      <c r="D25" s="34">
        <v>403492</v>
      </c>
      <c r="E25" s="34">
        <v>314538</v>
      </c>
    </row>
    <row r="26" spans="1:8" x14ac:dyDescent="0.2">
      <c r="A26" s="15">
        <v>20</v>
      </c>
      <c r="B26" s="35" t="s">
        <v>48</v>
      </c>
      <c r="C26" s="34">
        <v>7493860</v>
      </c>
      <c r="D26" s="34">
        <v>7960371</v>
      </c>
      <c r="E26" s="34">
        <v>7163016</v>
      </c>
    </row>
    <row r="27" spans="1:8" x14ac:dyDescent="0.2">
      <c r="A27" s="15">
        <v>21</v>
      </c>
      <c r="B27" s="35" t="s">
        <v>47</v>
      </c>
      <c r="C27" s="34">
        <v>9857050</v>
      </c>
      <c r="D27" s="34">
        <v>9857050</v>
      </c>
      <c r="E27" s="34">
        <v>8593180</v>
      </c>
    </row>
    <row r="28" spans="1:8" x14ac:dyDescent="0.2">
      <c r="A28" s="15">
        <v>22</v>
      </c>
      <c r="B28" s="35" t="s">
        <v>46</v>
      </c>
      <c r="C28" s="34">
        <v>6831870</v>
      </c>
      <c r="D28" s="34">
        <v>10741564</v>
      </c>
      <c r="E28" s="34">
        <v>5018402</v>
      </c>
    </row>
    <row r="29" spans="1:8" x14ac:dyDescent="0.2">
      <c r="A29" s="15">
        <v>23</v>
      </c>
      <c r="B29" s="35" t="s">
        <v>45</v>
      </c>
      <c r="C29" s="34">
        <v>49200</v>
      </c>
      <c r="D29" s="34">
        <v>6034306</v>
      </c>
      <c r="E29" s="34">
        <v>5964779</v>
      </c>
    </row>
    <row r="30" spans="1:8" ht="14.25" customHeight="1" x14ac:dyDescent="0.2">
      <c r="A30" s="15">
        <v>24</v>
      </c>
      <c r="B30" s="35" t="s">
        <v>44</v>
      </c>
      <c r="C30" s="34">
        <v>0</v>
      </c>
      <c r="D30" s="34">
        <v>0</v>
      </c>
      <c r="E30" s="34">
        <v>5625336</v>
      </c>
    </row>
    <row r="31" spans="1:8" ht="14.25" customHeight="1" x14ac:dyDescent="0.2">
      <c r="A31" s="15">
        <v>25</v>
      </c>
      <c r="B31" s="35" t="s">
        <v>43</v>
      </c>
      <c r="C31" s="34">
        <v>0</v>
      </c>
      <c r="D31" s="34">
        <v>300000</v>
      </c>
      <c r="E31" s="34">
        <v>300000</v>
      </c>
    </row>
    <row r="32" spans="1:8" ht="14.25" customHeight="1" x14ac:dyDescent="0.2">
      <c r="A32" s="15">
        <v>26</v>
      </c>
      <c r="B32" s="35" t="s">
        <v>42</v>
      </c>
      <c r="C32" s="34">
        <v>13328700</v>
      </c>
      <c r="D32" s="34">
        <v>23427895</v>
      </c>
      <c r="E32" s="34">
        <v>16013920</v>
      </c>
      <c r="H32" s="36"/>
    </row>
    <row r="33" spans="1:5" x14ac:dyDescent="0.2">
      <c r="A33" s="15">
        <v>27</v>
      </c>
      <c r="B33" s="35" t="s">
        <v>41</v>
      </c>
      <c r="C33" s="34">
        <v>2864524</v>
      </c>
      <c r="D33" s="34">
        <v>2864524</v>
      </c>
      <c r="E33" s="34">
        <v>2777180</v>
      </c>
    </row>
    <row r="34" spans="1:5" x14ac:dyDescent="0.2">
      <c r="A34" s="15">
        <v>28</v>
      </c>
      <c r="B34" s="35" t="s">
        <v>40</v>
      </c>
      <c r="C34" s="34">
        <v>9724470</v>
      </c>
      <c r="D34" s="34">
        <v>12825366</v>
      </c>
      <c r="E34" s="34">
        <v>10074485</v>
      </c>
    </row>
    <row r="35" spans="1:5" ht="14.25" customHeight="1" x14ac:dyDescent="0.2">
      <c r="A35" s="15">
        <v>29</v>
      </c>
      <c r="B35" s="35" t="s">
        <v>39</v>
      </c>
      <c r="C35" s="34">
        <v>0</v>
      </c>
      <c r="D35" s="34">
        <v>39646000</v>
      </c>
      <c r="E35" s="34">
        <v>39646000</v>
      </c>
    </row>
    <row r="36" spans="1:5" x14ac:dyDescent="0.2">
      <c r="A36" s="15">
        <v>30</v>
      </c>
      <c r="B36" s="35" t="s">
        <v>38</v>
      </c>
      <c r="C36" s="34">
        <v>1011692</v>
      </c>
      <c r="D36" s="34">
        <v>628932</v>
      </c>
      <c r="E36" s="34">
        <v>607814</v>
      </c>
    </row>
    <row r="37" spans="1:5" ht="13.5" thickBot="1" x14ac:dyDescent="0.25">
      <c r="A37" s="12">
        <v>31</v>
      </c>
      <c r="B37" s="33" t="s">
        <v>37</v>
      </c>
      <c r="C37" s="32">
        <v>1003421</v>
      </c>
      <c r="D37" s="32">
        <v>1581333</v>
      </c>
      <c r="E37" s="32">
        <v>1569959</v>
      </c>
    </row>
    <row r="38" spans="1:5" ht="13.5" thickBot="1" x14ac:dyDescent="0.25">
      <c r="A38" s="9">
        <v>32</v>
      </c>
      <c r="B38" s="25" t="s">
        <v>36</v>
      </c>
      <c r="C38" s="24">
        <f>SUM(C22:C37)</f>
        <v>56988522</v>
      </c>
      <c r="D38" s="24">
        <f>SUM(D22:D37)</f>
        <v>120704581</v>
      </c>
      <c r="E38" s="23">
        <f>SUM(E22+E23+E24+E25+E26+E27+E28+E29+E31+E32+E33+E34+E35+E36+E37)</f>
        <v>102222355</v>
      </c>
    </row>
    <row r="39" spans="1:5" ht="25.5" x14ac:dyDescent="0.2">
      <c r="A39" s="15">
        <v>33</v>
      </c>
      <c r="B39" s="35" t="s">
        <v>35</v>
      </c>
      <c r="C39" s="34">
        <v>0</v>
      </c>
      <c r="D39" s="34">
        <v>302000</v>
      </c>
      <c r="E39" s="34">
        <v>302000</v>
      </c>
    </row>
    <row r="40" spans="1:5" x14ac:dyDescent="0.2">
      <c r="A40" s="15">
        <v>34</v>
      </c>
      <c r="B40" s="35" t="s">
        <v>34</v>
      </c>
      <c r="C40" s="34">
        <v>50000</v>
      </c>
      <c r="D40" s="34">
        <v>50000</v>
      </c>
      <c r="E40" s="34">
        <v>50000</v>
      </c>
    </row>
    <row r="41" spans="1:5" ht="13.5" thickBot="1" x14ac:dyDescent="0.25">
      <c r="A41" s="15">
        <v>35</v>
      </c>
      <c r="B41" s="35" t="s">
        <v>33</v>
      </c>
      <c r="C41" s="34">
        <v>5949252</v>
      </c>
      <c r="D41" s="34">
        <v>10167580</v>
      </c>
      <c r="E41" s="34">
        <v>7604084</v>
      </c>
    </row>
    <row r="42" spans="1:5" ht="13.5" thickBot="1" x14ac:dyDescent="0.25">
      <c r="A42" s="9">
        <v>36</v>
      </c>
      <c r="B42" s="25" t="s">
        <v>32</v>
      </c>
      <c r="C42" s="24">
        <f>SUM(C39:C41)</f>
        <v>5999252</v>
      </c>
      <c r="D42" s="24">
        <f>SUM(D39:D41)</f>
        <v>10519580</v>
      </c>
      <c r="E42" s="23">
        <f>SUM(E39:E41)</f>
        <v>7956084</v>
      </c>
    </row>
    <row r="43" spans="1:5" ht="14.25" customHeight="1" x14ac:dyDescent="0.2">
      <c r="A43" s="31">
        <v>37</v>
      </c>
      <c r="B43" s="30" t="s">
        <v>31</v>
      </c>
      <c r="C43" s="29">
        <v>0</v>
      </c>
      <c r="D43" s="29">
        <v>809439</v>
      </c>
      <c r="E43" s="29">
        <v>809439</v>
      </c>
    </row>
    <row r="44" spans="1:5" x14ac:dyDescent="0.2">
      <c r="A44" s="15">
        <v>38</v>
      </c>
      <c r="B44" s="35" t="s">
        <v>30</v>
      </c>
      <c r="C44" s="34">
        <v>803000</v>
      </c>
      <c r="D44" s="34">
        <v>541098</v>
      </c>
      <c r="E44" s="34">
        <v>196098</v>
      </c>
    </row>
    <row r="45" spans="1:5" x14ac:dyDescent="0.2">
      <c r="A45" s="15">
        <v>39</v>
      </c>
      <c r="B45" s="35" t="s">
        <v>29</v>
      </c>
      <c r="C45" s="34">
        <v>7228200</v>
      </c>
      <c r="D45" s="34">
        <v>33610166</v>
      </c>
      <c r="E45" s="34">
        <v>29638659</v>
      </c>
    </row>
    <row r="46" spans="1:5" ht="13.5" thickBot="1" x14ac:dyDescent="0.25">
      <c r="A46" s="12">
        <v>40</v>
      </c>
      <c r="B46" s="33" t="s">
        <v>28</v>
      </c>
      <c r="C46" s="32">
        <v>184114</v>
      </c>
      <c r="D46" s="32">
        <v>5508729</v>
      </c>
      <c r="E46" s="32">
        <v>0</v>
      </c>
    </row>
    <row r="47" spans="1:5" ht="13.5" thickBot="1" x14ac:dyDescent="0.25">
      <c r="A47" s="9">
        <v>41</v>
      </c>
      <c r="B47" s="25" t="s">
        <v>27</v>
      </c>
      <c r="C47" s="24">
        <f>SUM(C43:C46)</f>
        <v>8215314</v>
      </c>
      <c r="D47" s="24">
        <f>SUM(D43:D46)</f>
        <v>40469432</v>
      </c>
      <c r="E47" s="23">
        <f>SUM(E43:E46)</f>
        <v>30644196</v>
      </c>
    </row>
    <row r="48" spans="1:5" x14ac:dyDescent="0.2">
      <c r="A48" s="31">
        <v>42</v>
      </c>
      <c r="B48" s="30" t="s">
        <v>26</v>
      </c>
      <c r="C48" s="29">
        <v>5165355</v>
      </c>
      <c r="D48" s="29">
        <v>213909450</v>
      </c>
      <c r="E48" s="29">
        <v>113142265</v>
      </c>
    </row>
    <row r="49" spans="1:7" x14ac:dyDescent="0.2">
      <c r="A49" s="15">
        <v>43</v>
      </c>
      <c r="B49" s="35" t="s">
        <v>25</v>
      </c>
      <c r="C49" s="34">
        <v>1968504</v>
      </c>
      <c r="D49" s="34">
        <v>20604428</v>
      </c>
      <c r="E49" s="34">
        <v>13000771</v>
      </c>
    </row>
    <row r="50" spans="1:7" x14ac:dyDescent="0.2">
      <c r="A50" s="12">
        <v>44</v>
      </c>
      <c r="B50" s="33" t="s">
        <v>24</v>
      </c>
      <c r="C50" s="32"/>
      <c r="D50" s="32">
        <v>250000</v>
      </c>
      <c r="E50" s="32">
        <v>250000</v>
      </c>
    </row>
    <row r="51" spans="1:7" ht="13.5" thickBot="1" x14ac:dyDescent="0.25">
      <c r="A51" s="12">
        <v>45</v>
      </c>
      <c r="B51" s="33" t="s">
        <v>23</v>
      </c>
      <c r="C51" s="32">
        <v>1926141</v>
      </c>
      <c r="D51" s="32">
        <v>21065854</v>
      </c>
      <c r="E51" s="32">
        <v>5913968</v>
      </c>
    </row>
    <row r="52" spans="1:7" ht="13.5" thickBot="1" x14ac:dyDescent="0.25">
      <c r="A52" s="9">
        <v>46</v>
      </c>
      <c r="B52" s="25" t="s">
        <v>22</v>
      </c>
      <c r="C52" s="24">
        <f>SUM(C48:C51)</f>
        <v>9060000</v>
      </c>
      <c r="D52" s="24">
        <f>SUM(D48:D51)</f>
        <v>255829732</v>
      </c>
      <c r="E52" s="23">
        <f>SUM(E48:E51)</f>
        <v>132307004</v>
      </c>
    </row>
    <row r="53" spans="1:7" x14ac:dyDescent="0.2">
      <c r="A53" s="31">
        <v>47</v>
      </c>
      <c r="B53" s="30" t="s">
        <v>21</v>
      </c>
      <c r="C53" s="29">
        <v>1644798</v>
      </c>
      <c r="D53" s="29">
        <v>37380186</v>
      </c>
      <c r="E53" s="29">
        <v>27725572</v>
      </c>
    </row>
    <row r="54" spans="1:7" ht="13.5" thickBot="1" x14ac:dyDescent="0.25">
      <c r="A54" s="12">
        <v>48</v>
      </c>
      <c r="B54" s="33" t="s">
        <v>20</v>
      </c>
      <c r="C54" s="32">
        <v>444095</v>
      </c>
      <c r="D54" s="32">
        <v>10002066</v>
      </c>
      <c r="E54" s="32">
        <v>7395320</v>
      </c>
    </row>
    <row r="55" spans="1:7" ht="13.5" thickBot="1" x14ac:dyDescent="0.25">
      <c r="A55" s="9">
        <v>49</v>
      </c>
      <c r="B55" s="25" t="s">
        <v>19</v>
      </c>
      <c r="C55" s="24">
        <f>SUM(C53:C54)</f>
        <v>2088893</v>
      </c>
      <c r="D55" s="24">
        <f>SUM(D53:D54)</f>
        <v>47382252</v>
      </c>
      <c r="E55" s="23">
        <f>SUM(E53:E54)</f>
        <v>35120892</v>
      </c>
    </row>
    <row r="56" spans="1:7" x14ac:dyDescent="0.2">
      <c r="A56" s="31">
        <v>50</v>
      </c>
      <c r="B56" s="30" t="s">
        <v>18</v>
      </c>
      <c r="C56" s="29">
        <v>4400000</v>
      </c>
      <c r="D56" s="29">
        <v>8000000</v>
      </c>
      <c r="E56" s="29">
        <v>4500000</v>
      </c>
    </row>
    <row r="57" spans="1:7" ht="13.5" thickBot="1" x14ac:dyDescent="0.25">
      <c r="A57" s="28">
        <v>51</v>
      </c>
      <c r="B57" s="27" t="s">
        <v>17</v>
      </c>
      <c r="C57" s="26">
        <f>SUM(C56)</f>
        <v>4400000</v>
      </c>
      <c r="D57" s="26">
        <f>SUM(D56)</f>
        <v>8000000</v>
      </c>
      <c r="E57" s="26">
        <f>SUM(E56)</f>
        <v>4500000</v>
      </c>
    </row>
    <row r="58" spans="1:7" s="1" customFormat="1" ht="15" thickBot="1" x14ac:dyDescent="0.25">
      <c r="A58" s="9">
        <v>52</v>
      </c>
      <c r="B58" s="25" t="s">
        <v>16</v>
      </c>
      <c r="C58" s="24">
        <f>SUM(C16+C17+C38+C42+C47+C52+C55+C57)</f>
        <v>130877582</v>
      </c>
      <c r="D58" s="24">
        <f>SUM(D16+D17+D38+D42+D47+D52+D55+D57)</f>
        <v>533856260</v>
      </c>
      <c r="E58" s="23">
        <f>SUM(E16+E17+E38+E42+E47+E52+E55+E57)</f>
        <v>360761013</v>
      </c>
      <c r="F58" s="2"/>
      <c r="G58" s="2"/>
    </row>
    <row r="59" spans="1:7" s="1" customFormat="1" ht="14.25" x14ac:dyDescent="0.2">
      <c r="A59" s="4"/>
      <c r="B59" s="4"/>
      <c r="C59" s="3"/>
      <c r="D59" s="3"/>
      <c r="E59" s="2"/>
      <c r="F59" s="2"/>
      <c r="G59" s="2"/>
    </row>
    <row r="60" spans="1:7" s="1" customFormat="1" ht="15" thickBot="1" x14ac:dyDescent="0.25">
      <c r="A60" s="22"/>
      <c r="B60" s="22"/>
      <c r="C60" s="22"/>
      <c r="D60" s="21" t="s">
        <v>15</v>
      </c>
      <c r="E60" s="21"/>
    </row>
    <row r="61" spans="1:7" s="1" customFormat="1" ht="15.75" customHeight="1" thickBot="1" x14ac:dyDescent="0.25">
      <c r="A61" s="20" t="s">
        <v>14</v>
      </c>
      <c r="B61" s="19"/>
      <c r="C61" s="19"/>
      <c r="D61" s="19"/>
      <c r="E61" s="18"/>
      <c r="F61" s="17"/>
      <c r="G61" s="17"/>
    </row>
    <row r="62" spans="1:7" s="1" customFormat="1" ht="30" x14ac:dyDescent="0.2">
      <c r="A62" s="16" t="s">
        <v>13</v>
      </c>
      <c r="B62" s="16" t="s">
        <v>12</v>
      </c>
      <c r="C62" s="16" t="s">
        <v>11</v>
      </c>
      <c r="D62" s="16" t="s">
        <v>10</v>
      </c>
      <c r="E62" s="16" t="s">
        <v>9</v>
      </c>
    </row>
    <row r="63" spans="1:7" s="1" customFormat="1" ht="14.25" customHeight="1" x14ac:dyDescent="0.2">
      <c r="A63" s="15">
        <v>1</v>
      </c>
      <c r="B63" s="14" t="s">
        <v>8</v>
      </c>
      <c r="C63" s="13">
        <v>16000000</v>
      </c>
      <c r="D63" s="13">
        <v>16000000</v>
      </c>
      <c r="E63" s="13">
        <v>16000000</v>
      </c>
    </row>
    <row r="64" spans="1:7" x14ac:dyDescent="0.2">
      <c r="A64" s="15">
        <v>2</v>
      </c>
      <c r="B64" s="14" t="s">
        <v>7</v>
      </c>
      <c r="C64" s="13">
        <v>0</v>
      </c>
      <c r="D64" s="13">
        <v>6227120</v>
      </c>
      <c r="E64" s="13">
        <v>6227120</v>
      </c>
    </row>
    <row r="65" spans="1:11" ht="13.5" thickBot="1" x14ac:dyDescent="0.25">
      <c r="A65" s="12">
        <v>3</v>
      </c>
      <c r="B65" s="11" t="s">
        <v>6</v>
      </c>
      <c r="C65" s="10">
        <v>185892465</v>
      </c>
      <c r="D65" s="10">
        <v>192187381</v>
      </c>
      <c r="E65" s="10">
        <v>186519752</v>
      </c>
    </row>
    <row r="66" spans="1:11" ht="13.5" thickBot="1" x14ac:dyDescent="0.25">
      <c r="A66" s="9">
        <v>4</v>
      </c>
      <c r="B66" s="8" t="s">
        <v>5</v>
      </c>
      <c r="C66" s="7">
        <f>SUM(C63:C65)</f>
        <v>201892465</v>
      </c>
      <c r="D66" s="7">
        <f>SUM(D63:D65)</f>
        <v>214414501</v>
      </c>
      <c r="E66" s="6">
        <f>SUM(E63:E65)</f>
        <v>208746872</v>
      </c>
    </row>
    <row r="67" spans="1:11" s="1" customFormat="1" ht="14.25" x14ac:dyDescent="0.2">
      <c r="A67" s="4" t="s">
        <v>4</v>
      </c>
      <c r="B67" s="4"/>
      <c r="C67" s="5"/>
      <c r="D67" s="5"/>
      <c r="E67" s="5"/>
      <c r="F67" s="5"/>
      <c r="G67" s="5"/>
      <c r="H67" s="5"/>
      <c r="I67" s="5"/>
      <c r="J67" s="5"/>
      <c r="K67" s="5"/>
    </row>
    <row r="68" spans="1:11" s="1" customFormat="1" ht="14.25" x14ac:dyDescent="0.2">
      <c r="A68" s="4"/>
      <c r="B68" s="4"/>
      <c r="C68" s="5"/>
      <c r="D68" s="5"/>
    </row>
    <row r="69" spans="1:11" s="1" customFormat="1" ht="14.25" x14ac:dyDescent="0.2">
      <c r="A69" s="4"/>
      <c r="B69" s="4"/>
      <c r="C69" s="3" t="s">
        <v>3</v>
      </c>
      <c r="D69" s="3"/>
      <c r="E69" s="2" t="s">
        <v>2</v>
      </c>
      <c r="F69" s="2"/>
      <c r="G69" s="2"/>
    </row>
    <row r="70" spans="1:11" s="1" customFormat="1" ht="14.25" x14ac:dyDescent="0.2">
      <c r="A70" s="4"/>
      <c r="B70" s="4"/>
      <c r="C70" s="3" t="s">
        <v>1</v>
      </c>
      <c r="D70" s="3"/>
      <c r="E70" s="2" t="s">
        <v>0</v>
      </c>
      <c r="F70" s="2"/>
      <c r="G70" s="2"/>
    </row>
  </sheetData>
  <mergeCells count="5">
    <mergeCell ref="A1:J1"/>
    <mergeCell ref="A5:E5"/>
    <mergeCell ref="D60:E60"/>
    <mergeCell ref="A61:E61"/>
    <mergeCell ref="D3:E3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899B7-3975-4465-83C3-DDCAA861F03B}">
  <dimension ref="A1:K323"/>
  <sheetViews>
    <sheetView topLeftCell="A294" workbookViewId="0">
      <selection activeCell="A67" sqref="A67:IV67"/>
    </sheetView>
  </sheetViews>
  <sheetFormatPr defaultRowHeight="12.75" x14ac:dyDescent="0.2"/>
  <cols>
    <col min="1" max="1" width="5.28515625" customWidth="1"/>
    <col min="2" max="2" width="38.7109375" customWidth="1"/>
    <col min="3" max="3" width="11.7109375" customWidth="1"/>
    <col min="4" max="4" width="12.5703125" customWidth="1"/>
    <col min="5" max="5" width="12.7109375" customWidth="1"/>
    <col min="6" max="6" width="13.5703125" customWidth="1"/>
    <col min="7" max="7" width="12.42578125" customWidth="1"/>
    <col min="8" max="8" width="12.140625" customWidth="1"/>
    <col min="9" max="9" width="11.42578125" customWidth="1"/>
    <col min="10" max="10" width="13.42578125" customWidth="1"/>
    <col min="11" max="11" width="14.140625" customWidth="1"/>
  </cols>
  <sheetData>
    <row r="1" spans="1:10" s="1" customFormat="1" ht="14.25" x14ac:dyDescent="0.2">
      <c r="A1" s="43" t="s">
        <v>70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s="1" customFormat="1" ht="14.25" x14ac:dyDescent="0.2">
      <c r="A2" t="s">
        <v>143</v>
      </c>
      <c r="B2"/>
      <c r="C2"/>
      <c r="D2"/>
      <c r="E2"/>
      <c r="F2"/>
      <c r="G2"/>
      <c r="H2"/>
      <c r="I2"/>
      <c r="J2"/>
    </row>
    <row r="3" spans="1:10" ht="13.5" thickBot="1" x14ac:dyDescent="0.25">
      <c r="I3" s="21" t="s">
        <v>15</v>
      </c>
      <c r="J3" s="21"/>
    </row>
    <row r="4" spans="1:10" s="68" customFormat="1" ht="13.5" customHeight="1" thickBot="1" x14ac:dyDescent="0.25">
      <c r="A4" s="64" t="s">
        <v>104</v>
      </c>
      <c r="B4" s="63"/>
      <c r="C4" s="63"/>
      <c r="D4" s="63"/>
      <c r="E4" s="63"/>
      <c r="F4" s="63"/>
      <c r="G4" s="63"/>
      <c r="H4" s="63"/>
      <c r="I4" s="63"/>
      <c r="J4" s="62"/>
    </row>
    <row r="5" spans="1:10" s="68" customFormat="1" ht="81" customHeight="1" x14ac:dyDescent="0.2">
      <c r="A5" s="46" t="s">
        <v>13</v>
      </c>
      <c r="B5" s="46" t="s">
        <v>12</v>
      </c>
      <c r="C5" s="69" t="s">
        <v>142</v>
      </c>
      <c r="D5" s="46" t="s">
        <v>141</v>
      </c>
      <c r="E5" s="46" t="s">
        <v>140</v>
      </c>
      <c r="F5" s="46" t="s">
        <v>139</v>
      </c>
      <c r="G5" s="46" t="s">
        <v>138</v>
      </c>
      <c r="H5" s="46" t="s">
        <v>137</v>
      </c>
      <c r="I5" s="46" t="s">
        <v>136</v>
      </c>
      <c r="J5" s="46" t="s">
        <v>135</v>
      </c>
    </row>
    <row r="6" spans="1:10" s="66" customFormat="1" x14ac:dyDescent="0.2">
      <c r="A6" s="46">
        <v>1</v>
      </c>
      <c r="B6" s="30" t="s">
        <v>67</v>
      </c>
      <c r="C6" s="29">
        <v>16026726</v>
      </c>
      <c r="D6" s="29">
        <v>0</v>
      </c>
      <c r="E6" s="29">
        <v>0</v>
      </c>
      <c r="F6" s="29">
        <v>0</v>
      </c>
      <c r="G6" s="29">
        <v>0</v>
      </c>
      <c r="H6" s="29">
        <v>0</v>
      </c>
      <c r="I6" s="29">
        <v>5201033</v>
      </c>
      <c r="J6" s="29">
        <v>0</v>
      </c>
    </row>
    <row r="7" spans="1:10" s="66" customFormat="1" x14ac:dyDescent="0.2">
      <c r="A7" s="45">
        <v>2</v>
      </c>
      <c r="B7" s="35" t="s">
        <v>66</v>
      </c>
      <c r="C7" s="34">
        <v>920000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</row>
    <row r="8" spans="1:10" s="66" customFormat="1" x14ac:dyDescent="0.2">
      <c r="A8" s="45">
        <v>3</v>
      </c>
      <c r="B8" s="35" t="s">
        <v>65</v>
      </c>
      <c r="C8" s="34">
        <v>178810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</row>
    <row r="9" spans="1:10" s="66" customFormat="1" x14ac:dyDescent="0.2">
      <c r="A9" s="45">
        <v>4</v>
      </c>
      <c r="B9" s="35" t="s">
        <v>64</v>
      </c>
      <c r="C9" s="34">
        <v>567054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</row>
    <row r="10" spans="1:10" s="66" customFormat="1" ht="13.5" thickBot="1" x14ac:dyDescent="0.25">
      <c r="A10" s="53">
        <v>6</v>
      </c>
      <c r="B10" s="33" t="s">
        <v>63</v>
      </c>
      <c r="C10" s="32">
        <v>2069897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88480</v>
      </c>
      <c r="J10" s="32">
        <v>0</v>
      </c>
    </row>
    <row r="11" spans="1:10" s="67" customFormat="1" ht="13.5" thickBot="1" x14ac:dyDescent="0.25">
      <c r="A11" s="44">
        <v>7</v>
      </c>
      <c r="B11" s="25" t="s">
        <v>98</v>
      </c>
      <c r="C11" s="24">
        <f>SUM(C6:C10)</f>
        <v>19762487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f>SUM(I6:I10)</f>
        <v>5289513</v>
      </c>
      <c r="J11" s="23">
        <v>0</v>
      </c>
    </row>
    <row r="12" spans="1:10" s="66" customFormat="1" x14ac:dyDescent="0.2">
      <c r="A12" s="46">
        <v>8</v>
      </c>
      <c r="B12" s="30" t="s">
        <v>97</v>
      </c>
      <c r="C12" s="29">
        <v>15009668</v>
      </c>
      <c r="D12" s="29">
        <v>15009668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</row>
    <row r="13" spans="1:10" s="66" customFormat="1" ht="13.5" thickBot="1" x14ac:dyDescent="0.25">
      <c r="A13" s="53">
        <v>9</v>
      </c>
      <c r="B13" s="33" t="s">
        <v>96</v>
      </c>
      <c r="C13" s="32">
        <v>6085875</v>
      </c>
      <c r="D13" s="32">
        <v>5322475</v>
      </c>
      <c r="E13" s="32">
        <v>0</v>
      </c>
      <c r="F13" s="32">
        <v>0</v>
      </c>
      <c r="G13" s="32">
        <v>0</v>
      </c>
      <c r="H13" s="32">
        <v>0</v>
      </c>
      <c r="I13" s="32">
        <v>0</v>
      </c>
      <c r="J13" s="32">
        <v>20000</v>
      </c>
    </row>
    <row r="14" spans="1:10" s="67" customFormat="1" ht="13.5" thickBot="1" x14ac:dyDescent="0.25">
      <c r="A14" s="44">
        <v>10</v>
      </c>
      <c r="B14" s="25" t="s">
        <v>95</v>
      </c>
      <c r="C14" s="24">
        <f>SUM(C12:C13)</f>
        <v>21095543</v>
      </c>
      <c r="D14" s="24">
        <f>SUM(D6:D13)</f>
        <v>20332143</v>
      </c>
      <c r="E14" s="24">
        <v>0</v>
      </c>
      <c r="F14" s="24">
        <v>0</v>
      </c>
      <c r="G14" s="24">
        <v>0</v>
      </c>
      <c r="H14" s="24">
        <v>0</v>
      </c>
      <c r="I14" s="24">
        <f>SUM(I12:I13)</f>
        <v>0</v>
      </c>
      <c r="J14" s="23">
        <f>SUM(J6:J13)</f>
        <v>20000</v>
      </c>
    </row>
    <row r="15" spans="1:10" s="67" customFormat="1" ht="13.5" thickBot="1" x14ac:dyDescent="0.25">
      <c r="A15" s="44">
        <v>11</v>
      </c>
      <c r="B15" s="25" t="s">
        <v>94</v>
      </c>
      <c r="C15" s="24">
        <f>SUM(C11+C14)</f>
        <v>40858030</v>
      </c>
      <c r="D15" s="24">
        <f>SUM(D14)</f>
        <v>20332143</v>
      </c>
      <c r="E15" s="24">
        <v>0</v>
      </c>
      <c r="F15" s="24">
        <v>0</v>
      </c>
      <c r="G15" s="24">
        <v>0</v>
      </c>
      <c r="H15" s="24">
        <v>0</v>
      </c>
      <c r="I15" s="24">
        <f>SUM(I11)</f>
        <v>5289513</v>
      </c>
      <c r="J15" s="23">
        <f>SUM(J14)</f>
        <v>20000</v>
      </c>
    </row>
    <row r="16" spans="1:10" s="67" customFormat="1" ht="26.25" thickBot="1" x14ac:dyDescent="0.25">
      <c r="A16" s="44">
        <v>12</v>
      </c>
      <c r="B16" s="25" t="s">
        <v>93</v>
      </c>
      <c r="C16" s="24">
        <v>7152452</v>
      </c>
      <c r="D16" s="24">
        <v>3741713</v>
      </c>
      <c r="E16" s="24">
        <v>0</v>
      </c>
      <c r="F16" s="24">
        <v>0</v>
      </c>
      <c r="G16" s="24">
        <v>0</v>
      </c>
      <c r="H16" s="24">
        <v>0</v>
      </c>
      <c r="I16" s="24">
        <v>554874</v>
      </c>
      <c r="J16" s="23">
        <v>3510</v>
      </c>
    </row>
    <row r="17" spans="1:10" s="66" customFormat="1" x14ac:dyDescent="0.2">
      <c r="A17" s="46">
        <v>13</v>
      </c>
      <c r="B17" s="30" t="s">
        <v>92</v>
      </c>
      <c r="C17" s="29">
        <v>6789188</v>
      </c>
      <c r="D17" s="29">
        <v>3469111</v>
      </c>
      <c r="E17" s="29">
        <v>0</v>
      </c>
      <c r="F17" s="29">
        <v>0</v>
      </c>
      <c r="G17" s="29">
        <v>0</v>
      </c>
      <c r="H17" s="29">
        <v>0</v>
      </c>
      <c r="I17" s="29">
        <v>525402</v>
      </c>
      <c r="J17" s="29">
        <v>3510</v>
      </c>
    </row>
    <row r="18" spans="1:10" s="66" customFormat="1" x14ac:dyDescent="0.2">
      <c r="A18" s="45">
        <v>14</v>
      </c>
      <c r="B18" s="35" t="s">
        <v>91</v>
      </c>
      <c r="C18" s="34">
        <v>275767</v>
      </c>
      <c r="D18" s="34">
        <v>246227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</row>
    <row r="19" spans="1:10" s="66" customFormat="1" x14ac:dyDescent="0.2">
      <c r="A19" s="45">
        <v>15</v>
      </c>
      <c r="B19" s="35" t="s">
        <v>90</v>
      </c>
      <c r="C19" s="34">
        <v>29472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29472</v>
      </c>
      <c r="J19" s="34">
        <v>0</v>
      </c>
    </row>
    <row r="20" spans="1:10" s="66" customFormat="1" ht="25.5" x14ac:dyDescent="0.2">
      <c r="A20" s="45">
        <v>16</v>
      </c>
      <c r="B20" s="35" t="s">
        <v>89</v>
      </c>
      <c r="C20" s="34">
        <v>58025</v>
      </c>
      <c r="D20" s="34">
        <v>26375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</row>
    <row r="21" spans="1:10" s="66" customFormat="1" x14ac:dyDescent="0.2">
      <c r="A21" s="45">
        <v>17</v>
      </c>
      <c r="B21" s="35" t="s">
        <v>88</v>
      </c>
      <c r="C21" s="34">
        <v>774818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</row>
    <row r="22" spans="1:10" s="66" customFormat="1" x14ac:dyDescent="0.2">
      <c r="A22" s="45">
        <v>18</v>
      </c>
      <c r="B22" s="35" t="s">
        <v>51</v>
      </c>
      <c r="C22" s="34">
        <v>3343616</v>
      </c>
      <c r="D22" s="34">
        <v>632473</v>
      </c>
      <c r="E22" s="34">
        <v>0</v>
      </c>
      <c r="F22" s="34">
        <v>207890</v>
      </c>
      <c r="G22" s="34">
        <v>0</v>
      </c>
      <c r="H22" s="34">
        <v>0</v>
      </c>
      <c r="I22" s="34">
        <v>159929</v>
      </c>
      <c r="J22" s="34">
        <v>205212</v>
      </c>
    </row>
    <row r="23" spans="1:10" s="66" customFormat="1" x14ac:dyDescent="0.2">
      <c r="A23" s="45">
        <v>19</v>
      </c>
      <c r="B23" s="35" t="s">
        <v>87</v>
      </c>
      <c r="C23" s="34">
        <v>60648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</row>
    <row r="24" spans="1:10" s="66" customFormat="1" x14ac:dyDescent="0.2">
      <c r="A24" s="45">
        <v>20</v>
      </c>
      <c r="B24" s="35" t="s">
        <v>49</v>
      </c>
      <c r="C24" s="34">
        <v>314538</v>
      </c>
      <c r="D24" s="34">
        <v>70508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</row>
    <row r="25" spans="1:10" s="66" customFormat="1" x14ac:dyDescent="0.2">
      <c r="A25" s="45">
        <v>21</v>
      </c>
      <c r="B25" s="35" t="s">
        <v>48</v>
      </c>
      <c r="C25" s="34">
        <v>7163016</v>
      </c>
      <c r="D25" s="34">
        <v>0</v>
      </c>
      <c r="E25" s="34">
        <v>62420</v>
      </c>
      <c r="F25" s="34">
        <v>938518</v>
      </c>
      <c r="G25" s="34">
        <v>0</v>
      </c>
      <c r="H25" s="34">
        <v>0</v>
      </c>
      <c r="I25" s="34">
        <v>0</v>
      </c>
      <c r="J25" s="34">
        <v>0</v>
      </c>
    </row>
    <row r="26" spans="1:10" s="66" customFormat="1" x14ac:dyDescent="0.2">
      <c r="A26" s="45">
        <v>22</v>
      </c>
      <c r="B26" s="35" t="s">
        <v>47</v>
      </c>
      <c r="C26" s="34">
        <v>8593180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</row>
    <row r="27" spans="1:10" s="66" customFormat="1" x14ac:dyDescent="0.2">
      <c r="A27" s="45">
        <v>23</v>
      </c>
      <c r="B27" s="35" t="s">
        <v>46</v>
      </c>
      <c r="C27" s="34">
        <v>5018402</v>
      </c>
      <c r="D27" s="34">
        <v>14016</v>
      </c>
      <c r="E27" s="34">
        <v>1770000</v>
      </c>
      <c r="F27" s="34">
        <v>881443</v>
      </c>
      <c r="G27" s="34">
        <v>0</v>
      </c>
      <c r="H27" s="34">
        <v>0</v>
      </c>
      <c r="I27" s="34">
        <v>0</v>
      </c>
      <c r="J27" s="34">
        <v>27500</v>
      </c>
    </row>
    <row r="28" spans="1:10" s="66" customFormat="1" x14ac:dyDescent="0.2">
      <c r="A28" s="45">
        <v>24</v>
      </c>
      <c r="B28" s="35" t="s">
        <v>45</v>
      </c>
      <c r="C28" s="34">
        <v>5964779</v>
      </c>
      <c r="D28" s="34">
        <v>5891573</v>
      </c>
      <c r="E28" s="34">
        <v>0</v>
      </c>
      <c r="F28" s="34">
        <v>24920</v>
      </c>
      <c r="G28" s="34">
        <v>0</v>
      </c>
      <c r="H28" s="34">
        <v>0</v>
      </c>
      <c r="I28" s="34">
        <v>0</v>
      </c>
      <c r="J28" s="34">
        <v>0</v>
      </c>
    </row>
    <row r="29" spans="1:10" s="66" customFormat="1" x14ac:dyDescent="0.2">
      <c r="A29" s="45">
        <v>25</v>
      </c>
      <c r="B29" s="35" t="s">
        <v>44</v>
      </c>
      <c r="C29" s="34">
        <v>5625336</v>
      </c>
      <c r="D29" s="34">
        <v>5625336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</row>
    <row r="30" spans="1:10" s="66" customFormat="1" ht="14.25" customHeight="1" x14ac:dyDescent="0.2">
      <c r="A30" s="45">
        <v>26</v>
      </c>
      <c r="B30" s="35" t="s">
        <v>43</v>
      </c>
      <c r="C30" s="34">
        <v>300000</v>
      </c>
      <c r="D30" s="34">
        <v>0</v>
      </c>
      <c r="E30" s="34">
        <v>0</v>
      </c>
      <c r="F30" s="34">
        <v>300000</v>
      </c>
      <c r="G30" s="34">
        <v>0</v>
      </c>
      <c r="H30" s="34">
        <v>0</v>
      </c>
      <c r="I30" s="34">
        <v>0</v>
      </c>
      <c r="J30" s="34">
        <v>0</v>
      </c>
    </row>
    <row r="31" spans="1:10" s="66" customFormat="1" x14ac:dyDescent="0.2">
      <c r="A31" s="45">
        <v>27</v>
      </c>
      <c r="B31" s="35" t="s">
        <v>86</v>
      </c>
      <c r="C31" s="34">
        <v>16013920</v>
      </c>
      <c r="D31" s="34">
        <v>11488215</v>
      </c>
      <c r="E31" s="34">
        <v>1512945</v>
      </c>
      <c r="F31" s="34">
        <v>731610</v>
      </c>
      <c r="G31" s="34">
        <v>0</v>
      </c>
      <c r="H31" s="34">
        <v>0</v>
      </c>
      <c r="I31" s="34">
        <v>0</v>
      </c>
      <c r="J31" s="34">
        <v>24786</v>
      </c>
    </row>
    <row r="32" spans="1:10" s="66" customFormat="1" x14ac:dyDescent="0.2">
      <c r="A32" s="45">
        <v>28</v>
      </c>
      <c r="B32" s="35" t="s">
        <v>85</v>
      </c>
      <c r="C32" s="34">
        <v>2777180</v>
      </c>
      <c r="D32" s="34">
        <v>2677180</v>
      </c>
      <c r="E32" s="34">
        <v>0</v>
      </c>
      <c r="F32" s="34">
        <v>100000</v>
      </c>
      <c r="G32" s="34">
        <v>0</v>
      </c>
      <c r="H32" s="34">
        <v>0</v>
      </c>
      <c r="I32" s="34">
        <v>0</v>
      </c>
      <c r="J32" s="34">
        <v>0</v>
      </c>
    </row>
    <row r="33" spans="1:10" s="66" customFormat="1" ht="25.5" x14ac:dyDescent="0.2">
      <c r="A33" s="45">
        <v>29</v>
      </c>
      <c r="B33" s="35" t="s">
        <v>40</v>
      </c>
      <c r="C33" s="34">
        <v>10074485</v>
      </c>
      <c r="D33" s="34">
        <v>2881706</v>
      </c>
      <c r="E33" s="34">
        <v>902209</v>
      </c>
      <c r="F33" s="34">
        <v>559598</v>
      </c>
      <c r="G33" s="34">
        <v>0</v>
      </c>
      <c r="H33" s="34">
        <v>0</v>
      </c>
      <c r="I33" s="34">
        <v>41593</v>
      </c>
      <c r="J33" s="34">
        <v>52905</v>
      </c>
    </row>
    <row r="34" spans="1:10" s="66" customFormat="1" x14ac:dyDescent="0.2">
      <c r="A34" s="45">
        <v>30</v>
      </c>
      <c r="B34" s="35" t="s">
        <v>39</v>
      </c>
      <c r="C34" s="34">
        <v>39646000</v>
      </c>
      <c r="D34" s="34">
        <v>252000</v>
      </c>
      <c r="E34" s="34">
        <v>0</v>
      </c>
      <c r="F34" s="34">
        <v>33061000</v>
      </c>
      <c r="G34" s="34">
        <v>0</v>
      </c>
      <c r="H34" s="34">
        <v>0</v>
      </c>
      <c r="I34" s="34">
        <v>0</v>
      </c>
      <c r="J34" s="34">
        <v>0</v>
      </c>
    </row>
    <row r="35" spans="1:10" s="66" customFormat="1" x14ac:dyDescent="0.2">
      <c r="A35" s="45">
        <v>31</v>
      </c>
      <c r="B35" s="35" t="s">
        <v>38</v>
      </c>
      <c r="C35" s="34">
        <v>607815</v>
      </c>
      <c r="D35" s="34">
        <v>454608</v>
      </c>
      <c r="E35" s="34">
        <v>0</v>
      </c>
      <c r="F35" s="34">
        <v>0</v>
      </c>
      <c r="G35" s="34">
        <v>0</v>
      </c>
      <c r="H35" s="34">
        <v>0</v>
      </c>
      <c r="I35" s="34">
        <v>0</v>
      </c>
      <c r="J35" s="34">
        <v>0</v>
      </c>
    </row>
    <row r="36" spans="1:10" s="66" customFormat="1" ht="13.5" thickBot="1" x14ac:dyDescent="0.25">
      <c r="A36" s="53">
        <v>32</v>
      </c>
      <c r="B36" s="33" t="s">
        <v>37</v>
      </c>
      <c r="C36" s="32">
        <v>1569959</v>
      </c>
      <c r="D36" s="32">
        <v>0</v>
      </c>
      <c r="E36" s="32">
        <v>0</v>
      </c>
      <c r="F36" s="32">
        <v>1518312</v>
      </c>
      <c r="G36" s="32">
        <v>0</v>
      </c>
      <c r="H36" s="32"/>
      <c r="I36" s="32">
        <v>0</v>
      </c>
      <c r="J36" s="32">
        <v>0</v>
      </c>
    </row>
    <row r="37" spans="1:10" s="67" customFormat="1" ht="13.5" thickBot="1" x14ac:dyDescent="0.25">
      <c r="A37" s="44">
        <v>33</v>
      </c>
      <c r="B37" s="25" t="s">
        <v>84</v>
      </c>
      <c r="C37" s="24">
        <f>SUM(C21+C22+C23+C24+C25+C26+C27+C28+C30+C31+C32+C33+C34+C35+C36)</f>
        <v>102222356</v>
      </c>
      <c r="D37" s="24">
        <f>SUM(D22+D24+D27+D28+D31+D32+D33+D34+D35)</f>
        <v>24362279</v>
      </c>
      <c r="E37" s="24">
        <f>SUM(E25+E27+E31+E33)</f>
        <v>4247574</v>
      </c>
      <c r="F37" s="24">
        <f>SUM(F22+F25+F27+F28+F30+F31+F32+F33+F34+F36)</f>
        <v>38323291</v>
      </c>
      <c r="G37" s="24">
        <v>0</v>
      </c>
      <c r="H37" s="24">
        <v>0</v>
      </c>
      <c r="I37" s="24">
        <f>SUM(I22:I33)</f>
        <v>201522</v>
      </c>
      <c r="J37" s="23">
        <f>SUM(J22:J36)</f>
        <v>310403</v>
      </c>
    </row>
    <row r="38" spans="1:10" s="66" customFormat="1" x14ac:dyDescent="0.2">
      <c r="A38" s="46">
        <v>34</v>
      </c>
      <c r="B38" s="30" t="s">
        <v>83</v>
      </c>
      <c r="C38" s="29">
        <v>302000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</row>
    <row r="39" spans="1:10" s="66" customFormat="1" x14ac:dyDescent="0.2">
      <c r="A39" s="45">
        <v>35</v>
      </c>
      <c r="B39" s="35" t="s">
        <v>82</v>
      </c>
      <c r="C39" s="34">
        <v>50000</v>
      </c>
      <c r="D39" s="34">
        <v>50000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</row>
    <row r="40" spans="1:10" s="66" customFormat="1" ht="13.5" thickBot="1" x14ac:dyDescent="0.25">
      <c r="A40" s="45">
        <v>36</v>
      </c>
      <c r="B40" s="35" t="s">
        <v>33</v>
      </c>
      <c r="C40" s="34">
        <v>7604084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</row>
    <row r="41" spans="1:10" s="67" customFormat="1" ht="13.5" thickBot="1" x14ac:dyDescent="0.25">
      <c r="A41" s="44">
        <v>37</v>
      </c>
      <c r="B41" s="25" t="s">
        <v>81</v>
      </c>
      <c r="C41" s="24">
        <f>SUM(C38:C40)</f>
        <v>7956084</v>
      </c>
      <c r="D41" s="24">
        <f>SUM(D38:D40)</f>
        <v>50000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3">
        <v>0</v>
      </c>
    </row>
    <row r="42" spans="1:10" s="66" customFormat="1" ht="25.5" x14ac:dyDescent="0.2">
      <c r="A42" s="46">
        <v>38</v>
      </c>
      <c r="B42" s="30" t="s">
        <v>31</v>
      </c>
      <c r="C42" s="29">
        <v>809439</v>
      </c>
      <c r="D42" s="29">
        <v>0</v>
      </c>
      <c r="E42" s="29">
        <v>0</v>
      </c>
      <c r="F42" s="29">
        <v>0</v>
      </c>
      <c r="G42" s="29">
        <v>809439</v>
      </c>
      <c r="H42" s="29">
        <v>0</v>
      </c>
      <c r="I42" s="29">
        <v>0</v>
      </c>
      <c r="J42" s="29">
        <v>0</v>
      </c>
    </row>
    <row r="43" spans="1:10" s="66" customFormat="1" ht="25.5" x14ac:dyDescent="0.2">
      <c r="A43" s="45">
        <v>39</v>
      </c>
      <c r="B43" s="35" t="s">
        <v>30</v>
      </c>
      <c r="C43" s="34">
        <v>196098</v>
      </c>
      <c r="D43" s="34">
        <v>196098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</row>
    <row r="44" spans="1:10" s="66" customFormat="1" ht="26.25" thickBot="1" x14ac:dyDescent="0.25">
      <c r="A44" s="45">
        <v>40</v>
      </c>
      <c r="B44" s="35" t="s">
        <v>80</v>
      </c>
      <c r="C44" s="34">
        <v>29638659</v>
      </c>
      <c r="D44" s="34">
        <v>1205200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</row>
    <row r="45" spans="1:10" s="67" customFormat="1" ht="13.5" thickBot="1" x14ac:dyDescent="0.25">
      <c r="A45" s="44">
        <v>41</v>
      </c>
      <c r="B45" s="25" t="s">
        <v>79</v>
      </c>
      <c r="C45" s="24">
        <f>SUM(C42:C44)</f>
        <v>30644196</v>
      </c>
      <c r="D45" s="24">
        <f>SUM(D42:D44)</f>
        <v>1401298</v>
      </c>
      <c r="E45" s="24">
        <v>0</v>
      </c>
      <c r="F45" s="24">
        <v>0</v>
      </c>
      <c r="G45" s="24">
        <f>SUM(G6:G44)</f>
        <v>809439</v>
      </c>
      <c r="H45" s="24">
        <v>0</v>
      </c>
      <c r="I45" s="24">
        <v>0</v>
      </c>
      <c r="J45" s="23">
        <v>0</v>
      </c>
    </row>
    <row r="46" spans="1:10" s="66" customFormat="1" x14ac:dyDescent="0.2">
      <c r="A46" s="46">
        <v>42</v>
      </c>
      <c r="B46" s="30" t="s">
        <v>78</v>
      </c>
      <c r="C46" s="29">
        <v>113142265</v>
      </c>
      <c r="D46" s="29">
        <v>0</v>
      </c>
      <c r="E46" s="29">
        <v>0</v>
      </c>
      <c r="F46" s="29">
        <v>87658004</v>
      </c>
      <c r="G46" s="29">
        <v>0</v>
      </c>
      <c r="H46" s="29">
        <v>0</v>
      </c>
      <c r="I46" s="29">
        <v>0</v>
      </c>
      <c r="J46" s="29">
        <v>0</v>
      </c>
    </row>
    <row r="47" spans="1:10" s="66" customFormat="1" ht="14.25" customHeight="1" x14ac:dyDescent="0.2">
      <c r="A47" s="45">
        <v>43</v>
      </c>
      <c r="B47" s="35" t="s">
        <v>25</v>
      </c>
      <c r="C47" s="34">
        <v>13000771</v>
      </c>
      <c r="D47" s="34">
        <v>0</v>
      </c>
      <c r="E47" s="34">
        <v>0</v>
      </c>
      <c r="F47" s="34">
        <v>6446419</v>
      </c>
      <c r="G47" s="34">
        <v>0</v>
      </c>
      <c r="H47" s="34">
        <v>0</v>
      </c>
      <c r="I47" s="34">
        <v>338482</v>
      </c>
      <c r="J47" s="34">
        <v>246500</v>
      </c>
    </row>
    <row r="48" spans="1:10" s="66" customFormat="1" ht="25.5" x14ac:dyDescent="0.2">
      <c r="A48" s="53">
        <v>44</v>
      </c>
      <c r="B48" s="33" t="s">
        <v>134</v>
      </c>
      <c r="C48" s="32">
        <v>250000</v>
      </c>
      <c r="D48" s="32"/>
      <c r="E48" s="32"/>
      <c r="F48" s="32">
        <v>250000</v>
      </c>
      <c r="G48" s="32"/>
      <c r="H48" s="32"/>
      <c r="I48" s="32"/>
      <c r="J48" s="32"/>
    </row>
    <row r="49" spans="1:10" s="66" customFormat="1" ht="26.25" thickBot="1" x14ac:dyDescent="0.25">
      <c r="A49" s="53">
        <v>45</v>
      </c>
      <c r="B49" s="33" t="s">
        <v>23</v>
      </c>
      <c r="C49" s="32">
        <v>5913968</v>
      </c>
      <c r="D49" s="32">
        <v>0</v>
      </c>
      <c r="E49" s="32">
        <v>0</v>
      </c>
      <c r="F49" s="32">
        <v>3808723</v>
      </c>
      <c r="G49" s="32">
        <v>0</v>
      </c>
      <c r="H49" s="32">
        <v>0</v>
      </c>
      <c r="I49" s="32">
        <v>91390</v>
      </c>
      <c r="J49" s="32">
        <v>66555</v>
      </c>
    </row>
    <row r="50" spans="1:10" s="67" customFormat="1" ht="13.5" thickBot="1" x14ac:dyDescent="0.25">
      <c r="A50" s="44">
        <v>46</v>
      </c>
      <c r="B50" s="25" t="s">
        <v>22</v>
      </c>
      <c r="C50" s="24">
        <f>SUM(C46:C49)</f>
        <v>132307004</v>
      </c>
      <c r="D50" s="24">
        <f>SUM(D49)</f>
        <v>0</v>
      </c>
      <c r="E50" s="24">
        <v>0</v>
      </c>
      <c r="F50" s="24">
        <f>SUM(F38:F49)</f>
        <v>98163146</v>
      </c>
      <c r="G50" s="24">
        <v>0</v>
      </c>
      <c r="H50" s="24">
        <v>0</v>
      </c>
      <c r="I50" s="24">
        <f>SUM(I46:I49)</f>
        <v>429872</v>
      </c>
      <c r="J50" s="23">
        <f>SUM(J46:J49)</f>
        <v>313055</v>
      </c>
    </row>
    <row r="51" spans="1:10" s="66" customFormat="1" x14ac:dyDescent="0.2">
      <c r="A51" s="46">
        <v>47</v>
      </c>
      <c r="B51" s="30" t="s">
        <v>77</v>
      </c>
      <c r="C51" s="29">
        <v>27725572</v>
      </c>
      <c r="D51" s="29">
        <v>0</v>
      </c>
      <c r="E51" s="29">
        <v>0</v>
      </c>
      <c r="F51" s="29">
        <v>12408371</v>
      </c>
      <c r="G51" s="29">
        <v>0</v>
      </c>
      <c r="H51" s="29">
        <v>0</v>
      </c>
      <c r="I51" s="29">
        <v>0</v>
      </c>
      <c r="J51" s="29">
        <v>0</v>
      </c>
    </row>
    <row r="52" spans="1:10" s="66" customFormat="1" ht="26.25" thickBot="1" x14ac:dyDescent="0.25">
      <c r="A52" s="53">
        <v>48</v>
      </c>
      <c r="B52" s="33" t="s">
        <v>76</v>
      </c>
      <c r="C52" s="32">
        <v>7395320</v>
      </c>
      <c r="D52" s="32">
        <v>0</v>
      </c>
      <c r="E52" s="32">
        <v>0</v>
      </c>
      <c r="F52" s="32">
        <v>3336396</v>
      </c>
      <c r="G52" s="32">
        <v>0</v>
      </c>
      <c r="H52" s="32">
        <v>0</v>
      </c>
      <c r="I52" s="32">
        <v>0</v>
      </c>
      <c r="J52" s="32">
        <v>0</v>
      </c>
    </row>
    <row r="53" spans="1:10" s="67" customFormat="1" ht="13.5" thickBot="1" x14ac:dyDescent="0.25">
      <c r="A53" s="44">
        <v>49</v>
      </c>
      <c r="B53" s="25" t="s">
        <v>19</v>
      </c>
      <c r="C53" s="24">
        <f>SUM(C51:C52)</f>
        <v>35120892</v>
      </c>
      <c r="D53" s="24">
        <f>SUM(D51:D52)</f>
        <v>0</v>
      </c>
      <c r="E53" s="24">
        <f>SUM(E49:E52)</f>
        <v>0</v>
      </c>
      <c r="F53" s="24">
        <f>SUM(F51:F52)</f>
        <v>15744767</v>
      </c>
      <c r="G53" s="24">
        <v>0</v>
      </c>
      <c r="H53" s="24">
        <v>0</v>
      </c>
      <c r="I53" s="24">
        <v>0</v>
      </c>
      <c r="J53" s="23">
        <v>0</v>
      </c>
    </row>
    <row r="54" spans="1:10" s="66" customFormat="1" ht="25.5" x14ac:dyDescent="0.2">
      <c r="A54" s="52">
        <v>50</v>
      </c>
      <c r="B54" s="51" t="s">
        <v>75</v>
      </c>
      <c r="C54" s="50">
        <v>4500000</v>
      </c>
      <c r="D54" s="50">
        <v>1500000</v>
      </c>
      <c r="E54" s="50">
        <v>0</v>
      </c>
      <c r="F54" s="50">
        <v>0</v>
      </c>
      <c r="G54" s="50">
        <v>0</v>
      </c>
      <c r="H54" s="50">
        <v>0</v>
      </c>
      <c r="I54" s="50">
        <v>0</v>
      </c>
      <c r="J54" s="50">
        <v>0</v>
      </c>
    </row>
    <row r="55" spans="1:10" s="66" customFormat="1" ht="13.5" thickBot="1" x14ac:dyDescent="0.25">
      <c r="A55" s="49">
        <v>51</v>
      </c>
      <c r="B55" s="48" t="s">
        <v>17</v>
      </c>
      <c r="C55" s="47">
        <f>SUM(C54)</f>
        <v>4500000</v>
      </c>
      <c r="D55" s="47">
        <f>SUM(D54)</f>
        <v>1500000</v>
      </c>
      <c r="E55" s="47">
        <v>0</v>
      </c>
      <c r="F55" s="47">
        <v>0</v>
      </c>
      <c r="G55" s="47">
        <v>0</v>
      </c>
      <c r="H55" s="47">
        <v>0</v>
      </c>
      <c r="I55" s="47">
        <v>0</v>
      </c>
      <c r="J55" s="61">
        <v>0</v>
      </c>
    </row>
    <row r="56" spans="1:10" s="66" customFormat="1" ht="13.5" thickBot="1" x14ac:dyDescent="0.25">
      <c r="A56" s="44">
        <v>52</v>
      </c>
      <c r="B56" s="25" t="s">
        <v>74</v>
      </c>
      <c r="C56" s="24">
        <f>SUM(C15+C16+C37+C41+C45+C50+C53+C55)</f>
        <v>360761014</v>
      </c>
      <c r="D56" s="24">
        <f>SUM(D15+D16+D37+D41+D45+D55)</f>
        <v>51387433</v>
      </c>
      <c r="E56" s="24">
        <f>SUM(E37)</f>
        <v>4247574</v>
      </c>
      <c r="F56" s="24">
        <f>SUM(F37+F50+F53)</f>
        <v>152231204</v>
      </c>
      <c r="G56" s="24">
        <f>SUM(G45)</f>
        <v>809439</v>
      </c>
      <c r="H56" s="24">
        <v>0</v>
      </c>
      <c r="I56" s="24">
        <f>SUM(I15+I16+I37+I50)</f>
        <v>6475781</v>
      </c>
      <c r="J56" s="23">
        <f>SUM(J15+J16+J37+J50)</f>
        <v>646968</v>
      </c>
    </row>
    <row r="57" spans="1:10" s="66" customFormat="1" ht="25.5" x14ac:dyDescent="0.2">
      <c r="A57" s="46">
        <v>53</v>
      </c>
      <c r="B57" s="30" t="s">
        <v>73</v>
      </c>
      <c r="C57" s="29">
        <v>16000000</v>
      </c>
      <c r="D57" s="29">
        <v>0</v>
      </c>
      <c r="E57" s="29">
        <v>0</v>
      </c>
      <c r="F57" s="29">
        <v>0</v>
      </c>
      <c r="G57" s="29">
        <v>0</v>
      </c>
      <c r="H57" s="29">
        <v>0</v>
      </c>
      <c r="I57" s="29">
        <v>0</v>
      </c>
      <c r="J57" s="29">
        <v>0</v>
      </c>
    </row>
    <row r="58" spans="1:10" s="66" customFormat="1" ht="25.5" x14ac:dyDescent="0.2">
      <c r="A58" s="45">
        <v>54</v>
      </c>
      <c r="B58" s="35" t="s">
        <v>7</v>
      </c>
      <c r="C58" s="34">
        <v>6227120</v>
      </c>
      <c r="D58" s="34">
        <v>0</v>
      </c>
      <c r="E58" s="34">
        <v>0</v>
      </c>
      <c r="F58" s="34">
        <v>0</v>
      </c>
      <c r="G58" s="34">
        <v>6227120</v>
      </c>
      <c r="H58" s="34">
        <v>0</v>
      </c>
      <c r="I58" s="34">
        <v>0</v>
      </c>
      <c r="J58" s="34">
        <v>0</v>
      </c>
    </row>
    <row r="59" spans="1:10" s="66" customFormat="1" ht="26.25" thickBot="1" x14ac:dyDescent="0.25">
      <c r="A59" s="45">
        <v>55</v>
      </c>
      <c r="B59" s="35" t="s">
        <v>6</v>
      </c>
      <c r="C59" s="34">
        <v>186519752</v>
      </c>
      <c r="D59" s="34">
        <v>0</v>
      </c>
      <c r="E59" s="34">
        <v>0</v>
      </c>
      <c r="F59" s="34">
        <v>0</v>
      </c>
      <c r="G59" s="34">
        <v>0</v>
      </c>
      <c r="H59" s="34">
        <v>186519752</v>
      </c>
      <c r="I59" s="34">
        <v>0</v>
      </c>
      <c r="J59" s="34">
        <v>0</v>
      </c>
    </row>
    <row r="60" spans="1:10" s="66" customFormat="1" ht="13.5" thickBot="1" x14ac:dyDescent="0.25">
      <c r="A60" s="44">
        <v>56</v>
      </c>
      <c r="B60" s="25" t="s">
        <v>72</v>
      </c>
      <c r="C60" s="24">
        <f>SUM(C57:C59)</f>
        <v>208746872</v>
      </c>
      <c r="D60" s="24">
        <v>0</v>
      </c>
      <c r="E60" s="24">
        <v>0</v>
      </c>
      <c r="F60" s="24">
        <v>0</v>
      </c>
      <c r="G60" s="24">
        <f>SUM(G57:G59)</f>
        <v>6227120</v>
      </c>
      <c r="H60" s="24">
        <f>SUM(H49:H59)</f>
        <v>186519752</v>
      </c>
      <c r="I60" s="24">
        <v>0</v>
      </c>
      <c r="J60" s="23">
        <v>0</v>
      </c>
    </row>
    <row r="61" spans="1:10" s="66" customFormat="1" ht="13.5" thickBot="1" x14ac:dyDescent="0.25">
      <c r="A61" s="44">
        <v>57</v>
      </c>
      <c r="B61" s="25" t="s">
        <v>71</v>
      </c>
      <c r="C61" s="24">
        <f>SUM(C56+C60)</f>
        <v>569507886</v>
      </c>
      <c r="D61" s="24">
        <f>SUM(D56)</f>
        <v>51387433</v>
      </c>
      <c r="E61" s="24">
        <f>SUM(E56)</f>
        <v>4247574</v>
      </c>
      <c r="F61" s="24">
        <f>SUM(F56)</f>
        <v>152231204</v>
      </c>
      <c r="G61" s="24">
        <f>SUM(G56+G60)</f>
        <v>7036559</v>
      </c>
      <c r="H61" s="24">
        <f>SUM(H60)</f>
        <v>186519752</v>
      </c>
      <c r="I61" s="24">
        <f>SUM(I56)</f>
        <v>6475781</v>
      </c>
      <c r="J61" s="23">
        <f>SUM(J56)</f>
        <v>646968</v>
      </c>
    </row>
    <row r="62" spans="1:10" ht="7.5" customHeight="1" x14ac:dyDescent="0.2"/>
    <row r="63" spans="1:10" x14ac:dyDescent="0.2">
      <c r="I63" s="57"/>
      <c r="J63" s="57"/>
    </row>
    <row r="64" spans="1:10" ht="13.5" thickBot="1" x14ac:dyDescent="0.25">
      <c r="I64" s="21" t="s">
        <v>15</v>
      </c>
      <c r="J64" s="21"/>
    </row>
    <row r="65" spans="1:11" s="1" customFormat="1" ht="15" thickBot="1" x14ac:dyDescent="0.25">
      <c r="A65" s="64" t="s">
        <v>104</v>
      </c>
      <c r="B65" s="63"/>
      <c r="C65" s="63"/>
      <c r="D65" s="63"/>
      <c r="E65" s="63"/>
      <c r="F65" s="63"/>
      <c r="G65" s="63"/>
      <c r="H65" s="63"/>
      <c r="I65" s="63"/>
      <c r="J65" s="62"/>
      <c r="K65" s="5"/>
    </row>
    <row r="66" spans="1:11" s="1" customFormat="1" ht="114.75" x14ac:dyDescent="0.2">
      <c r="A66" s="46" t="s">
        <v>13</v>
      </c>
      <c r="B66" s="46" t="s">
        <v>12</v>
      </c>
      <c r="C66" s="46" t="s">
        <v>133</v>
      </c>
      <c r="D66" s="46" t="s">
        <v>132</v>
      </c>
      <c r="E66" s="46" t="s">
        <v>131</v>
      </c>
      <c r="F66" s="46" t="s">
        <v>130</v>
      </c>
      <c r="G66" s="46" t="s">
        <v>129</v>
      </c>
      <c r="H66" s="46" t="s">
        <v>128</v>
      </c>
      <c r="I66" s="46" t="s">
        <v>127</v>
      </c>
      <c r="J66" s="46" t="s">
        <v>126</v>
      </c>
    </row>
    <row r="67" spans="1:11" s="1" customFormat="1" ht="14.25" x14ac:dyDescent="0.2">
      <c r="A67" s="46">
        <v>1</v>
      </c>
      <c r="B67" s="30" t="s">
        <v>67</v>
      </c>
      <c r="C67" s="29">
        <v>0</v>
      </c>
      <c r="D67" s="29">
        <v>0</v>
      </c>
      <c r="E67" s="29">
        <v>0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</row>
    <row r="68" spans="1:11" s="1" customFormat="1" ht="14.25" x14ac:dyDescent="0.2">
      <c r="A68" s="45">
        <v>2</v>
      </c>
      <c r="B68" s="35" t="s">
        <v>66</v>
      </c>
      <c r="C68" s="34">
        <v>0</v>
      </c>
      <c r="D68" s="34">
        <v>0</v>
      </c>
      <c r="E68" s="34">
        <v>0</v>
      </c>
      <c r="F68" s="34">
        <v>0</v>
      </c>
      <c r="G68" s="34">
        <v>0</v>
      </c>
      <c r="H68" s="34">
        <v>0</v>
      </c>
      <c r="I68" s="34">
        <v>0</v>
      </c>
      <c r="J68" s="34">
        <v>0</v>
      </c>
    </row>
    <row r="69" spans="1:11" x14ac:dyDescent="0.2">
      <c r="A69" s="45">
        <v>3</v>
      </c>
      <c r="B69" s="35" t="s">
        <v>65</v>
      </c>
      <c r="C69" s="34">
        <v>0</v>
      </c>
      <c r="D69" s="34">
        <v>0</v>
      </c>
      <c r="E69" s="34">
        <v>0</v>
      </c>
      <c r="F69" s="34">
        <v>0</v>
      </c>
      <c r="G69" s="34">
        <v>0</v>
      </c>
      <c r="H69" s="34">
        <v>0</v>
      </c>
      <c r="I69" s="34">
        <v>0</v>
      </c>
      <c r="J69" s="34">
        <v>0</v>
      </c>
    </row>
    <row r="70" spans="1:11" x14ac:dyDescent="0.2">
      <c r="A70" s="45">
        <v>4</v>
      </c>
      <c r="B70" s="35" t="s">
        <v>64</v>
      </c>
      <c r="C70" s="34">
        <v>0</v>
      </c>
      <c r="D70" s="34">
        <v>0</v>
      </c>
      <c r="E70" s="34">
        <v>0</v>
      </c>
      <c r="F70" s="34">
        <v>0</v>
      </c>
      <c r="G70" s="34">
        <v>0</v>
      </c>
      <c r="H70" s="34">
        <v>0</v>
      </c>
      <c r="I70" s="34">
        <v>0</v>
      </c>
      <c r="J70" s="34">
        <v>0</v>
      </c>
    </row>
    <row r="71" spans="1:11" ht="13.5" thickBot="1" x14ac:dyDescent="0.25">
      <c r="A71" s="53">
        <v>5</v>
      </c>
      <c r="B71" s="33" t="s">
        <v>63</v>
      </c>
      <c r="C71" s="32">
        <v>0</v>
      </c>
      <c r="D71" s="32">
        <v>0</v>
      </c>
      <c r="E71" s="32">
        <v>0</v>
      </c>
      <c r="F71" s="32">
        <v>0</v>
      </c>
      <c r="G71" s="32">
        <v>0</v>
      </c>
      <c r="H71" s="32">
        <v>0</v>
      </c>
      <c r="I71" s="32">
        <v>0</v>
      </c>
      <c r="J71" s="32">
        <v>0</v>
      </c>
    </row>
    <row r="72" spans="1:11" ht="13.5" thickBot="1" x14ac:dyDescent="0.25">
      <c r="A72" s="44">
        <v>6</v>
      </c>
      <c r="B72" s="25" t="s">
        <v>98</v>
      </c>
      <c r="C72" s="24">
        <v>0</v>
      </c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3">
        <v>0</v>
      </c>
    </row>
    <row r="73" spans="1:11" x14ac:dyDescent="0.2">
      <c r="A73" s="46">
        <v>7</v>
      </c>
      <c r="B73" s="30" t="s">
        <v>97</v>
      </c>
      <c r="C73" s="29">
        <v>0</v>
      </c>
      <c r="D73" s="29">
        <v>0</v>
      </c>
      <c r="E73" s="29">
        <v>0</v>
      </c>
      <c r="F73" s="29">
        <v>0</v>
      </c>
      <c r="G73" s="29">
        <v>0</v>
      </c>
      <c r="H73" s="29">
        <v>0</v>
      </c>
      <c r="I73" s="29">
        <v>0</v>
      </c>
      <c r="J73" s="29">
        <v>0</v>
      </c>
    </row>
    <row r="74" spans="1:11" ht="13.5" thickBot="1" x14ac:dyDescent="0.25">
      <c r="A74" s="53">
        <v>8</v>
      </c>
      <c r="B74" s="33" t="s">
        <v>96</v>
      </c>
      <c r="C74" s="32">
        <v>0</v>
      </c>
      <c r="D74" s="32">
        <v>0</v>
      </c>
      <c r="E74" s="32">
        <v>0</v>
      </c>
      <c r="F74" s="32">
        <v>0</v>
      </c>
      <c r="G74" s="32">
        <v>0</v>
      </c>
      <c r="H74" s="32">
        <v>0</v>
      </c>
      <c r="I74" s="32">
        <v>0</v>
      </c>
      <c r="J74" s="32">
        <v>0</v>
      </c>
    </row>
    <row r="75" spans="1:11" ht="13.5" thickBot="1" x14ac:dyDescent="0.25">
      <c r="A75" s="44">
        <v>9</v>
      </c>
      <c r="B75" s="25" t="s">
        <v>95</v>
      </c>
      <c r="C75" s="24">
        <v>0</v>
      </c>
      <c r="D75" s="24">
        <v>0</v>
      </c>
      <c r="E75" s="24">
        <v>0</v>
      </c>
      <c r="F75" s="24">
        <v>0</v>
      </c>
      <c r="G75" s="24">
        <v>0</v>
      </c>
      <c r="H75" s="24">
        <v>0</v>
      </c>
      <c r="I75" s="24">
        <v>0</v>
      </c>
      <c r="J75" s="23">
        <v>0</v>
      </c>
    </row>
    <row r="76" spans="1:11" ht="13.5" thickBot="1" x14ac:dyDescent="0.25">
      <c r="A76" s="44">
        <v>10</v>
      </c>
      <c r="B76" s="25" t="s">
        <v>94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3">
        <v>0</v>
      </c>
    </row>
    <row r="77" spans="1:11" ht="26.25" thickBot="1" x14ac:dyDescent="0.25">
      <c r="A77" s="44">
        <v>11</v>
      </c>
      <c r="B77" s="25" t="s">
        <v>93</v>
      </c>
      <c r="C77" s="24">
        <v>0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3">
        <v>0</v>
      </c>
    </row>
    <row r="78" spans="1:11" x14ac:dyDescent="0.2">
      <c r="A78" s="46">
        <v>12</v>
      </c>
      <c r="B78" s="30" t="s">
        <v>92</v>
      </c>
      <c r="C78" s="29">
        <v>0</v>
      </c>
      <c r="D78" s="29">
        <v>0</v>
      </c>
      <c r="E78" s="29">
        <v>0</v>
      </c>
      <c r="F78" s="29">
        <v>0</v>
      </c>
      <c r="G78" s="29">
        <v>0</v>
      </c>
      <c r="H78" s="29">
        <v>0</v>
      </c>
      <c r="I78" s="29">
        <v>0</v>
      </c>
      <c r="J78" s="29">
        <v>0</v>
      </c>
    </row>
    <row r="79" spans="1:11" x14ac:dyDescent="0.2">
      <c r="A79" s="45">
        <v>13</v>
      </c>
      <c r="B79" s="35" t="s">
        <v>91</v>
      </c>
      <c r="C79" s="34">
        <v>0</v>
      </c>
      <c r="D79" s="34">
        <v>0</v>
      </c>
      <c r="E79" s="34">
        <v>0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</row>
    <row r="80" spans="1:11" x14ac:dyDescent="0.2">
      <c r="A80" s="45">
        <v>14</v>
      </c>
      <c r="B80" s="35" t="s">
        <v>90</v>
      </c>
      <c r="C80" s="34">
        <v>0</v>
      </c>
      <c r="D80" s="34">
        <v>0</v>
      </c>
      <c r="E80" s="34">
        <v>0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</row>
    <row r="81" spans="1:10" ht="25.5" x14ac:dyDescent="0.2">
      <c r="A81" s="45">
        <v>15</v>
      </c>
      <c r="B81" s="35" t="s">
        <v>89</v>
      </c>
      <c r="C81" s="34">
        <v>0</v>
      </c>
      <c r="D81" s="34">
        <v>0</v>
      </c>
      <c r="E81" s="34">
        <v>0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</row>
    <row r="82" spans="1:10" x14ac:dyDescent="0.2">
      <c r="A82" s="45">
        <v>16</v>
      </c>
      <c r="B82" s="35" t="s">
        <v>88</v>
      </c>
      <c r="C82" s="34">
        <v>0</v>
      </c>
      <c r="D82" s="34">
        <v>0</v>
      </c>
      <c r="E82" s="34">
        <v>0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</row>
    <row r="83" spans="1:10" x14ac:dyDescent="0.2">
      <c r="A83" s="45">
        <v>17</v>
      </c>
      <c r="B83" s="35" t="s">
        <v>51</v>
      </c>
      <c r="C83" s="34">
        <v>0</v>
      </c>
      <c r="D83" s="34">
        <v>0</v>
      </c>
      <c r="E83" s="34">
        <v>19488</v>
      </c>
      <c r="F83" s="34">
        <v>6900</v>
      </c>
      <c r="G83" s="34">
        <v>0</v>
      </c>
      <c r="H83" s="34">
        <v>0</v>
      </c>
      <c r="I83" s="34">
        <v>0</v>
      </c>
      <c r="J83" s="34">
        <v>992462</v>
      </c>
    </row>
    <row r="84" spans="1:10" x14ac:dyDescent="0.2">
      <c r="A84" s="45">
        <v>18</v>
      </c>
      <c r="B84" s="35" t="s">
        <v>87</v>
      </c>
      <c r="C84" s="34">
        <v>0</v>
      </c>
      <c r="D84" s="34">
        <v>0</v>
      </c>
      <c r="E84" s="34">
        <v>0</v>
      </c>
      <c r="F84" s="34">
        <v>0</v>
      </c>
      <c r="G84" s="34">
        <v>0</v>
      </c>
      <c r="H84" s="34">
        <v>0</v>
      </c>
      <c r="I84" s="34">
        <v>0</v>
      </c>
      <c r="J84" s="34">
        <v>0</v>
      </c>
    </row>
    <row r="85" spans="1:10" x14ac:dyDescent="0.2">
      <c r="A85" s="45">
        <v>19</v>
      </c>
      <c r="B85" s="35" t="s">
        <v>49</v>
      </c>
      <c r="C85" s="34">
        <v>0</v>
      </c>
      <c r="D85" s="34">
        <v>0</v>
      </c>
      <c r="E85" s="34">
        <v>0</v>
      </c>
      <c r="F85" s="34">
        <v>0</v>
      </c>
      <c r="G85" s="34">
        <v>0</v>
      </c>
      <c r="H85" s="34">
        <v>0</v>
      </c>
      <c r="I85" s="34">
        <v>0</v>
      </c>
      <c r="J85" s="34">
        <v>0</v>
      </c>
    </row>
    <row r="86" spans="1:10" x14ac:dyDescent="0.2">
      <c r="A86" s="45">
        <v>20</v>
      </c>
      <c r="B86" s="35" t="s">
        <v>48</v>
      </c>
      <c r="C86" s="34">
        <v>0</v>
      </c>
      <c r="D86" s="34">
        <v>0</v>
      </c>
      <c r="E86" s="34">
        <v>0</v>
      </c>
      <c r="F86" s="34">
        <v>0</v>
      </c>
      <c r="G86" s="34">
        <v>0</v>
      </c>
      <c r="H86" s="34">
        <v>0</v>
      </c>
      <c r="I86" s="34">
        <v>4129914</v>
      </c>
      <c r="J86" s="34">
        <v>0</v>
      </c>
    </row>
    <row r="87" spans="1:10" x14ac:dyDescent="0.2">
      <c r="A87" s="45">
        <v>21</v>
      </c>
      <c r="B87" s="35" t="s">
        <v>47</v>
      </c>
      <c r="C87" s="34">
        <v>0</v>
      </c>
      <c r="D87" s="34">
        <v>0</v>
      </c>
      <c r="E87" s="34">
        <v>0</v>
      </c>
      <c r="F87" s="34">
        <v>0</v>
      </c>
      <c r="G87" s="34">
        <v>0</v>
      </c>
      <c r="H87" s="34">
        <v>0</v>
      </c>
      <c r="I87" s="34">
        <v>0</v>
      </c>
      <c r="J87" s="34">
        <v>0</v>
      </c>
    </row>
    <row r="88" spans="1:10" x14ac:dyDescent="0.2">
      <c r="A88" s="45">
        <v>22</v>
      </c>
      <c r="B88" s="35" t="s">
        <v>46</v>
      </c>
      <c r="C88" s="34">
        <v>0</v>
      </c>
      <c r="D88" s="34">
        <v>0</v>
      </c>
      <c r="E88" s="34">
        <v>1791034</v>
      </c>
      <c r="F88" s="34">
        <v>0</v>
      </c>
      <c r="G88" s="34">
        <v>0</v>
      </c>
      <c r="H88" s="34">
        <v>0</v>
      </c>
      <c r="I88" s="34">
        <v>0</v>
      </c>
      <c r="J88" s="34">
        <v>0</v>
      </c>
    </row>
    <row r="89" spans="1:10" x14ac:dyDescent="0.2">
      <c r="A89" s="45">
        <v>23</v>
      </c>
      <c r="B89" s="35" t="s">
        <v>45</v>
      </c>
      <c r="C89" s="34">
        <v>0</v>
      </c>
      <c r="D89" s="34">
        <v>0</v>
      </c>
      <c r="E89" s="34">
        <v>0</v>
      </c>
      <c r="F89" s="34">
        <v>0</v>
      </c>
      <c r="G89" s="34">
        <v>0</v>
      </c>
      <c r="H89" s="34">
        <v>0</v>
      </c>
      <c r="I89" s="34">
        <v>0</v>
      </c>
      <c r="J89" s="34">
        <v>0</v>
      </c>
    </row>
    <row r="90" spans="1:10" x14ac:dyDescent="0.2">
      <c r="A90" s="45">
        <v>24</v>
      </c>
      <c r="B90" s="35" t="s">
        <v>44</v>
      </c>
      <c r="C90" s="34">
        <v>0</v>
      </c>
      <c r="D90" s="34">
        <v>0</v>
      </c>
      <c r="E90" s="34">
        <v>0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</row>
    <row r="91" spans="1:10" ht="25.5" x14ac:dyDescent="0.2">
      <c r="A91" s="45">
        <v>25</v>
      </c>
      <c r="B91" s="35" t="s">
        <v>43</v>
      </c>
      <c r="C91" s="34">
        <v>0</v>
      </c>
      <c r="D91" s="34">
        <v>0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</row>
    <row r="92" spans="1:10" x14ac:dyDescent="0.2">
      <c r="A92" s="45">
        <v>26</v>
      </c>
      <c r="B92" s="35" t="s">
        <v>86</v>
      </c>
      <c r="C92" s="34">
        <v>56000</v>
      </c>
      <c r="D92" s="34"/>
      <c r="E92" s="34">
        <v>169000</v>
      </c>
      <c r="F92" s="34">
        <v>338566</v>
      </c>
      <c r="G92" s="34">
        <v>0</v>
      </c>
      <c r="H92" s="34">
        <v>58250</v>
      </c>
      <c r="I92" s="34">
        <v>0</v>
      </c>
      <c r="J92" s="34">
        <v>0</v>
      </c>
    </row>
    <row r="93" spans="1:10" x14ac:dyDescent="0.2">
      <c r="A93" s="45">
        <v>27</v>
      </c>
      <c r="B93" s="35" t="s">
        <v>85</v>
      </c>
      <c r="C93" s="34">
        <v>0</v>
      </c>
      <c r="D93" s="34">
        <v>0</v>
      </c>
      <c r="E93" s="34">
        <v>0</v>
      </c>
      <c r="F93" s="34">
        <v>0</v>
      </c>
      <c r="G93" s="34">
        <v>0</v>
      </c>
      <c r="H93" s="34">
        <v>0</v>
      </c>
      <c r="I93" s="34">
        <v>0</v>
      </c>
      <c r="J93" s="34">
        <v>0</v>
      </c>
    </row>
    <row r="94" spans="1:10" ht="25.5" x14ac:dyDescent="0.2">
      <c r="A94" s="45">
        <v>28</v>
      </c>
      <c r="B94" s="35" t="s">
        <v>40</v>
      </c>
      <c r="C94" s="34">
        <v>0</v>
      </c>
      <c r="D94" s="34">
        <v>0</v>
      </c>
      <c r="E94" s="34">
        <v>503689</v>
      </c>
      <c r="F94" s="34">
        <v>91411</v>
      </c>
      <c r="G94" s="34">
        <v>0</v>
      </c>
      <c r="H94" s="34">
        <v>0</v>
      </c>
      <c r="I94" s="34">
        <v>1039204</v>
      </c>
      <c r="J94" s="34">
        <v>267968</v>
      </c>
    </row>
    <row r="95" spans="1:10" x14ac:dyDescent="0.2">
      <c r="A95" s="45">
        <v>29</v>
      </c>
      <c r="B95" s="35" t="s">
        <v>39</v>
      </c>
      <c r="C95" s="34">
        <v>0</v>
      </c>
      <c r="D95" s="34">
        <v>6237000</v>
      </c>
      <c r="E95" s="34">
        <v>0</v>
      </c>
      <c r="F95" s="34">
        <v>0</v>
      </c>
      <c r="G95" s="34">
        <v>0</v>
      </c>
      <c r="H95" s="34">
        <v>0</v>
      </c>
      <c r="I95" s="34">
        <v>0</v>
      </c>
      <c r="J95" s="34">
        <v>0</v>
      </c>
    </row>
    <row r="96" spans="1:10" x14ac:dyDescent="0.2">
      <c r="A96" s="45">
        <v>30</v>
      </c>
      <c r="B96" s="35" t="s">
        <v>38</v>
      </c>
      <c r="C96" s="34">
        <v>0</v>
      </c>
      <c r="D96" s="34">
        <v>0</v>
      </c>
      <c r="E96" s="34">
        <v>0</v>
      </c>
      <c r="F96" s="34"/>
      <c r="G96" s="34">
        <v>0</v>
      </c>
      <c r="H96" s="34">
        <v>0</v>
      </c>
      <c r="I96" s="34">
        <v>0</v>
      </c>
      <c r="J96" s="34">
        <v>0</v>
      </c>
    </row>
    <row r="97" spans="1:10" ht="13.5" thickBot="1" x14ac:dyDescent="0.25">
      <c r="A97" s="53">
        <v>31</v>
      </c>
      <c r="B97" s="33" t="s">
        <v>37</v>
      </c>
      <c r="C97" s="32">
        <v>0</v>
      </c>
      <c r="D97" s="32">
        <v>0</v>
      </c>
      <c r="E97" s="32">
        <v>0</v>
      </c>
      <c r="F97" s="32">
        <v>0</v>
      </c>
      <c r="G97" s="32">
        <v>5442</v>
      </c>
      <c r="H97" s="32">
        <v>0</v>
      </c>
      <c r="I97" s="32">
        <v>0</v>
      </c>
      <c r="J97" s="32">
        <v>0</v>
      </c>
    </row>
    <row r="98" spans="1:10" ht="13.5" thickBot="1" x14ac:dyDescent="0.25">
      <c r="A98" s="44">
        <v>32</v>
      </c>
      <c r="B98" s="25" t="s">
        <v>84</v>
      </c>
      <c r="C98" s="24">
        <f>SUM(C82:C97)</f>
        <v>56000</v>
      </c>
      <c r="D98" s="24">
        <f>SUM(E98)</f>
        <v>2483211</v>
      </c>
      <c r="E98" s="24">
        <f>SUM(E83:E97)</f>
        <v>2483211</v>
      </c>
      <c r="F98" s="24">
        <f>SUM(F82:F97)</f>
        <v>436877</v>
      </c>
      <c r="G98" s="24">
        <f>SUM(G82:G97)</f>
        <v>5442</v>
      </c>
      <c r="H98" s="24">
        <f>SUM(H86:H97)</f>
        <v>58250</v>
      </c>
      <c r="I98" s="24">
        <f>SUM(I82:I97)</f>
        <v>5169118</v>
      </c>
      <c r="J98" s="23">
        <f>SUM(J82:J97)</f>
        <v>1260430</v>
      </c>
    </row>
    <row r="99" spans="1:10" x14ac:dyDescent="0.2">
      <c r="A99" s="46">
        <v>33</v>
      </c>
      <c r="B99" s="30" t="s">
        <v>83</v>
      </c>
      <c r="C99" s="29">
        <v>0</v>
      </c>
      <c r="D99" s="29">
        <v>0</v>
      </c>
      <c r="E99" s="29">
        <v>0</v>
      </c>
      <c r="F99" s="29">
        <v>0</v>
      </c>
      <c r="G99" s="29">
        <v>0</v>
      </c>
      <c r="H99" s="29">
        <v>0</v>
      </c>
      <c r="I99" s="29">
        <v>0</v>
      </c>
      <c r="J99" s="29">
        <v>0</v>
      </c>
    </row>
    <row r="100" spans="1:10" x14ac:dyDescent="0.2">
      <c r="A100" s="45">
        <v>34</v>
      </c>
      <c r="B100" s="35" t="s">
        <v>82</v>
      </c>
      <c r="C100" s="34">
        <v>0</v>
      </c>
      <c r="D100" s="34">
        <v>0</v>
      </c>
      <c r="E100" s="34">
        <v>0</v>
      </c>
      <c r="F100" s="34">
        <v>0</v>
      </c>
      <c r="G100" s="34">
        <v>0</v>
      </c>
      <c r="H100" s="34">
        <v>0</v>
      </c>
      <c r="I100" s="34">
        <v>0</v>
      </c>
      <c r="J100" s="34">
        <v>0</v>
      </c>
    </row>
    <row r="101" spans="1:10" ht="13.5" thickBot="1" x14ac:dyDescent="0.25">
      <c r="A101" s="45">
        <v>35</v>
      </c>
      <c r="B101" s="35" t="s">
        <v>33</v>
      </c>
      <c r="C101" s="34">
        <v>0</v>
      </c>
      <c r="D101" s="34">
        <v>0</v>
      </c>
      <c r="E101" s="34">
        <v>0</v>
      </c>
      <c r="F101" s="34">
        <v>0</v>
      </c>
      <c r="G101" s="34">
        <v>0</v>
      </c>
      <c r="H101" s="34">
        <v>0</v>
      </c>
      <c r="I101" s="34">
        <v>0</v>
      </c>
      <c r="J101" s="34">
        <v>0</v>
      </c>
    </row>
    <row r="102" spans="1:10" ht="13.5" thickBot="1" x14ac:dyDescent="0.25">
      <c r="A102" s="44">
        <v>36</v>
      </c>
      <c r="B102" s="25" t="s">
        <v>81</v>
      </c>
      <c r="C102" s="24">
        <v>0</v>
      </c>
      <c r="D102" s="24">
        <v>0</v>
      </c>
      <c r="E102" s="24">
        <v>0</v>
      </c>
      <c r="F102" s="24">
        <v>0</v>
      </c>
      <c r="G102" s="24">
        <v>0</v>
      </c>
      <c r="H102" s="24">
        <v>0</v>
      </c>
      <c r="I102" s="24">
        <v>0</v>
      </c>
      <c r="J102" s="23">
        <v>0</v>
      </c>
    </row>
    <row r="103" spans="1:10" ht="25.5" x14ac:dyDescent="0.2">
      <c r="A103" s="46">
        <v>37</v>
      </c>
      <c r="B103" s="30" t="s">
        <v>31</v>
      </c>
      <c r="C103" s="29">
        <v>0</v>
      </c>
      <c r="D103" s="29">
        <v>0</v>
      </c>
      <c r="E103" s="29">
        <v>0</v>
      </c>
      <c r="F103" s="29">
        <v>0</v>
      </c>
      <c r="G103" s="29">
        <v>0</v>
      </c>
      <c r="H103" s="29">
        <v>0</v>
      </c>
      <c r="I103" s="29">
        <v>0</v>
      </c>
      <c r="J103" s="29">
        <v>0</v>
      </c>
    </row>
    <row r="104" spans="1:10" ht="25.5" x14ac:dyDescent="0.2">
      <c r="A104" s="45">
        <v>38</v>
      </c>
      <c r="B104" s="35" t="s">
        <v>30</v>
      </c>
      <c r="C104" s="34">
        <v>0</v>
      </c>
      <c r="D104" s="34">
        <v>0</v>
      </c>
      <c r="E104" s="34">
        <v>0</v>
      </c>
      <c r="F104" s="34">
        <v>0</v>
      </c>
      <c r="G104" s="34">
        <v>0</v>
      </c>
      <c r="H104" s="34">
        <v>0</v>
      </c>
      <c r="I104" s="34">
        <v>0</v>
      </c>
      <c r="J104" s="34">
        <v>0</v>
      </c>
    </row>
    <row r="105" spans="1:10" ht="26.25" thickBot="1" x14ac:dyDescent="0.25">
      <c r="A105" s="45">
        <v>39</v>
      </c>
      <c r="B105" s="35" t="s">
        <v>80</v>
      </c>
      <c r="C105" s="34">
        <v>0</v>
      </c>
      <c r="D105" s="34">
        <v>0</v>
      </c>
      <c r="E105" s="34">
        <v>0</v>
      </c>
      <c r="F105" s="34">
        <v>0</v>
      </c>
      <c r="G105" s="34">
        <v>0</v>
      </c>
      <c r="H105" s="34">
        <v>0</v>
      </c>
      <c r="I105" s="34">
        <v>0</v>
      </c>
      <c r="J105" s="34">
        <v>0</v>
      </c>
    </row>
    <row r="106" spans="1:10" ht="13.5" thickBot="1" x14ac:dyDescent="0.25">
      <c r="A106" s="44">
        <v>40</v>
      </c>
      <c r="B106" s="25" t="s">
        <v>79</v>
      </c>
      <c r="C106" s="24">
        <v>0</v>
      </c>
      <c r="D106" s="24">
        <v>0</v>
      </c>
      <c r="E106" s="24">
        <v>0</v>
      </c>
      <c r="F106" s="24">
        <v>0</v>
      </c>
      <c r="G106" s="24">
        <v>0</v>
      </c>
      <c r="H106" s="24">
        <v>0</v>
      </c>
      <c r="I106" s="24">
        <v>0</v>
      </c>
      <c r="J106" s="23">
        <v>0</v>
      </c>
    </row>
    <row r="107" spans="1:10" x14ac:dyDescent="0.2">
      <c r="A107" s="46">
        <v>41</v>
      </c>
      <c r="B107" s="30" t="s">
        <v>78</v>
      </c>
      <c r="C107" s="29">
        <v>0</v>
      </c>
      <c r="D107" s="29">
        <v>25484261</v>
      </c>
      <c r="E107" s="29">
        <v>0</v>
      </c>
      <c r="F107" s="29">
        <v>0</v>
      </c>
      <c r="G107" s="29">
        <v>0</v>
      </c>
      <c r="H107" s="29">
        <v>0</v>
      </c>
      <c r="I107" s="29">
        <v>0</v>
      </c>
      <c r="J107" s="29">
        <v>0</v>
      </c>
    </row>
    <row r="108" spans="1:10" ht="25.5" x14ac:dyDescent="0.2">
      <c r="A108" s="45">
        <v>42</v>
      </c>
      <c r="B108" s="35" t="s">
        <v>25</v>
      </c>
      <c r="C108" s="34">
        <v>0</v>
      </c>
      <c r="D108" s="34">
        <v>0</v>
      </c>
      <c r="E108" s="34">
        <v>0</v>
      </c>
      <c r="F108" s="34">
        <v>0</v>
      </c>
      <c r="G108" s="34">
        <v>0</v>
      </c>
      <c r="H108" s="34">
        <v>0</v>
      </c>
      <c r="I108" s="34">
        <v>0</v>
      </c>
      <c r="J108" s="34">
        <v>0</v>
      </c>
    </row>
    <row r="109" spans="1:10" ht="26.25" thickBot="1" x14ac:dyDescent="0.25">
      <c r="A109" s="53">
        <v>43</v>
      </c>
      <c r="B109" s="33" t="s">
        <v>23</v>
      </c>
      <c r="C109" s="32">
        <v>0</v>
      </c>
      <c r="D109" s="32">
        <v>335570</v>
      </c>
      <c r="E109" s="32">
        <v>0</v>
      </c>
      <c r="F109" s="32">
        <v>0</v>
      </c>
      <c r="G109" s="32">
        <v>0</v>
      </c>
      <c r="H109" s="32">
        <v>0</v>
      </c>
      <c r="I109" s="32">
        <v>0</v>
      </c>
      <c r="J109" s="32">
        <v>0</v>
      </c>
    </row>
    <row r="110" spans="1:10" ht="13.5" thickBot="1" x14ac:dyDescent="0.25">
      <c r="A110" s="44">
        <v>44</v>
      </c>
      <c r="B110" s="25" t="s">
        <v>22</v>
      </c>
      <c r="C110" s="24">
        <v>0</v>
      </c>
      <c r="D110" s="24">
        <f>SUM(D99:D109)</f>
        <v>25819831</v>
      </c>
      <c r="E110" s="24">
        <v>0</v>
      </c>
      <c r="F110" s="24">
        <v>0</v>
      </c>
      <c r="G110" s="24">
        <v>0</v>
      </c>
      <c r="H110" s="24">
        <v>0</v>
      </c>
      <c r="I110" s="24">
        <f>SUM(I99:I109)</f>
        <v>0</v>
      </c>
      <c r="J110" s="23">
        <v>0</v>
      </c>
    </row>
    <row r="111" spans="1:10" x14ac:dyDescent="0.2">
      <c r="A111" s="46">
        <v>45</v>
      </c>
      <c r="B111" s="30" t="s">
        <v>77</v>
      </c>
      <c r="C111" s="29">
        <v>0</v>
      </c>
      <c r="D111" s="29">
        <v>0</v>
      </c>
      <c r="E111" s="29">
        <v>0</v>
      </c>
      <c r="F111" s="29">
        <v>0</v>
      </c>
      <c r="G111" s="29">
        <v>0</v>
      </c>
      <c r="H111" s="29">
        <v>0</v>
      </c>
      <c r="I111" s="29">
        <v>0</v>
      </c>
      <c r="J111" s="29">
        <v>0</v>
      </c>
    </row>
    <row r="112" spans="1:10" ht="26.25" thickBot="1" x14ac:dyDescent="0.25">
      <c r="A112" s="53">
        <v>46</v>
      </c>
      <c r="B112" s="33" t="s">
        <v>76</v>
      </c>
      <c r="C112" s="32">
        <v>0</v>
      </c>
      <c r="D112" s="32">
        <v>0</v>
      </c>
      <c r="E112" s="32">
        <v>0</v>
      </c>
      <c r="F112" s="32">
        <v>0</v>
      </c>
      <c r="G112" s="32">
        <v>0</v>
      </c>
      <c r="H112" s="32">
        <v>0</v>
      </c>
      <c r="I112" s="32">
        <v>0</v>
      </c>
      <c r="J112" s="32">
        <v>0</v>
      </c>
    </row>
    <row r="113" spans="1:10" ht="13.5" thickBot="1" x14ac:dyDescent="0.25">
      <c r="A113" s="44">
        <v>47</v>
      </c>
      <c r="B113" s="25" t="s">
        <v>19</v>
      </c>
      <c r="C113" s="24">
        <v>0</v>
      </c>
      <c r="D113" s="24">
        <f>SUM(D111:D112)</f>
        <v>0</v>
      </c>
      <c r="E113" s="24">
        <v>0</v>
      </c>
      <c r="F113" s="24">
        <v>0</v>
      </c>
      <c r="G113" s="24">
        <v>0</v>
      </c>
      <c r="H113" s="24">
        <v>0</v>
      </c>
      <c r="I113" s="24">
        <f>SUM(I111:I112)</f>
        <v>0</v>
      </c>
      <c r="J113" s="23">
        <v>0</v>
      </c>
    </row>
    <row r="114" spans="1:10" ht="25.5" x14ac:dyDescent="0.2">
      <c r="A114" s="52">
        <v>48</v>
      </c>
      <c r="B114" s="51" t="s">
        <v>116</v>
      </c>
      <c r="C114" s="50">
        <v>0</v>
      </c>
      <c r="D114" s="50">
        <v>0</v>
      </c>
      <c r="E114" s="50">
        <v>0</v>
      </c>
      <c r="F114" s="50">
        <v>0</v>
      </c>
      <c r="G114" s="50">
        <v>0</v>
      </c>
      <c r="H114" s="50">
        <v>0</v>
      </c>
      <c r="I114" s="50">
        <v>0</v>
      </c>
      <c r="J114" s="50">
        <v>0</v>
      </c>
    </row>
    <row r="115" spans="1:10" ht="13.5" thickBot="1" x14ac:dyDescent="0.25">
      <c r="A115" s="49">
        <v>49</v>
      </c>
      <c r="B115" s="48" t="s">
        <v>17</v>
      </c>
      <c r="C115" s="47">
        <v>0</v>
      </c>
      <c r="D115" s="47">
        <v>0</v>
      </c>
      <c r="E115" s="47">
        <v>0</v>
      </c>
      <c r="F115" s="47">
        <v>0</v>
      </c>
      <c r="G115" s="47">
        <v>0</v>
      </c>
      <c r="H115" s="47">
        <v>0</v>
      </c>
      <c r="I115" s="47">
        <v>0</v>
      </c>
      <c r="J115" s="61">
        <v>0</v>
      </c>
    </row>
    <row r="116" spans="1:10" ht="13.5" thickBot="1" x14ac:dyDescent="0.25">
      <c r="A116" s="44">
        <v>50</v>
      </c>
      <c r="B116" s="25" t="s">
        <v>74</v>
      </c>
      <c r="C116" s="24">
        <f>SUM(C98)</f>
        <v>56000</v>
      </c>
      <c r="D116" s="24">
        <f>SUM(D98+D110)</f>
        <v>28303042</v>
      </c>
      <c r="E116" s="24">
        <f>SUM(E98)</f>
        <v>2483211</v>
      </c>
      <c r="F116" s="24">
        <f>SUM(F98)</f>
        <v>436877</v>
      </c>
      <c r="G116" s="24">
        <f>SUM(G98)</f>
        <v>5442</v>
      </c>
      <c r="H116" s="24">
        <f>SUM(H98)</f>
        <v>58250</v>
      </c>
      <c r="I116" s="24">
        <f>SUM(I98)</f>
        <v>5169118</v>
      </c>
      <c r="J116" s="23">
        <f>SUM(J98)</f>
        <v>1260430</v>
      </c>
    </row>
    <row r="117" spans="1:10" ht="25.5" x14ac:dyDescent="0.2">
      <c r="A117" s="46">
        <v>51</v>
      </c>
      <c r="B117" s="30" t="s">
        <v>73</v>
      </c>
      <c r="C117" s="29">
        <v>0</v>
      </c>
      <c r="D117" s="29">
        <v>0</v>
      </c>
      <c r="E117" s="29">
        <v>0</v>
      </c>
      <c r="F117" s="29">
        <v>0</v>
      </c>
      <c r="G117" s="29">
        <v>0</v>
      </c>
      <c r="H117" s="29">
        <v>0</v>
      </c>
      <c r="I117" s="29">
        <v>0</v>
      </c>
      <c r="J117" s="29">
        <v>0</v>
      </c>
    </row>
    <row r="118" spans="1:10" ht="25.5" x14ac:dyDescent="0.2">
      <c r="A118" s="45">
        <v>52</v>
      </c>
      <c r="B118" s="35" t="s">
        <v>7</v>
      </c>
      <c r="C118" s="34">
        <v>0</v>
      </c>
      <c r="D118" s="34">
        <v>0</v>
      </c>
      <c r="E118" s="34">
        <v>0</v>
      </c>
      <c r="F118" s="34">
        <v>0</v>
      </c>
      <c r="G118" s="34">
        <v>0</v>
      </c>
      <c r="H118" s="34">
        <v>0</v>
      </c>
      <c r="I118" s="34">
        <v>0</v>
      </c>
      <c r="J118" s="34">
        <v>0</v>
      </c>
    </row>
    <row r="119" spans="1:10" ht="26.25" thickBot="1" x14ac:dyDescent="0.25">
      <c r="A119" s="45">
        <v>53</v>
      </c>
      <c r="B119" s="35" t="s">
        <v>6</v>
      </c>
      <c r="C119" s="34">
        <v>0</v>
      </c>
      <c r="D119" s="34">
        <v>0</v>
      </c>
      <c r="E119" s="34">
        <v>0</v>
      </c>
      <c r="F119" s="34">
        <v>0</v>
      </c>
      <c r="G119" s="34">
        <v>0</v>
      </c>
      <c r="H119" s="34">
        <v>0</v>
      </c>
      <c r="I119" s="34">
        <v>0</v>
      </c>
      <c r="J119" s="34">
        <v>0</v>
      </c>
    </row>
    <row r="120" spans="1:10" ht="13.5" thickBot="1" x14ac:dyDescent="0.25">
      <c r="A120" s="44">
        <v>54</v>
      </c>
      <c r="B120" s="25" t="s">
        <v>72</v>
      </c>
      <c r="C120" s="24">
        <v>0</v>
      </c>
      <c r="D120" s="24">
        <v>0</v>
      </c>
      <c r="E120" s="24">
        <v>0</v>
      </c>
      <c r="F120" s="24">
        <v>0</v>
      </c>
      <c r="G120" s="24">
        <v>0</v>
      </c>
      <c r="H120" s="24">
        <v>0</v>
      </c>
      <c r="I120" s="24">
        <v>0</v>
      </c>
      <c r="J120" s="23">
        <v>0</v>
      </c>
    </row>
    <row r="121" spans="1:10" ht="13.5" thickBot="1" x14ac:dyDescent="0.25">
      <c r="A121" s="44">
        <v>55</v>
      </c>
      <c r="B121" s="25" t="s">
        <v>71</v>
      </c>
      <c r="C121" s="24">
        <v>5297663</v>
      </c>
      <c r="D121" s="24">
        <f>SUM(D116)</f>
        <v>28303042</v>
      </c>
      <c r="E121" s="24">
        <f>SUM(E116)</f>
        <v>2483211</v>
      </c>
      <c r="F121" s="24">
        <f>SUM(F116)</f>
        <v>436877</v>
      </c>
      <c r="G121" s="24">
        <f>SUM(G116)</f>
        <v>5442</v>
      </c>
      <c r="H121" s="24">
        <f>SUM(H116)</f>
        <v>58250</v>
      </c>
      <c r="I121" s="24">
        <f>SUM(I116)</f>
        <v>5169118</v>
      </c>
      <c r="J121" s="23">
        <f>SUM(J116)</f>
        <v>1260430</v>
      </c>
    </row>
    <row r="124" spans="1:10" ht="13.5" thickBot="1" x14ac:dyDescent="0.25">
      <c r="I124" s="21" t="s">
        <v>15</v>
      </c>
      <c r="J124" s="21"/>
    </row>
    <row r="125" spans="1:10" ht="13.5" thickBot="1" x14ac:dyDescent="0.25">
      <c r="A125" s="64" t="s">
        <v>104</v>
      </c>
      <c r="B125" s="63"/>
      <c r="C125" s="63"/>
      <c r="D125" s="63"/>
      <c r="E125" s="63"/>
      <c r="F125" s="63"/>
      <c r="G125" s="63"/>
      <c r="H125" s="63"/>
      <c r="I125" s="63"/>
      <c r="J125" s="62"/>
    </row>
    <row r="126" spans="1:10" ht="102" x14ac:dyDescent="0.2">
      <c r="A126" s="46" t="s">
        <v>13</v>
      </c>
      <c r="B126" s="46" t="s">
        <v>12</v>
      </c>
      <c r="C126" s="46" t="s">
        <v>125</v>
      </c>
      <c r="D126" s="46" t="s">
        <v>124</v>
      </c>
      <c r="E126" s="46" t="s">
        <v>123</v>
      </c>
      <c r="F126" s="46" t="s">
        <v>122</v>
      </c>
      <c r="G126" s="46" t="s">
        <v>121</v>
      </c>
      <c r="H126" s="46" t="s">
        <v>120</v>
      </c>
      <c r="I126" s="46" t="s">
        <v>119</v>
      </c>
      <c r="J126" s="46" t="s">
        <v>118</v>
      </c>
    </row>
    <row r="127" spans="1:10" x14ac:dyDescent="0.2">
      <c r="A127" s="46">
        <v>1</v>
      </c>
      <c r="B127" s="30" t="s">
        <v>67</v>
      </c>
      <c r="C127" s="29">
        <v>3889507</v>
      </c>
      <c r="D127" s="29">
        <v>0</v>
      </c>
      <c r="E127" s="29">
        <v>0</v>
      </c>
      <c r="F127" s="29">
        <v>0</v>
      </c>
      <c r="G127" s="29">
        <v>0</v>
      </c>
      <c r="H127" s="29">
        <v>3767680</v>
      </c>
      <c r="I127" s="29">
        <v>0</v>
      </c>
      <c r="J127" s="29">
        <v>0</v>
      </c>
    </row>
    <row r="128" spans="1:10" x14ac:dyDescent="0.2">
      <c r="A128" s="45">
        <v>2</v>
      </c>
      <c r="B128" s="35" t="s">
        <v>66</v>
      </c>
      <c r="C128" s="34">
        <v>600000</v>
      </c>
      <c r="D128" s="34">
        <v>0</v>
      </c>
      <c r="E128" s="34">
        <v>0</v>
      </c>
      <c r="F128" s="34">
        <v>0</v>
      </c>
      <c r="G128" s="34">
        <v>0</v>
      </c>
      <c r="H128" s="34">
        <v>200000</v>
      </c>
      <c r="I128" s="34">
        <v>0</v>
      </c>
      <c r="J128" s="34">
        <v>0</v>
      </c>
    </row>
    <row r="129" spans="1:10" x14ac:dyDescent="0.2">
      <c r="A129" s="45">
        <v>3</v>
      </c>
      <c r="B129" s="35" t="s">
        <v>65</v>
      </c>
      <c r="C129" s="34">
        <v>0</v>
      </c>
      <c r="D129" s="34">
        <v>0</v>
      </c>
      <c r="E129" s="34">
        <v>0</v>
      </c>
      <c r="F129" s="34">
        <v>0</v>
      </c>
      <c r="G129" s="34">
        <v>0</v>
      </c>
      <c r="H129" s="34">
        <v>89405</v>
      </c>
      <c r="I129" s="34">
        <v>0</v>
      </c>
      <c r="J129" s="34">
        <v>0</v>
      </c>
    </row>
    <row r="130" spans="1:10" x14ac:dyDescent="0.2">
      <c r="A130" s="45">
        <v>4</v>
      </c>
      <c r="B130" s="35" t="s">
        <v>64</v>
      </c>
      <c r="C130" s="34">
        <v>0</v>
      </c>
      <c r="D130" s="34">
        <v>0</v>
      </c>
      <c r="E130" s="34">
        <v>0</v>
      </c>
      <c r="F130" s="34">
        <v>0</v>
      </c>
      <c r="G130" s="34">
        <v>0</v>
      </c>
      <c r="H130" s="34">
        <v>518425</v>
      </c>
      <c r="I130" s="34">
        <v>0</v>
      </c>
      <c r="J130" s="34">
        <v>0</v>
      </c>
    </row>
    <row r="131" spans="1:10" ht="13.5" thickBot="1" x14ac:dyDescent="0.25">
      <c r="A131" s="53">
        <v>5</v>
      </c>
      <c r="B131" s="33" t="s">
        <v>63</v>
      </c>
      <c r="C131" s="32">
        <v>143200</v>
      </c>
      <c r="D131" s="32">
        <v>0</v>
      </c>
      <c r="E131" s="32">
        <v>0</v>
      </c>
      <c r="F131" s="32">
        <v>0</v>
      </c>
      <c r="G131" s="32">
        <v>0</v>
      </c>
      <c r="H131" s="32">
        <v>1757160</v>
      </c>
      <c r="I131" s="32">
        <v>0</v>
      </c>
      <c r="J131" s="32">
        <v>0</v>
      </c>
    </row>
    <row r="132" spans="1:10" ht="13.5" thickBot="1" x14ac:dyDescent="0.25">
      <c r="A132" s="44">
        <v>6</v>
      </c>
      <c r="B132" s="25" t="s">
        <v>98</v>
      </c>
      <c r="C132" s="24">
        <f>SUM(C127:C131)</f>
        <v>4632707</v>
      </c>
      <c r="D132" s="24">
        <f>SUM(D127:D131)</f>
        <v>0</v>
      </c>
      <c r="E132" s="24">
        <v>0</v>
      </c>
      <c r="F132" s="24">
        <v>0</v>
      </c>
      <c r="G132" s="24">
        <v>0</v>
      </c>
      <c r="H132" s="24">
        <f>SUM(H127:H131)</f>
        <v>6332670</v>
      </c>
      <c r="I132" s="24">
        <f>SUM(I127:I131)</f>
        <v>0</v>
      </c>
      <c r="J132" s="23">
        <v>0</v>
      </c>
    </row>
    <row r="133" spans="1:10" x14ac:dyDescent="0.2">
      <c r="A133" s="46">
        <v>7</v>
      </c>
      <c r="B133" s="30" t="s">
        <v>97</v>
      </c>
      <c r="C133" s="29">
        <v>0</v>
      </c>
      <c r="D133" s="29">
        <v>0</v>
      </c>
      <c r="E133" s="29">
        <v>0</v>
      </c>
      <c r="F133" s="29">
        <v>0</v>
      </c>
      <c r="G133" s="29">
        <v>0</v>
      </c>
      <c r="H133" s="29">
        <v>0</v>
      </c>
      <c r="I133" s="29">
        <v>0</v>
      </c>
      <c r="J133" s="29">
        <v>0</v>
      </c>
    </row>
    <row r="134" spans="1:10" ht="13.5" thickBot="1" x14ac:dyDescent="0.25">
      <c r="A134" s="53">
        <v>8</v>
      </c>
      <c r="B134" s="33" t="s">
        <v>96</v>
      </c>
      <c r="C134" s="32">
        <v>12000</v>
      </c>
      <c r="D134" s="32">
        <v>0</v>
      </c>
      <c r="E134" s="32">
        <v>0</v>
      </c>
      <c r="F134" s="32">
        <v>0</v>
      </c>
      <c r="G134" s="32">
        <v>0</v>
      </c>
      <c r="H134" s="32">
        <v>68400</v>
      </c>
      <c r="I134" s="32">
        <v>0</v>
      </c>
      <c r="J134" s="32">
        <v>0</v>
      </c>
    </row>
    <row r="135" spans="1:10" ht="13.5" thickBot="1" x14ac:dyDescent="0.25">
      <c r="A135" s="44">
        <v>9</v>
      </c>
      <c r="B135" s="25" t="s">
        <v>95</v>
      </c>
      <c r="C135" s="24">
        <f>SUM(C133:C134)</f>
        <v>12000</v>
      </c>
      <c r="D135" s="24">
        <f>SUM(D133:D134)</f>
        <v>0</v>
      </c>
      <c r="E135" s="24">
        <v>0</v>
      </c>
      <c r="F135" s="24">
        <v>0</v>
      </c>
      <c r="G135" s="24">
        <v>0</v>
      </c>
      <c r="H135" s="24">
        <f>SUM(H133:H134)</f>
        <v>68400</v>
      </c>
      <c r="I135" s="24">
        <f>SUM(I133:I134)</f>
        <v>0</v>
      </c>
      <c r="J135" s="23">
        <v>0</v>
      </c>
    </row>
    <row r="136" spans="1:10" ht="13.5" thickBot="1" x14ac:dyDescent="0.25">
      <c r="A136" s="44">
        <v>10</v>
      </c>
      <c r="B136" s="25" t="s">
        <v>94</v>
      </c>
      <c r="C136" s="24">
        <f>SUM(C132+C135)</f>
        <v>4644707</v>
      </c>
      <c r="D136" s="24">
        <f>SUM(D135,D132)</f>
        <v>0</v>
      </c>
      <c r="E136" s="24">
        <v>0</v>
      </c>
      <c r="F136" s="24">
        <v>0</v>
      </c>
      <c r="G136" s="24">
        <v>0</v>
      </c>
      <c r="H136" s="24">
        <f>SUM(H132+H135)</f>
        <v>6401070</v>
      </c>
      <c r="I136" s="24">
        <f>SUM(I132)</f>
        <v>0</v>
      </c>
      <c r="J136" s="23">
        <v>0</v>
      </c>
    </row>
    <row r="137" spans="1:10" ht="26.25" thickBot="1" x14ac:dyDescent="0.25">
      <c r="A137" s="44">
        <v>11</v>
      </c>
      <c r="B137" s="25" t="s">
        <v>93</v>
      </c>
      <c r="C137" s="24">
        <v>912780</v>
      </c>
      <c r="D137" s="24">
        <v>0</v>
      </c>
      <c r="E137" s="24">
        <v>0</v>
      </c>
      <c r="F137" s="24">
        <v>0</v>
      </c>
      <c r="G137" s="24">
        <v>0</v>
      </c>
      <c r="H137" s="24">
        <v>1170298</v>
      </c>
      <c r="I137" s="24">
        <v>0</v>
      </c>
      <c r="J137" s="23">
        <v>0</v>
      </c>
    </row>
    <row r="138" spans="1:10" x14ac:dyDescent="0.2">
      <c r="A138" s="46">
        <v>12</v>
      </c>
      <c r="B138" s="30" t="s">
        <v>92</v>
      </c>
      <c r="C138" s="29">
        <v>912780</v>
      </c>
      <c r="D138" s="29">
        <v>0</v>
      </c>
      <c r="E138" s="29">
        <v>0</v>
      </c>
      <c r="F138" s="29">
        <v>0</v>
      </c>
      <c r="G138" s="29">
        <v>0</v>
      </c>
      <c r="H138" s="29">
        <v>1139703</v>
      </c>
      <c r="I138" s="29">
        <v>0</v>
      </c>
      <c r="J138" s="29">
        <v>0</v>
      </c>
    </row>
    <row r="139" spans="1:10" x14ac:dyDescent="0.2">
      <c r="A139" s="45">
        <v>13</v>
      </c>
      <c r="B139" s="35" t="s">
        <v>91</v>
      </c>
      <c r="C139" s="34">
        <v>0</v>
      </c>
      <c r="D139" s="34">
        <v>0</v>
      </c>
      <c r="E139" s="34">
        <v>0</v>
      </c>
      <c r="F139" s="34">
        <v>0</v>
      </c>
      <c r="G139" s="34">
        <v>0</v>
      </c>
      <c r="H139" s="34">
        <v>14770</v>
      </c>
      <c r="I139" s="34">
        <v>0</v>
      </c>
      <c r="J139" s="34">
        <v>0</v>
      </c>
    </row>
    <row r="140" spans="1:10" x14ac:dyDescent="0.2">
      <c r="A140" s="45">
        <v>14</v>
      </c>
      <c r="B140" s="35" t="s">
        <v>90</v>
      </c>
      <c r="C140" s="34">
        <v>0</v>
      </c>
      <c r="D140" s="34">
        <v>0</v>
      </c>
      <c r="E140" s="34">
        <v>0</v>
      </c>
      <c r="F140" s="34">
        <v>0</v>
      </c>
      <c r="G140" s="34">
        <v>0</v>
      </c>
      <c r="H140" s="34">
        <v>0</v>
      </c>
      <c r="I140" s="34">
        <v>0</v>
      </c>
      <c r="J140" s="34">
        <v>0</v>
      </c>
    </row>
    <row r="141" spans="1:10" ht="25.5" x14ac:dyDescent="0.2">
      <c r="A141" s="45">
        <v>15</v>
      </c>
      <c r="B141" s="35" t="s">
        <v>89</v>
      </c>
      <c r="C141" s="34">
        <v>0</v>
      </c>
      <c r="D141" s="34">
        <v>0</v>
      </c>
      <c r="E141" s="34">
        <v>0</v>
      </c>
      <c r="F141" s="34">
        <v>0</v>
      </c>
      <c r="G141" s="34">
        <v>0</v>
      </c>
      <c r="H141" s="34">
        <v>15825</v>
      </c>
      <c r="I141" s="34">
        <v>0</v>
      </c>
      <c r="J141" s="34">
        <v>0</v>
      </c>
    </row>
    <row r="142" spans="1:10" x14ac:dyDescent="0.2">
      <c r="A142" s="45">
        <v>16</v>
      </c>
      <c r="B142" s="35" t="s">
        <v>88</v>
      </c>
      <c r="C142" s="34">
        <v>0</v>
      </c>
      <c r="D142" s="34">
        <v>10662</v>
      </c>
      <c r="E142" s="34">
        <v>0</v>
      </c>
      <c r="F142" s="34">
        <v>0</v>
      </c>
      <c r="G142" s="34">
        <v>0</v>
      </c>
      <c r="H142" s="34">
        <v>149440</v>
      </c>
      <c r="I142" s="34">
        <v>0</v>
      </c>
      <c r="J142" s="34">
        <v>614716</v>
      </c>
    </row>
    <row r="143" spans="1:10" x14ac:dyDescent="0.2">
      <c r="A143" s="45">
        <v>17</v>
      </c>
      <c r="B143" s="35" t="s">
        <v>51</v>
      </c>
      <c r="C143" s="34">
        <v>1007811</v>
      </c>
      <c r="D143" s="34">
        <v>9842</v>
      </c>
      <c r="E143" s="34">
        <v>0</v>
      </c>
      <c r="F143" s="34">
        <v>0</v>
      </c>
      <c r="G143" s="34">
        <v>0</v>
      </c>
      <c r="H143" s="34">
        <v>54444</v>
      </c>
      <c r="I143" s="34">
        <v>0</v>
      </c>
      <c r="J143" s="34">
        <v>0</v>
      </c>
    </row>
    <row r="144" spans="1:10" x14ac:dyDescent="0.2">
      <c r="A144" s="45">
        <v>18</v>
      </c>
      <c r="B144" s="35" t="s">
        <v>87</v>
      </c>
      <c r="C144" s="34">
        <v>30324</v>
      </c>
      <c r="D144" s="34">
        <v>0</v>
      </c>
      <c r="E144" s="34">
        <v>0</v>
      </c>
      <c r="F144" s="34">
        <v>0</v>
      </c>
      <c r="G144" s="34">
        <v>0</v>
      </c>
      <c r="H144" s="34">
        <v>30324</v>
      </c>
      <c r="I144" s="34">
        <v>0</v>
      </c>
      <c r="J144" s="34">
        <v>0</v>
      </c>
    </row>
    <row r="145" spans="1:10" x14ac:dyDescent="0.2">
      <c r="A145" s="45">
        <v>19</v>
      </c>
      <c r="B145" s="35" t="s">
        <v>49</v>
      </c>
      <c r="C145" s="34">
        <v>44167</v>
      </c>
      <c r="D145" s="34">
        <v>0</v>
      </c>
      <c r="E145" s="34">
        <v>0</v>
      </c>
      <c r="F145" s="34">
        <v>0</v>
      </c>
      <c r="G145" s="34">
        <v>0</v>
      </c>
      <c r="H145" s="34">
        <v>171015</v>
      </c>
      <c r="I145" s="34">
        <v>725342</v>
      </c>
      <c r="J145" s="34">
        <v>0</v>
      </c>
    </row>
    <row r="146" spans="1:10" x14ac:dyDescent="0.2">
      <c r="A146" s="45">
        <v>20</v>
      </c>
      <c r="B146" s="35" t="s">
        <v>48</v>
      </c>
      <c r="C146" s="34">
        <v>9623</v>
      </c>
      <c r="D146" s="34">
        <v>693254</v>
      </c>
      <c r="E146" s="34">
        <v>0</v>
      </c>
      <c r="F146" s="34">
        <v>274325</v>
      </c>
      <c r="G146" s="34">
        <v>0</v>
      </c>
      <c r="H146" s="34">
        <v>255348</v>
      </c>
      <c r="I146" s="34">
        <v>0</v>
      </c>
      <c r="J146" s="34">
        <v>0</v>
      </c>
    </row>
    <row r="147" spans="1:10" x14ac:dyDescent="0.2">
      <c r="A147" s="45">
        <v>21</v>
      </c>
      <c r="B147" s="35" t="s">
        <v>47</v>
      </c>
      <c r="C147" s="34">
        <v>0</v>
      </c>
      <c r="D147" s="34">
        <v>0</v>
      </c>
      <c r="E147" s="34">
        <v>0</v>
      </c>
      <c r="F147" s="34">
        <v>0</v>
      </c>
      <c r="G147" s="34">
        <v>0</v>
      </c>
      <c r="H147" s="34">
        <v>0</v>
      </c>
      <c r="I147" s="34">
        <v>0</v>
      </c>
      <c r="J147" s="34">
        <v>0</v>
      </c>
    </row>
    <row r="148" spans="1:10" x14ac:dyDescent="0.2">
      <c r="A148" s="45">
        <v>22</v>
      </c>
      <c r="B148" s="35" t="s">
        <v>46</v>
      </c>
      <c r="C148" s="34">
        <v>425547</v>
      </c>
      <c r="D148" s="34">
        <v>7551</v>
      </c>
      <c r="E148" s="34">
        <v>0</v>
      </c>
      <c r="F148" s="34">
        <v>0</v>
      </c>
      <c r="G148" s="34">
        <v>0</v>
      </c>
      <c r="H148" s="34">
        <v>45831</v>
      </c>
      <c r="I148" s="34">
        <v>0</v>
      </c>
      <c r="J148" s="34">
        <v>0</v>
      </c>
    </row>
    <row r="149" spans="1:10" x14ac:dyDescent="0.2">
      <c r="A149" s="45">
        <v>23</v>
      </c>
      <c r="B149" s="35" t="s">
        <v>45</v>
      </c>
      <c r="C149" s="34">
        <v>0</v>
      </c>
      <c r="D149" s="34">
        <v>48286</v>
      </c>
      <c r="E149" s="34">
        <v>0</v>
      </c>
      <c r="F149" s="34">
        <v>0</v>
      </c>
      <c r="G149" s="34">
        <v>0</v>
      </c>
      <c r="H149" s="34">
        <v>0</v>
      </c>
      <c r="I149" s="34">
        <v>0</v>
      </c>
      <c r="J149" s="34">
        <v>0</v>
      </c>
    </row>
    <row r="150" spans="1:10" x14ac:dyDescent="0.2">
      <c r="A150" s="45">
        <v>24</v>
      </c>
      <c r="B150" s="35" t="s">
        <v>44</v>
      </c>
      <c r="C150" s="34">
        <v>0</v>
      </c>
      <c r="D150" s="34">
        <v>0</v>
      </c>
      <c r="E150" s="34">
        <v>0</v>
      </c>
      <c r="F150" s="34">
        <v>0</v>
      </c>
      <c r="G150" s="34">
        <v>0</v>
      </c>
      <c r="H150" s="34">
        <v>0</v>
      </c>
      <c r="I150" s="34">
        <v>0</v>
      </c>
      <c r="J150" s="34">
        <v>0</v>
      </c>
    </row>
    <row r="151" spans="1:10" ht="25.5" x14ac:dyDescent="0.2">
      <c r="A151" s="45">
        <v>25</v>
      </c>
      <c r="B151" s="35" t="s">
        <v>43</v>
      </c>
      <c r="C151" s="34">
        <v>0</v>
      </c>
      <c r="D151" s="34">
        <v>0</v>
      </c>
      <c r="E151" s="34">
        <v>0</v>
      </c>
      <c r="F151" s="34">
        <v>0</v>
      </c>
      <c r="G151" s="34">
        <v>0</v>
      </c>
      <c r="H151" s="34">
        <v>0</v>
      </c>
      <c r="I151" s="34">
        <v>0</v>
      </c>
      <c r="J151" s="34">
        <v>0</v>
      </c>
    </row>
    <row r="152" spans="1:10" x14ac:dyDescent="0.2">
      <c r="A152" s="45">
        <v>26</v>
      </c>
      <c r="B152" s="35" t="s">
        <v>86</v>
      </c>
      <c r="C152" s="34">
        <v>1524069</v>
      </c>
      <c r="D152" s="34">
        <v>7090</v>
      </c>
      <c r="E152" s="34">
        <v>0</v>
      </c>
      <c r="F152" s="34">
        <v>7090</v>
      </c>
      <c r="G152" s="34">
        <v>0</v>
      </c>
      <c r="H152" s="34">
        <v>12320</v>
      </c>
      <c r="I152" s="34">
        <v>0</v>
      </c>
      <c r="J152" s="34">
        <v>0</v>
      </c>
    </row>
    <row r="153" spans="1:10" x14ac:dyDescent="0.2">
      <c r="A153" s="45">
        <v>27</v>
      </c>
      <c r="B153" s="35" t="s">
        <v>85</v>
      </c>
      <c r="C153" s="34">
        <v>0</v>
      </c>
      <c r="D153" s="34">
        <v>0</v>
      </c>
      <c r="E153" s="34">
        <v>0</v>
      </c>
      <c r="F153" s="34">
        <v>0</v>
      </c>
      <c r="G153" s="34">
        <v>0</v>
      </c>
      <c r="H153" s="34">
        <v>0</v>
      </c>
      <c r="I153" s="34">
        <v>0</v>
      </c>
      <c r="J153" s="34">
        <v>0</v>
      </c>
    </row>
    <row r="154" spans="1:10" ht="25.5" x14ac:dyDescent="0.2">
      <c r="A154" s="45">
        <v>28</v>
      </c>
      <c r="B154" s="35" t="s">
        <v>117</v>
      </c>
      <c r="C154" s="34">
        <v>0</v>
      </c>
      <c r="D154" s="34">
        <v>0</v>
      </c>
      <c r="E154" s="34">
        <v>0</v>
      </c>
      <c r="F154" s="34">
        <v>0</v>
      </c>
      <c r="G154" s="34">
        <v>0</v>
      </c>
      <c r="H154" s="34">
        <v>0</v>
      </c>
      <c r="I154" s="34">
        <v>0</v>
      </c>
      <c r="J154" s="34">
        <v>0</v>
      </c>
    </row>
    <row r="155" spans="1:10" ht="25.5" x14ac:dyDescent="0.2">
      <c r="A155" s="45">
        <v>29</v>
      </c>
      <c r="B155" s="35" t="s">
        <v>40</v>
      </c>
      <c r="C155" s="34">
        <v>663461</v>
      </c>
      <c r="D155" s="34">
        <v>206483</v>
      </c>
      <c r="E155" s="34">
        <v>0</v>
      </c>
      <c r="F155" s="34">
        <v>74354</v>
      </c>
      <c r="G155" s="34">
        <v>0</v>
      </c>
      <c r="H155" s="34">
        <v>176449</v>
      </c>
      <c r="I155" s="34">
        <v>193338</v>
      </c>
      <c r="J155" s="34">
        <v>32984</v>
      </c>
    </row>
    <row r="156" spans="1:10" x14ac:dyDescent="0.2">
      <c r="A156" s="45">
        <v>30</v>
      </c>
      <c r="B156" s="35" t="s">
        <v>39</v>
      </c>
      <c r="C156" s="34">
        <v>0</v>
      </c>
      <c r="D156" s="34">
        <v>0</v>
      </c>
      <c r="E156" s="34">
        <v>0</v>
      </c>
      <c r="F156" s="34">
        <v>0</v>
      </c>
      <c r="G156" s="34">
        <v>0</v>
      </c>
      <c r="H156" s="34">
        <v>0</v>
      </c>
      <c r="I156" s="34">
        <v>0</v>
      </c>
      <c r="J156" s="34">
        <v>0</v>
      </c>
    </row>
    <row r="157" spans="1:10" x14ac:dyDescent="0.2">
      <c r="A157" s="45">
        <v>31</v>
      </c>
      <c r="B157" s="35" t="s">
        <v>38</v>
      </c>
      <c r="C157" s="34">
        <v>0</v>
      </c>
      <c r="D157" s="34">
        <v>0</v>
      </c>
      <c r="E157" s="34">
        <v>0</v>
      </c>
      <c r="F157" s="34">
        <v>0</v>
      </c>
      <c r="G157" s="34">
        <v>0</v>
      </c>
      <c r="H157" s="34">
        <v>0</v>
      </c>
      <c r="I157" s="34">
        <v>0</v>
      </c>
      <c r="J157" s="34">
        <v>0</v>
      </c>
    </row>
    <row r="158" spans="1:10" ht="13.5" thickBot="1" x14ac:dyDescent="0.25">
      <c r="A158" s="53">
        <v>32</v>
      </c>
      <c r="B158" s="33" t="s">
        <v>37</v>
      </c>
      <c r="C158" s="32">
        <v>14342</v>
      </c>
      <c r="D158" s="32">
        <v>0</v>
      </c>
      <c r="E158" s="32">
        <v>0</v>
      </c>
      <c r="F158" s="32">
        <v>0</v>
      </c>
      <c r="G158" s="32">
        <v>0</v>
      </c>
      <c r="H158" s="32">
        <v>0</v>
      </c>
      <c r="I158" s="32">
        <v>0</v>
      </c>
      <c r="J158" s="32">
        <v>0</v>
      </c>
    </row>
    <row r="159" spans="1:10" ht="13.5" thickBot="1" x14ac:dyDescent="0.25">
      <c r="A159" s="44">
        <v>33</v>
      </c>
      <c r="B159" s="25" t="s">
        <v>84</v>
      </c>
      <c r="C159" s="24">
        <f>SUM(C142:C158)</f>
        <v>3719344</v>
      </c>
      <c r="D159" s="24">
        <f>SUM(D142:D158)</f>
        <v>983168</v>
      </c>
      <c r="E159" s="24">
        <f>SUM(E127:E158)</f>
        <v>0</v>
      </c>
      <c r="F159" s="24">
        <f>SUM(F142:F158)</f>
        <v>355769</v>
      </c>
      <c r="G159" s="24">
        <f>SUM(G127:G158)</f>
        <v>0</v>
      </c>
      <c r="H159" s="24">
        <f>SUM(H142:H158)</f>
        <v>895171</v>
      </c>
      <c r="I159" s="24">
        <f>SUM(I142:I158)</f>
        <v>918680</v>
      </c>
      <c r="J159" s="23">
        <f>SUM(J142:J158)</f>
        <v>647700</v>
      </c>
    </row>
    <row r="160" spans="1:10" x14ac:dyDescent="0.2">
      <c r="A160" s="46">
        <v>34</v>
      </c>
      <c r="B160" s="30" t="s">
        <v>83</v>
      </c>
      <c r="C160" s="29">
        <v>0</v>
      </c>
      <c r="D160" s="29">
        <v>0</v>
      </c>
      <c r="E160" s="29">
        <v>0</v>
      </c>
      <c r="F160" s="29">
        <v>0</v>
      </c>
      <c r="G160" s="29">
        <v>0</v>
      </c>
      <c r="H160" s="29">
        <v>0</v>
      </c>
      <c r="I160" s="29">
        <v>0</v>
      </c>
      <c r="J160" s="29">
        <v>0</v>
      </c>
    </row>
    <row r="161" spans="1:10" x14ac:dyDescent="0.2">
      <c r="A161" s="45">
        <v>35</v>
      </c>
      <c r="B161" s="35" t="s">
        <v>82</v>
      </c>
      <c r="C161" s="34">
        <v>0</v>
      </c>
      <c r="D161" s="34">
        <v>0</v>
      </c>
      <c r="E161" s="34">
        <v>0</v>
      </c>
      <c r="F161" s="34">
        <v>0</v>
      </c>
      <c r="G161" s="34">
        <v>0</v>
      </c>
      <c r="H161" s="34">
        <v>0</v>
      </c>
      <c r="I161" s="34">
        <v>0</v>
      </c>
      <c r="J161" s="34">
        <v>0</v>
      </c>
    </row>
    <row r="162" spans="1:10" ht="13.5" thickBot="1" x14ac:dyDescent="0.25">
      <c r="A162" s="45">
        <v>36</v>
      </c>
      <c r="B162" s="35" t="s">
        <v>33</v>
      </c>
      <c r="C162" s="34">
        <v>0</v>
      </c>
      <c r="D162" s="34">
        <v>0</v>
      </c>
      <c r="E162" s="34">
        <v>0</v>
      </c>
      <c r="F162" s="34">
        <v>0</v>
      </c>
      <c r="G162" s="34">
        <v>0</v>
      </c>
      <c r="H162" s="34">
        <v>0</v>
      </c>
      <c r="I162" s="34">
        <v>0</v>
      </c>
      <c r="J162" s="34">
        <v>0</v>
      </c>
    </row>
    <row r="163" spans="1:10" ht="13.5" thickBot="1" x14ac:dyDescent="0.25">
      <c r="A163" s="44">
        <v>37</v>
      </c>
      <c r="B163" s="25" t="s">
        <v>81</v>
      </c>
      <c r="C163" s="24">
        <v>0</v>
      </c>
      <c r="D163" s="24">
        <v>0</v>
      </c>
      <c r="E163" s="24">
        <v>0</v>
      </c>
      <c r="F163" s="24">
        <v>0</v>
      </c>
      <c r="G163" s="24">
        <v>0</v>
      </c>
      <c r="H163" s="24">
        <v>0</v>
      </c>
      <c r="I163" s="24">
        <v>0</v>
      </c>
      <c r="J163" s="23">
        <v>0</v>
      </c>
    </row>
    <row r="164" spans="1:10" ht="25.5" x14ac:dyDescent="0.2">
      <c r="A164" s="46">
        <v>38</v>
      </c>
      <c r="B164" s="30" t="s">
        <v>31</v>
      </c>
      <c r="C164" s="29">
        <v>0</v>
      </c>
      <c r="D164" s="29">
        <v>0</v>
      </c>
      <c r="E164" s="29">
        <v>0</v>
      </c>
      <c r="F164" s="29">
        <v>0</v>
      </c>
      <c r="G164" s="29">
        <v>0</v>
      </c>
      <c r="H164" s="29">
        <v>0</v>
      </c>
      <c r="I164" s="29">
        <v>0</v>
      </c>
      <c r="J164" s="29">
        <v>0</v>
      </c>
    </row>
    <row r="165" spans="1:10" ht="25.5" x14ac:dyDescent="0.2">
      <c r="A165" s="45">
        <v>39</v>
      </c>
      <c r="B165" s="35" t="s">
        <v>30</v>
      </c>
      <c r="C165" s="34">
        <v>0</v>
      </c>
      <c r="D165" s="34">
        <v>0</v>
      </c>
      <c r="E165" s="34">
        <v>0</v>
      </c>
      <c r="F165" s="34">
        <v>0</v>
      </c>
      <c r="G165" s="34">
        <v>0</v>
      </c>
      <c r="H165" s="34">
        <v>0</v>
      </c>
      <c r="I165" s="34">
        <v>0</v>
      </c>
      <c r="J165" s="34">
        <v>0</v>
      </c>
    </row>
    <row r="166" spans="1:10" ht="26.25" thickBot="1" x14ac:dyDescent="0.25">
      <c r="A166" s="45">
        <v>40</v>
      </c>
      <c r="B166" s="35" t="s">
        <v>80</v>
      </c>
      <c r="C166" s="34">
        <v>0</v>
      </c>
      <c r="D166" s="34">
        <v>634800</v>
      </c>
      <c r="E166" s="34">
        <v>1959600</v>
      </c>
      <c r="F166" s="34">
        <v>6664059</v>
      </c>
      <c r="G166" s="34">
        <v>280000</v>
      </c>
      <c r="H166" s="34">
        <v>0</v>
      </c>
      <c r="I166" s="34">
        <v>0</v>
      </c>
      <c r="J166" s="34">
        <v>0</v>
      </c>
    </row>
    <row r="167" spans="1:10" ht="13.5" thickBot="1" x14ac:dyDescent="0.25">
      <c r="A167" s="44">
        <v>41</v>
      </c>
      <c r="B167" s="25" t="s">
        <v>79</v>
      </c>
      <c r="C167" s="24">
        <v>0</v>
      </c>
      <c r="D167" s="24">
        <f>SUM(D160:D166)</f>
        <v>634800</v>
      </c>
      <c r="E167" s="24">
        <f>SUM(E160:E166)</f>
        <v>1959600</v>
      </c>
      <c r="F167" s="24">
        <f>SUM(F160:F166)</f>
        <v>6664059</v>
      </c>
      <c r="G167" s="24">
        <f>SUM(G160:G166)</f>
        <v>280000</v>
      </c>
      <c r="H167" s="24">
        <f>SUM(H160:H166)</f>
        <v>0</v>
      </c>
      <c r="I167" s="24">
        <v>0</v>
      </c>
      <c r="J167" s="23">
        <v>0</v>
      </c>
    </row>
    <row r="168" spans="1:10" x14ac:dyDescent="0.2">
      <c r="A168" s="46">
        <v>42</v>
      </c>
      <c r="B168" s="30" t="s">
        <v>78</v>
      </c>
      <c r="C168" s="29">
        <v>0</v>
      </c>
      <c r="D168" s="29">
        <v>0</v>
      </c>
      <c r="E168" s="29">
        <v>0</v>
      </c>
      <c r="F168" s="29">
        <v>0</v>
      </c>
      <c r="G168" s="29">
        <v>0</v>
      </c>
      <c r="H168" s="29">
        <v>0</v>
      </c>
      <c r="I168" s="29">
        <v>0</v>
      </c>
      <c r="J168" s="29">
        <v>0</v>
      </c>
    </row>
    <row r="169" spans="1:10" ht="25.5" x14ac:dyDescent="0.2">
      <c r="A169" s="45">
        <v>43</v>
      </c>
      <c r="B169" s="35" t="s">
        <v>25</v>
      </c>
      <c r="C169" s="34">
        <v>73385</v>
      </c>
      <c r="D169" s="34">
        <v>0</v>
      </c>
      <c r="E169" s="34">
        <v>0</v>
      </c>
      <c r="F169" s="34">
        <v>1527559</v>
      </c>
      <c r="G169" s="34">
        <v>0</v>
      </c>
      <c r="H169" s="34">
        <v>0</v>
      </c>
      <c r="I169" s="34">
        <v>0</v>
      </c>
      <c r="J169" s="34">
        <v>0</v>
      </c>
    </row>
    <row r="170" spans="1:10" ht="26.25" thickBot="1" x14ac:dyDescent="0.25">
      <c r="A170" s="53">
        <v>44</v>
      </c>
      <c r="B170" s="33" t="s">
        <v>23</v>
      </c>
      <c r="C170" s="32">
        <v>19814</v>
      </c>
      <c r="D170" s="32">
        <v>0</v>
      </c>
      <c r="E170" s="32">
        <v>0</v>
      </c>
      <c r="F170" s="32">
        <v>412441</v>
      </c>
      <c r="G170" s="32">
        <v>0</v>
      </c>
      <c r="H170" s="32">
        <v>0</v>
      </c>
      <c r="I170" s="32">
        <v>0</v>
      </c>
      <c r="J170" s="32">
        <v>0</v>
      </c>
    </row>
    <row r="171" spans="1:10" ht="13.5" thickBot="1" x14ac:dyDescent="0.25">
      <c r="A171" s="44">
        <v>45</v>
      </c>
      <c r="B171" s="25" t="s">
        <v>22</v>
      </c>
      <c r="C171" s="24">
        <f>SUM(C160:C170)</f>
        <v>93199</v>
      </c>
      <c r="D171" s="24">
        <f>SUM(D168:D170)</f>
        <v>0</v>
      </c>
      <c r="E171" s="24">
        <v>0</v>
      </c>
      <c r="F171" s="24">
        <f>SUM(F168:F170)</f>
        <v>1940000</v>
      </c>
      <c r="G171" s="24">
        <f>SUM(G168:G170)</f>
        <v>0</v>
      </c>
      <c r="H171" s="24">
        <v>0</v>
      </c>
      <c r="I171" s="24">
        <v>0</v>
      </c>
      <c r="J171" s="23">
        <v>0</v>
      </c>
    </row>
    <row r="172" spans="1:10" x14ac:dyDescent="0.2">
      <c r="A172" s="46">
        <v>46</v>
      </c>
      <c r="B172" s="30" t="s">
        <v>77</v>
      </c>
      <c r="C172" s="29">
        <v>0</v>
      </c>
      <c r="D172" s="29">
        <v>0</v>
      </c>
      <c r="E172" s="29">
        <v>0</v>
      </c>
      <c r="F172" s="29">
        <v>1761468</v>
      </c>
      <c r="G172" s="29">
        <v>0</v>
      </c>
      <c r="H172" s="29">
        <v>0</v>
      </c>
      <c r="I172" s="29">
        <v>0</v>
      </c>
      <c r="J172" s="29">
        <v>0</v>
      </c>
    </row>
    <row r="173" spans="1:10" ht="26.25" thickBot="1" x14ac:dyDescent="0.25">
      <c r="A173" s="53">
        <v>47</v>
      </c>
      <c r="B173" s="33" t="s">
        <v>76</v>
      </c>
      <c r="C173" s="32">
        <v>0</v>
      </c>
      <c r="D173" s="32">
        <v>0</v>
      </c>
      <c r="E173" s="32">
        <v>0</v>
      </c>
      <c r="F173" s="32">
        <v>475596</v>
      </c>
      <c r="G173" s="32">
        <v>0</v>
      </c>
      <c r="H173" s="32">
        <v>0</v>
      </c>
      <c r="I173" s="32">
        <v>0</v>
      </c>
      <c r="J173" s="32">
        <v>0</v>
      </c>
    </row>
    <row r="174" spans="1:10" ht="13.5" thickBot="1" x14ac:dyDescent="0.25">
      <c r="A174" s="44">
        <v>48</v>
      </c>
      <c r="B174" s="25" t="s">
        <v>19</v>
      </c>
      <c r="C174" s="24">
        <v>0</v>
      </c>
      <c r="D174" s="24">
        <f>SUM(D172:D173)</f>
        <v>0</v>
      </c>
      <c r="E174" s="24">
        <f>SUM(E168:E173)</f>
        <v>0</v>
      </c>
      <c r="F174" s="24">
        <f>SUM(F172:F173)</f>
        <v>2237064</v>
      </c>
      <c r="G174" s="24">
        <v>0</v>
      </c>
      <c r="H174" s="24">
        <v>0</v>
      </c>
      <c r="I174" s="24">
        <v>0</v>
      </c>
      <c r="J174" s="23">
        <v>0</v>
      </c>
    </row>
    <row r="175" spans="1:10" ht="25.5" x14ac:dyDescent="0.2">
      <c r="A175" s="52">
        <v>49</v>
      </c>
      <c r="B175" s="51" t="s">
        <v>116</v>
      </c>
      <c r="C175" s="50">
        <v>0</v>
      </c>
      <c r="D175" s="50">
        <v>0</v>
      </c>
      <c r="E175" s="50">
        <v>0</v>
      </c>
      <c r="F175" s="50">
        <v>0</v>
      </c>
      <c r="G175" s="50">
        <v>0</v>
      </c>
      <c r="H175" s="50">
        <v>0</v>
      </c>
      <c r="I175" s="50"/>
      <c r="J175" s="50">
        <v>0</v>
      </c>
    </row>
    <row r="176" spans="1:10" x14ac:dyDescent="0.2">
      <c r="A176" s="65">
        <v>50</v>
      </c>
      <c r="B176" s="51" t="s">
        <v>115</v>
      </c>
      <c r="C176" s="50">
        <v>0</v>
      </c>
      <c r="D176" s="50">
        <v>0</v>
      </c>
      <c r="E176" s="50">
        <v>0</v>
      </c>
      <c r="F176" s="50">
        <v>0</v>
      </c>
      <c r="G176" s="50">
        <v>0</v>
      </c>
      <c r="H176" s="50">
        <v>0</v>
      </c>
      <c r="I176" s="50">
        <v>0</v>
      </c>
      <c r="J176" s="50">
        <v>0</v>
      </c>
    </row>
    <row r="177" spans="1:10" ht="13.5" thickBot="1" x14ac:dyDescent="0.25">
      <c r="A177" s="49">
        <v>51</v>
      </c>
      <c r="B177" s="48" t="s">
        <v>17</v>
      </c>
      <c r="C177" s="47">
        <v>0</v>
      </c>
      <c r="D177" s="47">
        <v>0</v>
      </c>
      <c r="E177" s="47">
        <v>0</v>
      </c>
      <c r="F177" s="47">
        <v>0</v>
      </c>
      <c r="G177" s="47">
        <v>0</v>
      </c>
      <c r="H177" s="47">
        <v>0</v>
      </c>
      <c r="I177" s="47">
        <v>0</v>
      </c>
      <c r="J177" s="61">
        <v>0</v>
      </c>
    </row>
    <row r="178" spans="1:10" ht="13.5" thickBot="1" x14ac:dyDescent="0.25">
      <c r="A178" s="44">
        <v>52</v>
      </c>
      <c r="B178" s="25" t="s">
        <v>74</v>
      </c>
      <c r="C178" s="24">
        <f>SUM(C136+C137+C159+C171)</f>
        <v>9370030</v>
      </c>
      <c r="D178" s="24">
        <f>SUM(D159+D167)</f>
        <v>1617968</v>
      </c>
      <c r="E178" s="24">
        <f>SUM(E167)</f>
        <v>1959600</v>
      </c>
      <c r="F178" s="24">
        <f>SUM(F159+F167+F171+F174)</f>
        <v>11196892</v>
      </c>
      <c r="G178" s="24">
        <f>SUM(G167)</f>
        <v>280000</v>
      </c>
      <c r="H178" s="24">
        <f>SUM(H136+H137+H159)</f>
        <v>8466539</v>
      </c>
      <c r="I178" s="24">
        <f>SUM(I159)</f>
        <v>918680</v>
      </c>
      <c r="J178" s="23">
        <f>SUM(J159)</f>
        <v>647700</v>
      </c>
    </row>
    <row r="179" spans="1:10" ht="25.5" x14ac:dyDescent="0.2">
      <c r="A179" s="46">
        <v>53</v>
      </c>
      <c r="B179" s="30" t="s">
        <v>73</v>
      </c>
      <c r="C179" s="29">
        <v>0</v>
      </c>
      <c r="D179" s="29">
        <v>0</v>
      </c>
      <c r="E179" s="29">
        <v>0</v>
      </c>
      <c r="F179" s="29">
        <v>0</v>
      </c>
      <c r="G179" s="29">
        <v>0</v>
      </c>
      <c r="H179" s="29">
        <v>0</v>
      </c>
      <c r="I179" s="29">
        <v>0</v>
      </c>
      <c r="J179" s="29">
        <v>0</v>
      </c>
    </row>
    <row r="180" spans="1:10" ht="25.5" x14ac:dyDescent="0.2">
      <c r="A180" s="46">
        <v>54</v>
      </c>
      <c r="B180" s="30" t="s">
        <v>114</v>
      </c>
      <c r="C180" s="29">
        <v>0</v>
      </c>
      <c r="D180" s="29">
        <v>0</v>
      </c>
      <c r="E180" s="29">
        <v>0</v>
      </c>
      <c r="F180" s="29">
        <v>0</v>
      </c>
      <c r="G180" s="29">
        <v>0</v>
      </c>
      <c r="H180" s="29">
        <v>0</v>
      </c>
      <c r="I180" s="29">
        <v>0</v>
      </c>
      <c r="J180" s="29">
        <v>0</v>
      </c>
    </row>
    <row r="181" spans="1:10" ht="25.5" x14ac:dyDescent="0.2">
      <c r="A181" s="45">
        <v>55</v>
      </c>
      <c r="B181" s="35" t="s">
        <v>7</v>
      </c>
      <c r="C181" s="34">
        <v>0</v>
      </c>
      <c r="D181" s="34">
        <v>0</v>
      </c>
      <c r="E181" s="34">
        <v>0</v>
      </c>
      <c r="F181" s="34">
        <v>0</v>
      </c>
      <c r="G181" s="34">
        <v>0</v>
      </c>
      <c r="H181" s="34">
        <v>0</v>
      </c>
      <c r="I181" s="34">
        <v>0</v>
      </c>
      <c r="J181" s="34">
        <v>0</v>
      </c>
    </row>
    <row r="182" spans="1:10" ht="25.5" x14ac:dyDescent="0.2">
      <c r="A182" s="45">
        <v>56</v>
      </c>
      <c r="B182" s="35" t="s">
        <v>6</v>
      </c>
      <c r="C182" s="34">
        <v>0</v>
      </c>
      <c r="D182" s="34">
        <v>0</v>
      </c>
      <c r="E182" s="34">
        <v>0</v>
      </c>
      <c r="F182" s="34">
        <v>0</v>
      </c>
      <c r="G182" s="34">
        <v>0</v>
      </c>
      <c r="H182" s="34">
        <v>0</v>
      </c>
      <c r="I182" s="34">
        <v>0</v>
      </c>
      <c r="J182" s="34">
        <v>0</v>
      </c>
    </row>
    <row r="183" spans="1:10" ht="13.5" thickBot="1" x14ac:dyDescent="0.25">
      <c r="A183" s="53">
        <v>57</v>
      </c>
      <c r="B183" s="33" t="s">
        <v>113</v>
      </c>
      <c r="C183" s="32">
        <v>0</v>
      </c>
      <c r="D183" s="32">
        <v>0</v>
      </c>
      <c r="E183" s="32">
        <v>0</v>
      </c>
      <c r="F183" s="32">
        <v>0</v>
      </c>
      <c r="G183" s="32">
        <v>0</v>
      </c>
      <c r="H183" s="32">
        <v>0</v>
      </c>
      <c r="I183" s="32">
        <v>0</v>
      </c>
      <c r="J183" s="32">
        <v>0</v>
      </c>
    </row>
    <row r="184" spans="1:10" ht="13.5" thickBot="1" x14ac:dyDescent="0.25">
      <c r="A184" s="44">
        <v>58</v>
      </c>
      <c r="B184" s="25" t="s">
        <v>72</v>
      </c>
      <c r="C184" s="24">
        <v>0</v>
      </c>
      <c r="D184" s="24">
        <v>0</v>
      </c>
      <c r="E184" s="24">
        <v>0</v>
      </c>
      <c r="F184" s="24">
        <v>0</v>
      </c>
      <c r="G184" s="24">
        <v>0</v>
      </c>
      <c r="H184" s="24"/>
      <c r="I184" s="24">
        <v>0</v>
      </c>
      <c r="J184" s="23">
        <v>0</v>
      </c>
    </row>
    <row r="185" spans="1:10" ht="13.5" thickBot="1" x14ac:dyDescent="0.25">
      <c r="A185" s="44">
        <v>59</v>
      </c>
      <c r="B185" s="25" t="s">
        <v>71</v>
      </c>
      <c r="C185" s="24">
        <f>SUM(C178)</f>
        <v>9370030</v>
      </c>
      <c r="D185" s="24">
        <f>SUM(D178)</f>
        <v>1617968</v>
      </c>
      <c r="E185" s="24">
        <f>SUM(E178)</f>
        <v>1959600</v>
      </c>
      <c r="F185" s="24">
        <f>SUM(F178)</f>
        <v>11196892</v>
      </c>
      <c r="G185" s="24">
        <f>SUM(G178)</f>
        <v>280000</v>
      </c>
      <c r="H185" s="24">
        <f>SUM(H178)</f>
        <v>8466539</v>
      </c>
      <c r="I185" s="24">
        <f>SUM(I178)</f>
        <v>918680</v>
      </c>
      <c r="J185" s="23">
        <f>SUM(J178)</f>
        <v>647700</v>
      </c>
    </row>
    <row r="189" spans="1:10" ht="13.5" thickBot="1" x14ac:dyDescent="0.25">
      <c r="I189" s="21" t="s">
        <v>15</v>
      </c>
      <c r="J189" s="21"/>
    </row>
    <row r="190" spans="1:10" ht="13.5" thickBot="1" x14ac:dyDescent="0.25">
      <c r="A190" s="64" t="s">
        <v>104</v>
      </c>
      <c r="B190" s="63"/>
      <c r="C190" s="63"/>
      <c r="D190" s="63"/>
      <c r="E190" s="63"/>
      <c r="F190" s="63"/>
      <c r="G190" s="63"/>
      <c r="H190" s="63"/>
      <c r="I190" s="63"/>
      <c r="J190" s="62"/>
    </row>
    <row r="191" spans="1:10" ht="127.5" x14ac:dyDescent="0.2">
      <c r="A191" s="46" t="s">
        <v>13</v>
      </c>
      <c r="B191" s="46" t="s">
        <v>12</v>
      </c>
      <c r="C191" s="46" t="s">
        <v>112</v>
      </c>
      <c r="D191" s="46" t="s">
        <v>111</v>
      </c>
      <c r="E191" s="46" t="s">
        <v>110</v>
      </c>
      <c r="F191" s="46" t="s">
        <v>109</v>
      </c>
      <c r="G191" s="46" t="s">
        <v>108</v>
      </c>
      <c r="H191" s="46" t="s">
        <v>107</v>
      </c>
      <c r="I191" s="46" t="s">
        <v>106</v>
      </c>
      <c r="J191" s="46" t="s">
        <v>105</v>
      </c>
    </row>
    <row r="192" spans="1:10" x14ac:dyDescent="0.2">
      <c r="A192" s="46">
        <v>1</v>
      </c>
      <c r="B192" s="30" t="s">
        <v>67</v>
      </c>
      <c r="C192" s="29">
        <v>0</v>
      </c>
      <c r="D192" s="29">
        <v>2353604</v>
      </c>
      <c r="E192" s="29">
        <v>0</v>
      </c>
      <c r="F192" s="29">
        <v>0</v>
      </c>
      <c r="G192" s="29">
        <v>0</v>
      </c>
      <c r="H192" s="29">
        <v>0</v>
      </c>
      <c r="I192" s="29">
        <v>0</v>
      </c>
      <c r="J192" s="29">
        <v>814902</v>
      </c>
    </row>
    <row r="193" spans="1:10" x14ac:dyDescent="0.2">
      <c r="A193" s="45">
        <v>2</v>
      </c>
      <c r="B193" s="35" t="s">
        <v>66</v>
      </c>
      <c r="C193" s="34">
        <v>0</v>
      </c>
      <c r="D193" s="34">
        <v>120000</v>
      </c>
      <c r="E193" s="34">
        <v>0</v>
      </c>
      <c r="F193" s="34">
        <v>0</v>
      </c>
      <c r="G193" s="34">
        <v>0</v>
      </c>
      <c r="H193" s="34">
        <v>0</v>
      </c>
      <c r="I193" s="34">
        <v>0</v>
      </c>
      <c r="J193" s="34">
        <v>0</v>
      </c>
    </row>
    <row r="194" spans="1:10" x14ac:dyDescent="0.2">
      <c r="A194" s="45">
        <v>3</v>
      </c>
      <c r="B194" s="35" t="s">
        <v>65</v>
      </c>
      <c r="C194" s="34">
        <v>0</v>
      </c>
      <c r="D194" s="34">
        <v>89405</v>
      </c>
      <c r="E194" s="34">
        <v>0</v>
      </c>
      <c r="F194" s="34">
        <v>0</v>
      </c>
      <c r="G194" s="34">
        <v>0</v>
      </c>
      <c r="H194" s="34">
        <v>0</v>
      </c>
      <c r="I194" s="34">
        <v>0</v>
      </c>
      <c r="J194" s="34">
        <v>0</v>
      </c>
    </row>
    <row r="195" spans="1:10" x14ac:dyDescent="0.2">
      <c r="A195" s="45">
        <v>4</v>
      </c>
      <c r="B195" s="35" t="s">
        <v>64</v>
      </c>
      <c r="C195" s="34">
        <v>0</v>
      </c>
      <c r="D195" s="34">
        <v>9600</v>
      </c>
      <c r="E195" s="34">
        <v>0</v>
      </c>
      <c r="F195" s="34">
        <v>0</v>
      </c>
      <c r="G195" s="34">
        <v>0</v>
      </c>
      <c r="H195" s="34">
        <v>0</v>
      </c>
      <c r="I195" s="34">
        <v>0</v>
      </c>
      <c r="J195" s="34">
        <v>39029</v>
      </c>
    </row>
    <row r="196" spans="1:10" ht="13.5" thickBot="1" x14ac:dyDescent="0.25">
      <c r="A196" s="53">
        <v>5</v>
      </c>
      <c r="B196" s="33" t="s">
        <v>63</v>
      </c>
      <c r="C196" s="32">
        <v>0</v>
      </c>
      <c r="D196" s="32">
        <v>49907</v>
      </c>
      <c r="E196" s="32">
        <v>0</v>
      </c>
      <c r="F196" s="32">
        <v>0</v>
      </c>
      <c r="G196" s="32">
        <v>0</v>
      </c>
      <c r="H196" s="32">
        <v>0</v>
      </c>
      <c r="I196" s="32">
        <v>0</v>
      </c>
      <c r="J196" s="32">
        <v>31150</v>
      </c>
    </row>
    <row r="197" spans="1:10" ht="13.5" thickBot="1" x14ac:dyDescent="0.25">
      <c r="A197" s="44">
        <v>6</v>
      </c>
      <c r="B197" s="25" t="s">
        <v>98</v>
      </c>
      <c r="C197" s="24">
        <v>0</v>
      </c>
      <c r="D197" s="24">
        <f>SUM(D192:D196)</f>
        <v>2622516</v>
      </c>
      <c r="E197" s="24">
        <v>0</v>
      </c>
      <c r="F197" s="24">
        <v>0</v>
      </c>
      <c r="G197" s="24">
        <v>0</v>
      </c>
      <c r="H197" s="24">
        <v>0</v>
      </c>
      <c r="I197" s="24">
        <v>0</v>
      </c>
      <c r="J197" s="23">
        <f>SUM(J192:J196)</f>
        <v>885081</v>
      </c>
    </row>
    <row r="198" spans="1:10" x14ac:dyDescent="0.2">
      <c r="A198" s="46">
        <v>7</v>
      </c>
      <c r="B198" s="30" t="s">
        <v>97</v>
      </c>
      <c r="C198" s="29">
        <v>0</v>
      </c>
      <c r="D198" s="29">
        <v>0</v>
      </c>
      <c r="E198" s="29">
        <v>0</v>
      </c>
      <c r="F198" s="29">
        <v>0</v>
      </c>
      <c r="G198" s="29">
        <v>0</v>
      </c>
      <c r="H198" s="29">
        <v>0</v>
      </c>
      <c r="I198" s="29">
        <v>0</v>
      </c>
      <c r="J198" s="29">
        <v>0</v>
      </c>
    </row>
    <row r="199" spans="1:10" ht="13.5" thickBot="1" x14ac:dyDescent="0.25">
      <c r="A199" s="53">
        <v>8</v>
      </c>
      <c r="B199" s="33" t="s">
        <v>96</v>
      </c>
      <c r="C199" s="32">
        <v>0</v>
      </c>
      <c r="D199" s="32">
        <v>63000</v>
      </c>
      <c r="E199" s="32">
        <v>0</v>
      </c>
      <c r="F199" s="32">
        <v>510000</v>
      </c>
      <c r="G199" s="32">
        <v>0</v>
      </c>
      <c r="H199" s="32">
        <v>0</v>
      </c>
      <c r="I199" s="32">
        <v>0</v>
      </c>
      <c r="J199" s="32">
        <v>90000</v>
      </c>
    </row>
    <row r="200" spans="1:10" ht="13.5" thickBot="1" x14ac:dyDescent="0.25">
      <c r="A200" s="44">
        <v>9</v>
      </c>
      <c r="B200" s="25" t="s">
        <v>95</v>
      </c>
      <c r="C200" s="24">
        <v>0</v>
      </c>
      <c r="D200" s="24">
        <f>SUM(D198:D199)</f>
        <v>63000</v>
      </c>
      <c r="E200" s="24">
        <v>0</v>
      </c>
      <c r="F200" s="24">
        <f>SUM(F192:F199)</f>
        <v>510000</v>
      </c>
      <c r="G200" s="24">
        <v>0</v>
      </c>
      <c r="H200" s="24">
        <v>0</v>
      </c>
      <c r="I200" s="24">
        <v>0</v>
      </c>
      <c r="J200" s="23">
        <f>SUM(J198:J199)</f>
        <v>90000</v>
      </c>
    </row>
    <row r="201" spans="1:10" ht="13.5" thickBot="1" x14ac:dyDescent="0.25">
      <c r="A201" s="44">
        <v>10</v>
      </c>
      <c r="B201" s="25" t="s">
        <v>94</v>
      </c>
      <c r="C201" s="24">
        <v>0</v>
      </c>
      <c r="D201" s="24">
        <f>SUM(D197+D200)</f>
        <v>2685516</v>
      </c>
      <c r="E201" s="24">
        <v>0</v>
      </c>
      <c r="F201" s="24">
        <f>SUM(F200)</f>
        <v>510000</v>
      </c>
      <c r="G201" s="24">
        <v>0</v>
      </c>
      <c r="H201" s="24">
        <v>0</v>
      </c>
      <c r="I201" s="24">
        <v>0</v>
      </c>
      <c r="J201" s="23">
        <f>SUM(J197+J200)</f>
        <v>975081</v>
      </c>
    </row>
    <row r="202" spans="1:10" ht="26.25" thickBot="1" x14ac:dyDescent="0.25">
      <c r="A202" s="44">
        <v>11</v>
      </c>
      <c r="B202" s="25" t="s">
        <v>93</v>
      </c>
      <c r="C202" s="24">
        <v>0</v>
      </c>
      <c r="D202" s="24">
        <v>538349</v>
      </c>
      <c r="E202" s="24">
        <v>0</v>
      </c>
      <c r="F202" s="24">
        <v>29000</v>
      </c>
      <c r="G202" s="24">
        <v>0</v>
      </c>
      <c r="H202" s="24">
        <v>0</v>
      </c>
      <c r="I202" s="24">
        <v>0</v>
      </c>
      <c r="J202" s="23">
        <v>201928</v>
      </c>
    </row>
    <row r="203" spans="1:10" x14ac:dyDescent="0.2">
      <c r="A203" s="46">
        <v>12</v>
      </c>
      <c r="B203" s="30" t="s">
        <v>92</v>
      </c>
      <c r="C203" s="29">
        <v>0</v>
      </c>
      <c r="D203" s="29">
        <v>507754</v>
      </c>
      <c r="E203" s="29">
        <v>0</v>
      </c>
      <c r="F203" s="29">
        <v>29000</v>
      </c>
      <c r="G203" s="29">
        <v>0</v>
      </c>
      <c r="H203" s="29">
        <v>0</v>
      </c>
      <c r="I203" s="29">
        <v>0</v>
      </c>
      <c r="J203" s="29">
        <v>201928</v>
      </c>
    </row>
    <row r="204" spans="1:10" x14ac:dyDescent="0.2">
      <c r="A204" s="45">
        <v>13</v>
      </c>
      <c r="B204" s="35" t="s">
        <v>91</v>
      </c>
      <c r="C204" s="34">
        <v>0</v>
      </c>
      <c r="D204" s="34">
        <v>14770</v>
      </c>
      <c r="E204" s="34">
        <v>0</v>
      </c>
      <c r="F204" s="34">
        <v>0</v>
      </c>
      <c r="G204" s="34">
        <v>0</v>
      </c>
      <c r="H204" s="34">
        <v>0</v>
      </c>
      <c r="I204" s="34">
        <v>0</v>
      </c>
      <c r="J204" s="34">
        <v>0</v>
      </c>
    </row>
    <row r="205" spans="1:10" x14ac:dyDescent="0.2">
      <c r="A205" s="45">
        <v>14</v>
      </c>
      <c r="B205" s="35" t="s">
        <v>90</v>
      </c>
      <c r="C205" s="34">
        <v>0</v>
      </c>
      <c r="D205" s="34">
        <v>0</v>
      </c>
      <c r="E205" s="34">
        <v>0</v>
      </c>
      <c r="F205" s="34">
        <v>0</v>
      </c>
      <c r="G205" s="34">
        <v>0</v>
      </c>
      <c r="H205" s="34">
        <v>0</v>
      </c>
      <c r="I205" s="34">
        <v>0</v>
      </c>
      <c r="J205" s="34">
        <v>0</v>
      </c>
    </row>
    <row r="206" spans="1:10" ht="25.5" x14ac:dyDescent="0.2">
      <c r="A206" s="45">
        <v>15</v>
      </c>
      <c r="B206" s="35" t="s">
        <v>89</v>
      </c>
      <c r="C206" s="34">
        <v>0</v>
      </c>
      <c r="D206" s="34">
        <v>15825</v>
      </c>
      <c r="E206" s="34">
        <v>0</v>
      </c>
      <c r="F206" s="34">
        <v>0</v>
      </c>
      <c r="G206" s="34">
        <v>0</v>
      </c>
      <c r="H206" s="34">
        <v>0</v>
      </c>
      <c r="I206" s="34">
        <v>0</v>
      </c>
      <c r="J206" s="34">
        <v>0</v>
      </c>
    </row>
    <row r="207" spans="1:10" x14ac:dyDescent="0.2">
      <c r="A207" s="45">
        <v>16</v>
      </c>
      <c r="B207" s="35" t="s">
        <v>88</v>
      </c>
      <c r="C207" s="34">
        <v>0</v>
      </c>
      <c r="D207" s="34">
        <v>0</v>
      </c>
      <c r="E207" s="34">
        <v>0</v>
      </c>
      <c r="F207" s="34">
        <v>0</v>
      </c>
      <c r="G207" s="34">
        <v>0</v>
      </c>
      <c r="H207" s="34">
        <v>0</v>
      </c>
      <c r="I207" s="34">
        <v>0</v>
      </c>
      <c r="J207" s="34">
        <v>0</v>
      </c>
    </row>
    <row r="208" spans="1:10" x14ac:dyDescent="0.2">
      <c r="A208" s="45">
        <v>17</v>
      </c>
      <c r="B208" s="35" t="s">
        <v>51</v>
      </c>
      <c r="C208" s="34">
        <v>6000</v>
      </c>
      <c r="D208" s="34">
        <v>3677</v>
      </c>
      <c r="E208" s="34">
        <v>0</v>
      </c>
      <c r="F208" s="34">
        <v>5295</v>
      </c>
      <c r="G208" s="34">
        <v>0</v>
      </c>
      <c r="H208" s="34">
        <v>2193</v>
      </c>
      <c r="I208" s="34">
        <v>0</v>
      </c>
      <c r="J208" s="34">
        <v>30000</v>
      </c>
    </row>
    <row r="209" spans="1:10" x14ac:dyDescent="0.2">
      <c r="A209" s="45">
        <v>18</v>
      </c>
      <c r="B209" s="35" t="s">
        <v>87</v>
      </c>
      <c r="C209" s="34">
        <v>0</v>
      </c>
      <c r="D209" s="34">
        <v>0</v>
      </c>
      <c r="E209" s="34">
        <v>0</v>
      </c>
      <c r="F209" s="34">
        <v>0</v>
      </c>
      <c r="G209" s="34">
        <v>0</v>
      </c>
      <c r="H209" s="34">
        <v>0</v>
      </c>
      <c r="I209" s="34">
        <v>0</v>
      </c>
      <c r="J209" s="34">
        <v>0</v>
      </c>
    </row>
    <row r="210" spans="1:10" x14ac:dyDescent="0.2">
      <c r="A210" s="45">
        <v>19</v>
      </c>
      <c r="B210" s="35" t="s">
        <v>49</v>
      </c>
      <c r="C210" s="34">
        <v>0</v>
      </c>
      <c r="D210" s="34">
        <v>0</v>
      </c>
      <c r="E210" s="34">
        <v>0</v>
      </c>
      <c r="F210" s="34">
        <v>6000</v>
      </c>
      <c r="G210" s="34">
        <v>0</v>
      </c>
      <c r="H210" s="34">
        <v>0</v>
      </c>
      <c r="I210" s="34">
        <v>0</v>
      </c>
      <c r="J210" s="34">
        <v>22848</v>
      </c>
    </row>
    <row r="211" spans="1:10" x14ac:dyDescent="0.2">
      <c r="A211" s="45">
        <v>20</v>
      </c>
      <c r="B211" s="35" t="s">
        <v>48</v>
      </c>
      <c r="C211" s="34">
        <v>0</v>
      </c>
      <c r="D211" s="34">
        <v>66834</v>
      </c>
      <c r="E211" s="34">
        <v>0</v>
      </c>
      <c r="F211" s="34">
        <v>0</v>
      </c>
      <c r="G211" s="34">
        <v>0</v>
      </c>
      <c r="H211" s="34">
        <v>7438</v>
      </c>
      <c r="I211" s="34">
        <v>0</v>
      </c>
      <c r="J211" s="34">
        <v>0</v>
      </c>
    </row>
    <row r="212" spans="1:10" x14ac:dyDescent="0.2">
      <c r="A212" s="45">
        <v>21</v>
      </c>
      <c r="B212" s="35" t="s">
        <v>47</v>
      </c>
      <c r="C212" s="34">
        <v>0</v>
      </c>
      <c r="D212" s="34">
        <v>0</v>
      </c>
      <c r="E212" s="34">
        <v>0</v>
      </c>
      <c r="F212" s="34">
        <v>0</v>
      </c>
      <c r="G212" s="34">
        <v>8202730</v>
      </c>
      <c r="H212" s="34">
        <v>0</v>
      </c>
      <c r="I212" s="34">
        <v>38700</v>
      </c>
      <c r="J212" s="34">
        <v>0</v>
      </c>
    </row>
    <row r="213" spans="1:10" x14ac:dyDescent="0.2">
      <c r="A213" s="45">
        <v>22</v>
      </c>
      <c r="B213" s="35" t="s">
        <v>46</v>
      </c>
      <c r="C213" s="34">
        <v>0</v>
      </c>
      <c r="D213" s="34">
        <v>54086</v>
      </c>
      <c r="E213" s="34">
        <v>0</v>
      </c>
      <c r="F213" s="34">
        <v>0</v>
      </c>
      <c r="G213" s="34">
        <v>0</v>
      </c>
      <c r="H213" s="34">
        <v>1394</v>
      </c>
      <c r="I213" s="34">
        <v>0</v>
      </c>
      <c r="J213" s="34">
        <v>0</v>
      </c>
    </row>
    <row r="214" spans="1:10" x14ac:dyDescent="0.2">
      <c r="A214" s="45">
        <v>23</v>
      </c>
      <c r="B214" s="35" t="s">
        <v>45</v>
      </c>
      <c r="C214" s="34">
        <v>0</v>
      </c>
      <c r="D214" s="34">
        <v>0</v>
      </c>
      <c r="E214" s="34">
        <v>0</v>
      </c>
      <c r="F214" s="34">
        <v>0</v>
      </c>
      <c r="G214" s="34">
        <v>0</v>
      </c>
      <c r="H214" s="34">
        <v>0</v>
      </c>
      <c r="I214" s="34">
        <v>0</v>
      </c>
      <c r="J214" s="34">
        <v>0</v>
      </c>
    </row>
    <row r="215" spans="1:10" x14ac:dyDescent="0.2">
      <c r="A215" s="45">
        <v>24</v>
      </c>
      <c r="B215" s="35" t="s">
        <v>44</v>
      </c>
      <c r="C215" s="34">
        <v>0</v>
      </c>
      <c r="D215" s="34">
        <v>0</v>
      </c>
      <c r="E215" s="34">
        <v>0</v>
      </c>
      <c r="F215" s="34">
        <v>0</v>
      </c>
      <c r="G215" s="34">
        <v>0</v>
      </c>
      <c r="H215" s="34">
        <v>0</v>
      </c>
      <c r="I215" s="34">
        <v>0</v>
      </c>
      <c r="J215" s="34">
        <v>0</v>
      </c>
    </row>
    <row r="216" spans="1:10" ht="25.5" x14ac:dyDescent="0.2">
      <c r="A216" s="45">
        <v>25</v>
      </c>
      <c r="B216" s="35" t="s">
        <v>43</v>
      </c>
      <c r="C216" s="34">
        <v>0</v>
      </c>
      <c r="D216" s="34">
        <v>0</v>
      </c>
      <c r="E216" s="34">
        <v>0</v>
      </c>
      <c r="F216" s="34">
        <v>0</v>
      </c>
      <c r="G216" s="34">
        <v>0</v>
      </c>
      <c r="H216" s="34">
        <v>0</v>
      </c>
      <c r="I216" s="34">
        <v>0</v>
      </c>
      <c r="J216" s="34">
        <v>0</v>
      </c>
    </row>
    <row r="217" spans="1:10" x14ac:dyDescent="0.2">
      <c r="A217" s="45">
        <v>26</v>
      </c>
      <c r="B217" s="35" t="s">
        <v>86</v>
      </c>
      <c r="C217" s="34">
        <v>0</v>
      </c>
      <c r="D217" s="34">
        <v>72360</v>
      </c>
      <c r="E217" s="34">
        <v>0</v>
      </c>
      <c r="F217" s="34">
        <v>5799</v>
      </c>
      <c r="G217" s="34">
        <v>0</v>
      </c>
      <c r="H217" s="34">
        <v>0</v>
      </c>
      <c r="I217" s="34">
        <v>0</v>
      </c>
      <c r="J217" s="34">
        <v>5820</v>
      </c>
    </row>
    <row r="218" spans="1:10" x14ac:dyDescent="0.2">
      <c r="A218" s="45">
        <v>27</v>
      </c>
      <c r="B218" s="35" t="s">
        <v>85</v>
      </c>
      <c r="C218" s="34">
        <v>0</v>
      </c>
      <c r="D218" s="34">
        <v>0</v>
      </c>
      <c r="E218" s="34">
        <v>0</v>
      </c>
      <c r="F218" s="34">
        <v>0</v>
      </c>
      <c r="G218" s="34">
        <v>0</v>
      </c>
      <c r="H218" s="34">
        <v>0</v>
      </c>
      <c r="I218" s="34">
        <v>0</v>
      </c>
      <c r="J218" s="34">
        <v>0</v>
      </c>
    </row>
    <row r="219" spans="1:10" ht="25.5" x14ac:dyDescent="0.2">
      <c r="A219" s="45">
        <v>28</v>
      </c>
      <c r="B219" s="35" t="s">
        <v>40</v>
      </c>
      <c r="C219" s="34">
        <v>1620</v>
      </c>
      <c r="D219" s="34">
        <v>44217</v>
      </c>
      <c r="E219" s="34">
        <v>0</v>
      </c>
      <c r="F219" s="34">
        <v>2996</v>
      </c>
      <c r="G219" s="34">
        <v>2214742</v>
      </c>
      <c r="H219" s="34">
        <v>2739</v>
      </c>
      <c r="I219" s="34">
        <v>10451</v>
      </c>
      <c r="J219" s="34">
        <v>15395</v>
      </c>
    </row>
    <row r="220" spans="1:10" x14ac:dyDescent="0.2">
      <c r="A220" s="45">
        <v>29</v>
      </c>
      <c r="B220" s="35" t="s">
        <v>39</v>
      </c>
      <c r="C220" s="34">
        <v>0</v>
      </c>
      <c r="D220" s="34">
        <v>0</v>
      </c>
      <c r="E220" s="34">
        <v>0</v>
      </c>
      <c r="F220" s="34">
        <v>0</v>
      </c>
      <c r="G220" s="34">
        <v>96000</v>
      </c>
      <c r="H220" s="34">
        <v>0</v>
      </c>
      <c r="I220" s="34">
        <v>0</v>
      </c>
      <c r="J220" s="34">
        <v>0</v>
      </c>
    </row>
    <row r="221" spans="1:10" x14ac:dyDescent="0.2">
      <c r="A221" s="45">
        <v>30</v>
      </c>
      <c r="B221" s="35" t="s">
        <v>38</v>
      </c>
      <c r="C221" s="34">
        <v>0</v>
      </c>
      <c r="D221" s="34">
        <v>0</v>
      </c>
      <c r="E221" s="34">
        <v>0</v>
      </c>
      <c r="F221" s="34">
        <v>0</v>
      </c>
      <c r="G221" s="34"/>
      <c r="H221" s="34">
        <v>0</v>
      </c>
      <c r="I221" s="34">
        <v>0</v>
      </c>
      <c r="J221" s="34">
        <v>0</v>
      </c>
    </row>
    <row r="222" spans="1:10" ht="13.5" thickBot="1" x14ac:dyDescent="0.25">
      <c r="A222" s="53">
        <v>31</v>
      </c>
      <c r="B222" s="33" t="s">
        <v>37</v>
      </c>
      <c r="C222" s="32">
        <v>0</v>
      </c>
      <c r="D222" s="32">
        <v>0</v>
      </c>
      <c r="E222" s="32">
        <v>0</v>
      </c>
      <c r="F222" s="32">
        <v>0</v>
      </c>
      <c r="G222" s="32">
        <v>0</v>
      </c>
      <c r="H222" s="32">
        <v>0</v>
      </c>
      <c r="I222" s="32">
        <v>0</v>
      </c>
      <c r="J222" s="32">
        <v>0</v>
      </c>
    </row>
    <row r="223" spans="1:10" ht="13.5" thickBot="1" x14ac:dyDescent="0.25">
      <c r="A223" s="44">
        <v>32</v>
      </c>
      <c r="B223" s="25" t="s">
        <v>84</v>
      </c>
      <c r="C223" s="24">
        <f>SUM(C208:C222)</f>
        <v>7620</v>
      </c>
      <c r="D223" s="24">
        <f>SUM(D207:D222)</f>
        <v>241174</v>
      </c>
      <c r="E223" s="24">
        <v>0</v>
      </c>
      <c r="F223" s="24">
        <f>SUM(F207:F222)</f>
        <v>20090</v>
      </c>
      <c r="G223" s="24">
        <f>SUM(G207:G222)</f>
        <v>10513472</v>
      </c>
      <c r="H223" s="24">
        <f>SUM(H207:H222)</f>
        <v>13764</v>
      </c>
      <c r="I223" s="24">
        <f>SUM(I192:I222)</f>
        <v>49151</v>
      </c>
      <c r="J223" s="23">
        <f>SUM(J208:J222)</f>
        <v>74063</v>
      </c>
    </row>
    <row r="224" spans="1:10" x14ac:dyDescent="0.2">
      <c r="A224" s="46">
        <v>33</v>
      </c>
      <c r="B224" s="30" t="s">
        <v>83</v>
      </c>
      <c r="C224" s="29">
        <v>0</v>
      </c>
      <c r="D224" s="29">
        <v>0</v>
      </c>
      <c r="E224" s="29">
        <v>0</v>
      </c>
      <c r="F224" s="29">
        <v>0</v>
      </c>
      <c r="G224" s="29">
        <v>0</v>
      </c>
      <c r="H224" s="29">
        <v>0</v>
      </c>
      <c r="I224" s="29">
        <v>0</v>
      </c>
      <c r="J224" s="29">
        <v>0</v>
      </c>
    </row>
    <row r="225" spans="1:10" x14ac:dyDescent="0.2">
      <c r="A225" s="45">
        <v>34</v>
      </c>
      <c r="B225" s="35" t="s">
        <v>82</v>
      </c>
      <c r="C225" s="34">
        <v>0</v>
      </c>
      <c r="D225" s="34">
        <v>0</v>
      </c>
      <c r="E225" s="34">
        <v>0</v>
      </c>
      <c r="F225" s="34">
        <v>0</v>
      </c>
      <c r="G225" s="34">
        <v>0</v>
      </c>
      <c r="H225" s="34">
        <v>0</v>
      </c>
      <c r="I225" s="34">
        <v>0</v>
      </c>
      <c r="J225" s="34">
        <v>0</v>
      </c>
    </row>
    <row r="226" spans="1:10" ht="13.5" thickBot="1" x14ac:dyDescent="0.25">
      <c r="A226" s="45">
        <v>35</v>
      </c>
      <c r="B226" s="35" t="s">
        <v>33</v>
      </c>
      <c r="C226" s="34">
        <v>0</v>
      </c>
      <c r="D226" s="34">
        <v>0</v>
      </c>
      <c r="E226" s="34">
        <v>0</v>
      </c>
      <c r="F226" s="34">
        <v>0</v>
      </c>
      <c r="G226" s="34">
        <v>0</v>
      </c>
      <c r="H226" s="34">
        <v>0</v>
      </c>
      <c r="I226" s="34">
        <v>0</v>
      </c>
      <c r="J226" s="34">
        <v>0</v>
      </c>
    </row>
    <row r="227" spans="1:10" ht="13.5" thickBot="1" x14ac:dyDescent="0.25">
      <c r="A227" s="44">
        <v>36</v>
      </c>
      <c r="B227" s="25" t="s">
        <v>81</v>
      </c>
      <c r="C227" s="24">
        <v>0</v>
      </c>
      <c r="D227" s="24">
        <v>0</v>
      </c>
      <c r="E227" s="24">
        <v>0</v>
      </c>
      <c r="F227" s="24">
        <v>0</v>
      </c>
      <c r="G227" s="24">
        <v>0</v>
      </c>
      <c r="H227" s="24">
        <v>0</v>
      </c>
      <c r="I227" s="24">
        <v>0</v>
      </c>
      <c r="J227" s="23">
        <v>0</v>
      </c>
    </row>
    <row r="228" spans="1:10" ht="25.5" x14ac:dyDescent="0.2">
      <c r="A228" s="46">
        <v>37</v>
      </c>
      <c r="B228" s="30" t="s">
        <v>31</v>
      </c>
      <c r="C228" s="29">
        <v>0</v>
      </c>
      <c r="D228" s="29">
        <v>0</v>
      </c>
      <c r="E228" s="29">
        <v>0</v>
      </c>
      <c r="F228" s="29">
        <v>0</v>
      </c>
      <c r="G228" s="29">
        <v>0</v>
      </c>
      <c r="H228" s="29">
        <v>0</v>
      </c>
      <c r="I228" s="29">
        <v>0</v>
      </c>
      <c r="J228" s="29">
        <v>0</v>
      </c>
    </row>
    <row r="229" spans="1:10" ht="25.5" x14ac:dyDescent="0.2">
      <c r="A229" s="45">
        <v>38</v>
      </c>
      <c r="B229" s="35" t="s">
        <v>30</v>
      </c>
      <c r="C229" s="34">
        <v>0</v>
      </c>
      <c r="D229" s="34">
        <v>0</v>
      </c>
      <c r="E229" s="34">
        <v>0</v>
      </c>
      <c r="F229" s="34">
        <v>0</v>
      </c>
      <c r="G229" s="34">
        <v>0</v>
      </c>
      <c r="H229" s="34">
        <v>0</v>
      </c>
      <c r="I229" s="34">
        <v>0</v>
      </c>
      <c r="J229" s="34">
        <v>0</v>
      </c>
    </row>
    <row r="230" spans="1:10" ht="26.25" thickBot="1" x14ac:dyDescent="0.25">
      <c r="A230" s="45">
        <v>39</v>
      </c>
      <c r="B230" s="35" t="s">
        <v>80</v>
      </c>
      <c r="C230" s="34">
        <v>0</v>
      </c>
      <c r="D230" s="34">
        <v>0</v>
      </c>
      <c r="E230" s="34">
        <v>3855000</v>
      </c>
      <c r="F230" s="34">
        <v>15040000</v>
      </c>
      <c r="G230" s="34">
        <v>0</v>
      </c>
      <c r="H230" s="34">
        <v>0</v>
      </c>
      <c r="I230" s="34">
        <v>0</v>
      </c>
      <c r="J230" s="34">
        <v>0</v>
      </c>
    </row>
    <row r="231" spans="1:10" ht="13.5" thickBot="1" x14ac:dyDescent="0.25">
      <c r="A231" s="44">
        <v>40</v>
      </c>
      <c r="B231" s="25" t="s">
        <v>79</v>
      </c>
      <c r="C231" s="24">
        <v>0</v>
      </c>
      <c r="D231" s="24">
        <v>0</v>
      </c>
      <c r="E231" s="24">
        <f>SUM(E228:E230)</f>
        <v>3855000</v>
      </c>
      <c r="F231" s="24">
        <f>SUM(F224:F230)</f>
        <v>15040000</v>
      </c>
      <c r="G231" s="24">
        <v>0</v>
      </c>
      <c r="H231" s="24">
        <v>0</v>
      </c>
      <c r="I231" s="24">
        <v>0</v>
      </c>
      <c r="J231" s="23">
        <f>SUM(J224:J230)</f>
        <v>0</v>
      </c>
    </row>
    <row r="232" spans="1:10" x14ac:dyDescent="0.2">
      <c r="A232" s="46">
        <v>41</v>
      </c>
      <c r="B232" s="30" t="s">
        <v>78</v>
      </c>
      <c r="C232" s="29">
        <v>0</v>
      </c>
      <c r="D232" s="29">
        <v>0</v>
      </c>
      <c r="E232" s="29">
        <v>0</v>
      </c>
      <c r="F232" s="29">
        <v>0</v>
      </c>
      <c r="G232" s="29">
        <v>0</v>
      </c>
      <c r="H232" s="29">
        <v>0</v>
      </c>
      <c r="I232" s="29">
        <v>0</v>
      </c>
      <c r="J232" s="29">
        <v>0</v>
      </c>
    </row>
    <row r="233" spans="1:10" ht="25.5" x14ac:dyDescent="0.2">
      <c r="A233" s="45">
        <v>42</v>
      </c>
      <c r="B233" s="35" t="s">
        <v>25</v>
      </c>
      <c r="C233" s="34">
        <v>0</v>
      </c>
      <c r="D233" s="34">
        <v>355564</v>
      </c>
      <c r="E233" s="34">
        <v>0</v>
      </c>
      <c r="F233" s="34">
        <v>2171917</v>
      </c>
      <c r="G233" s="34">
        <v>0</v>
      </c>
      <c r="H233" s="34">
        <v>0</v>
      </c>
      <c r="I233" s="34">
        <v>0</v>
      </c>
      <c r="J233" s="34">
        <v>0</v>
      </c>
    </row>
    <row r="234" spans="1:10" ht="26.25" thickBot="1" x14ac:dyDescent="0.25">
      <c r="A234" s="53">
        <v>43</v>
      </c>
      <c r="B234" s="33" t="s">
        <v>23</v>
      </c>
      <c r="C234" s="32">
        <v>0</v>
      </c>
      <c r="D234" s="32">
        <v>96002</v>
      </c>
      <c r="E234" s="32">
        <v>0</v>
      </c>
      <c r="F234" s="32">
        <v>586418</v>
      </c>
      <c r="G234" s="32">
        <v>0</v>
      </c>
      <c r="H234" s="32">
        <v>0</v>
      </c>
      <c r="I234" s="32">
        <v>0</v>
      </c>
      <c r="J234" s="32">
        <v>0</v>
      </c>
    </row>
    <row r="235" spans="1:10" ht="13.5" thickBot="1" x14ac:dyDescent="0.25">
      <c r="A235" s="44">
        <v>44</v>
      </c>
      <c r="B235" s="25" t="s">
        <v>22</v>
      </c>
      <c r="C235" s="24">
        <v>0</v>
      </c>
      <c r="D235" s="24">
        <f>SUM(D233:D234)</f>
        <v>451566</v>
      </c>
      <c r="E235" s="24">
        <v>0</v>
      </c>
      <c r="F235" s="24">
        <f>SUM(F232:F234)</f>
        <v>2758335</v>
      </c>
      <c r="G235" s="24">
        <v>0</v>
      </c>
      <c r="H235" s="24">
        <v>0</v>
      </c>
      <c r="I235" s="24">
        <v>0</v>
      </c>
      <c r="J235" s="23">
        <v>0</v>
      </c>
    </row>
    <row r="236" spans="1:10" x14ac:dyDescent="0.2">
      <c r="A236" s="46">
        <v>45</v>
      </c>
      <c r="B236" s="30" t="s">
        <v>77</v>
      </c>
      <c r="C236" s="29">
        <v>0</v>
      </c>
      <c r="D236" s="29">
        <v>13555733</v>
      </c>
      <c r="E236" s="29">
        <v>0</v>
      </c>
      <c r="F236" s="29">
        <v>0</v>
      </c>
      <c r="G236" s="29">
        <v>0</v>
      </c>
      <c r="H236" s="29">
        <v>0</v>
      </c>
      <c r="I236" s="29">
        <v>0</v>
      </c>
      <c r="J236" s="29">
        <v>0</v>
      </c>
    </row>
    <row r="237" spans="1:10" ht="26.25" thickBot="1" x14ac:dyDescent="0.25">
      <c r="A237" s="53">
        <v>46</v>
      </c>
      <c r="B237" s="33" t="s">
        <v>76</v>
      </c>
      <c r="C237" s="32">
        <v>0</v>
      </c>
      <c r="D237" s="32">
        <v>3583328</v>
      </c>
      <c r="E237" s="32">
        <v>0</v>
      </c>
      <c r="F237" s="32">
        <v>0</v>
      </c>
      <c r="G237" s="32">
        <v>0</v>
      </c>
      <c r="H237" s="32">
        <v>0</v>
      </c>
      <c r="I237" s="32">
        <v>0</v>
      </c>
      <c r="J237" s="32">
        <v>0</v>
      </c>
    </row>
    <row r="238" spans="1:10" ht="13.5" thickBot="1" x14ac:dyDescent="0.25">
      <c r="A238" s="44">
        <v>47</v>
      </c>
      <c r="B238" s="25" t="s">
        <v>19</v>
      </c>
      <c r="C238" s="24">
        <v>0</v>
      </c>
      <c r="D238" s="24">
        <f>SUM(D236:D237)</f>
        <v>17139061</v>
      </c>
      <c r="E238" s="24">
        <v>0</v>
      </c>
      <c r="F238" s="24">
        <v>0</v>
      </c>
      <c r="G238" s="24">
        <v>0</v>
      </c>
      <c r="H238" s="24">
        <v>0</v>
      </c>
      <c r="I238" s="24">
        <v>0</v>
      </c>
      <c r="J238" s="23">
        <v>0</v>
      </c>
    </row>
    <row r="239" spans="1:10" ht="25.5" x14ac:dyDescent="0.2">
      <c r="A239" s="52">
        <v>48</v>
      </c>
      <c r="B239" s="51" t="s">
        <v>75</v>
      </c>
      <c r="C239" s="50">
        <v>0</v>
      </c>
      <c r="D239" s="50">
        <v>0</v>
      </c>
      <c r="E239" s="50">
        <v>3000000</v>
      </c>
      <c r="F239" s="50"/>
      <c r="G239" s="50">
        <v>0</v>
      </c>
      <c r="H239" s="50">
        <v>0</v>
      </c>
      <c r="I239" s="50">
        <v>0</v>
      </c>
      <c r="J239" s="50">
        <v>0</v>
      </c>
    </row>
    <row r="240" spans="1:10" ht="13.5" thickBot="1" x14ac:dyDescent="0.25">
      <c r="A240" s="49">
        <v>49</v>
      </c>
      <c r="B240" s="48" t="s">
        <v>17</v>
      </c>
      <c r="C240" s="47">
        <v>0</v>
      </c>
      <c r="D240" s="47">
        <v>0</v>
      </c>
      <c r="E240" s="47">
        <f>SUM(E239)</f>
        <v>3000000</v>
      </c>
      <c r="F240" s="47">
        <f>SUM(F239)</f>
        <v>0</v>
      </c>
      <c r="G240" s="47">
        <v>0</v>
      </c>
      <c r="H240" s="47">
        <v>0</v>
      </c>
      <c r="I240" s="47">
        <v>0</v>
      </c>
      <c r="J240" s="61">
        <v>0</v>
      </c>
    </row>
    <row r="241" spans="1:10" ht="13.5" thickBot="1" x14ac:dyDescent="0.25">
      <c r="A241" s="44">
        <v>50</v>
      </c>
      <c r="B241" s="25" t="s">
        <v>74</v>
      </c>
      <c r="C241" s="24">
        <f>SUM(C223)</f>
        <v>7620</v>
      </c>
      <c r="D241" s="24">
        <f>SUM(D201+D202+D223+D235+D238)</f>
        <v>21055666</v>
      </c>
      <c r="E241" s="24">
        <f>SUM(E231+E240)</f>
        <v>6855000</v>
      </c>
      <c r="F241" s="24">
        <f>SUM(F201+F202+F223+F231+F235)</f>
        <v>18357425</v>
      </c>
      <c r="G241" s="24">
        <f>SUM(G223)</f>
        <v>10513472</v>
      </c>
      <c r="H241" s="24">
        <f>SUM(H223)</f>
        <v>13764</v>
      </c>
      <c r="I241" s="24">
        <f>SUM(I223)</f>
        <v>49151</v>
      </c>
      <c r="J241" s="23">
        <f>SUM(J201+J202+J223)</f>
        <v>1251072</v>
      </c>
    </row>
    <row r="242" spans="1:10" ht="25.5" x14ac:dyDescent="0.2">
      <c r="A242" s="46">
        <v>51</v>
      </c>
      <c r="B242" s="30" t="s">
        <v>73</v>
      </c>
      <c r="C242" s="29">
        <v>0</v>
      </c>
      <c r="D242" s="29">
        <v>0</v>
      </c>
      <c r="E242" s="29">
        <v>0</v>
      </c>
      <c r="F242" s="29">
        <v>0</v>
      </c>
      <c r="G242" s="29">
        <v>0</v>
      </c>
      <c r="H242" s="29">
        <v>0</v>
      </c>
      <c r="I242" s="29">
        <v>0</v>
      </c>
      <c r="J242" s="29">
        <v>0</v>
      </c>
    </row>
    <row r="243" spans="1:10" ht="25.5" x14ac:dyDescent="0.2">
      <c r="A243" s="45">
        <v>52</v>
      </c>
      <c r="B243" s="35" t="s">
        <v>7</v>
      </c>
      <c r="C243" s="34">
        <v>0</v>
      </c>
      <c r="D243" s="34">
        <v>0</v>
      </c>
      <c r="E243" s="34">
        <v>0</v>
      </c>
      <c r="F243" s="34">
        <v>0</v>
      </c>
      <c r="G243" s="34">
        <v>0</v>
      </c>
      <c r="H243" s="34">
        <v>0</v>
      </c>
      <c r="I243" s="34">
        <v>0</v>
      </c>
      <c r="J243" s="34">
        <v>0</v>
      </c>
    </row>
    <row r="244" spans="1:10" ht="26.25" thickBot="1" x14ac:dyDescent="0.25">
      <c r="A244" s="45">
        <v>53</v>
      </c>
      <c r="B244" s="35" t="s">
        <v>6</v>
      </c>
      <c r="C244" s="34">
        <v>0</v>
      </c>
      <c r="D244" s="34">
        <v>0</v>
      </c>
      <c r="E244" s="34">
        <v>0</v>
      </c>
      <c r="F244" s="34">
        <v>0</v>
      </c>
      <c r="G244" s="34">
        <v>0</v>
      </c>
      <c r="H244" s="34">
        <v>0</v>
      </c>
      <c r="I244" s="34">
        <v>0</v>
      </c>
      <c r="J244" s="34">
        <v>0</v>
      </c>
    </row>
    <row r="245" spans="1:10" ht="13.5" thickBot="1" x14ac:dyDescent="0.25">
      <c r="A245" s="44">
        <v>54</v>
      </c>
      <c r="B245" s="25" t="s">
        <v>72</v>
      </c>
      <c r="C245" s="24">
        <v>0</v>
      </c>
      <c r="D245" s="24">
        <v>0</v>
      </c>
      <c r="E245" s="24">
        <v>0</v>
      </c>
      <c r="F245" s="24">
        <v>0</v>
      </c>
      <c r="G245" s="24">
        <v>0</v>
      </c>
      <c r="H245" s="24">
        <v>0</v>
      </c>
      <c r="I245" s="24">
        <v>0</v>
      </c>
      <c r="J245" s="23">
        <v>0</v>
      </c>
    </row>
    <row r="246" spans="1:10" ht="13.5" thickBot="1" x14ac:dyDescent="0.25">
      <c r="A246" s="44">
        <v>55</v>
      </c>
      <c r="B246" s="25" t="s">
        <v>71</v>
      </c>
      <c r="C246" s="24">
        <f>SUM(C241)</f>
        <v>7620</v>
      </c>
      <c r="D246" s="24">
        <f>SUM(D241)</f>
        <v>21055666</v>
      </c>
      <c r="E246" s="24">
        <f>SUM(E241)</f>
        <v>6855000</v>
      </c>
      <c r="F246" s="24">
        <f>SUM(F241)</f>
        <v>18357425</v>
      </c>
      <c r="G246" s="24">
        <f>SUM(G241)</f>
        <v>10513472</v>
      </c>
      <c r="H246" s="24">
        <f>SUM(H241)</f>
        <v>13764</v>
      </c>
      <c r="I246" s="24">
        <f>SUM(I241)</f>
        <v>49151</v>
      </c>
      <c r="J246" s="23">
        <f>SUM(J241)</f>
        <v>1251072</v>
      </c>
    </row>
    <row r="247" spans="1:10" x14ac:dyDescent="0.2">
      <c r="A247" s="60"/>
      <c r="B247" s="59"/>
      <c r="C247" s="58"/>
      <c r="D247" s="58"/>
      <c r="E247" s="58"/>
      <c r="F247" s="58"/>
      <c r="G247" s="58"/>
      <c r="H247" s="58"/>
      <c r="I247" s="58"/>
      <c r="J247" s="58"/>
    </row>
    <row r="248" spans="1:10" x14ac:dyDescent="0.2">
      <c r="A248" s="60"/>
      <c r="B248" s="59"/>
      <c r="C248" s="58"/>
      <c r="D248" s="58"/>
      <c r="E248" s="58"/>
      <c r="F248" s="58"/>
      <c r="G248" s="58"/>
      <c r="H248" s="58"/>
      <c r="I248" s="58"/>
      <c r="J248" s="58"/>
    </row>
    <row r="249" spans="1:10" x14ac:dyDescent="0.2">
      <c r="A249" s="60"/>
      <c r="B249" s="59"/>
      <c r="C249" s="58"/>
      <c r="D249" s="58"/>
      <c r="E249" s="58"/>
      <c r="F249" s="58"/>
      <c r="G249" s="58"/>
      <c r="H249" s="58"/>
      <c r="I249" s="58"/>
      <c r="J249" s="58"/>
    </row>
    <row r="250" spans="1:10" x14ac:dyDescent="0.2">
      <c r="A250" s="60"/>
      <c r="B250" s="59"/>
      <c r="C250" s="58"/>
      <c r="D250" s="58"/>
      <c r="E250" s="58"/>
      <c r="F250" s="58"/>
      <c r="G250" s="58"/>
      <c r="H250" s="58"/>
      <c r="I250" s="58"/>
      <c r="J250" s="58"/>
    </row>
    <row r="251" spans="1:10" x14ac:dyDescent="0.2">
      <c r="A251" s="60"/>
      <c r="B251" s="59"/>
      <c r="C251" s="58"/>
      <c r="D251" s="58"/>
      <c r="E251" s="58"/>
      <c r="F251" s="58"/>
      <c r="G251" s="58"/>
      <c r="H251" s="58"/>
      <c r="I251" s="58"/>
      <c r="J251" s="58"/>
    </row>
    <row r="252" spans="1:10" x14ac:dyDescent="0.2">
      <c r="A252" s="60"/>
      <c r="B252" s="59"/>
      <c r="C252" s="58"/>
      <c r="D252" s="58"/>
      <c r="E252" s="58"/>
      <c r="F252" s="58"/>
      <c r="G252" s="58"/>
      <c r="H252" s="58"/>
      <c r="I252" s="58"/>
      <c r="J252" s="58"/>
    </row>
    <row r="253" spans="1:10" x14ac:dyDescent="0.2">
      <c r="A253" s="60"/>
      <c r="B253" s="59"/>
      <c r="C253" s="58"/>
      <c r="D253" s="58"/>
      <c r="E253" s="58"/>
      <c r="F253" s="58"/>
      <c r="G253" s="58"/>
      <c r="H253" s="58"/>
      <c r="I253" s="58"/>
      <c r="J253" s="58"/>
    </row>
    <row r="254" spans="1:10" x14ac:dyDescent="0.2">
      <c r="A254" s="60"/>
      <c r="B254" s="59"/>
      <c r="C254" s="58"/>
      <c r="D254" s="58"/>
      <c r="E254" s="58"/>
      <c r="F254" s="58"/>
      <c r="G254" s="58"/>
      <c r="H254" s="58"/>
      <c r="I254" s="58"/>
      <c r="J254" s="58"/>
    </row>
    <row r="260" spans="1:10" x14ac:dyDescent="0.2">
      <c r="E260" s="57"/>
      <c r="F260" s="21" t="s">
        <v>15</v>
      </c>
      <c r="G260" s="21"/>
    </row>
    <row r="261" spans="1:10" ht="13.5" customHeight="1" x14ac:dyDescent="0.2">
      <c r="A261" s="56" t="s">
        <v>104</v>
      </c>
      <c r="B261" s="55"/>
      <c r="C261" s="55"/>
      <c r="D261" s="55"/>
      <c r="E261" s="55"/>
      <c r="F261" s="55"/>
      <c r="G261" s="55"/>
      <c r="H261" s="54"/>
      <c r="I261" s="54"/>
      <c r="J261" s="54"/>
    </row>
    <row r="262" spans="1:10" ht="89.25" x14ac:dyDescent="0.2">
      <c r="A262" s="46" t="s">
        <v>13</v>
      </c>
      <c r="B262" s="46" t="s">
        <v>12</v>
      </c>
      <c r="C262" s="46" t="s">
        <v>103</v>
      </c>
      <c r="D262" s="46" t="s">
        <v>102</v>
      </c>
      <c r="E262" s="46" t="s">
        <v>101</v>
      </c>
      <c r="F262" s="46" t="s">
        <v>100</v>
      </c>
      <c r="G262" s="46" t="s">
        <v>99</v>
      </c>
    </row>
    <row r="263" spans="1:10" x14ac:dyDescent="0.2">
      <c r="A263" s="46">
        <v>1</v>
      </c>
      <c r="B263" s="30" t="s">
        <v>67</v>
      </c>
      <c r="C263" s="29">
        <v>0</v>
      </c>
      <c r="D263" s="29">
        <v>0</v>
      </c>
      <c r="E263" s="29">
        <v>0</v>
      </c>
      <c r="F263" s="29">
        <v>0</v>
      </c>
      <c r="G263" s="29">
        <v>0</v>
      </c>
    </row>
    <row r="264" spans="1:10" x14ac:dyDescent="0.2">
      <c r="A264" s="45">
        <v>2</v>
      </c>
      <c r="B264" s="35" t="s">
        <v>66</v>
      </c>
      <c r="C264" s="34">
        <v>0</v>
      </c>
      <c r="D264" s="34">
        <v>0</v>
      </c>
      <c r="E264" s="34">
        <v>0</v>
      </c>
      <c r="F264" s="34">
        <v>0</v>
      </c>
      <c r="G264" s="34">
        <v>0</v>
      </c>
    </row>
    <row r="265" spans="1:10" x14ac:dyDescent="0.2">
      <c r="A265" s="45">
        <v>3</v>
      </c>
      <c r="B265" s="35" t="s">
        <v>65</v>
      </c>
      <c r="C265" s="34">
        <v>0</v>
      </c>
      <c r="D265" s="34">
        <v>0</v>
      </c>
      <c r="E265" s="34">
        <v>0</v>
      </c>
      <c r="F265" s="34">
        <v>0</v>
      </c>
      <c r="G265" s="34">
        <v>0</v>
      </c>
    </row>
    <row r="266" spans="1:10" x14ac:dyDescent="0.2">
      <c r="A266" s="45">
        <v>4</v>
      </c>
      <c r="B266" s="35" t="s">
        <v>64</v>
      </c>
      <c r="C266" s="34">
        <v>0</v>
      </c>
      <c r="D266" s="34">
        <v>0</v>
      </c>
      <c r="E266" s="34">
        <v>0</v>
      </c>
      <c r="F266" s="34">
        <v>0</v>
      </c>
      <c r="G266" s="34">
        <v>0</v>
      </c>
    </row>
    <row r="267" spans="1:10" ht="13.5" thickBot="1" x14ac:dyDescent="0.25">
      <c r="A267" s="53">
        <v>5</v>
      </c>
      <c r="B267" s="33" t="s">
        <v>63</v>
      </c>
      <c r="C267" s="32">
        <v>0</v>
      </c>
      <c r="D267" s="32">
        <v>0</v>
      </c>
      <c r="E267" s="32">
        <v>0</v>
      </c>
      <c r="F267" s="32">
        <v>0</v>
      </c>
      <c r="G267" s="32">
        <v>0</v>
      </c>
    </row>
    <row r="268" spans="1:10" ht="13.5" thickBot="1" x14ac:dyDescent="0.25">
      <c r="A268" s="44">
        <v>6</v>
      </c>
      <c r="B268" s="25" t="s">
        <v>98</v>
      </c>
      <c r="C268" s="24">
        <v>0</v>
      </c>
      <c r="D268" s="24">
        <f>SUM(D263:D267)</f>
        <v>0</v>
      </c>
      <c r="E268" s="24">
        <f>SUM(E263:E267)</f>
        <v>0</v>
      </c>
      <c r="F268" s="24">
        <v>0</v>
      </c>
      <c r="G268" s="24">
        <v>0</v>
      </c>
    </row>
    <row r="269" spans="1:10" x14ac:dyDescent="0.2">
      <c r="A269" s="46">
        <v>7</v>
      </c>
      <c r="B269" s="30" t="s">
        <v>97</v>
      </c>
      <c r="C269" s="29">
        <v>0</v>
      </c>
      <c r="D269" s="29">
        <v>0</v>
      </c>
      <c r="E269" s="29">
        <v>0</v>
      </c>
      <c r="F269" s="29">
        <v>0</v>
      </c>
      <c r="G269" s="29">
        <v>0</v>
      </c>
    </row>
    <row r="270" spans="1:10" ht="13.5" thickBot="1" x14ac:dyDescent="0.25">
      <c r="A270" s="53">
        <v>8</v>
      </c>
      <c r="B270" s="33" t="s">
        <v>96</v>
      </c>
      <c r="C270" s="32">
        <v>0</v>
      </c>
      <c r="D270" s="32">
        <v>0</v>
      </c>
      <c r="E270" s="32">
        <v>0</v>
      </c>
      <c r="F270" s="32">
        <v>0</v>
      </c>
      <c r="G270" s="32">
        <v>0</v>
      </c>
    </row>
    <row r="271" spans="1:10" ht="13.5" thickBot="1" x14ac:dyDescent="0.25">
      <c r="A271" s="44">
        <v>9</v>
      </c>
      <c r="B271" s="25" t="s">
        <v>95</v>
      </c>
      <c r="C271" s="24">
        <v>0</v>
      </c>
      <c r="D271" s="24">
        <v>0</v>
      </c>
      <c r="E271" s="24">
        <v>0</v>
      </c>
      <c r="F271" s="24">
        <v>0</v>
      </c>
      <c r="G271" s="24">
        <v>0</v>
      </c>
    </row>
    <row r="272" spans="1:10" ht="13.5" thickBot="1" x14ac:dyDescent="0.25">
      <c r="A272" s="44">
        <v>10</v>
      </c>
      <c r="B272" s="25" t="s">
        <v>94</v>
      </c>
      <c r="C272" s="24">
        <v>0</v>
      </c>
      <c r="D272" s="24">
        <f>SUM(D269:D271)</f>
        <v>0</v>
      </c>
      <c r="E272" s="24">
        <f>SUM(E269:E271)</f>
        <v>0</v>
      </c>
      <c r="F272" s="24">
        <v>0</v>
      </c>
      <c r="G272" s="24">
        <v>0</v>
      </c>
    </row>
    <row r="273" spans="1:7" ht="26.25" thickBot="1" x14ac:dyDescent="0.25">
      <c r="A273" s="44">
        <v>11</v>
      </c>
      <c r="B273" s="25" t="s">
        <v>93</v>
      </c>
      <c r="C273" s="24">
        <v>0</v>
      </c>
      <c r="D273" s="24">
        <v>0</v>
      </c>
      <c r="E273" s="24">
        <v>0</v>
      </c>
      <c r="F273" s="24">
        <v>0</v>
      </c>
      <c r="G273" s="24">
        <v>0</v>
      </c>
    </row>
    <row r="274" spans="1:7" x14ac:dyDescent="0.2">
      <c r="A274" s="46">
        <v>12</v>
      </c>
      <c r="B274" s="30" t="s">
        <v>92</v>
      </c>
      <c r="C274" s="29">
        <v>0</v>
      </c>
      <c r="D274" s="29">
        <v>0</v>
      </c>
      <c r="E274" s="29">
        <v>0</v>
      </c>
      <c r="F274" s="29">
        <v>0</v>
      </c>
      <c r="G274" s="29">
        <v>0</v>
      </c>
    </row>
    <row r="275" spans="1:7" x14ac:dyDescent="0.2">
      <c r="A275" s="45">
        <v>13</v>
      </c>
      <c r="B275" s="35" t="s">
        <v>91</v>
      </c>
      <c r="C275" s="34">
        <v>0</v>
      </c>
      <c r="D275" s="34">
        <v>0</v>
      </c>
      <c r="E275" s="34">
        <v>0</v>
      </c>
      <c r="F275" s="34">
        <v>0</v>
      </c>
      <c r="G275" s="34">
        <v>0</v>
      </c>
    </row>
    <row r="276" spans="1:7" x14ac:dyDescent="0.2">
      <c r="A276" s="45">
        <v>14</v>
      </c>
      <c r="B276" s="35" t="s">
        <v>90</v>
      </c>
      <c r="C276" s="34">
        <v>0</v>
      </c>
      <c r="D276" s="34">
        <v>0</v>
      </c>
      <c r="E276" s="34">
        <v>0</v>
      </c>
      <c r="F276" s="34">
        <v>0</v>
      </c>
      <c r="G276" s="34">
        <v>0</v>
      </c>
    </row>
    <row r="277" spans="1:7" ht="25.5" x14ac:dyDescent="0.2">
      <c r="A277" s="45">
        <v>15</v>
      </c>
      <c r="B277" s="35" t="s">
        <v>89</v>
      </c>
      <c r="C277" s="34">
        <v>0</v>
      </c>
      <c r="D277" s="34">
        <v>0</v>
      </c>
      <c r="E277" s="34">
        <v>0</v>
      </c>
      <c r="F277" s="34">
        <v>0</v>
      </c>
      <c r="G277" s="34">
        <v>0</v>
      </c>
    </row>
    <row r="278" spans="1:7" x14ac:dyDescent="0.2">
      <c r="A278" s="45">
        <v>16</v>
      </c>
      <c r="B278" s="35" t="s">
        <v>88</v>
      </c>
      <c r="C278" s="34">
        <v>0</v>
      </c>
      <c r="D278" s="34">
        <v>0</v>
      </c>
      <c r="E278" s="34">
        <v>0</v>
      </c>
      <c r="F278" s="34">
        <v>0</v>
      </c>
      <c r="G278" s="34">
        <v>0</v>
      </c>
    </row>
    <row r="279" spans="1:7" x14ac:dyDescent="0.2">
      <c r="A279" s="45">
        <v>17</v>
      </c>
      <c r="B279" s="35" t="s">
        <v>51</v>
      </c>
      <c r="C279" s="34">
        <v>0</v>
      </c>
      <c r="D279" s="34">
        <v>0</v>
      </c>
      <c r="E279" s="34">
        <v>0</v>
      </c>
      <c r="F279" s="34">
        <v>0</v>
      </c>
      <c r="G279" s="34">
        <v>0</v>
      </c>
    </row>
    <row r="280" spans="1:7" x14ac:dyDescent="0.2">
      <c r="A280" s="45">
        <v>18</v>
      </c>
      <c r="B280" s="35" t="s">
        <v>87</v>
      </c>
      <c r="C280" s="34">
        <v>0</v>
      </c>
      <c r="D280" s="34">
        <v>0</v>
      </c>
      <c r="E280" s="34">
        <v>0</v>
      </c>
      <c r="F280" s="34">
        <v>0</v>
      </c>
      <c r="G280" s="34">
        <v>0</v>
      </c>
    </row>
    <row r="281" spans="1:7" x14ac:dyDescent="0.2">
      <c r="A281" s="45">
        <v>19</v>
      </c>
      <c r="B281" s="35" t="s">
        <v>49</v>
      </c>
      <c r="C281" s="34">
        <v>0</v>
      </c>
      <c r="D281" s="34">
        <v>0</v>
      </c>
      <c r="E281" s="34">
        <v>0</v>
      </c>
      <c r="F281" s="34">
        <v>0</v>
      </c>
      <c r="G281" s="34">
        <v>0</v>
      </c>
    </row>
    <row r="282" spans="1:7" x14ac:dyDescent="0.2">
      <c r="A282" s="45">
        <v>20</v>
      </c>
      <c r="B282" s="35" t="s">
        <v>48</v>
      </c>
      <c r="C282" s="34">
        <v>0</v>
      </c>
      <c r="D282" s="34">
        <v>0</v>
      </c>
      <c r="E282" s="34">
        <v>0</v>
      </c>
      <c r="F282" s="34">
        <v>0</v>
      </c>
      <c r="G282" s="34">
        <v>0</v>
      </c>
    </row>
    <row r="283" spans="1:7" x14ac:dyDescent="0.2">
      <c r="A283" s="45">
        <v>21</v>
      </c>
      <c r="B283" s="35" t="s">
        <v>47</v>
      </c>
      <c r="C283" s="34">
        <v>0</v>
      </c>
      <c r="D283" s="34">
        <v>351750</v>
      </c>
      <c r="E283" s="34">
        <v>0</v>
      </c>
      <c r="F283" s="34">
        <v>0</v>
      </c>
      <c r="G283" s="34">
        <v>0</v>
      </c>
    </row>
    <row r="284" spans="1:7" x14ac:dyDescent="0.2">
      <c r="A284" s="45">
        <v>22</v>
      </c>
      <c r="B284" s="35" t="s">
        <v>46</v>
      </c>
      <c r="C284" s="34">
        <v>0</v>
      </c>
      <c r="D284" s="34">
        <v>0</v>
      </c>
      <c r="E284" s="34">
        <v>0</v>
      </c>
      <c r="F284" s="34">
        <v>0</v>
      </c>
      <c r="G284" s="34">
        <v>0</v>
      </c>
    </row>
    <row r="285" spans="1:7" x14ac:dyDescent="0.2">
      <c r="A285" s="45">
        <v>23</v>
      </c>
      <c r="B285" s="35" t="s">
        <v>45</v>
      </c>
      <c r="C285" s="34">
        <v>0</v>
      </c>
      <c r="D285" s="34">
        <v>0</v>
      </c>
      <c r="E285" s="34">
        <v>0</v>
      </c>
      <c r="F285" s="34">
        <v>0</v>
      </c>
      <c r="G285" s="34">
        <v>0</v>
      </c>
    </row>
    <row r="286" spans="1:7" x14ac:dyDescent="0.2">
      <c r="A286" s="45">
        <v>24</v>
      </c>
      <c r="B286" s="35" t="s">
        <v>44</v>
      </c>
      <c r="C286" s="34">
        <v>0</v>
      </c>
      <c r="D286" s="34">
        <v>0</v>
      </c>
      <c r="E286" s="34">
        <v>0</v>
      </c>
      <c r="F286" s="34">
        <v>0</v>
      </c>
      <c r="G286" s="34">
        <v>0</v>
      </c>
    </row>
    <row r="287" spans="1:7" ht="25.5" x14ac:dyDescent="0.2">
      <c r="A287" s="45">
        <v>25</v>
      </c>
      <c r="B287" s="35" t="s">
        <v>43</v>
      </c>
      <c r="C287" s="34">
        <v>0</v>
      </c>
      <c r="D287" s="34">
        <v>0</v>
      </c>
      <c r="E287" s="34">
        <v>0</v>
      </c>
      <c r="F287" s="34">
        <v>0</v>
      </c>
      <c r="G287" s="34">
        <v>0</v>
      </c>
    </row>
    <row r="288" spans="1:7" x14ac:dyDescent="0.2">
      <c r="A288" s="45">
        <v>26</v>
      </c>
      <c r="B288" s="35" t="s">
        <v>86</v>
      </c>
      <c r="C288" s="34">
        <v>0</v>
      </c>
      <c r="D288" s="34">
        <v>0</v>
      </c>
      <c r="E288" s="34">
        <v>0</v>
      </c>
      <c r="F288" s="34">
        <v>0</v>
      </c>
      <c r="G288" s="34">
        <v>0</v>
      </c>
    </row>
    <row r="289" spans="1:7" x14ac:dyDescent="0.2">
      <c r="A289" s="45">
        <v>27</v>
      </c>
      <c r="B289" s="35" t="s">
        <v>85</v>
      </c>
      <c r="C289" s="34">
        <v>0</v>
      </c>
      <c r="D289" s="34">
        <v>0</v>
      </c>
      <c r="E289" s="34">
        <v>0</v>
      </c>
      <c r="F289" s="34">
        <v>0</v>
      </c>
      <c r="G289" s="34">
        <v>0</v>
      </c>
    </row>
    <row r="290" spans="1:7" ht="25.5" x14ac:dyDescent="0.2">
      <c r="A290" s="45">
        <v>28</v>
      </c>
      <c r="B290" s="35" t="s">
        <v>40</v>
      </c>
      <c r="C290" s="34">
        <v>0</v>
      </c>
      <c r="D290" s="34">
        <v>94973</v>
      </c>
      <c r="E290" s="34">
        <v>0</v>
      </c>
      <c r="F290" s="34">
        <v>0</v>
      </c>
      <c r="G290" s="34">
        <v>0</v>
      </c>
    </row>
    <row r="291" spans="1:7" x14ac:dyDescent="0.2">
      <c r="A291" s="45">
        <v>29</v>
      </c>
      <c r="B291" s="35" t="s">
        <v>39</v>
      </c>
      <c r="C291" s="34">
        <v>0</v>
      </c>
      <c r="D291" s="34">
        <v>0</v>
      </c>
      <c r="E291" s="34">
        <v>0</v>
      </c>
      <c r="F291" s="34">
        <v>0</v>
      </c>
      <c r="G291" s="34">
        <v>0</v>
      </c>
    </row>
    <row r="292" spans="1:7" x14ac:dyDescent="0.2">
      <c r="A292" s="45">
        <v>30</v>
      </c>
      <c r="B292" s="35" t="s">
        <v>38</v>
      </c>
      <c r="C292" s="34">
        <v>0</v>
      </c>
      <c r="D292" s="34">
        <v>0</v>
      </c>
      <c r="E292" s="34">
        <v>0</v>
      </c>
      <c r="F292" s="34">
        <v>0</v>
      </c>
      <c r="G292" s="34">
        <v>153207</v>
      </c>
    </row>
    <row r="293" spans="1:7" ht="13.5" thickBot="1" x14ac:dyDescent="0.25">
      <c r="A293" s="53">
        <v>31</v>
      </c>
      <c r="B293" s="33" t="s">
        <v>37</v>
      </c>
      <c r="C293" s="32">
        <v>0</v>
      </c>
      <c r="D293" s="32">
        <v>0</v>
      </c>
      <c r="E293" s="32">
        <v>31863</v>
      </c>
      <c r="F293" s="32">
        <v>0</v>
      </c>
      <c r="G293" s="32">
        <v>0</v>
      </c>
    </row>
    <row r="294" spans="1:7" ht="13.5" thickBot="1" x14ac:dyDescent="0.25">
      <c r="A294" s="44">
        <v>32</v>
      </c>
      <c r="B294" s="25" t="s">
        <v>84</v>
      </c>
      <c r="C294" s="24">
        <v>0</v>
      </c>
      <c r="D294" s="24">
        <f>SUM(D273:D293)</f>
        <v>446723</v>
      </c>
      <c r="E294" s="24">
        <f>SUM(E273:E293)</f>
        <v>31863</v>
      </c>
      <c r="F294" s="24">
        <v>0</v>
      </c>
      <c r="G294" s="24">
        <f>SUM(G263:G293)</f>
        <v>153207</v>
      </c>
    </row>
    <row r="295" spans="1:7" x14ac:dyDescent="0.2">
      <c r="A295" s="46">
        <v>33</v>
      </c>
      <c r="B295" s="30" t="s">
        <v>83</v>
      </c>
      <c r="C295" s="29">
        <v>302000</v>
      </c>
      <c r="D295" s="29">
        <v>0</v>
      </c>
      <c r="E295" s="29">
        <v>0</v>
      </c>
      <c r="F295" s="29">
        <v>0</v>
      </c>
      <c r="G295" s="29">
        <v>0</v>
      </c>
    </row>
    <row r="296" spans="1:7" x14ac:dyDescent="0.2">
      <c r="A296" s="45">
        <v>34</v>
      </c>
      <c r="B296" s="35" t="s">
        <v>82</v>
      </c>
      <c r="C296" s="34">
        <v>0</v>
      </c>
      <c r="D296" s="34">
        <v>0</v>
      </c>
      <c r="E296" s="34">
        <v>0</v>
      </c>
      <c r="F296" s="34">
        <v>0</v>
      </c>
      <c r="G296" s="34">
        <v>0</v>
      </c>
    </row>
    <row r="297" spans="1:7" ht="13.5" thickBot="1" x14ac:dyDescent="0.25">
      <c r="A297" s="45">
        <v>35</v>
      </c>
      <c r="B297" s="35" t="s">
        <v>33</v>
      </c>
      <c r="C297" s="34">
        <v>0</v>
      </c>
      <c r="D297" s="34">
        <v>0</v>
      </c>
      <c r="E297" s="34">
        <v>0</v>
      </c>
      <c r="F297" s="34">
        <v>7604084</v>
      </c>
      <c r="G297" s="34">
        <v>0</v>
      </c>
    </row>
    <row r="298" spans="1:7" ht="13.5" thickBot="1" x14ac:dyDescent="0.25">
      <c r="A298" s="44">
        <v>36</v>
      </c>
      <c r="B298" s="25" t="s">
        <v>81</v>
      </c>
      <c r="C298" s="24">
        <f>SUM(C295:C297)</f>
        <v>302000</v>
      </c>
      <c r="D298" s="24">
        <v>0</v>
      </c>
      <c r="E298" s="24">
        <v>0</v>
      </c>
      <c r="F298" s="24">
        <f>SUM(F263:F297)</f>
        <v>7604084</v>
      </c>
      <c r="G298" s="24">
        <v>0</v>
      </c>
    </row>
    <row r="299" spans="1:7" ht="25.5" x14ac:dyDescent="0.2">
      <c r="A299" s="46">
        <v>37</v>
      </c>
      <c r="B299" s="30" t="s">
        <v>31</v>
      </c>
      <c r="C299" s="29">
        <v>0</v>
      </c>
      <c r="D299" s="29">
        <v>0</v>
      </c>
      <c r="E299" s="29">
        <v>0</v>
      </c>
      <c r="F299" s="29">
        <v>0</v>
      </c>
      <c r="G299" s="29">
        <v>0</v>
      </c>
    </row>
    <row r="300" spans="1:7" ht="25.5" x14ac:dyDescent="0.2">
      <c r="A300" s="45">
        <v>38</v>
      </c>
      <c r="B300" s="35" t="s">
        <v>30</v>
      </c>
      <c r="C300" s="34">
        <v>0</v>
      </c>
      <c r="D300" s="34">
        <v>0</v>
      </c>
      <c r="E300" s="34">
        <v>0</v>
      </c>
      <c r="F300" s="34">
        <v>0</v>
      </c>
      <c r="G300" s="34">
        <v>0</v>
      </c>
    </row>
    <row r="301" spans="1:7" ht="26.25" thickBot="1" x14ac:dyDescent="0.25">
      <c r="A301" s="45">
        <v>39</v>
      </c>
      <c r="B301" s="35" t="s">
        <v>80</v>
      </c>
      <c r="C301" s="34">
        <v>0</v>
      </c>
      <c r="D301" s="34">
        <v>0</v>
      </c>
      <c r="E301" s="34">
        <v>0</v>
      </c>
      <c r="F301" s="34">
        <v>0</v>
      </c>
      <c r="G301" s="34">
        <v>0</v>
      </c>
    </row>
    <row r="302" spans="1:7" ht="13.5" thickBot="1" x14ac:dyDescent="0.25">
      <c r="A302" s="44">
        <v>40</v>
      </c>
      <c r="B302" s="25" t="s">
        <v>79</v>
      </c>
      <c r="C302" s="24">
        <v>0</v>
      </c>
      <c r="D302" s="24">
        <v>0</v>
      </c>
      <c r="E302" s="24">
        <v>0</v>
      </c>
      <c r="F302" s="24">
        <v>0</v>
      </c>
      <c r="G302" s="24">
        <v>0</v>
      </c>
    </row>
    <row r="303" spans="1:7" x14ac:dyDescent="0.2">
      <c r="A303" s="46">
        <v>41</v>
      </c>
      <c r="B303" s="30" t="s">
        <v>78</v>
      </c>
      <c r="C303" s="29">
        <v>0</v>
      </c>
      <c r="D303" s="29">
        <v>0</v>
      </c>
      <c r="E303" s="29">
        <v>0</v>
      </c>
      <c r="F303" s="29">
        <v>0</v>
      </c>
      <c r="G303" s="29">
        <v>0</v>
      </c>
    </row>
    <row r="304" spans="1:7" ht="25.5" x14ac:dyDescent="0.2">
      <c r="A304" s="45">
        <v>42</v>
      </c>
      <c r="B304" s="35" t="s">
        <v>25</v>
      </c>
      <c r="C304" s="34">
        <v>0</v>
      </c>
      <c r="D304" s="34">
        <v>0</v>
      </c>
      <c r="E304" s="34">
        <v>1840945</v>
      </c>
      <c r="F304" s="34">
        <v>0</v>
      </c>
      <c r="G304" s="34">
        <v>0</v>
      </c>
    </row>
    <row r="305" spans="1:7" ht="26.25" thickBot="1" x14ac:dyDescent="0.25">
      <c r="A305" s="53">
        <v>43</v>
      </c>
      <c r="B305" s="33" t="s">
        <v>23</v>
      </c>
      <c r="C305" s="32">
        <v>0</v>
      </c>
      <c r="D305" s="32">
        <v>0</v>
      </c>
      <c r="E305" s="32">
        <v>497055</v>
      </c>
      <c r="F305" s="32">
        <v>0</v>
      </c>
      <c r="G305" s="32">
        <v>0</v>
      </c>
    </row>
    <row r="306" spans="1:7" ht="13.5" thickBot="1" x14ac:dyDescent="0.25">
      <c r="A306" s="44">
        <v>44</v>
      </c>
      <c r="B306" s="25" t="s">
        <v>22</v>
      </c>
      <c r="C306" s="24">
        <v>0</v>
      </c>
      <c r="D306" s="24">
        <v>0</v>
      </c>
      <c r="E306" s="24">
        <f>SUM(E303:E305)</f>
        <v>2338000</v>
      </c>
      <c r="F306" s="24">
        <v>0</v>
      </c>
      <c r="G306" s="24">
        <v>0</v>
      </c>
    </row>
    <row r="307" spans="1:7" x14ac:dyDescent="0.2">
      <c r="A307" s="46">
        <v>45</v>
      </c>
      <c r="B307" s="30" t="s">
        <v>77</v>
      </c>
      <c r="C307" s="29">
        <v>0</v>
      </c>
      <c r="D307" s="29">
        <v>0</v>
      </c>
      <c r="E307" s="29">
        <v>0</v>
      </c>
      <c r="F307" s="29">
        <v>0</v>
      </c>
      <c r="G307" s="29">
        <v>0</v>
      </c>
    </row>
    <row r="308" spans="1:7" ht="26.25" thickBot="1" x14ac:dyDescent="0.25">
      <c r="A308" s="53">
        <v>46</v>
      </c>
      <c r="B308" s="33" t="s">
        <v>76</v>
      </c>
      <c r="C308" s="32">
        <v>0</v>
      </c>
      <c r="D308" s="32">
        <v>0</v>
      </c>
      <c r="E308" s="32">
        <v>0</v>
      </c>
      <c r="F308" s="32">
        <v>0</v>
      </c>
      <c r="G308" s="32">
        <v>0</v>
      </c>
    </row>
    <row r="309" spans="1:7" ht="13.5" thickBot="1" x14ac:dyDescent="0.25">
      <c r="A309" s="44">
        <v>47</v>
      </c>
      <c r="B309" s="25" t="s">
        <v>19</v>
      </c>
      <c r="C309" s="24">
        <v>0</v>
      </c>
      <c r="D309" s="24">
        <v>0</v>
      </c>
      <c r="E309" s="24">
        <v>0</v>
      </c>
      <c r="F309" s="24">
        <v>0</v>
      </c>
      <c r="G309" s="24">
        <v>0</v>
      </c>
    </row>
    <row r="310" spans="1:7" ht="25.5" x14ac:dyDescent="0.2">
      <c r="A310" s="52">
        <v>48</v>
      </c>
      <c r="B310" s="51" t="s">
        <v>75</v>
      </c>
      <c r="C310" s="50">
        <v>0</v>
      </c>
      <c r="D310" s="50">
        <v>0</v>
      </c>
      <c r="E310" s="50">
        <v>0</v>
      </c>
      <c r="F310" s="50">
        <v>0</v>
      </c>
      <c r="G310" s="50">
        <v>0</v>
      </c>
    </row>
    <row r="311" spans="1:7" ht="13.5" thickBot="1" x14ac:dyDescent="0.25">
      <c r="A311" s="49">
        <v>49</v>
      </c>
      <c r="B311" s="48" t="s">
        <v>17</v>
      </c>
      <c r="C311" s="47">
        <v>0</v>
      </c>
      <c r="D311" s="47">
        <v>0</v>
      </c>
      <c r="E311" s="47">
        <v>0</v>
      </c>
      <c r="F311" s="47">
        <v>0</v>
      </c>
      <c r="G311" s="47">
        <v>0</v>
      </c>
    </row>
    <row r="312" spans="1:7" ht="13.5" thickBot="1" x14ac:dyDescent="0.25">
      <c r="A312" s="44">
        <v>50</v>
      </c>
      <c r="B312" s="25" t="s">
        <v>74</v>
      </c>
      <c r="C312" s="24">
        <f>SUM(C298)</f>
        <v>302000</v>
      </c>
      <c r="D312" s="24">
        <f>SUM(D294)</f>
        <v>446723</v>
      </c>
      <c r="E312" s="24">
        <f>SUM(E294+E306)</f>
        <v>2369863</v>
      </c>
      <c r="F312" s="24">
        <f>SUM(F298)</f>
        <v>7604084</v>
      </c>
      <c r="G312" s="24">
        <f>SUM(G294)</f>
        <v>153207</v>
      </c>
    </row>
    <row r="313" spans="1:7" ht="25.5" x14ac:dyDescent="0.2">
      <c r="A313" s="46">
        <v>51</v>
      </c>
      <c r="B313" s="30" t="s">
        <v>73</v>
      </c>
      <c r="C313" s="29">
        <v>0</v>
      </c>
      <c r="D313" s="29">
        <v>0</v>
      </c>
      <c r="E313" s="29">
        <v>0</v>
      </c>
      <c r="F313" s="29">
        <v>0</v>
      </c>
      <c r="G313" s="29">
        <v>16000000</v>
      </c>
    </row>
    <row r="314" spans="1:7" ht="25.5" x14ac:dyDescent="0.2">
      <c r="A314" s="45">
        <v>52</v>
      </c>
      <c r="B314" s="35" t="s">
        <v>7</v>
      </c>
      <c r="C314" s="34">
        <v>0</v>
      </c>
      <c r="D314" s="34">
        <v>0</v>
      </c>
      <c r="E314" s="34">
        <v>0</v>
      </c>
      <c r="F314" s="34">
        <v>0</v>
      </c>
      <c r="G314" s="34">
        <v>0</v>
      </c>
    </row>
    <row r="315" spans="1:7" ht="26.25" thickBot="1" x14ac:dyDescent="0.25">
      <c r="A315" s="45">
        <v>53</v>
      </c>
      <c r="B315" s="35" t="s">
        <v>6</v>
      </c>
      <c r="C315" s="34">
        <v>0</v>
      </c>
      <c r="D315" s="34">
        <v>0</v>
      </c>
      <c r="E315" s="34">
        <v>0</v>
      </c>
      <c r="F315" s="34">
        <v>0</v>
      </c>
      <c r="G315" s="34">
        <v>0</v>
      </c>
    </row>
    <row r="316" spans="1:7" ht="13.5" thickBot="1" x14ac:dyDescent="0.25">
      <c r="A316" s="44">
        <v>54</v>
      </c>
      <c r="B316" s="25" t="s">
        <v>72</v>
      </c>
      <c r="C316" s="24">
        <v>0</v>
      </c>
      <c r="D316" s="24">
        <v>0</v>
      </c>
      <c r="E316" s="24">
        <v>0</v>
      </c>
      <c r="F316" s="24">
        <v>0</v>
      </c>
      <c r="G316" s="24">
        <v>16000000</v>
      </c>
    </row>
    <row r="317" spans="1:7" ht="13.5" thickBot="1" x14ac:dyDescent="0.25">
      <c r="A317" s="44">
        <v>55</v>
      </c>
      <c r="B317" s="25" t="s">
        <v>71</v>
      </c>
      <c r="C317" s="24">
        <f>SUM(C312)</f>
        <v>302000</v>
      </c>
      <c r="D317" s="24">
        <f>SUM(D312)</f>
        <v>446723</v>
      </c>
      <c r="E317" s="24">
        <f>SUM(E312)</f>
        <v>2369863</v>
      </c>
      <c r="F317" s="24">
        <f>SUM(F312)</f>
        <v>7604084</v>
      </c>
      <c r="G317" s="24">
        <f>SUM(G312+G316)</f>
        <v>16153207</v>
      </c>
    </row>
    <row r="320" spans="1:7" ht="14.25" x14ac:dyDescent="0.2">
      <c r="A320" s="4" t="s">
        <v>4</v>
      </c>
      <c r="B320" s="4"/>
      <c r="C320" s="5"/>
      <c r="D320" s="5"/>
      <c r="E320" s="5"/>
    </row>
    <row r="321" spans="1:5" ht="14.25" x14ac:dyDescent="0.2">
      <c r="A321" s="4"/>
      <c r="B321" s="4"/>
      <c r="C321" s="5"/>
      <c r="D321" s="5"/>
      <c r="E321" s="1"/>
    </row>
    <row r="322" spans="1:5" ht="14.25" x14ac:dyDescent="0.2">
      <c r="A322" s="4"/>
      <c r="B322" s="4"/>
      <c r="C322" s="3" t="s">
        <v>3</v>
      </c>
      <c r="D322" s="3"/>
      <c r="E322" s="2" t="s">
        <v>2</v>
      </c>
    </row>
    <row r="323" spans="1:5" ht="14.25" x14ac:dyDescent="0.2">
      <c r="A323" s="4"/>
      <c r="B323" s="4"/>
      <c r="C323" s="3" t="s">
        <v>1</v>
      </c>
      <c r="D323" s="3"/>
      <c r="E323" s="2" t="s">
        <v>0</v>
      </c>
    </row>
  </sheetData>
  <mergeCells count="11">
    <mergeCell ref="A261:G261"/>
    <mergeCell ref="F260:G260"/>
    <mergeCell ref="A125:J125"/>
    <mergeCell ref="I189:J189"/>
    <mergeCell ref="A190:J190"/>
    <mergeCell ref="A1:J1"/>
    <mergeCell ref="A4:J4"/>
    <mergeCell ref="I3:J3"/>
    <mergeCell ref="I64:J64"/>
    <mergeCell ref="A65:J65"/>
    <mergeCell ref="I124:J124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1322D-3A7D-4CF7-9843-A12157C1E8E7}">
  <dimension ref="A1:L85"/>
  <sheetViews>
    <sheetView topLeftCell="A52" workbookViewId="0">
      <selection activeCell="A67" sqref="A67:IV67"/>
    </sheetView>
  </sheetViews>
  <sheetFormatPr defaultRowHeight="12.75" x14ac:dyDescent="0.2"/>
  <cols>
    <col min="1" max="1" width="8.140625" customWidth="1"/>
    <col min="2" max="2" width="59.28515625" customWidth="1"/>
    <col min="3" max="7" width="20.7109375" customWidth="1"/>
  </cols>
  <sheetData>
    <row r="1" spans="1:11" ht="12.75" customHeight="1" x14ac:dyDescent="0.2">
      <c r="A1" s="43" t="s">
        <v>70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x14ac:dyDescent="0.2">
      <c r="A2" t="s">
        <v>166</v>
      </c>
    </row>
    <row r="3" spans="1:11" x14ac:dyDescent="0.2">
      <c r="D3" s="105" t="s">
        <v>15</v>
      </c>
      <c r="E3" s="105"/>
      <c r="F3" s="105"/>
    </row>
    <row r="4" spans="1:11" ht="6" customHeight="1" thickBot="1" x14ac:dyDescent="0.25"/>
    <row r="5" spans="1:11" s="1" customFormat="1" ht="17.25" customHeight="1" thickBot="1" x14ac:dyDescent="0.25">
      <c r="A5" s="20" t="s">
        <v>165</v>
      </c>
      <c r="B5" s="19"/>
      <c r="C5" s="19"/>
      <c r="D5" s="19"/>
      <c r="E5" s="19"/>
      <c r="F5" s="18"/>
    </row>
    <row r="6" spans="1:11" s="1" customFormat="1" ht="33.75" customHeight="1" x14ac:dyDescent="0.2">
      <c r="A6" s="16" t="s">
        <v>13</v>
      </c>
      <c r="B6" s="16" t="s">
        <v>12</v>
      </c>
      <c r="C6" s="16" t="s">
        <v>11</v>
      </c>
      <c r="D6" s="16" t="s">
        <v>10</v>
      </c>
      <c r="E6" s="16"/>
      <c r="F6" s="16" t="s">
        <v>9</v>
      </c>
    </row>
    <row r="7" spans="1:11" x14ac:dyDescent="0.2">
      <c r="A7" s="100">
        <v>1</v>
      </c>
      <c r="B7" s="99" t="s">
        <v>164</v>
      </c>
      <c r="C7" s="98">
        <v>47225575</v>
      </c>
      <c r="D7" s="98">
        <v>47778937</v>
      </c>
      <c r="E7" s="98"/>
      <c r="F7" s="98">
        <v>47778937</v>
      </c>
    </row>
    <row r="8" spans="1:11" x14ac:dyDescent="0.2">
      <c r="A8" s="100">
        <v>2</v>
      </c>
      <c r="B8" s="99" t="s">
        <v>163</v>
      </c>
      <c r="C8" s="98">
        <v>3600000</v>
      </c>
      <c r="D8" s="98">
        <v>4529000</v>
      </c>
      <c r="E8" s="98"/>
      <c r="F8" s="98">
        <v>4518758</v>
      </c>
    </row>
    <row r="9" spans="1:11" x14ac:dyDescent="0.2">
      <c r="A9" s="100">
        <v>3</v>
      </c>
      <c r="B9" s="99" t="s">
        <v>162</v>
      </c>
      <c r="C9" s="98">
        <v>2600000</v>
      </c>
      <c r="D9" s="98">
        <v>2017623</v>
      </c>
      <c r="E9" s="98"/>
      <c r="F9" s="98">
        <v>2017623</v>
      </c>
    </row>
    <row r="10" spans="1:11" x14ac:dyDescent="0.2">
      <c r="A10" s="100">
        <v>4</v>
      </c>
      <c r="B10" s="99" t="s">
        <v>161</v>
      </c>
      <c r="C10" s="98">
        <v>750000</v>
      </c>
      <c r="D10" s="98">
        <v>669338</v>
      </c>
      <c r="E10" s="98"/>
      <c r="F10" s="98">
        <v>654338</v>
      </c>
    </row>
    <row r="11" spans="1:11" ht="13.5" thickBot="1" x14ac:dyDescent="0.25">
      <c r="A11" s="94">
        <v>5</v>
      </c>
      <c r="B11" s="93" t="s">
        <v>160</v>
      </c>
      <c r="C11" s="92">
        <v>752266</v>
      </c>
      <c r="D11" s="92">
        <v>1572145</v>
      </c>
      <c r="E11" s="92"/>
      <c r="F11" s="92">
        <v>1572145</v>
      </c>
    </row>
    <row r="12" spans="1:11" s="41" customFormat="1" ht="13.5" thickBot="1" x14ac:dyDescent="0.25">
      <c r="A12" s="9">
        <v>6</v>
      </c>
      <c r="B12" s="8" t="s">
        <v>98</v>
      </c>
      <c r="C12" s="7">
        <f>SUM(C7:C11)</f>
        <v>54927841</v>
      </c>
      <c r="D12" s="7">
        <f>SUM(D7:D11)</f>
        <v>56567043</v>
      </c>
      <c r="E12" s="104"/>
      <c r="F12" s="6">
        <f>SUM(F7:F11)</f>
        <v>56541801</v>
      </c>
    </row>
    <row r="13" spans="1:11" ht="13.5" thickBot="1" x14ac:dyDescent="0.25">
      <c r="A13" s="94">
        <v>7</v>
      </c>
      <c r="B13" s="93" t="s">
        <v>96</v>
      </c>
      <c r="C13" s="92">
        <v>326100</v>
      </c>
      <c r="D13" s="92">
        <v>1060000</v>
      </c>
      <c r="E13" s="92"/>
      <c r="F13" s="92">
        <v>1060000</v>
      </c>
    </row>
    <row r="14" spans="1:11" ht="13.5" thickBot="1" x14ac:dyDescent="0.25">
      <c r="A14" s="9">
        <v>8</v>
      </c>
      <c r="B14" s="8" t="s">
        <v>59</v>
      </c>
      <c r="C14" s="7">
        <f>SUM(C13)</f>
        <v>326100</v>
      </c>
      <c r="D14" s="7">
        <f>SUM(D13)</f>
        <v>1060000</v>
      </c>
      <c r="E14" s="104"/>
      <c r="F14" s="6">
        <f>SUM(F13)</f>
        <v>1060000</v>
      </c>
    </row>
    <row r="15" spans="1:11" ht="13.5" thickBot="1" x14ac:dyDescent="0.25">
      <c r="A15" s="103">
        <v>9</v>
      </c>
      <c r="B15" s="8" t="s">
        <v>58</v>
      </c>
      <c r="C15" s="87">
        <f>SUM(C12+C14)</f>
        <v>55253941</v>
      </c>
      <c r="D15" s="87">
        <f>SUM(D12+D14)</f>
        <v>57627043</v>
      </c>
      <c r="E15" s="102"/>
      <c r="F15" s="101">
        <f>SUM(F12+F14)</f>
        <v>57601801</v>
      </c>
    </row>
    <row r="16" spans="1:11" ht="14.25" customHeight="1" thickBot="1" x14ac:dyDescent="0.25">
      <c r="A16" s="103">
        <v>10</v>
      </c>
      <c r="B16" s="88" t="s">
        <v>57</v>
      </c>
      <c r="C16" s="87">
        <v>10081079</v>
      </c>
      <c r="D16" s="87">
        <v>11465094</v>
      </c>
      <c r="E16" s="102"/>
      <c r="F16" s="101">
        <v>11465094</v>
      </c>
    </row>
    <row r="17" spans="1:6" x14ac:dyDescent="0.2">
      <c r="A17" s="97">
        <v>11</v>
      </c>
      <c r="B17" s="96" t="s">
        <v>56</v>
      </c>
      <c r="C17" s="95"/>
      <c r="D17" s="95"/>
      <c r="E17" s="95"/>
      <c r="F17" s="95">
        <v>10782045</v>
      </c>
    </row>
    <row r="18" spans="1:6" x14ac:dyDescent="0.2">
      <c r="A18" s="100">
        <v>12</v>
      </c>
      <c r="B18" s="99" t="s">
        <v>55</v>
      </c>
      <c r="C18" s="98"/>
      <c r="D18" s="98"/>
      <c r="E18" s="98"/>
      <c r="F18" s="98">
        <v>316931</v>
      </c>
    </row>
    <row r="19" spans="1:6" x14ac:dyDescent="0.2">
      <c r="A19" s="100">
        <v>13</v>
      </c>
      <c r="B19" s="14" t="s">
        <v>90</v>
      </c>
      <c r="C19" s="98"/>
      <c r="D19" s="98"/>
      <c r="E19" s="98"/>
      <c r="F19" s="98">
        <v>33289</v>
      </c>
    </row>
    <row r="20" spans="1:6" ht="14.25" customHeight="1" x14ac:dyDescent="0.2">
      <c r="A20" s="100">
        <v>14</v>
      </c>
      <c r="B20" s="99" t="s">
        <v>53</v>
      </c>
      <c r="C20" s="98"/>
      <c r="D20" s="98"/>
      <c r="E20" s="98"/>
      <c r="F20" s="98">
        <v>332829</v>
      </c>
    </row>
    <row r="21" spans="1:6" x14ac:dyDescent="0.2">
      <c r="A21" s="100">
        <v>15</v>
      </c>
      <c r="B21" s="99" t="s">
        <v>52</v>
      </c>
      <c r="C21" s="98">
        <v>489000</v>
      </c>
      <c r="D21" s="98">
        <v>489000</v>
      </c>
      <c r="E21" s="98"/>
      <c r="F21" s="98">
        <v>200119</v>
      </c>
    </row>
    <row r="22" spans="1:6" x14ac:dyDescent="0.2">
      <c r="A22" s="100">
        <v>16</v>
      </c>
      <c r="B22" s="99" t="s">
        <v>159</v>
      </c>
      <c r="C22" s="98">
        <v>1402000</v>
      </c>
      <c r="D22" s="98">
        <v>1258683</v>
      </c>
      <c r="E22" s="98"/>
      <c r="F22" s="98">
        <v>960579</v>
      </c>
    </row>
    <row r="23" spans="1:6" x14ac:dyDescent="0.2">
      <c r="A23" s="100">
        <v>17</v>
      </c>
      <c r="B23" s="99" t="s">
        <v>50</v>
      </c>
      <c r="C23" s="98">
        <v>2076952</v>
      </c>
      <c r="D23" s="98">
        <v>2076952</v>
      </c>
      <c r="E23" s="98"/>
      <c r="F23" s="98">
        <v>1693618</v>
      </c>
    </row>
    <row r="24" spans="1:6" x14ac:dyDescent="0.2">
      <c r="A24" s="100">
        <v>18</v>
      </c>
      <c r="B24" s="99" t="s">
        <v>158</v>
      </c>
      <c r="C24" s="98">
        <v>708280</v>
      </c>
      <c r="D24" s="98">
        <v>719480</v>
      </c>
      <c r="E24" s="98"/>
      <c r="F24" s="98">
        <v>659980</v>
      </c>
    </row>
    <row r="25" spans="1:6" x14ac:dyDescent="0.2">
      <c r="A25" s="100">
        <v>19</v>
      </c>
      <c r="B25" s="99" t="s">
        <v>48</v>
      </c>
      <c r="C25" s="98">
        <v>1489128</v>
      </c>
      <c r="D25" s="98">
        <v>1489128</v>
      </c>
      <c r="E25" s="98"/>
      <c r="F25" s="98">
        <v>1297080</v>
      </c>
    </row>
    <row r="26" spans="1:6" x14ac:dyDescent="0.2">
      <c r="A26" s="100">
        <v>20</v>
      </c>
      <c r="B26" s="99" t="s">
        <v>47</v>
      </c>
      <c r="C26" s="98"/>
      <c r="D26" s="98">
        <v>76389</v>
      </c>
      <c r="E26" s="98"/>
      <c r="F26" s="98">
        <v>76389</v>
      </c>
    </row>
    <row r="27" spans="1:6" x14ac:dyDescent="0.2">
      <c r="A27" s="100">
        <v>21</v>
      </c>
      <c r="B27" s="99" t="s">
        <v>157</v>
      </c>
      <c r="C27" s="98">
        <v>1010000</v>
      </c>
      <c r="D27" s="98">
        <v>1010000</v>
      </c>
      <c r="E27" s="98"/>
      <c r="F27" s="98">
        <v>632484</v>
      </c>
    </row>
    <row r="28" spans="1:6" x14ac:dyDescent="0.2">
      <c r="A28" s="100">
        <v>22</v>
      </c>
      <c r="B28" s="14" t="s">
        <v>145</v>
      </c>
      <c r="C28" s="98">
        <v>0</v>
      </c>
      <c r="D28" s="98">
        <v>1026</v>
      </c>
      <c r="E28" s="98"/>
      <c r="F28" s="98">
        <v>1026</v>
      </c>
    </row>
    <row r="29" spans="1:6" x14ac:dyDescent="0.2">
      <c r="A29" s="100">
        <v>23</v>
      </c>
      <c r="B29" s="14" t="s">
        <v>86</v>
      </c>
      <c r="C29" s="98">
        <v>3007775</v>
      </c>
      <c r="D29" s="98">
        <v>3084464</v>
      </c>
      <c r="E29" s="98"/>
      <c r="F29" s="98">
        <v>2464743</v>
      </c>
    </row>
    <row r="30" spans="1:6" ht="14.25" customHeight="1" thickBot="1" x14ac:dyDescent="0.25">
      <c r="A30" s="100">
        <v>24</v>
      </c>
      <c r="B30" s="99" t="s">
        <v>156</v>
      </c>
      <c r="C30" s="98">
        <v>2053456</v>
      </c>
      <c r="D30" s="98">
        <v>2045167</v>
      </c>
      <c r="E30" s="98"/>
      <c r="F30" s="98">
        <v>1438559</v>
      </c>
    </row>
    <row r="31" spans="1:6" ht="13.5" thickBot="1" x14ac:dyDescent="0.25">
      <c r="A31" s="9">
        <v>25</v>
      </c>
      <c r="B31" s="8" t="s">
        <v>36</v>
      </c>
      <c r="C31" s="87">
        <f>SUM(C21:C30)</f>
        <v>12236591</v>
      </c>
      <c r="D31" s="87">
        <f>SUM(D21:D30)</f>
        <v>12250289</v>
      </c>
      <c r="E31" s="87"/>
      <c r="F31" s="87">
        <f>SUM(F21:F30)</f>
        <v>9424577</v>
      </c>
    </row>
    <row r="32" spans="1:6" x14ac:dyDescent="0.2">
      <c r="A32" s="97">
        <v>26</v>
      </c>
      <c r="B32" s="96" t="s">
        <v>155</v>
      </c>
      <c r="C32" s="95">
        <v>118110</v>
      </c>
      <c r="D32" s="95">
        <v>258000</v>
      </c>
      <c r="E32" s="95"/>
      <c r="F32" s="95">
        <v>258000</v>
      </c>
    </row>
    <row r="33" spans="1:12" ht="14.25" customHeight="1" thickBot="1" x14ac:dyDescent="0.25">
      <c r="A33" s="94">
        <v>27</v>
      </c>
      <c r="B33" s="93" t="s">
        <v>154</v>
      </c>
      <c r="C33" s="92">
        <v>31890</v>
      </c>
      <c r="D33" s="92">
        <v>69660</v>
      </c>
      <c r="E33" s="92"/>
      <c r="F33" s="92">
        <v>69660</v>
      </c>
    </row>
    <row r="34" spans="1:12" ht="13.5" thickBot="1" x14ac:dyDescent="0.25">
      <c r="A34" s="9">
        <v>28</v>
      </c>
      <c r="B34" s="8" t="s">
        <v>144</v>
      </c>
      <c r="C34" s="87">
        <f>SUM(C32:C33)</f>
        <v>150000</v>
      </c>
      <c r="D34" s="87">
        <f>SUM(D32:D33)</f>
        <v>327660</v>
      </c>
      <c r="E34" s="87"/>
      <c r="F34" s="87">
        <f>SUM(F32:F33)</f>
        <v>327660</v>
      </c>
    </row>
    <row r="35" spans="1:12" ht="13.5" thickBot="1" x14ac:dyDescent="0.25">
      <c r="A35" s="91">
        <v>29</v>
      </c>
      <c r="B35" s="90" t="s">
        <v>153</v>
      </c>
      <c r="C35" s="87"/>
      <c r="D35" s="89">
        <v>880782</v>
      </c>
      <c r="E35" s="89"/>
      <c r="F35" s="87"/>
    </row>
    <row r="36" spans="1:12" ht="13.5" thickBot="1" x14ac:dyDescent="0.25">
      <c r="A36" s="91">
        <v>30</v>
      </c>
      <c r="B36" s="90" t="s">
        <v>152</v>
      </c>
      <c r="C36" s="87"/>
      <c r="D36" s="89">
        <v>237811</v>
      </c>
      <c r="E36" s="89"/>
      <c r="F36" s="87"/>
    </row>
    <row r="37" spans="1:12" ht="13.5" thickBot="1" x14ac:dyDescent="0.25">
      <c r="A37" s="9">
        <v>31</v>
      </c>
      <c r="B37" s="8" t="s">
        <v>151</v>
      </c>
      <c r="C37" s="87"/>
      <c r="D37" s="87">
        <f>SUM(D35:D36)</f>
        <v>1118593</v>
      </c>
      <c r="E37" s="87"/>
      <c r="F37" s="87"/>
    </row>
    <row r="38" spans="1:12" ht="13.5" thickBot="1" x14ac:dyDescent="0.25">
      <c r="A38" s="9">
        <v>32</v>
      </c>
      <c r="B38" s="88" t="s">
        <v>16</v>
      </c>
      <c r="C38" s="87">
        <f>SUM(C15+C16+C31+C34)</f>
        <v>77721611</v>
      </c>
      <c r="D38" s="87">
        <f>SUM(D15+D16+D31+D34+D37)</f>
        <v>82788679</v>
      </c>
      <c r="E38" s="87"/>
      <c r="F38" s="87">
        <f>SUM(F15+F16+F31+F34)</f>
        <v>78819132</v>
      </c>
    </row>
    <row r="40" spans="1:12" s="1" customFormat="1" ht="14.25" x14ac:dyDescent="0.2">
      <c r="A40" s="4" t="s">
        <v>4</v>
      </c>
      <c r="B40" s="4"/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1:12" s="1" customFormat="1" ht="14.25" x14ac:dyDescent="0.2">
      <c r="A41" s="4"/>
      <c r="B41" s="4"/>
      <c r="C41" s="5"/>
      <c r="D41" s="5"/>
      <c r="E41" s="5"/>
    </row>
    <row r="42" spans="1:12" s="1" customFormat="1" ht="14.25" x14ac:dyDescent="0.2">
      <c r="A42" s="4"/>
      <c r="B42" s="4"/>
      <c r="C42" s="3" t="s">
        <v>3</v>
      </c>
      <c r="D42" s="3"/>
      <c r="E42" s="3"/>
      <c r="F42" s="2" t="s">
        <v>2</v>
      </c>
      <c r="G42" s="2"/>
      <c r="H42" s="2"/>
    </row>
    <row r="43" spans="1:12" s="1" customFormat="1" ht="14.25" x14ac:dyDescent="0.2">
      <c r="A43" s="4"/>
      <c r="B43" s="4"/>
      <c r="C43" s="3" t="s">
        <v>1</v>
      </c>
      <c r="D43" s="3"/>
      <c r="E43" s="3"/>
      <c r="F43" s="2" t="s">
        <v>0</v>
      </c>
      <c r="G43" s="2"/>
      <c r="H43" s="2"/>
    </row>
    <row r="44" spans="1:12" s="1" customFormat="1" ht="14.25" x14ac:dyDescent="0.2">
      <c r="A44" s="4"/>
      <c r="B44" s="4"/>
      <c r="C44" s="3"/>
      <c r="D44" s="3"/>
      <c r="E44" s="3"/>
      <c r="F44" s="2"/>
      <c r="G44" s="2"/>
      <c r="H44" s="2"/>
    </row>
    <row r="45" spans="1:12" s="1" customFormat="1" ht="14.25" x14ac:dyDescent="0.2">
      <c r="A45" s="4"/>
      <c r="B45" s="4"/>
      <c r="C45" s="3"/>
      <c r="D45" s="3"/>
      <c r="E45" s="3"/>
      <c r="F45" s="2"/>
      <c r="G45" s="2"/>
      <c r="H45" s="2"/>
    </row>
    <row r="46" spans="1:12" s="1" customFormat="1" ht="14.25" x14ac:dyDescent="0.2">
      <c r="A46" s="4"/>
      <c r="B46" s="4"/>
      <c r="C46" s="3"/>
      <c r="D46" s="3"/>
      <c r="E46" s="3"/>
      <c r="F46" s="2"/>
      <c r="G46" s="2"/>
      <c r="H46" s="2"/>
    </row>
    <row r="47" spans="1:12" s="1" customFormat="1" ht="14.25" x14ac:dyDescent="0.2">
      <c r="A47" s="4"/>
      <c r="B47" s="4"/>
      <c r="C47" s="3"/>
      <c r="D47" s="3"/>
      <c r="E47" s="3"/>
      <c r="F47" s="2"/>
      <c r="G47" s="2"/>
      <c r="H47" s="2"/>
    </row>
    <row r="48" spans="1:12" s="1" customFormat="1" ht="14.25" x14ac:dyDescent="0.2">
      <c r="A48" s="43" t="s">
        <v>70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</row>
    <row r="49" spans="1:11" s="1" customFormat="1" ht="14.25" x14ac:dyDescent="0.2">
      <c r="A49" t="s">
        <v>150</v>
      </c>
      <c r="B49"/>
      <c r="C49"/>
      <c r="D49"/>
      <c r="E49"/>
      <c r="F49"/>
      <c r="G49"/>
      <c r="H49"/>
      <c r="I49"/>
      <c r="J49"/>
      <c r="K49"/>
    </row>
    <row r="50" spans="1:11" ht="13.5" thickBot="1" x14ac:dyDescent="0.25">
      <c r="D50" s="86" t="s">
        <v>15</v>
      </c>
      <c r="E50" s="86"/>
      <c r="G50" s="85"/>
    </row>
    <row r="51" spans="1:11" s="68" customFormat="1" ht="13.5" customHeight="1" thickBot="1" x14ac:dyDescent="0.25">
      <c r="A51" s="64" t="s">
        <v>149</v>
      </c>
      <c r="B51" s="63"/>
      <c r="C51" s="63"/>
      <c r="D51" s="63"/>
      <c r="E51" s="84"/>
      <c r="F51" s="83"/>
      <c r="G51" s="82"/>
    </row>
    <row r="52" spans="1:11" s="68" customFormat="1" ht="90" thickBot="1" x14ac:dyDescent="0.25">
      <c r="A52" s="81" t="s">
        <v>13</v>
      </c>
      <c r="B52" s="80" t="s">
        <v>12</v>
      </c>
      <c r="C52" s="80" t="s">
        <v>142</v>
      </c>
      <c r="D52" s="80" t="s">
        <v>148</v>
      </c>
      <c r="E52" s="79" t="s">
        <v>147</v>
      </c>
    </row>
    <row r="53" spans="1:11" s="68" customFormat="1" x14ac:dyDescent="0.2">
      <c r="A53" s="31">
        <v>1</v>
      </c>
      <c r="B53" s="73" t="s">
        <v>67</v>
      </c>
      <c r="C53" s="72">
        <v>47778937</v>
      </c>
      <c r="D53" s="72">
        <v>47778937</v>
      </c>
      <c r="E53" s="13">
        <v>0</v>
      </c>
    </row>
    <row r="54" spans="1:11" s="68" customFormat="1" x14ac:dyDescent="0.2">
      <c r="A54" s="15">
        <v>2</v>
      </c>
      <c r="B54" s="14" t="s">
        <v>66</v>
      </c>
      <c r="C54" s="13">
        <v>4518758</v>
      </c>
      <c r="D54" s="13">
        <v>4235938</v>
      </c>
      <c r="E54" s="13">
        <v>282820</v>
      </c>
    </row>
    <row r="55" spans="1:11" s="68" customFormat="1" x14ac:dyDescent="0.2">
      <c r="A55" s="15">
        <v>3</v>
      </c>
      <c r="B55" s="14" t="s">
        <v>65</v>
      </c>
      <c r="C55" s="13">
        <v>2017623</v>
      </c>
      <c r="D55" s="13">
        <v>2017623</v>
      </c>
      <c r="E55" s="13">
        <v>0</v>
      </c>
    </row>
    <row r="56" spans="1:11" s="68" customFormat="1" x14ac:dyDescent="0.2">
      <c r="A56" s="15">
        <v>4</v>
      </c>
      <c r="B56" s="14" t="s">
        <v>64</v>
      </c>
      <c r="C56" s="13">
        <v>654338</v>
      </c>
      <c r="D56" s="13">
        <v>639784</v>
      </c>
      <c r="E56" s="13">
        <v>14554</v>
      </c>
    </row>
    <row r="57" spans="1:11" s="68" customFormat="1" ht="14.25" customHeight="1" thickBot="1" x14ac:dyDescent="0.25">
      <c r="A57" s="12">
        <v>5</v>
      </c>
      <c r="B57" s="11" t="s">
        <v>63</v>
      </c>
      <c r="C57" s="10">
        <v>1572145</v>
      </c>
      <c r="D57" s="10">
        <v>1572145</v>
      </c>
      <c r="E57" s="72">
        <v>0</v>
      </c>
    </row>
    <row r="58" spans="1:11" s="68" customFormat="1" ht="13.5" thickBot="1" x14ac:dyDescent="0.25">
      <c r="A58" s="76">
        <v>6</v>
      </c>
      <c r="B58" s="77" t="s">
        <v>62</v>
      </c>
      <c r="C58" s="7">
        <f>SUM(C53:C57)</f>
        <v>56541801</v>
      </c>
      <c r="D58" s="7">
        <f>SUM(D53:D57)</f>
        <v>56244427</v>
      </c>
      <c r="E58" s="78">
        <f>SUM(E53:E57)</f>
        <v>297374</v>
      </c>
    </row>
    <row r="59" spans="1:11" s="68" customFormat="1" x14ac:dyDescent="0.2">
      <c r="A59" s="15">
        <v>7</v>
      </c>
      <c r="B59" s="14" t="s">
        <v>96</v>
      </c>
      <c r="C59" s="13">
        <v>1060000</v>
      </c>
      <c r="D59" s="13">
        <v>220000</v>
      </c>
      <c r="E59" s="13">
        <v>840000</v>
      </c>
    </row>
    <row r="60" spans="1:11" s="68" customFormat="1" ht="13.5" thickBot="1" x14ac:dyDescent="0.25">
      <c r="A60" s="12">
        <v>8</v>
      </c>
      <c r="B60" s="11" t="s">
        <v>95</v>
      </c>
      <c r="C60" s="10">
        <f>SUM(C59)</f>
        <v>1060000</v>
      </c>
      <c r="D60" s="10">
        <f>SUM(D59)</f>
        <v>220000</v>
      </c>
      <c r="E60" s="71">
        <f>SUM(E59)</f>
        <v>840000</v>
      </c>
    </row>
    <row r="61" spans="1:11" s="68" customFormat="1" ht="13.5" thickBot="1" x14ac:dyDescent="0.25">
      <c r="A61" s="76">
        <v>9</v>
      </c>
      <c r="B61" s="77" t="s">
        <v>58</v>
      </c>
      <c r="C61" s="7">
        <f>+C58+C59</f>
        <v>57601801</v>
      </c>
      <c r="D61" s="7">
        <f>+D58+D59</f>
        <v>56464427</v>
      </c>
      <c r="E61" s="70">
        <f>SUM(E58+E60)</f>
        <v>1137374</v>
      </c>
    </row>
    <row r="62" spans="1:11" s="68" customFormat="1" ht="14.25" customHeight="1" thickBot="1" x14ac:dyDescent="0.25">
      <c r="A62" s="76">
        <v>10</v>
      </c>
      <c r="B62" s="75" t="s">
        <v>93</v>
      </c>
      <c r="C62" s="74">
        <v>11465094</v>
      </c>
      <c r="D62" s="74">
        <v>11210740</v>
      </c>
      <c r="E62" s="70">
        <v>254354</v>
      </c>
    </row>
    <row r="63" spans="1:11" s="68" customFormat="1" ht="14.25" customHeight="1" x14ac:dyDescent="0.2">
      <c r="A63" s="31">
        <v>11</v>
      </c>
      <c r="B63" s="73" t="s">
        <v>92</v>
      </c>
      <c r="C63" s="72">
        <v>10782045</v>
      </c>
      <c r="D63" s="72">
        <v>10567187</v>
      </c>
      <c r="E63" s="13">
        <v>214858</v>
      </c>
    </row>
    <row r="64" spans="1:11" s="68" customFormat="1" ht="14.25" customHeight="1" x14ac:dyDescent="0.2">
      <c r="A64" s="15">
        <v>12</v>
      </c>
      <c r="B64" s="14" t="s">
        <v>91</v>
      </c>
      <c r="C64" s="13">
        <v>316931</v>
      </c>
      <c r="D64" s="13">
        <v>294607</v>
      </c>
      <c r="E64" s="13">
        <v>22324</v>
      </c>
    </row>
    <row r="65" spans="1:5" s="68" customFormat="1" ht="14.25" customHeight="1" x14ac:dyDescent="0.2">
      <c r="A65" s="15">
        <v>13</v>
      </c>
      <c r="B65" s="14" t="s">
        <v>90</v>
      </c>
      <c r="C65" s="13">
        <v>33289</v>
      </c>
      <c r="D65" s="13">
        <v>33289</v>
      </c>
      <c r="E65" s="13">
        <v>0</v>
      </c>
    </row>
    <row r="66" spans="1:5" s="68" customFormat="1" ht="14.25" customHeight="1" x14ac:dyDescent="0.2">
      <c r="A66" s="15">
        <v>14</v>
      </c>
      <c r="B66" s="14" t="s">
        <v>89</v>
      </c>
      <c r="C66" s="13">
        <v>332829</v>
      </c>
      <c r="D66" s="13">
        <v>315657</v>
      </c>
      <c r="E66" s="13">
        <v>17172</v>
      </c>
    </row>
    <row r="67" spans="1:5" s="68" customFormat="1" x14ac:dyDescent="0.2">
      <c r="A67" s="15">
        <v>15</v>
      </c>
      <c r="B67" s="14" t="s">
        <v>88</v>
      </c>
      <c r="C67" s="13">
        <v>200119</v>
      </c>
      <c r="D67" s="13">
        <v>200119</v>
      </c>
      <c r="E67" s="13">
        <v>0</v>
      </c>
    </row>
    <row r="68" spans="1:5" s="68" customFormat="1" x14ac:dyDescent="0.2">
      <c r="A68" s="15">
        <v>16</v>
      </c>
      <c r="B68" s="14" t="s">
        <v>51</v>
      </c>
      <c r="C68" s="13">
        <v>960579</v>
      </c>
      <c r="D68" s="13">
        <v>895739</v>
      </c>
      <c r="E68" s="13">
        <v>64840</v>
      </c>
    </row>
    <row r="69" spans="1:5" s="68" customFormat="1" x14ac:dyDescent="0.2">
      <c r="A69" s="15">
        <v>17</v>
      </c>
      <c r="B69" s="14" t="s">
        <v>87</v>
      </c>
      <c r="C69" s="13">
        <v>1693618</v>
      </c>
      <c r="D69" s="13">
        <v>1693618</v>
      </c>
      <c r="E69" s="13">
        <v>0</v>
      </c>
    </row>
    <row r="70" spans="1:5" s="68" customFormat="1" x14ac:dyDescent="0.2">
      <c r="A70" s="15">
        <v>18</v>
      </c>
      <c r="B70" s="14" t="s">
        <v>49</v>
      </c>
      <c r="C70" s="13">
        <v>659980</v>
      </c>
      <c r="D70" s="13">
        <v>659980</v>
      </c>
      <c r="E70" s="13">
        <v>0</v>
      </c>
    </row>
    <row r="71" spans="1:5" s="68" customFormat="1" x14ac:dyDescent="0.2">
      <c r="A71" s="15">
        <v>19</v>
      </c>
      <c r="B71" s="14" t="s">
        <v>146</v>
      </c>
      <c r="C71" s="13">
        <v>1297080</v>
      </c>
      <c r="D71" s="13">
        <v>1297080</v>
      </c>
      <c r="E71" s="13">
        <v>0</v>
      </c>
    </row>
    <row r="72" spans="1:5" s="68" customFormat="1" x14ac:dyDescent="0.2">
      <c r="A72" s="15">
        <v>20</v>
      </c>
      <c r="B72" s="14" t="s">
        <v>47</v>
      </c>
      <c r="C72" s="13">
        <v>76389</v>
      </c>
      <c r="D72" s="13"/>
      <c r="E72" s="13">
        <v>76389</v>
      </c>
    </row>
    <row r="73" spans="1:5" s="68" customFormat="1" x14ac:dyDescent="0.2">
      <c r="A73" s="15">
        <v>21</v>
      </c>
      <c r="B73" s="14" t="s">
        <v>46</v>
      </c>
      <c r="C73" s="13">
        <v>632484</v>
      </c>
      <c r="D73" s="13">
        <v>632484</v>
      </c>
      <c r="E73" s="13">
        <v>0</v>
      </c>
    </row>
    <row r="74" spans="1:5" s="68" customFormat="1" x14ac:dyDescent="0.2">
      <c r="A74" s="15">
        <v>22</v>
      </c>
      <c r="B74" s="14" t="s">
        <v>145</v>
      </c>
      <c r="C74" s="13">
        <v>1026</v>
      </c>
      <c r="D74" s="13">
        <v>1026</v>
      </c>
      <c r="E74" s="13">
        <v>0</v>
      </c>
    </row>
    <row r="75" spans="1:5" s="68" customFormat="1" x14ac:dyDescent="0.2">
      <c r="A75" s="15">
        <v>23</v>
      </c>
      <c r="B75" s="14" t="s">
        <v>42</v>
      </c>
      <c r="C75" s="13">
        <v>2464743</v>
      </c>
      <c r="D75" s="13">
        <v>2378054</v>
      </c>
      <c r="E75" s="13">
        <v>86689</v>
      </c>
    </row>
    <row r="76" spans="1:5" s="68" customFormat="1" ht="14.25" customHeight="1" thickBot="1" x14ac:dyDescent="0.25">
      <c r="A76" s="15">
        <v>24</v>
      </c>
      <c r="B76" s="14" t="s">
        <v>40</v>
      </c>
      <c r="C76" s="13">
        <v>1438559</v>
      </c>
      <c r="D76" s="13">
        <v>1379722</v>
      </c>
      <c r="E76" s="13">
        <v>58837</v>
      </c>
    </row>
    <row r="77" spans="1:5" s="68" customFormat="1" ht="14.25" customHeight="1" thickBot="1" x14ac:dyDescent="0.25">
      <c r="A77" s="9">
        <v>25</v>
      </c>
      <c r="B77" s="8" t="s">
        <v>36</v>
      </c>
      <c r="C77" s="7">
        <f>SUM(C67:C76)</f>
        <v>9424577</v>
      </c>
      <c r="D77" s="7">
        <f>SUM(D67:D76)</f>
        <v>9137822</v>
      </c>
      <c r="E77" s="70">
        <f>SUM(E67:E76)</f>
        <v>286755</v>
      </c>
    </row>
    <row r="78" spans="1:5" s="68" customFormat="1" ht="14.25" customHeight="1" x14ac:dyDescent="0.2">
      <c r="A78" s="31">
        <v>26</v>
      </c>
      <c r="B78" s="73" t="s">
        <v>25</v>
      </c>
      <c r="C78" s="72">
        <v>258000</v>
      </c>
      <c r="D78" s="72">
        <v>258000</v>
      </c>
      <c r="E78" s="13">
        <v>0</v>
      </c>
    </row>
    <row r="79" spans="1:5" s="68" customFormat="1" ht="14.25" customHeight="1" thickBot="1" x14ac:dyDescent="0.25">
      <c r="A79" s="12">
        <v>27</v>
      </c>
      <c r="B79" s="11" t="s">
        <v>23</v>
      </c>
      <c r="C79" s="10">
        <v>69660</v>
      </c>
      <c r="D79" s="10">
        <v>69660</v>
      </c>
      <c r="E79" s="71">
        <v>0</v>
      </c>
    </row>
    <row r="80" spans="1:5" s="68" customFormat="1" ht="13.5" thickBot="1" x14ac:dyDescent="0.25">
      <c r="A80" s="9">
        <v>28</v>
      </c>
      <c r="B80" s="8" t="s">
        <v>144</v>
      </c>
      <c r="C80" s="7">
        <f>+C78+C79</f>
        <v>327660</v>
      </c>
      <c r="D80" s="7">
        <f>+D78+D79</f>
        <v>327660</v>
      </c>
      <c r="E80" s="70">
        <f>SUM(E78:E79)</f>
        <v>0</v>
      </c>
    </row>
    <row r="81" spans="1:12" s="68" customFormat="1" ht="13.5" thickBot="1" x14ac:dyDescent="0.25">
      <c r="A81" s="9">
        <v>29</v>
      </c>
      <c r="B81" s="8" t="s">
        <v>16</v>
      </c>
      <c r="C81" s="7">
        <f>SUM(C61+C62+C77+C80)</f>
        <v>78819132</v>
      </c>
      <c r="D81" s="7">
        <f>SUM(D61+D62+D77+D80)</f>
        <v>77140649</v>
      </c>
      <c r="E81" s="70">
        <f>SUM(E61+E62+E77+E80)</f>
        <v>1678483</v>
      </c>
    </row>
    <row r="83" spans="1:12" s="1" customFormat="1" ht="14.25" x14ac:dyDescent="0.2">
      <c r="A83" s="4" t="s">
        <v>4</v>
      </c>
      <c r="B83" s="4"/>
      <c r="C83" s="5"/>
      <c r="D83" s="5"/>
      <c r="E83" s="5"/>
      <c r="F83" s="5"/>
      <c r="G83" s="5"/>
      <c r="H83" s="5"/>
      <c r="I83" s="5"/>
      <c r="J83" s="5"/>
      <c r="K83" s="5"/>
      <c r="L83" s="5"/>
    </row>
    <row r="84" spans="1:12" s="1" customFormat="1" ht="14.25" x14ac:dyDescent="0.2">
      <c r="A84" s="4"/>
      <c r="B84" s="4"/>
      <c r="C84" s="3" t="s">
        <v>3</v>
      </c>
      <c r="D84" s="3"/>
      <c r="E84" s="3"/>
      <c r="F84" s="2" t="s">
        <v>2</v>
      </c>
      <c r="G84" s="2"/>
      <c r="H84" s="2"/>
    </row>
    <row r="85" spans="1:12" s="1" customFormat="1" ht="14.25" x14ac:dyDescent="0.2">
      <c r="A85" s="4"/>
      <c r="B85" s="4"/>
      <c r="C85" s="3" t="s">
        <v>1</v>
      </c>
      <c r="D85" s="3"/>
      <c r="E85" s="3"/>
      <c r="F85" s="2" t="s">
        <v>0</v>
      </c>
      <c r="G85" s="2"/>
      <c r="H85" s="2"/>
    </row>
  </sheetData>
  <mergeCells count="5">
    <mergeCell ref="A5:F5"/>
    <mergeCell ref="A1:K1"/>
    <mergeCell ref="A48:K48"/>
    <mergeCell ref="D3:F3"/>
    <mergeCell ref="A51:D51"/>
  </mergeCells>
  <pageMargins left="0.25" right="0.25" top="0.75" bottom="0.75" header="0.3" footer="0.3"/>
  <pageSetup scale="8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82225-CE3D-408E-9C35-31309FE4341C}">
  <dimension ref="A1:K79"/>
  <sheetViews>
    <sheetView topLeftCell="A44" workbookViewId="0">
      <selection activeCell="A67" sqref="A67:IV67"/>
    </sheetView>
  </sheetViews>
  <sheetFormatPr defaultRowHeight="12.75" x14ac:dyDescent="0.2"/>
  <cols>
    <col min="1" max="1" width="8.140625" customWidth="1"/>
    <col min="2" max="2" width="59.28515625" customWidth="1"/>
    <col min="3" max="6" width="20.7109375" customWidth="1"/>
  </cols>
  <sheetData>
    <row r="1" spans="1:10" ht="12.75" customHeight="1" x14ac:dyDescent="0.2">
      <c r="A1" s="43" t="s">
        <v>70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x14ac:dyDescent="0.2">
      <c r="A2" t="s">
        <v>178</v>
      </c>
    </row>
    <row r="3" spans="1:10" x14ac:dyDescent="0.2">
      <c r="D3" s="105" t="s">
        <v>15</v>
      </c>
      <c r="E3" s="105"/>
    </row>
    <row r="4" spans="1:10" ht="6" customHeight="1" thickBot="1" x14ac:dyDescent="0.25"/>
    <row r="5" spans="1:10" s="1" customFormat="1" ht="17.25" customHeight="1" thickBot="1" x14ac:dyDescent="0.25">
      <c r="A5" s="20" t="s">
        <v>177</v>
      </c>
      <c r="B5" s="19"/>
      <c r="C5" s="19"/>
      <c r="D5" s="19"/>
      <c r="E5" s="18"/>
    </row>
    <row r="6" spans="1:10" s="1" customFormat="1" ht="33.75" customHeight="1" x14ac:dyDescent="0.2">
      <c r="A6" s="16" t="s">
        <v>13</v>
      </c>
      <c r="B6" s="16" t="s">
        <v>12</v>
      </c>
      <c r="C6" s="16" t="s">
        <v>11</v>
      </c>
      <c r="D6" s="16" t="s">
        <v>10</v>
      </c>
      <c r="E6" s="16" t="s">
        <v>9</v>
      </c>
    </row>
    <row r="7" spans="1:10" x14ac:dyDescent="0.2">
      <c r="A7" s="100">
        <v>1</v>
      </c>
      <c r="B7" s="99" t="s">
        <v>67</v>
      </c>
      <c r="C7" s="98">
        <v>41496273</v>
      </c>
      <c r="D7" s="98">
        <v>40291489</v>
      </c>
      <c r="E7" s="98">
        <v>40189889</v>
      </c>
    </row>
    <row r="8" spans="1:10" x14ac:dyDescent="0.2">
      <c r="A8" s="100">
        <v>2</v>
      </c>
      <c r="B8" s="99" t="s">
        <v>66</v>
      </c>
      <c r="C8" s="98">
        <v>0</v>
      </c>
      <c r="D8" s="98">
        <v>999564</v>
      </c>
      <c r="E8" s="98">
        <v>999564</v>
      </c>
    </row>
    <row r="9" spans="1:10" x14ac:dyDescent="0.2">
      <c r="A9" s="100">
        <v>3</v>
      </c>
      <c r="B9" s="14" t="s">
        <v>170</v>
      </c>
      <c r="C9" s="98">
        <v>1689975</v>
      </c>
      <c r="D9" s="98">
        <v>1689975</v>
      </c>
      <c r="E9" s="98">
        <v>1689975</v>
      </c>
    </row>
    <row r="10" spans="1:10" x14ac:dyDescent="0.2">
      <c r="A10" s="100">
        <v>3</v>
      </c>
      <c r="B10" s="99" t="s">
        <v>65</v>
      </c>
      <c r="C10" s="98">
        <v>1680000</v>
      </c>
      <c r="D10" s="98">
        <v>1326673</v>
      </c>
      <c r="E10" s="98">
        <v>1326673</v>
      </c>
    </row>
    <row r="11" spans="1:10" x14ac:dyDescent="0.2">
      <c r="A11" s="100">
        <v>4</v>
      </c>
      <c r="B11" s="99" t="s">
        <v>64</v>
      </c>
      <c r="C11" s="98">
        <v>168410</v>
      </c>
      <c r="D11" s="98">
        <v>114900</v>
      </c>
      <c r="E11" s="98">
        <v>64900</v>
      </c>
    </row>
    <row r="12" spans="1:10" ht="13.5" thickBot="1" x14ac:dyDescent="0.25">
      <c r="A12" s="94">
        <v>5</v>
      </c>
      <c r="B12" s="93" t="s">
        <v>63</v>
      </c>
      <c r="C12" s="92">
        <v>984999</v>
      </c>
      <c r="D12" s="92">
        <v>1061597</v>
      </c>
      <c r="E12" s="92">
        <v>1061597</v>
      </c>
    </row>
    <row r="13" spans="1:10" s="41" customFormat="1" ht="13.5" thickBot="1" x14ac:dyDescent="0.25">
      <c r="A13" s="9">
        <v>6</v>
      </c>
      <c r="B13" s="8" t="s">
        <v>62</v>
      </c>
      <c r="C13" s="7">
        <f>SUM(C7:C12)</f>
        <v>46019657</v>
      </c>
      <c r="D13" s="7">
        <f>SUM(D7:D12)</f>
        <v>45484198</v>
      </c>
      <c r="E13" s="7">
        <f>SUM(E7:E12)</f>
        <v>45332598</v>
      </c>
    </row>
    <row r="14" spans="1:10" s="41" customFormat="1" x14ac:dyDescent="0.2">
      <c r="A14" s="126">
        <v>7</v>
      </c>
      <c r="B14" s="125" t="s">
        <v>96</v>
      </c>
      <c r="C14" s="124">
        <v>579405</v>
      </c>
      <c r="D14" s="124">
        <v>675345</v>
      </c>
      <c r="E14" s="124">
        <v>675345</v>
      </c>
    </row>
    <row r="15" spans="1:10" s="41" customFormat="1" ht="13.5" thickBot="1" x14ac:dyDescent="0.25">
      <c r="A15" s="28">
        <v>8</v>
      </c>
      <c r="B15" s="123" t="s">
        <v>95</v>
      </c>
      <c r="C15" s="122">
        <f>SUM(C14)</f>
        <v>579405</v>
      </c>
      <c r="D15" s="122">
        <f>SUM(D14)</f>
        <v>675345</v>
      </c>
      <c r="E15" s="122">
        <f>SUM(E14)</f>
        <v>675345</v>
      </c>
    </row>
    <row r="16" spans="1:10" ht="13.5" thickBot="1" x14ac:dyDescent="0.25">
      <c r="A16" s="9">
        <v>9</v>
      </c>
      <c r="B16" s="77" t="s">
        <v>58</v>
      </c>
      <c r="C16" s="87">
        <f>SUM(C13+C15)</f>
        <v>46599062</v>
      </c>
      <c r="D16" s="87">
        <f>SUM(D13+D15)</f>
        <v>46159543</v>
      </c>
      <c r="E16" s="87">
        <f>SUM(E13+E15)</f>
        <v>46007943</v>
      </c>
    </row>
    <row r="17" spans="1:8" ht="13.5" thickBot="1" x14ac:dyDescent="0.25">
      <c r="A17" s="9">
        <v>10</v>
      </c>
      <c r="B17" s="88" t="s">
        <v>93</v>
      </c>
      <c r="C17" s="87">
        <v>8726377</v>
      </c>
      <c r="D17" s="87">
        <v>9215896</v>
      </c>
      <c r="E17" s="101">
        <v>9215896</v>
      </c>
    </row>
    <row r="18" spans="1:8" x14ac:dyDescent="0.2">
      <c r="A18" s="97">
        <v>11</v>
      </c>
      <c r="B18" s="96" t="s">
        <v>56</v>
      </c>
      <c r="C18" s="95">
        <v>0</v>
      </c>
      <c r="D18" s="95">
        <v>0</v>
      </c>
      <c r="E18" s="95">
        <v>8771061</v>
      </c>
    </row>
    <row r="19" spans="1:8" x14ac:dyDescent="0.2">
      <c r="A19" s="100">
        <v>12</v>
      </c>
      <c r="B19" s="99" t="s">
        <v>55</v>
      </c>
      <c r="C19" s="98">
        <v>0</v>
      </c>
      <c r="D19" s="98">
        <v>0</v>
      </c>
      <c r="E19" s="98">
        <v>192482</v>
      </c>
    </row>
    <row r="20" spans="1:8" x14ac:dyDescent="0.2">
      <c r="A20" s="100">
        <v>13</v>
      </c>
      <c r="B20" s="14" t="s">
        <v>90</v>
      </c>
      <c r="C20" s="98">
        <v>0</v>
      </c>
      <c r="D20" s="98">
        <v>0</v>
      </c>
      <c r="E20" s="98">
        <v>58233</v>
      </c>
    </row>
    <row r="21" spans="1:8" ht="14.25" customHeight="1" x14ac:dyDescent="0.2">
      <c r="A21" s="100">
        <v>14</v>
      </c>
      <c r="B21" s="99" t="s">
        <v>89</v>
      </c>
      <c r="C21" s="98">
        <v>0</v>
      </c>
      <c r="D21" s="98">
        <v>0</v>
      </c>
      <c r="E21" s="98">
        <v>194120</v>
      </c>
    </row>
    <row r="22" spans="1:8" x14ac:dyDescent="0.2">
      <c r="A22" s="100">
        <v>15</v>
      </c>
      <c r="B22" s="99" t="s">
        <v>88</v>
      </c>
      <c r="C22" s="98">
        <v>600000</v>
      </c>
      <c r="D22" s="98">
        <v>600000</v>
      </c>
      <c r="E22" s="98">
        <v>346840</v>
      </c>
    </row>
    <row r="23" spans="1:8" x14ac:dyDescent="0.2">
      <c r="A23" s="100">
        <v>16</v>
      </c>
      <c r="B23" s="99" t="s">
        <v>51</v>
      </c>
      <c r="C23" s="98">
        <v>630000</v>
      </c>
      <c r="D23" s="98">
        <v>651620</v>
      </c>
      <c r="E23" s="98">
        <v>636467</v>
      </c>
    </row>
    <row r="24" spans="1:8" x14ac:dyDescent="0.2">
      <c r="A24" s="100">
        <v>17</v>
      </c>
      <c r="B24" s="99" t="s">
        <v>87</v>
      </c>
      <c r="C24" s="98">
        <v>164376</v>
      </c>
      <c r="D24" s="98">
        <v>166933</v>
      </c>
      <c r="E24" s="98">
        <v>118937</v>
      </c>
    </row>
    <row r="25" spans="1:8" x14ac:dyDescent="0.2">
      <c r="A25" s="100">
        <v>18</v>
      </c>
      <c r="B25" s="99" t="s">
        <v>49</v>
      </c>
      <c r="C25" s="98">
        <v>102000</v>
      </c>
      <c r="D25" s="98">
        <v>99443</v>
      </c>
      <c r="E25" s="98">
        <v>94944</v>
      </c>
    </row>
    <row r="26" spans="1:8" x14ac:dyDescent="0.2">
      <c r="A26" s="100">
        <v>19</v>
      </c>
      <c r="B26" s="96" t="s">
        <v>146</v>
      </c>
      <c r="C26" s="95">
        <v>1619976</v>
      </c>
      <c r="D26" s="95">
        <v>1619976</v>
      </c>
      <c r="E26" s="95">
        <v>1052133</v>
      </c>
    </row>
    <row r="27" spans="1:8" x14ac:dyDescent="0.2">
      <c r="A27" s="100">
        <v>20</v>
      </c>
      <c r="B27" s="99" t="s">
        <v>47</v>
      </c>
      <c r="C27" s="98">
        <v>6935500</v>
      </c>
      <c r="D27" s="98">
        <v>6935500</v>
      </c>
      <c r="E27" s="98">
        <v>6239525</v>
      </c>
    </row>
    <row r="28" spans="1:8" x14ac:dyDescent="0.2">
      <c r="A28" s="100">
        <v>21</v>
      </c>
      <c r="B28" s="99" t="s">
        <v>46</v>
      </c>
      <c r="C28" s="98">
        <v>140000</v>
      </c>
      <c r="D28" s="98">
        <v>151377</v>
      </c>
      <c r="E28" s="98">
        <v>151043</v>
      </c>
    </row>
    <row r="29" spans="1:8" x14ac:dyDescent="0.2">
      <c r="A29" s="100">
        <v>22</v>
      </c>
      <c r="B29" s="99" t="s">
        <v>86</v>
      </c>
      <c r="C29" s="98">
        <v>803720</v>
      </c>
      <c r="D29" s="98">
        <v>770927</v>
      </c>
      <c r="E29" s="98">
        <v>625872</v>
      </c>
    </row>
    <row r="30" spans="1:8" x14ac:dyDescent="0.2">
      <c r="A30" s="100">
        <v>23</v>
      </c>
      <c r="B30" s="96" t="s">
        <v>176</v>
      </c>
      <c r="C30" s="95">
        <v>55000</v>
      </c>
      <c r="D30" s="95">
        <v>5000</v>
      </c>
      <c r="E30" s="95">
        <v>0</v>
      </c>
    </row>
    <row r="31" spans="1:8" ht="13.5" thickBot="1" x14ac:dyDescent="0.25">
      <c r="A31" s="100">
        <v>24</v>
      </c>
      <c r="B31" s="99" t="s">
        <v>40</v>
      </c>
      <c r="C31" s="98">
        <v>2769737</v>
      </c>
      <c r="D31" s="98">
        <v>2769533</v>
      </c>
      <c r="E31" s="98">
        <v>2273795</v>
      </c>
    </row>
    <row r="32" spans="1:8" ht="14.25" customHeight="1" thickBot="1" x14ac:dyDescent="0.25">
      <c r="A32" s="9">
        <v>25</v>
      </c>
      <c r="B32" s="8" t="s">
        <v>36</v>
      </c>
      <c r="C32" s="87">
        <f>SUM(C22:C31)</f>
        <v>13820309</v>
      </c>
      <c r="D32" s="87">
        <f>SUM(D22:D31)</f>
        <v>13770309</v>
      </c>
      <c r="E32" s="87">
        <f>SUM(E22:E31)</f>
        <v>11539556</v>
      </c>
      <c r="H32" s="36"/>
    </row>
    <row r="33" spans="1:11" ht="14.25" customHeight="1" thickBot="1" x14ac:dyDescent="0.25">
      <c r="A33" s="91">
        <v>26</v>
      </c>
      <c r="B33" s="90" t="s">
        <v>168</v>
      </c>
      <c r="C33" s="87"/>
      <c r="D33" s="89">
        <v>790160</v>
      </c>
      <c r="E33" s="89">
        <v>310308</v>
      </c>
      <c r="H33" s="36"/>
    </row>
    <row r="34" spans="1:11" ht="14.25" customHeight="1" thickBot="1" x14ac:dyDescent="0.25">
      <c r="A34" s="91">
        <v>27</v>
      </c>
      <c r="B34" s="90" t="s">
        <v>175</v>
      </c>
      <c r="C34" s="87"/>
      <c r="D34" s="89">
        <v>213343</v>
      </c>
      <c r="E34" s="89">
        <v>46737</v>
      </c>
      <c r="H34" s="36"/>
    </row>
    <row r="35" spans="1:11" ht="14.25" customHeight="1" thickBot="1" x14ac:dyDescent="0.25">
      <c r="A35" s="9">
        <v>28</v>
      </c>
      <c r="B35" s="8" t="s">
        <v>174</v>
      </c>
      <c r="C35" s="87"/>
      <c r="D35" s="87">
        <f>SUM(D33:D34)</f>
        <v>1003503</v>
      </c>
      <c r="E35" s="87">
        <f>SUM(E33:E34)</f>
        <v>357045</v>
      </c>
      <c r="H35" s="36"/>
    </row>
    <row r="36" spans="1:11" ht="13.5" thickBot="1" x14ac:dyDescent="0.25">
      <c r="A36" s="9">
        <v>29</v>
      </c>
      <c r="B36" s="8" t="s">
        <v>16</v>
      </c>
      <c r="C36" s="87">
        <f>SUM(C16+C17+C32)</f>
        <v>69145748</v>
      </c>
      <c r="D36" s="87">
        <f>SUM(D16+D17+D32+D35)</f>
        <v>70149251</v>
      </c>
      <c r="E36" s="87">
        <f>SUM(E16+E17+E32+E35)</f>
        <v>67120440</v>
      </c>
    </row>
    <row r="38" spans="1:11" s="1" customFormat="1" ht="14.25" x14ac:dyDescent="0.2">
      <c r="A38" s="4" t="s">
        <v>4</v>
      </c>
      <c r="B38" s="4"/>
      <c r="C38" s="5"/>
      <c r="D38" s="5"/>
      <c r="E38" s="5"/>
      <c r="F38" s="5"/>
      <c r="G38" s="5"/>
      <c r="H38" s="5"/>
      <c r="I38" s="5"/>
      <c r="J38" s="5"/>
      <c r="K38" s="5"/>
    </row>
    <row r="39" spans="1:11" s="1" customFormat="1" ht="14.25" x14ac:dyDescent="0.2">
      <c r="A39" s="4"/>
      <c r="B39" s="4"/>
      <c r="C39" s="3" t="s">
        <v>3</v>
      </c>
      <c r="D39" s="3"/>
      <c r="E39" s="2" t="s">
        <v>2</v>
      </c>
      <c r="F39" s="2"/>
      <c r="G39" s="2"/>
    </row>
    <row r="40" spans="1:11" s="1" customFormat="1" ht="14.25" x14ac:dyDescent="0.2">
      <c r="A40" s="4"/>
      <c r="B40" s="4"/>
      <c r="C40" s="3" t="s">
        <v>1</v>
      </c>
      <c r="D40" s="3"/>
      <c r="E40" s="2" t="s">
        <v>0</v>
      </c>
      <c r="F40" s="2"/>
      <c r="G40" s="2"/>
    </row>
    <row r="41" spans="1:11" ht="12.75" customHeight="1" x14ac:dyDescent="0.2">
      <c r="A41" s="43" t="s">
        <v>70</v>
      </c>
      <c r="B41" s="43"/>
      <c r="C41" s="43"/>
      <c r="D41" s="43"/>
      <c r="E41" s="43"/>
      <c r="F41" s="43"/>
      <c r="G41" s="43"/>
      <c r="H41" s="43"/>
      <c r="I41" s="43"/>
      <c r="J41" s="43"/>
    </row>
    <row r="42" spans="1:11" x14ac:dyDescent="0.2">
      <c r="A42" t="s">
        <v>173</v>
      </c>
    </row>
    <row r="43" spans="1:11" ht="13.5" thickBot="1" x14ac:dyDescent="0.25">
      <c r="D43" s="105" t="s">
        <v>15</v>
      </c>
      <c r="E43" s="105"/>
    </row>
    <row r="44" spans="1:11" s="68" customFormat="1" ht="12.75" customHeight="1" thickBot="1" x14ac:dyDescent="0.25">
      <c r="A44" s="64" t="s">
        <v>172</v>
      </c>
      <c r="B44" s="63"/>
      <c r="C44" s="63"/>
      <c r="D44" s="63"/>
      <c r="E44" s="62"/>
      <c r="F44" s="121"/>
    </row>
    <row r="45" spans="1:11" s="68" customFormat="1" ht="51" x14ac:dyDescent="0.2">
      <c r="A45" s="120" t="s">
        <v>13</v>
      </c>
      <c r="B45" s="119" t="s">
        <v>12</v>
      </c>
      <c r="C45" s="119" t="s">
        <v>142</v>
      </c>
      <c r="D45" s="119" t="s">
        <v>171</v>
      </c>
      <c r="E45" s="119" t="s">
        <v>108</v>
      </c>
    </row>
    <row r="46" spans="1:11" s="68" customFormat="1" x14ac:dyDescent="0.2">
      <c r="A46" s="15">
        <v>1</v>
      </c>
      <c r="B46" s="118" t="s">
        <v>67</v>
      </c>
      <c r="C46" s="110">
        <v>40189889</v>
      </c>
      <c r="D46" s="110">
        <v>37278700</v>
      </c>
      <c r="E46" s="110">
        <v>2911189</v>
      </c>
    </row>
    <row r="47" spans="1:11" s="68" customFormat="1" x14ac:dyDescent="0.2">
      <c r="A47" s="15">
        <v>2</v>
      </c>
      <c r="B47" s="118" t="s">
        <v>66</v>
      </c>
      <c r="C47" s="110">
        <v>999564</v>
      </c>
      <c r="D47" s="110">
        <v>950420</v>
      </c>
      <c r="E47" s="110">
        <v>49144</v>
      </c>
    </row>
    <row r="48" spans="1:11" s="68" customFormat="1" x14ac:dyDescent="0.2">
      <c r="A48" s="15">
        <v>3</v>
      </c>
      <c r="B48" s="35" t="s">
        <v>170</v>
      </c>
      <c r="C48" s="110">
        <v>1689975</v>
      </c>
      <c r="D48" s="110">
        <v>1689975</v>
      </c>
      <c r="E48" s="110">
        <v>0</v>
      </c>
    </row>
    <row r="49" spans="1:5" s="68" customFormat="1" x14ac:dyDescent="0.2">
      <c r="A49" s="15">
        <v>3</v>
      </c>
      <c r="B49" s="118" t="s">
        <v>65</v>
      </c>
      <c r="C49" s="110">
        <v>1326673</v>
      </c>
      <c r="D49" s="34">
        <v>1200761</v>
      </c>
      <c r="E49" s="110">
        <v>125912</v>
      </c>
    </row>
    <row r="50" spans="1:5" s="68" customFormat="1" x14ac:dyDescent="0.2">
      <c r="A50" s="15">
        <v>4</v>
      </c>
      <c r="B50" s="118" t="s">
        <v>64</v>
      </c>
      <c r="C50" s="110">
        <v>64900</v>
      </c>
      <c r="D50" s="110">
        <v>64900</v>
      </c>
      <c r="E50" s="110">
        <v>0</v>
      </c>
    </row>
    <row r="51" spans="1:5" s="68" customFormat="1" x14ac:dyDescent="0.2">
      <c r="A51" s="15">
        <v>5</v>
      </c>
      <c r="B51" s="118" t="s">
        <v>63</v>
      </c>
      <c r="C51" s="110">
        <v>1061597</v>
      </c>
      <c r="D51" s="110">
        <v>920272</v>
      </c>
      <c r="E51" s="110">
        <v>141325</v>
      </c>
    </row>
    <row r="52" spans="1:5" s="68" customFormat="1" x14ac:dyDescent="0.2">
      <c r="A52" s="15">
        <v>6</v>
      </c>
      <c r="B52" s="117" t="s">
        <v>62</v>
      </c>
      <c r="C52" s="116">
        <f>SUM(C46:C51)</f>
        <v>45332598</v>
      </c>
      <c r="D52" s="116">
        <f>SUM(D46:D51)</f>
        <v>42105028</v>
      </c>
      <c r="E52" s="116">
        <f>SUM(E46:E51)</f>
        <v>3227570</v>
      </c>
    </row>
    <row r="53" spans="1:5" s="68" customFormat="1" x14ac:dyDescent="0.2">
      <c r="A53" s="15">
        <v>7</v>
      </c>
      <c r="B53" s="118" t="s">
        <v>96</v>
      </c>
      <c r="C53" s="110">
        <v>675345</v>
      </c>
      <c r="D53" s="110">
        <v>675345</v>
      </c>
      <c r="E53" s="110">
        <v>0</v>
      </c>
    </row>
    <row r="54" spans="1:5" s="68" customFormat="1" x14ac:dyDescent="0.2">
      <c r="A54" s="15">
        <v>8</v>
      </c>
      <c r="B54" s="117" t="s">
        <v>95</v>
      </c>
      <c r="C54" s="116">
        <f>+C53</f>
        <v>675345</v>
      </c>
      <c r="D54" s="116">
        <f>+D53</f>
        <v>675345</v>
      </c>
      <c r="E54" s="116">
        <f>+E53</f>
        <v>0</v>
      </c>
    </row>
    <row r="55" spans="1:5" s="68" customFormat="1" ht="13.5" thickBot="1" x14ac:dyDescent="0.25">
      <c r="A55" s="115">
        <v>9</v>
      </c>
      <c r="B55" s="114" t="s">
        <v>58</v>
      </c>
      <c r="C55" s="113">
        <f>SUM(C52+C54)</f>
        <v>46007943</v>
      </c>
      <c r="D55" s="113">
        <f>SUM(D52+D54)</f>
        <v>42780373</v>
      </c>
      <c r="E55" s="113">
        <f>SUM(E52)</f>
        <v>3227570</v>
      </c>
    </row>
    <row r="56" spans="1:5" s="68" customFormat="1" ht="13.5" thickBot="1" x14ac:dyDescent="0.25">
      <c r="A56" s="9">
        <v>10</v>
      </c>
      <c r="B56" s="25" t="s">
        <v>93</v>
      </c>
      <c r="C56" s="106">
        <v>9215896</v>
      </c>
      <c r="D56" s="106">
        <v>8563559</v>
      </c>
      <c r="E56" s="112">
        <v>652337</v>
      </c>
    </row>
    <row r="57" spans="1:5" s="68" customFormat="1" x14ac:dyDescent="0.2">
      <c r="A57" s="31">
        <v>11</v>
      </c>
      <c r="B57" s="111" t="s">
        <v>169</v>
      </c>
      <c r="C57" s="109">
        <v>8771061</v>
      </c>
      <c r="D57" s="109">
        <v>8161812</v>
      </c>
      <c r="E57" s="109">
        <v>609249</v>
      </c>
    </row>
    <row r="58" spans="1:5" s="68" customFormat="1" x14ac:dyDescent="0.2">
      <c r="A58" s="15">
        <v>12</v>
      </c>
      <c r="B58" s="35" t="s">
        <v>55</v>
      </c>
      <c r="C58" s="110">
        <v>192482</v>
      </c>
      <c r="D58" s="110">
        <v>171681</v>
      </c>
      <c r="E58" s="110">
        <v>20801</v>
      </c>
    </row>
    <row r="59" spans="1:5" s="68" customFormat="1" x14ac:dyDescent="0.2">
      <c r="A59" s="15">
        <v>13</v>
      </c>
      <c r="B59" s="35" t="s">
        <v>90</v>
      </c>
      <c r="C59" s="110">
        <v>58233</v>
      </c>
      <c r="D59" s="110">
        <v>58233</v>
      </c>
      <c r="E59" s="110">
        <v>0</v>
      </c>
    </row>
    <row r="60" spans="1:5" s="68" customFormat="1" x14ac:dyDescent="0.2">
      <c r="A60" s="15">
        <v>14</v>
      </c>
      <c r="B60" s="35" t="s">
        <v>89</v>
      </c>
      <c r="C60" s="110">
        <v>194120</v>
      </c>
      <c r="D60" s="110">
        <v>171833</v>
      </c>
      <c r="E60" s="110">
        <v>22287</v>
      </c>
    </row>
    <row r="61" spans="1:5" s="68" customFormat="1" ht="14.25" customHeight="1" x14ac:dyDescent="0.2">
      <c r="A61" s="15">
        <v>15</v>
      </c>
      <c r="B61" s="35" t="s">
        <v>52</v>
      </c>
      <c r="C61" s="110">
        <v>346840</v>
      </c>
      <c r="D61" s="110">
        <v>346840</v>
      </c>
      <c r="E61" s="110">
        <v>0</v>
      </c>
    </row>
    <row r="62" spans="1:5" s="68" customFormat="1" ht="14.25" customHeight="1" x14ac:dyDescent="0.2">
      <c r="A62" s="15">
        <v>16</v>
      </c>
      <c r="B62" s="35" t="s">
        <v>159</v>
      </c>
      <c r="C62" s="110">
        <v>636467</v>
      </c>
      <c r="D62" s="110">
        <v>636467</v>
      </c>
      <c r="E62" s="110">
        <v>0</v>
      </c>
    </row>
    <row r="63" spans="1:5" s="68" customFormat="1" x14ac:dyDescent="0.2">
      <c r="A63" s="15">
        <v>17</v>
      </c>
      <c r="B63" s="35" t="s">
        <v>50</v>
      </c>
      <c r="C63" s="110">
        <v>118937</v>
      </c>
      <c r="D63" s="110">
        <v>118937</v>
      </c>
      <c r="E63" s="110">
        <v>0</v>
      </c>
    </row>
    <row r="64" spans="1:5" s="68" customFormat="1" x14ac:dyDescent="0.2">
      <c r="A64" s="15">
        <v>18</v>
      </c>
      <c r="B64" s="35" t="s">
        <v>49</v>
      </c>
      <c r="C64" s="110">
        <v>94944</v>
      </c>
      <c r="D64" s="110">
        <v>94944</v>
      </c>
      <c r="E64" s="110">
        <v>0</v>
      </c>
    </row>
    <row r="65" spans="1:11" s="68" customFormat="1" x14ac:dyDescent="0.2">
      <c r="A65" s="15">
        <v>19</v>
      </c>
      <c r="B65" s="35" t="s">
        <v>48</v>
      </c>
      <c r="C65" s="110">
        <v>1052133</v>
      </c>
      <c r="D65" s="110">
        <v>1052133</v>
      </c>
      <c r="E65" s="110">
        <v>0</v>
      </c>
    </row>
    <row r="66" spans="1:11" s="68" customFormat="1" x14ac:dyDescent="0.2">
      <c r="A66" s="15">
        <v>20</v>
      </c>
      <c r="B66" s="35" t="s">
        <v>47</v>
      </c>
      <c r="C66" s="110">
        <v>6239525</v>
      </c>
      <c r="D66" s="110">
        <v>0</v>
      </c>
      <c r="E66" s="110">
        <v>6239525</v>
      </c>
    </row>
    <row r="67" spans="1:11" s="68" customFormat="1" x14ac:dyDescent="0.2">
      <c r="A67" s="15">
        <v>21</v>
      </c>
      <c r="B67" s="35" t="s">
        <v>157</v>
      </c>
      <c r="C67" s="110">
        <v>151043</v>
      </c>
      <c r="D67" s="110">
        <v>151043</v>
      </c>
      <c r="E67" s="110">
        <v>0</v>
      </c>
    </row>
    <row r="68" spans="1:11" s="68" customFormat="1" x14ac:dyDescent="0.2">
      <c r="A68" s="15">
        <v>22</v>
      </c>
      <c r="B68" s="35" t="s">
        <v>42</v>
      </c>
      <c r="C68" s="110">
        <v>625872</v>
      </c>
      <c r="D68" s="110">
        <v>625872</v>
      </c>
      <c r="E68" s="110">
        <v>0</v>
      </c>
    </row>
    <row r="69" spans="1:11" s="68" customFormat="1" ht="13.5" thickBot="1" x14ac:dyDescent="0.25">
      <c r="A69" s="15">
        <v>23</v>
      </c>
      <c r="B69" s="30" t="s">
        <v>40</v>
      </c>
      <c r="C69" s="109">
        <v>2273795</v>
      </c>
      <c r="D69" s="109">
        <v>589121</v>
      </c>
      <c r="E69" s="109">
        <v>1684674</v>
      </c>
    </row>
    <row r="70" spans="1:11" s="41" customFormat="1" ht="13.5" thickBot="1" x14ac:dyDescent="0.25">
      <c r="A70" s="9">
        <v>24</v>
      </c>
      <c r="B70" s="25" t="s">
        <v>36</v>
      </c>
      <c r="C70" s="24">
        <f>SUM(C61:C69)</f>
        <v>11539556</v>
      </c>
      <c r="D70" s="24">
        <f>SUM(D61:D69)</f>
        <v>3615357</v>
      </c>
      <c r="E70" s="24">
        <f>SUM(E61:E69)</f>
        <v>7924199</v>
      </c>
    </row>
    <row r="71" spans="1:11" s="41" customFormat="1" ht="13.5" thickBot="1" x14ac:dyDescent="0.25">
      <c r="A71" s="91">
        <v>25</v>
      </c>
      <c r="B71" s="108" t="s">
        <v>168</v>
      </c>
      <c r="C71" s="107">
        <v>310308</v>
      </c>
      <c r="D71" s="107">
        <v>310308</v>
      </c>
      <c r="E71" s="24"/>
    </row>
    <row r="72" spans="1:11" s="41" customFormat="1" ht="13.5" thickBot="1" x14ac:dyDescent="0.25">
      <c r="A72" s="91">
        <v>26</v>
      </c>
      <c r="B72" s="108" t="s">
        <v>167</v>
      </c>
      <c r="C72" s="107">
        <v>46737</v>
      </c>
      <c r="D72" s="107">
        <v>46737</v>
      </c>
      <c r="E72" s="24"/>
    </row>
    <row r="73" spans="1:11" s="41" customFormat="1" ht="13.5" thickBot="1" x14ac:dyDescent="0.25">
      <c r="A73" s="9">
        <v>27</v>
      </c>
      <c r="B73" s="25" t="s">
        <v>144</v>
      </c>
      <c r="C73" s="24">
        <f>SUM(C71:C72)</f>
        <v>357045</v>
      </c>
      <c r="D73" s="24">
        <f>SUM(D71:D72)</f>
        <v>357045</v>
      </c>
      <c r="E73" s="24"/>
    </row>
    <row r="74" spans="1:11" s="68" customFormat="1" ht="14.25" customHeight="1" thickBot="1" x14ac:dyDescent="0.25">
      <c r="A74" s="9">
        <v>28</v>
      </c>
      <c r="B74" s="25" t="s">
        <v>71</v>
      </c>
      <c r="C74" s="106">
        <f>SUM(C55+C56+C70+C73)</f>
        <v>67120440</v>
      </c>
      <c r="D74" s="106">
        <f>SUM(D55+D56+D70+D73)</f>
        <v>55316334</v>
      </c>
      <c r="E74" s="106">
        <f>SUM(E55+E56+E70)</f>
        <v>11804106</v>
      </c>
    </row>
    <row r="76" spans="1:11" s="1" customFormat="1" ht="14.25" x14ac:dyDescent="0.2">
      <c r="A76" s="4" t="s">
        <v>4</v>
      </c>
      <c r="B76" s="4"/>
      <c r="C76" s="5"/>
      <c r="D76" s="5"/>
      <c r="E76" s="5"/>
      <c r="F76" s="5"/>
      <c r="G76" s="5"/>
      <c r="H76" s="5"/>
      <c r="I76" s="5"/>
      <c r="J76" s="5"/>
      <c r="K76" s="5"/>
    </row>
    <row r="77" spans="1:11" s="1" customFormat="1" ht="14.25" x14ac:dyDescent="0.2">
      <c r="A77" s="4"/>
      <c r="B77" s="4"/>
      <c r="C77" s="5"/>
      <c r="D77" s="5"/>
    </row>
    <row r="78" spans="1:11" s="1" customFormat="1" ht="14.25" x14ac:dyDescent="0.2">
      <c r="A78" s="4"/>
      <c r="B78" s="4"/>
      <c r="C78" s="3" t="s">
        <v>3</v>
      </c>
      <c r="D78" s="3"/>
      <c r="E78" s="2" t="s">
        <v>2</v>
      </c>
      <c r="F78" s="2"/>
      <c r="G78" s="2"/>
    </row>
    <row r="79" spans="1:11" s="1" customFormat="1" ht="14.25" x14ac:dyDescent="0.2">
      <c r="A79" s="4"/>
      <c r="B79" s="4"/>
      <c r="C79" s="3" t="s">
        <v>1</v>
      </c>
      <c r="D79" s="3"/>
      <c r="E79" s="2" t="s">
        <v>0</v>
      </c>
      <c r="F79" s="2"/>
      <c r="G79" s="2"/>
    </row>
  </sheetData>
  <mergeCells count="6">
    <mergeCell ref="A1:J1"/>
    <mergeCell ref="A5:E5"/>
    <mergeCell ref="A44:E44"/>
    <mergeCell ref="A41:J41"/>
    <mergeCell ref="D3:E3"/>
    <mergeCell ref="D43:E43"/>
  </mergeCells>
  <pageMargins left="0.23622047244094491" right="0.23622047244094491" top="0.74803149606299213" bottom="0.74803149606299213" header="0.31496062992125984" footer="0.31496062992125984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9346A-86EB-4360-A0A8-1F40BF996B0E}">
  <dimension ref="A1:Q76"/>
  <sheetViews>
    <sheetView topLeftCell="A33" workbookViewId="0">
      <selection activeCell="A67" sqref="A67:IV67"/>
    </sheetView>
  </sheetViews>
  <sheetFormatPr defaultRowHeight="12.75" x14ac:dyDescent="0.2"/>
  <cols>
    <col min="1" max="1" width="8.140625" style="127" customWidth="1"/>
    <col min="2" max="2" width="59.28515625" style="127" customWidth="1"/>
    <col min="3" max="12" width="20.7109375" style="127" customWidth="1"/>
    <col min="13" max="16384" width="9.140625" style="127"/>
  </cols>
  <sheetData>
    <row r="1" spans="1:16" ht="12.75" customHeight="1" x14ac:dyDescent="0.2">
      <c r="A1" s="43" t="s">
        <v>70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1:16" x14ac:dyDescent="0.2">
      <c r="A2" s="127" t="s">
        <v>192</v>
      </c>
    </row>
    <row r="3" spans="1:16" x14ac:dyDescent="0.2">
      <c r="D3" s="105" t="s">
        <v>15</v>
      </c>
      <c r="E3" s="105"/>
      <c r="F3" s="85"/>
      <c r="G3" s="85"/>
      <c r="H3" s="85"/>
      <c r="I3" s="85"/>
      <c r="J3" s="85"/>
      <c r="K3" s="85"/>
    </row>
    <row r="4" spans="1:16" ht="6" customHeight="1" thickBot="1" x14ac:dyDescent="0.25"/>
    <row r="5" spans="1:16" s="1" customFormat="1" ht="17.25" customHeight="1" x14ac:dyDescent="0.2">
      <c r="A5" s="163" t="s">
        <v>191</v>
      </c>
      <c r="B5" s="162"/>
      <c r="C5" s="162"/>
      <c r="D5" s="162"/>
      <c r="E5" s="162"/>
      <c r="F5" s="17"/>
      <c r="G5" s="17"/>
      <c r="H5" s="17"/>
      <c r="I5" s="17"/>
      <c r="J5" s="17"/>
      <c r="K5" s="17"/>
    </row>
    <row r="6" spans="1:16" s="1" customFormat="1" ht="33.75" customHeight="1" x14ac:dyDescent="0.2">
      <c r="A6" s="16" t="s">
        <v>13</v>
      </c>
      <c r="B6" s="16" t="s">
        <v>12</v>
      </c>
      <c r="C6" s="16" t="s">
        <v>11</v>
      </c>
      <c r="D6" s="16" t="s">
        <v>10</v>
      </c>
      <c r="E6" s="16" t="s">
        <v>9</v>
      </c>
      <c r="F6" s="161"/>
      <c r="G6" s="160"/>
      <c r="H6" s="160"/>
      <c r="I6" s="160"/>
      <c r="J6" s="160"/>
      <c r="K6" s="160"/>
    </row>
    <row r="7" spans="1:16" x14ac:dyDescent="0.2">
      <c r="A7" s="100">
        <v>1</v>
      </c>
      <c r="B7" s="14" t="s">
        <v>67</v>
      </c>
      <c r="C7" s="13">
        <v>24193725</v>
      </c>
      <c r="D7" s="13">
        <v>29121040</v>
      </c>
      <c r="E7" s="13">
        <v>29121040</v>
      </c>
      <c r="F7" s="153"/>
      <c r="G7" s="152"/>
      <c r="H7" s="152"/>
      <c r="I7" s="152"/>
      <c r="J7" s="152"/>
      <c r="K7" s="152"/>
    </row>
    <row r="8" spans="1:16" x14ac:dyDescent="0.2">
      <c r="A8" s="100">
        <v>2</v>
      </c>
      <c r="B8" s="14" t="s">
        <v>66</v>
      </c>
      <c r="C8" s="13">
        <v>0</v>
      </c>
      <c r="D8" s="13">
        <v>1000000</v>
      </c>
      <c r="E8" s="13">
        <v>1000000</v>
      </c>
      <c r="F8" s="153"/>
      <c r="G8" s="152"/>
      <c r="H8" s="152"/>
      <c r="I8" s="152"/>
      <c r="J8" s="152"/>
      <c r="K8" s="152"/>
    </row>
    <row r="9" spans="1:16" x14ac:dyDescent="0.2">
      <c r="A9" s="100">
        <v>3</v>
      </c>
      <c r="B9" s="14" t="s">
        <v>65</v>
      </c>
      <c r="C9" s="13">
        <v>1320000</v>
      </c>
      <c r="D9" s="13">
        <v>1035608</v>
      </c>
      <c r="E9" s="13">
        <v>1035608</v>
      </c>
      <c r="F9" s="153"/>
      <c r="G9" s="152"/>
      <c r="H9" s="152"/>
      <c r="I9" s="152"/>
      <c r="J9" s="152"/>
      <c r="K9" s="152"/>
    </row>
    <row r="10" spans="1:16" x14ac:dyDescent="0.2">
      <c r="A10" s="100">
        <v>4</v>
      </c>
      <c r="B10" s="14" t="s">
        <v>183</v>
      </c>
      <c r="C10" s="13">
        <v>120000</v>
      </c>
      <c r="D10" s="13">
        <v>120000</v>
      </c>
      <c r="E10" s="13">
        <v>21550</v>
      </c>
      <c r="F10" s="153"/>
      <c r="G10" s="152"/>
      <c r="H10" s="152"/>
      <c r="I10" s="152"/>
      <c r="J10" s="152"/>
      <c r="K10" s="152"/>
    </row>
    <row r="11" spans="1:16" x14ac:dyDescent="0.2">
      <c r="A11" s="100">
        <v>5</v>
      </c>
      <c r="B11" s="14" t="s">
        <v>64</v>
      </c>
      <c r="C11" s="13">
        <v>405480</v>
      </c>
      <c r="D11" s="13">
        <v>329511</v>
      </c>
      <c r="E11" s="13">
        <v>329511</v>
      </c>
      <c r="F11" s="153"/>
      <c r="G11" s="152"/>
      <c r="H11" s="152"/>
      <c r="I11" s="152"/>
      <c r="J11" s="152"/>
      <c r="K11" s="152"/>
    </row>
    <row r="12" spans="1:16" x14ac:dyDescent="0.2">
      <c r="A12" s="100">
        <v>6</v>
      </c>
      <c r="B12" s="14" t="s">
        <v>63</v>
      </c>
      <c r="C12" s="13">
        <v>640824</v>
      </c>
      <c r="D12" s="13">
        <v>925010</v>
      </c>
      <c r="E12" s="13">
        <v>925010</v>
      </c>
      <c r="F12" s="153"/>
      <c r="G12" s="152"/>
      <c r="H12" s="152"/>
      <c r="I12" s="152"/>
      <c r="J12" s="152"/>
      <c r="K12" s="152"/>
    </row>
    <row r="13" spans="1:16" x14ac:dyDescent="0.2">
      <c r="A13" s="100">
        <v>7</v>
      </c>
      <c r="B13" s="159" t="s">
        <v>62</v>
      </c>
      <c r="C13" s="70">
        <f>SUM(C7:C12)</f>
        <v>26680029</v>
      </c>
      <c r="D13" s="70">
        <f>SUM(D7:D12)</f>
        <v>32531169</v>
      </c>
      <c r="E13" s="70">
        <f>SUM(E7:E12)</f>
        <v>32432719</v>
      </c>
      <c r="F13" s="151"/>
      <c r="G13" s="150"/>
      <c r="H13" s="150"/>
      <c r="I13" s="150"/>
      <c r="J13" s="150"/>
      <c r="K13" s="150"/>
    </row>
    <row r="14" spans="1:16" x14ac:dyDescent="0.2">
      <c r="A14" s="100">
        <v>8</v>
      </c>
      <c r="B14" s="14" t="s">
        <v>96</v>
      </c>
      <c r="C14" s="13">
        <v>240000</v>
      </c>
      <c r="D14" s="13">
        <v>240000</v>
      </c>
      <c r="E14" s="13">
        <v>240000</v>
      </c>
      <c r="F14" s="153"/>
      <c r="G14" s="152"/>
      <c r="H14" s="152"/>
      <c r="I14" s="152"/>
      <c r="J14" s="152"/>
      <c r="K14" s="152"/>
    </row>
    <row r="15" spans="1:16" ht="13.5" thickBot="1" x14ac:dyDescent="0.25">
      <c r="A15" s="94">
        <v>9</v>
      </c>
      <c r="B15" s="158" t="s">
        <v>190</v>
      </c>
      <c r="C15" s="157">
        <f>SUM(C14)</f>
        <v>240000</v>
      </c>
      <c r="D15" s="157">
        <f>SUM(D14)</f>
        <v>240000</v>
      </c>
      <c r="E15" s="157">
        <f>SUM(E14)</f>
        <v>240000</v>
      </c>
      <c r="F15" s="151"/>
      <c r="G15" s="150"/>
      <c r="H15" s="150"/>
      <c r="I15" s="150"/>
      <c r="J15" s="150"/>
      <c r="K15" s="150"/>
    </row>
    <row r="16" spans="1:16" ht="13.5" thickBot="1" x14ac:dyDescent="0.25">
      <c r="A16" s="9">
        <v>10</v>
      </c>
      <c r="B16" s="8" t="s">
        <v>58</v>
      </c>
      <c r="C16" s="7">
        <f>SUM(C13+C15)</f>
        <v>26920029</v>
      </c>
      <c r="D16" s="7">
        <f>SUM(D13+D15)</f>
        <v>32771169</v>
      </c>
      <c r="E16" s="6">
        <f>SUM(E13+E15)</f>
        <v>32672719</v>
      </c>
      <c r="F16" s="151"/>
      <c r="G16" s="150"/>
      <c r="H16" s="150"/>
      <c r="I16" s="150"/>
      <c r="J16" s="150"/>
      <c r="K16" s="150"/>
    </row>
    <row r="17" spans="1:11" ht="13.5" thickBot="1" x14ac:dyDescent="0.25">
      <c r="A17" s="9">
        <v>11</v>
      </c>
      <c r="B17" s="8" t="s">
        <v>93</v>
      </c>
      <c r="C17" s="7">
        <v>4889537</v>
      </c>
      <c r="D17" s="7">
        <v>6349570</v>
      </c>
      <c r="E17" s="6">
        <v>6349570</v>
      </c>
      <c r="F17" s="151"/>
      <c r="G17" s="150"/>
      <c r="H17" s="150"/>
      <c r="I17" s="150"/>
      <c r="J17" s="150"/>
      <c r="K17" s="150"/>
    </row>
    <row r="18" spans="1:11" x14ac:dyDescent="0.2">
      <c r="A18" s="31">
        <v>12</v>
      </c>
      <c r="B18" s="73" t="s">
        <v>92</v>
      </c>
      <c r="C18" s="72">
        <v>0</v>
      </c>
      <c r="D18" s="72">
        <v>0</v>
      </c>
      <c r="E18" s="72">
        <v>5961016</v>
      </c>
      <c r="F18" s="153"/>
      <c r="G18" s="152"/>
      <c r="H18" s="152"/>
      <c r="I18" s="152"/>
      <c r="J18" s="152"/>
      <c r="K18" s="152"/>
    </row>
    <row r="19" spans="1:11" x14ac:dyDescent="0.2">
      <c r="A19" s="15">
        <v>13</v>
      </c>
      <c r="B19" s="14" t="s">
        <v>91</v>
      </c>
      <c r="C19" s="13">
        <v>0</v>
      </c>
      <c r="D19" s="13">
        <v>0</v>
      </c>
      <c r="E19" s="13">
        <v>176045</v>
      </c>
      <c r="F19" s="153"/>
      <c r="G19" s="152"/>
      <c r="H19" s="152"/>
      <c r="I19" s="152"/>
      <c r="J19" s="152"/>
      <c r="K19" s="152"/>
    </row>
    <row r="20" spans="1:11" x14ac:dyDescent="0.2">
      <c r="A20" s="15">
        <v>14</v>
      </c>
      <c r="B20" s="14" t="s">
        <v>90</v>
      </c>
      <c r="C20" s="13">
        <v>0</v>
      </c>
      <c r="D20" s="13">
        <v>0</v>
      </c>
      <c r="E20" s="13">
        <v>25393</v>
      </c>
      <c r="F20" s="153"/>
      <c r="G20" s="152"/>
      <c r="H20" s="152"/>
      <c r="I20" s="152"/>
      <c r="J20" s="152"/>
      <c r="K20" s="152"/>
    </row>
    <row r="21" spans="1:11" x14ac:dyDescent="0.2">
      <c r="A21" s="15">
        <v>15</v>
      </c>
      <c r="B21" s="14" t="s">
        <v>89</v>
      </c>
      <c r="C21" s="13">
        <v>0</v>
      </c>
      <c r="D21" s="13">
        <v>0</v>
      </c>
      <c r="E21" s="13">
        <v>187116</v>
      </c>
      <c r="F21" s="153"/>
      <c r="G21" s="152"/>
      <c r="H21" s="152"/>
      <c r="I21" s="152"/>
      <c r="J21" s="152"/>
      <c r="K21" s="152"/>
    </row>
    <row r="22" spans="1:11" x14ac:dyDescent="0.2">
      <c r="A22" s="15">
        <v>16</v>
      </c>
      <c r="B22" s="14" t="s">
        <v>88</v>
      </c>
      <c r="C22" s="13">
        <v>50000</v>
      </c>
      <c r="D22" s="13">
        <v>20606</v>
      </c>
      <c r="E22" s="13"/>
      <c r="F22" s="153"/>
      <c r="G22" s="152"/>
      <c r="H22" s="152"/>
      <c r="I22" s="152"/>
      <c r="J22" s="152"/>
      <c r="K22" s="152"/>
    </row>
    <row r="23" spans="1:11" x14ac:dyDescent="0.2">
      <c r="A23" s="15">
        <v>17</v>
      </c>
      <c r="B23" s="14" t="s">
        <v>51</v>
      </c>
      <c r="C23" s="13">
        <v>1054840</v>
      </c>
      <c r="D23" s="13">
        <v>982271</v>
      </c>
      <c r="E23" s="13">
        <v>833147</v>
      </c>
      <c r="F23" s="153"/>
      <c r="G23" s="152"/>
      <c r="H23" s="152"/>
      <c r="I23" s="152"/>
      <c r="J23" s="152"/>
      <c r="K23" s="152"/>
    </row>
    <row r="24" spans="1:11" x14ac:dyDescent="0.2">
      <c r="A24" s="15">
        <v>18</v>
      </c>
      <c r="B24" s="14" t="s">
        <v>87</v>
      </c>
      <c r="C24" s="13">
        <v>163176</v>
      </c>
      <c r="D24" s="13">
        <v>163176</v>
      </c>
      <c r="E24" s="13">
        <v>73609</v>
      </c>
      <c r="F24" s="153"/>
      <c r="G24" s="152"/>
      <c r="H24" s="152"/>
      <c r="I24" s="152"/>
      <c r="J24" s="152"/>
      <c r="K24" s="152"/>
    </row>
    <row r="25" spans="1:11" x14ac:dyDescent="0.2">
      <c r="A25" s="15">
        <v>19</v>
      </c>
      <c r="B25" s="14" t="s">
        <v>49</v>
      </c>
      <c r="C25" s="13">
        <v>399200</v>
      </c>
      <c r="D25" s="13">
        <v>328215</v>
      </c>
      <c r="E25" s="13">
        <v>257215</v>
      </c>
      <c r="F25" s="153"/>
      <c r="G25" s="152"/>
      <c r="H25" s="152"/>
      <c r="I25" s="152"/>
      <c r="J25" s="152"/>
      <c r="K25" s="152"/>
    </row>
    <row r="26" spans="1:11" x14ac:dyDescent="0.2">
      <c r="A26" s="15">
        <v>20</v>
      </c>
      <c r="B26" s="14" t="s">
        <v>146</v>
      </c>
      <c r="C26" s="13">
        <v>5422608</v>
      </c>
      <c r="D26" s="13">
        <v>5393841</v>
      </c>
      <c r="E26" s="13">
        <v>4849535</v>
      </c>
      <c r="F26" s="153"/>
      <c r="G26" s="152"/>
      <c r="H26" s="152"/>
      <c r="I26" s="152"/>
      <c r="J26" s="152"/>
      <c r="K26" s="152"/>
    </row>
    <row r="27" spans="1:11" x14ac:dyDescent="0.2">
      <c r="A27" s="15">
        <v>21</v>
      </c>
      <c r="B27" s="14" t="s">
        <v>47</v>
      </c>
      <c r="C27" s="13">
        <v>5973800</v>
      </c>
      <c r="D27" s="13">
        <v>5973800</v>
      </c>
      <c r="E27" s="13">
        <v>4567500</v>
      </c>
      <c r="F27" s="153"/>
      <c r="G27" s="152"/>
      <c r="H27" s="152"/>
      <c r="I27" s="152"/>
      <c r="J27" s="152"/>
      <c r="K27" s="152"/>
    </row>
    <row r="28" spans="1:11" x14ac:dyDescent="0.2">
      <c r="A28" s="15">
        <v>22</v>
      </c>
      <c r="B28" s="14" t="s">
        <v>46</v>
      </c>
      <c r="C28" s="13">
        <v>445000</v>
      </c>
      <c r="D28" s="13">
        <v>188262</v>
      </c>
      <c r="E28" s="13">
        <v>162193</v>
      </c>
      <c r="F28" s="153"/>
      <c r="G28" s="152"/>
      <c r="H28" s="152"/>
      <c r="I28" s="152"/>
      <c r="J28" s="152"/>
      <c r="K28" s="152"/>
    </row>
    <row r="29" spans="1:11" x14ac:dyDescent="0.2">
      <c r="A29" s="15">
        <v>23</v>
      </c>
      <c r="B29" s="14" t="s">
        <v>42</v>
      </c>
      <c r="C29" s="13">
        <v>1366975</v>
      </c>
      <c r="D29" s="13">
        <v>1364275</v>
      </c>
      <c r="E29" s="13">
        <v>1145553</v>
      </c>
      <c r="F29" s="153"/>
      <c r="G29" s="152"/>
      <c r="H29" s="152"/>
      <c r="I29" s="152"/>
      <c r="J29" s="152"/>
      <c r="K29" s="152"/>
    </row>
    <row r="30" spans="1:11" x14ac:dyDescent="0.2">
      <c r="A30" s="15">
        <v>24</v>
      </c>
      <c r="B30" s="14" t="s">
        <v>40</v>
      </c>
      <c r="C30" s="13">
        <v>3647216</v>
      </c>
      <c r="D30" s="13">
        <v>3583097</v>
      </c>
      <c r="E30" s="13">
        <v>2971395</v>
      </c>
      <c r="F30" s="153"/>
      <c r="G30" s="152"/>
      <c r="H30" s="152"/>
      <c r="I30" s="152"/>
      <c r="J30" s="152"/>
      <c r="K30" s="152"/>
    </row>
    <row r="31" spans="1:11" x14ac:dyDescent="0.2">
      <c r="A31" s="156">
        <v>25</v>
      </c>
      <c r="B31" s="155" t="s">
        <v>182</v>
      </c>
      <c r="C31" s="71"/>
      <c r="D31" s="71">
        <v>228000</v>
      </c>
      <c r="E31" s="10">
        <v>228000</v>
      </c>
      <c r="F31" s="153"/>
      <c r="G31" s="152"/>
      <c r="H31" s="152"/>
      <c r="I31" s="152"/>
      <c r="J31" s="152"/>
      <c r="K31" s="152"/>
    </row>
    <row r="32" spans="1:11" ht="13.5" thickBot="1" x14ac:dyDescent="0.25">
      <c r="A32" s="156">
        <v>26</v>
      </c>
      <c r="B32" s="155" t="s">
        <v>37</v>
      </c>
      <c r="C32" s="71">
        <v>37736</v>
      </c>
      <c r="D32" s="71">
        <v>37736</v>
      </c>
      <c r="E32" s="129">
        <v>0</v>
      </c>
      <c r="F32" s="153"/>
      <c r="G32" s="152"/>
      <c r="H32" s="152"/>
      <c r="I32" s="152"/>
      <c r="J32" s="152"/>
      <c r="K32" s="152"/>
    </row>
    <row r="33" spans="1:12" ht="14.25" customHeight="1" thickBot="1" x14ac:dyDescent="0.25">
      <c r="A33" s="9">
        <v>27</v>
      </c>
      <c r="B33" s="8" t="s">
        <v>36</v>
      </c>
      <c r="C33" s="7">
        <f>SUM(C22:C32)</f>
        <v>18560551</v>
      </c>
      <c r="D33" s="7">
        <f>SUM(D22:D32)</f>
        <v>18263279</v>
      </c>
      <c r="E33" s="7">
        <f>SUM(E23:E32)</f>
        <v>15088147</v>
      </c>
      <c r="F33" s="151"/>
      <c r="G33" s="150"/>
      <c r="H33" s="150"/>
      <c r="I33" s="150"/>
      <c r="J33" s="150"/>
      <c r="K33" s="150"/>
    </row>
    <row r="34" spans="1:12" ht="14.25" customHeight="1" thickBot="1" x14ac:dyDescent="0.25">
      <c r="A34" s="91">
        <v>28</v>
      </c>
      <c r="B34" s="90" t="s">
        <v>25</v>
      </c>
      <c r="C34" s="89">
        <v>0</v>
      </c>
      <c r="D34" s="89">
        <v>29394</v>
      </c>
      <c r="E34" s="154">
        <v>29394</v>
      </c>
      <c r="F34" s="153"/>
      <c r="G34" s="152"/>
      <c r="H34" s="152"/>
      <c r="I34" s="152"/>
      <c r="J34" s="152"/>
      <c r="K34" s="152"/>
    </row>
    <row r="35" spans="1:12" ht="14.25" customHeight="1" thickBot="1" x14ac:dyDescent="0.25">
      <c r="A35" s="91">
        <v>29</v>
      </c>
      <c r="B35" s="90" t="s">
        <v>23</v>
      </c>
      <c r="C35" s="89">
        <v>0</v>
      </c>
      <c r="D35" s="89">
        <v>7936</v>
      </c>
      <c r="E35" s="154">
        <v>7936</v>
      </c>
      <c r="F35" s="153"/>
      <c r="G35" s="152"/>
      <c r="H35" s="152"/>
      <c r="I35" s="152"/>
      <c r="J35" s="152"/>
      <c r="K35" s="152"/>
    </row>
    <row r="36" spans="1:12" ht="14.25" customHeight="1" thickBot="1" x14ac:dyDescent="0.25">
      <c r="A36" s="9">
        <v>30</v>
      </c>
      <c r="B36" s="8" t="s">
        <v>22</v>
      </c>
      <c r="C36" s="7">
        <f>+C34+C35</f>
        <v>0</v>
      </c>
      <c r="D36" s="7">
        <f>+D34+D35</f>
        <v>37330</v>
      </c>
      <c r="E36" s="7">
        <f>+E34+E35</f>
        <v>37330</v>
      </c>
      <c r="F36" s="151"/>
      <c r="G36" s="150"/>
      <c r="H36" s="150"/>
      <c r="I36" s="150"/>
      <c r="J36" s="150"/>
      <c r="K36" s="150"/>
    </row>
    <row r="37" spans="1:12" ht="13.5" thickBot="1" x14ac:dyDescent="0.25">
      <c r="A37" s="9">
        <v>31</v>
      </c>
      <c r="B37" s="8" t="s">
        <v>16</v>
      </c>
      <c r="C37" s="7">
        <f>+C16+C17+C33+C36</f>
        <v>50370117</v>
      </c>
      <c r="D37" s="7">
        <f>+D16+D17+D33+D36</f>
        <v>57421348</v>
      </c>
      <c r="E37" s="7">
        <f>+E16+E17+E33+E36</f>
        <v>54147766</v>
      </c>
      <c r="F37" s="151"/>
      <c r="G37" s="150"/>
      <c r="H37" s="150"/>
      <c r="I37" s="150"/>
      <c r="J37" s="150"/>
      <c r="K37" s="150"/>
    </row>
    <row r="39" spans="1:12" x14ac:dyDescent="0.2">
      <c r="C39" s="105" t="s">
        <v>15</v>
      </c>
      <c r="D39" s="105"/>
      <c r="E39" s="86"/>
      <c r="F39" s="86"/>
      <c r="G39" s="86"/>
      <c r="H39" s="86"/>
      <c r="I39" s="86"/>
      <c r="J39" s="86"/>
    </row>
    <row r="40" spans="1:12" ht="12.75" customHeight="1" x14ac:dyDescent="0.2">
      <c r="A40" s="149" t="s">
        <v>189</v>
      </c>
      <c r="B40" s="148"/>
      <c r="C40" s="148"/>
      <c r="D40" s="148"/>
      <c r="E40" s="148"/>
      <c r="F40" s="148"/>
      <c r="G40" s="148"/>
      <c r="H40" s="148"/>
      <c r="I40" s="147"/>
      <c r="J40" s="79"/>
      <c r="K40" s="60"/>
      <c r="L40" s="121"/>
    </row>
    <row r="41" spans="1:12" ht="76.5" x14ac:dyDescent="0.2">
      <c r="A41" s="120" t="s">
        <v>13</v>
      </c>
      <c r="B41" s="119" t="s">
        <v>12</v>
      </c>
      <c r="C41" s="119" t="s">
        <v>142</v>
      </c>
      <c r="D41" s="146" t="s">
        <v>188</v>
      </c>
      <c r="E41" s="79" t="s">
        <v>136</v>
      </c>
      <c r="F41" s="79" t="s">
        <v>187</v>
      </c>
      <c r="G41" s="79" t="s">
        <v>186</v>
      </c>
      <c r="H41" s="79" t="s">
        <v>185</v>
      </c>
      <c r="I41" s="79" t="s">
        <v>102</v>
      </c>
      <c r="J41" s="79" t="s">
        <v>184</v>
      </c>
    </row>
    <row r="42" spans="1:12" x14ac:dyDescent="0.2">
      <c r="A42" s="15">
        <v>1</v>
      </c>
      <c r="B42" s="14" t="s">
        <v>67</v>
      </c>
      <c r="C42" s="13">
        <v>29121040</v>
      </c>
      <c r="D42" s="135">
        <v>6048457</v>
      </c>
      <c r="E42" s="13">
        <v>1879221</v>
      </c>
      <c r="F42" s="13">
        <v>0</v>
      </c>
      <c r="G42" s="13">
        <v>4774422</v>
      </c>
      <c r="H42" s="13">
        <v>9667692</v>
      </c>
      <c r="I42" s="13">
        <v>2157028</v>
      </c>
      <c r="J42" s="13">
        <v>4594220</v>
      </c>
    </row>
    <row r="43" spans="1:12" x14ac:dyDescent="0.2">
      <c r="A43" s="15">
        <v>2</v>
      </c>
      <c r="B43" s="14" t="s">
        <v>66</v>
      </c>
      <c r="C43" s="13">
        <v>1000000</v>
      </c>
      <c r="D43" s="135">
        <v>250000</v>
      </c>
      <c r="E43" s="13">
        <v>0</v>
      </c>
      <c r="F43" s="13">
        <v>0</v>
      </c>
      <c r="G43" s="13">
        <v>190000</v>
      </c>
      <c r="H43" s="13">
        <v>300000</v>
      </c>
      <c r="I43" s="13">
        <v>80000</v>
      </c>
      <c r="J43" s="13">
        <v>180000</v>
      </c>
    </row>
    <row r="44" spans="1:12" x14ac:dyDescent="0.2">
      <c r="A44" s="15">
        <v>3</v>
      </c>
      <c r="B44" s="14" t="s">
        <v>65</v>
      </c>
      <c r="C44" s="13">
        <v>1035608</v>
      </c>
      <c r="D44" s="135">
        <v>320368</v>
      </c>
      <c r="E44" s="13">
        <v>0</v>
      </c>
      <c r="F44" s="13">
        <v>0</v>
      </c>
      <c r="G44" s="13">
        <v>178810</v>
      </c>
      <c r="H44" s="13">
        <v>268215</v>
      </c>
      <c r="I44" s="13">
        <v>89405</v>
      </c>
      <c r="J44" s="13">
        <v>178810</v>
      </c>
    </row>
    <row r="45" spans="1:12" x14ac:dyDescent="0.2">
      <c r="A45" s="15">
        <v>4</v>
      </c>
      <c r="B45" s="14" t="s">
        <v>183</v>
      </c>
      <c r="C45" s="13">
        <v>21550</v>
      </c>
      <c r="D45" s="135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21550</v>
      </c>
    </row>
    <row r="46" spans="1:12" x14ac:dyDescent="0.2">
      <c r="A46" s="15">
        <v>5</v>
      </c>
      <c r="B46" s="14" t="s">
        <v>64</v>
      </c>
      <c r="C46" s="13">
        <v>329511</v>
      </c>
      <c r="D46" s="135">
        <v>0</v>
      </c>
      <c r="E46" s="13">
        <v>0</v>
      </c>
      <c r="F46" s="13">
        <v>0</v>
      </c>
      <c r="G46" s="13">
        <v>107890</v>
      </c>
      <c r="H46" s="13">
        <v>221621</v>
      </c>
      <c r="I46" s="13">
        <v>0</v>
      </c>
      <c r="J46" s="13">
        <v>0</v>
      </c>
    </row>
    <row r="47" spans="1:12" x14ac:dyDescent="0.2">
      <c r="A47" s="15">
        <v>6</v>
      </c>
      <c r="B47" s="14" t="s">
        <v>63</v>
      </c>
      <c r="C47" s="13">
        <v>925010</v>
      </c>
      <c r="D47" s="135">
        <v>354084</v>
      </c>
      <c r="E47" s="13">
        <v>59778</v>
      </c>
      <c r="F47" s="13">
        <v>0</v>
      </c>
      <c r="G47" s="13">
        <v>36331</v>
      </c>
      <c r="H47" s="13">
        <v>379145</v>
      </c>
      <c r="I47" s="13">
        <v>0</v>
      </c>
      <c r="J47" s="13">
        <v>95672</v>
      </c>
    </row>
    <row r="48" spans="1:12" ht="13.5" thickBot="1" x14ac:dyDescent="0.25">
      <c r="A48" s="130">
        <v>7</v>
      </c>
      <c r="B48" s="145" t="s">
        <v>62</v>
      </c>
      <c r="C48" s="122">
        <f>SUM(C42:C47)</f>
        <v>32432719</v>
      </c>
      <c r="D48" s="144">
        <f>SUM(D42:D47)</f>
        <v>6972909</v>
      </c>
      <c r="E48" s="70">
        <f>SUM(E42:E47)</f>
        <v>1938999</v>
      </c>
      <c r="F48" s="13">
        <f>SUM(F42:F47)</f>
        <v>0</v>
      </c>
      <c r="G48" s="70">
        <f>SUM(G42:G47)</f>
        <v>5287453</v>
      </c>
      <c r="H48" s="70">
        <f>SUM(H42:H47)</f>
        <v>10836673</v>
      </c>
      <c r="I48" s="70">
        <f>SUM(I42:I47)</f>
        <v>2326433</v>
      </c>
      <c r="J48" s="70">
        <f>SUM(J42:J47)</f>
        <v>5070252</v>
      </c>
    </row>
    <row r="49" spans="1:10" ht="13.5" thickBot="1" x14ac:dyDescent="0.25">
      <c r="A49" s="140">
        <v>8</v>
      </c>
      <c r="B49" s="143" t="s">
        <v>96</v>
      </c>
      <c r="C49" s="142">
        <v>240000</v>
      </c>
      <c r="D49" s="141">
        <v>0</v>
      </c>
      <c r="E49" s="13">
        <v>0</v>
      </c>
      <c r="F49" s="13">
        <v>0</v>
      </c>
      <c r="G49" s="13">
        <v>240000</v>
      </c>
      <c r="H49" s="13">
        <v>0</v>
      </c>
      <c r="I49" s="13">
        <v>0</v>
      </c>
      <c r="J49" s="13">
        <v>0</v>
      </c>
    </row>
    <row r="50" spans="1:10" ht="13.5" thickBot="1" x14ac:dyDescent="0.25">
      <c r="A50" s="140">
        <v>9</v>
      </c>
      <c r="B50" s="139" t="s">
        <v>95</v>
      </c>
      <c r="C50" s="74">
        <f>SUM(C49)</f>
        <v>240000</v>
      </c>
      <c r="D50" s="138">
        <f>SUM(D49)</f>
        <v>0</v>
      </c>
      <c r="E50" s="70"/>
      <c r="F50" s="13">
        <f>SUM(F49)</f>
        <v>0</v>
      </c>
      <c r="G50" s="70">
        <f>SUM(G49)</f>
        <v>240000</v>
      </c>
      <c r="H50" s="70">
        <f>SUM(H49)</f>
        <v>0</v>
      </c>
      <c r="I50" s="70">
        <f>SUM(I49)</f>
        <v>0</v>
      </c>
      <c r="J50" s="70">
        <f>SUM(J49)</f>
        <v>0</v>
      </c>
    </row>
    <row r="51" spans="1:10" ht="13.5" thickBot="1" x14ac:dyDescent="0.25">
      <c r="A51" s="9">
        <v>10</v>
      </c>
      <c r="B51" s="8" t="s">
        <v>58</v>
      </c>
      <c r="C51" s="137">
        <f>SUM(C48+C50)</f>
        <v>32672719</v>
      </c>
      <c r="D51" s="104">
        <f>SUM(D50,D48)</f>
        <v>6972909</v>
      </c>
      <c r="E51" s="70">
        <f>SUM(E48)</f>
        <v>1938999</v>
      </c>
      <c r="F51" s="70">
        <f>SUM(F48)</f>
        <v>0</v>
      </c>
      <c r="G51" s="70">
        <f>SUM(G48+G50)</f>
        <v>5527453</v>
      </c>
      <c r="H51" s="70">
        <f>SUM(H48)</f>
        <v>10836673</v>
      </c>
      <c r="I51" s="70">
        <f>SUM(I48)</f>
        <v>2326433</v>
      </c>
      <c r="J51" s="70">
        <f>SUM(J48)</f>
        <v>5070252</v>
      </c>
    </row>
    <row r="52" spans="1:10" ht="13.5" thickBot="1" x14ac:dyDescent="0.25">
      <c r="A52" s="9">
        <v>11</v>
      </c>
      <c r="B52" s="8" t="s">
        <v>93</v>
      </c>
      <c r="C52" s="7">
        <v>6349570</v>
      </c>
      <c r="D52" s="104">
        <v>1406889</v>
      </c>
      <c r="E52" s="70">
        <v>206427</v>
      </c>
      <c r="F52" s="70">
        <v>0</v>
      </c>
      <c r="G52" s="70">
        <v>1112305</v>
      </c>
      <c r="H52" s="70">
        <v>2126320</v>
      </c>
      <c r="I52" s="70">
        <v>469206</v>
      </c>
      <c r="J52" s="70">
        <v>1028423</v>
      </c>
    </row>
    <row r="53" spans="1:10" x14ac:dyDescent="0.2">
      <c r="A53" s="31">
        <v>12</v>
      </c>
      <c r="B53" s="73" t="s">
        <v>56</v>
      </c>
      <c r="C53" s="72">
        <v>5961016</v>
      </c>
      <c r="D53" s="136">
        <v>1297257</v>
      </c>
      <c r="E53" s="13">
        <v>200195</v>
      </c>
      <c r="F53" s="13">
        <v>0</v>
      </c>
      <c r="G53" s="13">
        <v>1031956</v>
      </c>
      <c r="H53" s="13">
        <v>2034535</v>
      </c>
      <c r="I53" s="13">
        <v>438611</v>
      </c>
      <c r="J53" s="13">
        <v>958462</v>
      </c>
    </row>
    <row r="54" spans="1:10" x14ac:dyDescent="0.2">
      <c r="A54" s="15">
        <v>13</v>
      </c>
      <c r="B54" s="14" t="s">
        <v>55</v>
      </c>
      <c r="C54" s="13">
        <v>176045</v>
      </c>
      <c r="D54" s="135">
        <v>52926</v>
      </c>
      <c r="E54" s="13">
        <v>0</v>
      </c>
      <c r="F54" s="13">
        <v>0</v>
      </c>
      <c r="G54" s="13">
        <v>29540</v>
      </c>
      <c r="H54" s="13">
        <v>44310</v>
      </c>
      <c r="I54" s="13">
        <v>14770</v>
      </c>
      <c r="J54" s="13">
        <v>34499</v>
      </c>
    </row>
    <row r="55" spans="1:10" x14ac:dyDescent="0.2">
      <c r="A55" s="15">
        <v>14</v>
      </c>
      <c r="B55" s="14" t="s">
        <v>90</v>
      </c>
      <c r="C55" s="13">
        <v>25393</v>
      </c>
      <c r="D55" s="135">
        <v>0</v>
      </c>
      <c r="E55" s="13">
        <v>6232</v>
      </c>
      <c r="F55" s="13">
        <v>0</v>
      </c>
      <c r="G55" s="13">
        <v>19161</v>
      </c>
      <c r="H55" s="13">
        <v>0</v>
      </c>
      <c r="I55" s="13">
        <v>0</v>
      </c>
      <c r="J55" s="13">
        <v>0</v>
      </c>
    </row>
    <row r="56" spans="1:10" ht="14.25" customHeight="1" x14ac:dyDescent="0.2">
      <c r="A56" s="15">
        <v>15</v>
      </c>
      <c r="B56" s="14" t="s">
        <v>89</v>
      </c>
      <c r="C56" s="13">
        <v>187116</v>
      </c>
      <c r="D56" s="135">
        <v>56706</v>
      </c>
      <c r="E56" s="13">
        <v>0</v>
      </c>
      <c r="F56" s="13">
        <v>0</v>
      </c>
      <c r="G56" s="13">
        <v>31648</v>
      </c>
      <c r="H56" s="13">
        <v>47475</v>
      </c>
      <c r="I56" s="13">
        <v>15825</v>
      </c>
      <c r="J56" s="13">
        <v>35462</v>
      </c>
    </row>
    <row r="57" spans="1:10" ht="14.25" customHeight="1" x14ac:dyDescent="0.2">
      <c r="A57" s="15">
        <v>16</v>
      </c>
      <c r="B57" s="14" t="s">
        <v>51</v>
      </c>
      <c r="C57" s="13">
        <v>833147</v>
      </c>
      <c r="D57" s="135">
        <v>240202</v>
      </c>
      <c r="E57" s="13">
        <v>282909</v>
      </c>
      <c r="F57" s="13">
        <v>0</v>
      </c>
      <c r="G57" s="13">
        <v>40010</v>
      </c>
      <c r="H57" s="13">
        <v>203060</v>
      </c>
      <c r="I57" s="13">
        <v>3898</v>
      </c>
      <c r="J57" s="13">
        <v>63068</v>
      </c>
    </row>
    <row r="58" spans="1:10" ht="14.25" customHeight="1" x14ac:dyDescent="0.2">
      <c r="A58" s="15">
        <v>17</v>
      </c>
      <c r="B58" s="14" t="s">
        <v>87</v>
      </c>
      <c r="C58" s="13">
        <v>73609</v>
      </c>
      <c r="D58" s="135">
        <v>0</v>
      </c>
      <c r="E58" s="13">
        <v>0</v>
      </c>
      <c r="F58" s="13">
        <v>0</v>
      </c>
      <c r="G58" s="13">
        <v>0</v>
      </c>
      <c r="H58" s="13">
        <v>73609</v>
      </c>
      <c r="I58" s="13">
        <v>0</v>
      </c>
      <c r="J58" s="13">
        <v>0</v>
      </c>
    </row>
    <row r="59" spans="1:10" ht="14.25" customHeight="1" x14ac:dyDescent="0.2">
      <c r="A59" s="15">
        <v>18</v>
      </c>
      <c r="B59" s="14" t="s">
        <v>49</v>
      </c>
      <c r="C59" s="13">
        <v>257215</v>
      </c>
      <c r="D59" s="135">
        <v>0</v>
      </c>
      <c r="E59" s="13">
        <v>0</v>
      </c>
      <c r="F59" s="13">
        <v>0</v>
      </c>
      <c r="G59" s="13">
        <v>93454</v>
      </c>
      <c r="H59" s="13">
        <v>163761</v>
      </c>
      <c r="I59" s="13">
        <v>0</v>
      </c>
      <c r="J59" s="13">
        <v>0</v>
      </c>
    </row>
    <row r="60" spans="1:10" ht="14.25" customHeight="1" x14ac:dyDescent="0.2">
      <c r="A60" s="15">
        <v>19</v>
      </c>
      <c r="B60" s="14" t="s">
        <v>146</v>
      </c>
      <c r="C60" s="13">
        <v>4849535</v>
      </c>
      <c r="D60" s="135">
        <v>0</v>
      </c>
      <c r="E60" s="13">
        <v>0</v>
      </c>
      <c r="F60" s="13">
        <v>0</v>
      </c>
      <c r="G60" s="13">
        <v>4051684</v>
      </c>
      <c r="H60" s="13">
        <v>797851</v>
      </c>
      <c r="I60" s="13">
        <v>0</v>
      </c>
      <c r="J60" s="13">
        <v>0</v>
      </c>
    </row>
    <row r="61" spans="1:10" ht="14.25" customHeight="1" x14ac:dyDescent="0.2">
      <c r="A61" s="15">
        <v>20</v>
      </c>
      <c r="B61" s="14" t="s">
        <v>47</v>
      </c>
      <c r="C61" s="13">
        <v>4567500</v>
      </c>
      <c r="D61" s="135">
        <v>0</v>
      </c>
      <c r="E61" s="13">
        <v>0</v>
      </c>
      <c r="F61" s="13">
        <v>0</v>
      </c>
      <c r="G61" s="13">
        <v>0</v>
      </c>
      <c r="H61" s="13">
        <v>0</v>
      </c>
      <c r="I61" s="13">
        <v>4567500</v>
      </c>
      <c r="J61" s="13">
        <v>0</v>
      </c>
    </row>
    <row r="62" spans="1:10" ht="14.25" customHeight="1" x14ac:dyDescent="0.2">
      <c r="A62" s="15">
        <v>21</v>
      </c>
      <c r="B62" s="14" t="s">
        <v>46</v>
      </c>
      <c r="C62" s="13">
        <v>162193</v>
      </c>
      <c r="D62" s="135">
        <v>0</v>
      </c>
      <c r="E62" s="13">
        <v>0</v>
      </c>
      <c r="F62" s="13">
        <v>0</v>
      </c>
      <c r="G62" s="13">
        <v>139535</v>
      </c>
      <c r="H62" s="13">
        <v>14800</v>
      </c>
      <c r="I62" s="13">
        <v>0</v>
      </c>
      <c r="J62" s="13">
        <v>7858</v>
      </c>
    </row>
    <row r="63" spans="1:10" ht="14.25" customHeight="1" x14ac:dyDescent="0.2">
      <c r="A63" s="15">
        <v>22</v>
      </c>
      <c r="B63" s="14" t="s">
        <v>86</v>
      </c>
      <c r="C63" s="13">
        <v>1145553</v>
      </c>
      <c r="D63" s="135">
        <v>0</v>
      </c>
      <c r="E63" s="13">
        <v>3800</v>
      </c>
      <c r="F63" s="13">
        <v>882874</v>
      </c>
      <c r="G63" s="13">
        <v>47104</v>
      </c>
      <c r="H63" s="13">
        <v>183975</v>
      </c>
      <c r="I63" s="13">
        <v>17800</v>
      </c>
      <c r="J63" s="13">
        <v>10000</v>
      </c>
    </row>
    <row r="64" spans="1:10" ht="14.25" customHeight="1" x14ac:dyDescent="0.2">
      <c r="A64" s="15">
        <v>23</v>
      </c>
      <c r="B64" s="14" t="s">
        <v>40</v>
      </c>
      <c r="C64" s="13">
        <v>2971395</v>
      </c>
      <c r="D64" s="135">
        <v>63434</v>
      </c>
      <c r="E64" s="13">
        <v>71833</v>
      </c>
      <c r="F64" s="13">
        <v>98251</v>
      </c>
      <c r="G64" s="13">
        <v>1158630</v>
      </c>
      <c r="H64" s="13">
        <v>322642</v>
      </c>
      <c r="I64" s="13">
        <v>1236981</v>
      </c>
      <c r="J64" s="13">
        <v>19624</v>
      </c>
    </row>
    <row r="65" spans="1:17" ht="14.25" customHeight="1" thickBot="1" x14ac:dyDescent="0.25">
      <c r="A65" s="134">
        <v>24</v>
      </c>
      <c r="B65" s="123" t="s">
        <v>182</v>
      </c>
      <c r="C65" s="129">
        <v>228000</v>
      </c>
      <c r="D65" s="128">
        <v>0</v>
      </c>
      <c r="E65" s="13">
        <v>0</v>
      </c>
      <c r="F65" s="13">
        <v>0</v>
      </c>
      <c r="G65" s="13">
        <v>0</v>
      </c>
      <c r="H65" s="13">
        <v>0</v>
      </c>
      <c r="I65" s="13">
        <v>228000</v>
      </c>
      <c r="J65" s="13">
        <v>0</v>
      </c>
    </row>
    <row r="66" spans="1:17" ht="13.5" thickBot="1" x14ac:dyDescent="0.25">
      <c r="A66" s="9">
        <v>25</v>
      </c>
      <c r="B66" s="8" t="s">
        <v>36</v>
      </c>
      <c r="C66" s="7">
        <f>SUM(C57:C65)</f>
        <v>15088147</v>
      </c>
      <c r="D66" s="104">
        <f>SUM(D57:D65)</f>
        <v>303636</v>
      </c>
      <c r="E66" s="70">
        <f>SUM(E57:E65)</f>
        <v>358542</v>
      </c>
      <c r="F66" s="70">
        <f>SUM(F57:F65)</f>
        <v>981125</v>
      </c>
      <c r="G66" s="70">
        <f>SUM(G57:G65)</f>
        <v>5530417</v>
      </c>
      <c r="H66" s="70">
        <f>SUM(H57:H65)</f>
        <v>1759698</v>
      </c>
      <c r="I66" s="70">
        <f>SUM(I57:I65)</f>
        <v>6054179</v>
      </c>
      <c r="J66" s="70">
        <f>SUM(J57:J65)</f>
        <v>100550</v>
      </c>
    </row>
    <row r="67" spans="1:17" x14ac:dyDescent="0.2">
      <c r="A67" s="133">
        <v>26</v>
      </c>
      <c r="B67" s="125" t="s">
        <v>25</v>
      </c>
      <c r="C67" s="132">
        <v>29394</v>
      </c>
      <c r="D67" s="131">
        <v>0</v>
      </c>
      <c r="E67" s="13">
        <v>0</v>
      </c>
      <c r="F67" s="13">
        <v>0</v>
      </c>
      <c r="G67" s="13">
        <v>21252</v>
      </c>
      <c r="H67" s="13">
        <v>8142</v>
      </c>
      <c r="I67" s="13">
        <v>0</v>
      </c>
      <c r="J67" s="13">
        <v>0</v>
      </c>
    </row>
    <row r="68" spans="1:17" ht="13.5" thickBot="1" x14ac:dyDescent="0.25">
      <c r="A68" s="130">
        <v>27</v>
      </c>
      <c r="B68" s="123" t="s">
        <v>23</v>
      </c>
      <c r="C68" s="129">
        <v>7936</v>
      </c>
      <c r="D68" s="128">
        <v>0</v>
      </c>
      <c r="E68" s="13">
        <v>0</v>
      </c>
      <c r="F68" s="13">
        <v>0</v>
      </c>
      <c r="G68" s="13">
        <v>5738</v>
      </c>
      <c r="H68" s="13">
        <v>2198</v>
      </c>
      <c r="I68" s="13">
        <v>0</v>
      </c>
      <c r="J68" s="13">
        <v>0</v>
      </c>
    </row>
    <row r="69" spans="1:17" ht="13.5" thickBot="1" x14ac:dyDescent="0.25">
      <c r="A69" s="9">
        <v>28</v>
      </c>
      <c r="B69" s="8" t="s">
        <v>181</v>
      </c>
      <c r="C69" s="7">
        <f>+C67+C68</f>
        <v>37330</v>
      </c>
      <c r="D69" s="104">
        <f>+D67+D68</f>
        <v>0</v>
      </c>
      <c r="E69" s="70">
        <f>SUM(E67:E68)</f>
        <v>0</v>
      </c>
      <c r="F69" s="70">
        <f>SUM(F67:F68)</f>
        <v>0</v>
      </c>
      <c r="G69" s="70">
        <f>SUM(G67:G68)</f>
        <v>26990</v>
      </c>
      <c r="H69" s="70">
        <f>SUM(H67:H68)</f>
        <v>10340</v>
      </c>
      <c r="I69" s="70">
        <f>SUM(J69)</f>
        <v>0</v>
      </c>
      <c r="J69" s="70">
        <f>SUM(J67:J68)</f>
        <v>0</v>
      </c>
    </row>
    <row r="70" spans="1:17" ht="13.5" thickBot="1" x14ac:dyDescent="0.25">
      <c r="A70" s="9">
        <v>29</v>
      </c>
      <c r="B70" s="8" t="s">
        <v>71</v>
      </c>
      <c r="C70" s="7">
        <f>SUM(C51+C52+C66+C69)</f>
        <v>54147766</v>
      </c>
      <c r="D70" s="104">
        <f>SUM(D51+D52+D66)</f>
        <v>8683434</v>
      </c>
      <c r="E70" s="70">
        <f>SUM(E51+E52+E66)</f>
        <v>2503968</v>
      </c>
      <c r="F70" s="70">
        <f>SUM(F66)</f>
        <v>981125</v>
      </c>
      <c r="G70" s="70">
        <f>SUM(G51+G52+G66+G69)</f>
        <v>12197165</v>
      </c>
      <c r="H70" s="70">
        <f>SUM(H51+H52+H66+H69)</f>
        <v>14733031</v>
      </c>
      <c r="I70" s="70">
        <f>SUM(I51+I52+I66)</f>
        <v>8849818</v>
      </c>
      <c r="J70" s="70">
        <f>SUM(J51+J52+J66)</f>
        <v>6199225</v>
      </c>
    </row>
    <row r="72" spans="1:17" s="1" customFormat="1" ht="14.25" x14ac:dyDescent="0.2">
      <c r="A72" s="4" t="s">
        <v>4</v>
      </c>
      <c r="B72" s="4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</row>
    <row r="73" spans="1:17" s="1" customFormat="1" ht="14.25" x14ac:dyDescent="0.2">
      <c r="A73" s="4"/>
      <c r="B73" s="4"/>
      <c r="C73" s="5"/>
      <c r="D73" s="5"/>
      <c r="E73" s="5"/>
      <c r="F73" s="5"/>
      <c r="G73" s="5"/>
      <c r="H73" s="5"/>
      <c r="I73" s="5"/>
      <c r="J73" s="5"/>
    </row>
    <row r="74" spans="1:17" s="1" customFormat="1" ht="14.25" x14ac:dyDescent="0.2">
      <c r="A74" s="4"/>
      <c r="B74" s="4"/>
      <c r="C74" s="5" t="s">
        <v>180</v>
      </c>
      <c r="D74" s="5"/>
      <c r="E74" s="5" t="s">
        <v>2</v>
      </c>
      <c r="F74" s="5"/>
      <c r="G74" s="5"/>
      <c r="H74" s="5"/>
      <c r="I74" s="5"/>
      <c r="J74" s="5"/>
    </row>
    <row r="75" spans="1:17" s="1" customFormat="1" ht="14.25" x14ac:dyDescent="0.2">
      <c r="A75" s="4"/>
      <c r="B75" s="3"/>
      <c r="C75" s="1" t="s">
        <v>179</v>
      </c>
      <c r="D75" s="2"/>
      <c r="E75" s="2" t="s">
        <v>0</v>
      </c>
      <c r="F75" s="2"/>
      <c r="G75" s="2"/>
      <c r="H75" s="2"/>
      <c r="I75" s="2"/>
      <c r="J75" s="2"/>
      <c r="L75" s="2"/>
      <c r="M75" s="2"/>
    </row>
    <row r="76" spans="1:17" s="1" customFormat="1" ht="14.25" x14ac:dyDescent="0.2">
      <c r="A76" s="4"/>
      <c r="B76" s="3"/>
      <c r="D76" s="2"/>
      <c r="E76" s="2"/>
      <c r="F76" s="2"/>
      <c r="G76" s="2"/>
      <c r="H76" s="2"/>
      <c r="I76" s="2"/>
      <c r="J76" s="2"/>
      <c r="L76" s="2"/>
      <c r="M76" s="2"/>
    </row>
  </sheetData>
  <mergeCells count="5">
    <mergeCell ref="A1:P1"/>
    <mergeCell ref="C39:D39"/>
    <mergeCell ref="A5:E5"/>
    <mergeCell ref="D3:E3"/>
    <mergeCell ref="A40:I40"/>
  </mergeCells>
  <pageMargins left="0.25" right="0.25" top="0.75" bottom="0.75" header="0.3" footer="0.3"/>
  <pageSetup paperSize="9" scale="4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2.1.a Önk</vt:lpstr>
      <vt:lpstr>2.1.b Önk</vt:lpstr>
      <vt:lpstr>2.2 Hiv</vt:lpstr>
      <vt:lpstr>2.3. Ovi</vt:lpstr>
      <vt:lpstr>2.04.BNI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HZsolt</cp:lastModifiedBy>
  <dcterms:created xsi:type="dcterms:W3CDTF">2019-05-15T12:38:00Z</dcterms:created>
  <dcterms:modified xsi:type="dcterms:W3CDTF">2019-05-15T12:38:13Z</dcterms:modified>
</cp:coreProperties>
</file>