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16" activeTab="24"/>
  </bookViews>
  <sheets>
    <sheet name="Bevételek összesen" sheetId="1" r:id="rId1"/>
    <sheet name="Kiadások összesen" sheetId="2" r:id="rId2"/>
    <sheet name="Bevételek kötelező feladat" sheetId="3" r:id="rId3"/>
    <sheet name="Bev.államig.feladatok" sheetId="4" r:id="rId4"/>
    <sheet name="Bev.önk.váll.feladat" sheetId="5" r:id="rId5"/>
    <sheet name="Kiad.köt.felad" sheetId="6" r:id="rId6"/>
    <sheet name="Kiad.államig.felad" sheetId="7" r:id="rId7"/>
    <sheet name="Kiad.önk.v.feladat" sheetId="8" r:id="rId8"/>
    <sheet name="Összesített mérleg" sheetId="9" r:id="rId9"/>
    <sheet name="Belső hiány finansz." sheetId="10" r:id="rId10"/>
    <sheet name="Külső hiány finansz." sheetId="11" r:id="rId11"/>
    <sheet name="Adósságkel.ügylet" sheetId="12" r:id="rId12"/>
    <sheet name="Ad.kel.t.évi köt.megállapítása" sheetId="13" r:id="rId13"/>
    <sheet name="Adós.kel.fejl.kiadás" sheetId="14" r:id="rId14"/>
    <sheet name="Beruházás" sheetId="15" r:id="rId15"/>
    <sheet name="Felújítás" sheetId="16" r:id="rId16"/>
    <sheet name="EU-s projekt" sheetId="17" r:id="rId17"/>
    <sheet name="Önkormányzat" sheetId="18" r:id="rId18"/>
    <sheet name="Közös Hiv." sheetId="19" r:id="rId19"/>
    <sheet name="Pipitér Óvoda" sheetId="20" r:id="rId20"/>
    <sheet name="Ei.felh.ütemterv" sheetId="21" r:id="rId21"/>
    <sheet name="Többéves" sheetId="22" r:id="rId22"/>
    <sheet name="közvetett támogatás" sheetId="23" r:id="rId23"/>
    <sheet name="Gördülő terv" sheetId="24" r:id="rId24"/>
    <sheet name="Címrend" sheetId="25" r:id="rId25"/>
  </sheets>
  <definedNames/>
  <calcPr fullCalcOnLoad="1"/>
</workbook>
</file>

<file path=xl/sharedStrings.xml><?xml version="1.0" encoding="utf-8"?>
<sst xmlns="http://schemas.openxmlformats.org/spreadsheetml/2006/main" count="2733" uniqueCount="671">
  <si>
    <t>ezer forintban</t>
  </si>
  <si>
    <t>Sor-
szám</t>
  </si>
  <si>
    <t>Rovat megnevezése</t>
  </si>
  <si>
    <t>Rovat
száma</t>
  </si>
  <si>
    <t>Önkormány-zat</t>
  </si>
  <si>
    <t>Tarkarét Óvoda</t>
  </si>
  <si>
    <t>Összesen</t>
  </si>
  <si>
    <t>1.</t>
  </si>
  <si>
    <t xml:space="preserve">Önkormányzatok működési támogatásai </t>
  </si>
  <si>
    <t>B11</t>
  </si>
  <si>
    <t>1.1.</t>
  </si>
  <si>
    <t>Helyi önkormányzatok működésének általános támogatása</t>
  </si>
  <si>
    <t>B111</t>
  </si>
  <si>
    <t>1.2.</t>
  </si>
  <si>
    <t>Települési önkormányzatok egyes köznevelési feladatainak támogatása</t>
  </si>
  <si>
    <t>B112</t>
  </si>
  <si>
    <t>1.3.</t>
  </si>
  <si>
    <t>Települési önkormányzatok szociális gyermekjóléti és gyermekétkeztetési feladatainak támogatása</t>
  </si>
  <si>
    <t>B113</t>
  </si>
  <si>
    <t>1.4.</t>
  </si>
  <si>
    <t>Települési önkormányzatok kulturális feladatainak támogatása</t>
  </si>
  <si>
    <t>B114</t>
  </si>
  <si>
    <t>1.5.</t>
  </si>
  <si>
    <t>Működési célú központosított előirányzatok</t>
  </si>
  <si>
    <t>B115</t>
  </si>
  <si>
    <t>1.6.</t>
  </si>
  <si>
    <t>Helyi önkormányzatok kiegészítő támogatásai</t>
  </si>
  <si>
    <t>B116</t>
  </si>
  <si>
    <t>2.</t>
  </si>
  <si>
    <t xml:space="preserve">Működési célú támogatások államháztartáson belülről </t>
  </si>
  <si>
    <t>B1</t>
  </si>
  <si>
    <t>2.1.</t>
  </si>
  <si>
    <t>Elvonások és befizetések bevételei</t>
  </si>
  <si>
    <t>B12</t>
  </si>
  <si>
    <t>2.2.</t>
  </si>
  <si>
    <t>Működési célú garancia- és kezességvállalásból származó megtérülések államháztartáson belülről</t>
  </si>
  <si>
    <t>B13</t>
  </si>
  <si>
    <t>2.3.</t>
  </si>
  <si>
    <t>Működési célú visszatérítendő támogatások, kölcsönök visszatérülése államháztartáson belülről</t>
  </si>
  <si>
    <t>B14</t>
  </si>
  <si>
    <t>2.4.</t>
  </si>
  <si>
    <t>Működési célú visszatérítendő támogatások, kölcsönök igénybevétele államháztartáson belülről</t>
  </si>
  <si>
    <t>B15</t>
  </si>
  <si>
    <t>2.5.</t>
  </si>
  <si>
    <t>Egyéb működési célú támogatások bevételei államháztartáson belülről</t>
  </si>
  <si>
    <t>B16</t>
  </si>
  <si>
    <t>3.</t>
  </si>
  <si>
    <t xml:space="preserve">Felhalmozási célú támogatások államháztartáson belülről </t>
  </si>
  <si>
    <t>B2</t>
  </si>
  <si>
    <t>3.1.</t>
  </si>
  <si>
    <t>Felhalmozási célú önkormányzati támogatások</t>
  </si>
  <si>
    <t>B21</t>
  </si>
  <si>
    <t>3.2.</t>
  </si>
  <si>
    <t>Felhalmozási célú garancia- és kezességvállalásból származó megtérülések államháztartáson belülről</t>
  </si>
  <si>
    <t>B22</t>
  </si>
  <si>
    <t>3.3.</t>
  </si>
  <si>
    <t>Felhalmozási célú visszatérítendő támogatások, kölcsönök visszatérülése államháztartáson belülről</t>
  </si>
  <si>
    <t>B23</t>
  </si>
  <si>
    <t>3.4.</t>
  </si>
  <si>
    <t>Felhalmozási célú visszatérítendő támogatások, kölcsönök igénybevétele államháztartáson belülről</t>
  </si>
  <si>
    <t>B24</t>
  </si>
  <si>
    <t>3.5.</t>
  </si>
  <si>
    <t>Egyéb felhalmozási célú támogatások bevételei államháztartáson belülről</t>
  </si>
  <si>
    <t>B25</t>
  </si>
  <si>
    <t>4.</t>
  </si>
  <si>
    <t xml:space="preserve">Közhatalmi bevételek </t>
  </si>
  <si>
    <t>B3</t>
  </si>
  <si>
    <t>Jövedelemadók</t>
  </si>
  <si>
    <t>B311</t>
  </si>
  <si>
    <t>4.1.</t>
  </si>
  <si>
    <t xml:space="preserve">Vagyoni tipusú adók </t>
  </si>
  <si>
    <t>B34</t>
  </si>
  <si>
    <t>4.2.</t>
  </si>
  <si>
    <t>Értékesítési és forgalmi adók</t>
  </si>
  <si>
    <t>B351</t>
  </si>
  <si>
    <t>4.3.</t>
  </si>
  <si>
    <t>Gépjárműadók</t>
  </si>
  <si>
    <t>B354</t>
  </si>
  <si>
    <t>4.4.</t>
  </si>
  <si>
    <t xml:space="preserve">Egyéb áruhasználati és szolgáltatási adók </t>
  </si>
  <si>
    <t>B355</t>
  </si>
  <si>
    <t>4.5.</t>
  </si>
  <si>
    <t xml:space="preserve">Egyéb közhatalmi bevételek </t>
  </si>
  <si>
    <t>B36</t>
  </si>
  <si>
    <t>5.</t>
  </si>
  <si>
    <t xml:space="preserve">Működési bevételek </t>
  </si>
  <si>
    <t>B4</t>
  </si>
  <si>
    <t>5.1.</t>
  </si>
  <si>
    <t>Készletértékesítés ellenértéke</t>
  </si>
  <si>
    <t>B401</t>
  </si>
  <si>
    <t>5.2.</t>
  </si>
  <si>
    <t>Szolgáltatások ellenértéke</t>
  </si>
  <si>
    <t>B402</t>
  </si>
  <si>
    <t>5.3.</t>
  </si>
  <si>
    <t>Közvetített szolgáltatások ellenértéke</t>
  </si>
  <si>
    <t>B403</t>
  </si>
  <si>
    <t>5.4.</t>
  </si>
  <si>
    <t>Tulajdonosi bevételek</t>
  </si>
  <si>
    <t>B404</t>
  </si>
  <si>
    <t>5.5.</t>
  </si>
  <si>
    <t>Ellátási díjak</t>
  </si>
  <si>
    <t>B405</t>
  </si>
  <si>
    <t>5.6.</t>
  </si>
  <si>
    <t>Kiszámlázott általános forgalmi adó</t>
  </si>
  <si>
    <t>B406</t>
  </si>
  <si>
    <t>5.7.</t>
  </si>
  <si>
    <t>Általános forgalmi adó visszatérítése</t>
  </si>
  <si>
    <t>B407</t>
  </si>
  <si>
    <t>5.8.</t>
  </si>
  <si>
    <t>Kamatbevételek</t>
  </si>
  <si>
    <t>B408</t>
  </si>
  <si>
    <t>5.9.</t>
  </si>
  <si>
    <t>Egyéb pénzügyi műveletek bevételei</t>
  </si>
  <si>
    <t>B409</t>
  </si>
  <si>
    <t>5.10.</t>
  </si>
  <si>
    <t>Egyéb működési bevételek</t>
  </si>
  <si>
    <t>B410</t>
  </si>
  <si>
    <t>6.</t>
  </si>
  <si>
    <t xml:space="preserve">Felhalmozási bevételek </t>
  </si>
  <si>
    <t>B5</t>
  </si>
  <si>
    <t>Tulajdonosi bevétel</t>
  </si>
  <si>
    <t>6.1.</t>
  </si>
  <si>
    <t>Immateriális javak értékesítése</t>
  </si>
  <si>
    <t>B51</t>
  </si>
  <si>
    <t>6.2.</t>
  </si>
  <si>
    <t>Ingatlanok értékesítése</t>
  </si>
  <si>
    <t>B52</t>
  </si>
  <si>
    <t>6.3.</t>
  </si>
  <si>
    <t>Egyéb tárgyi eszközök értékesítése</t>
  </si>
  <si>
    <t>B53</t>
  </si>
  <si>
    <t>6.4.</t>
  </si>
  <si>
    <t>Részesedések értékesítése</t>
  </si>
  <si>
    <t>B54</t>
  </si>
  <si>
    <t>6.5.</t>
  </si>
  <si>
    <t>Részesedések megszűnéséhez kapcsolódó bevételek</t>
  </si>
  <si>
    <t>B55</t>
  </si>
  <si>
    <t>7.</t>
  </si>
  <si>
    <t xml:space="preserve">Működési célú átvett pénzeszközök </t>
  </si>
  <si>
    <t>B6</t>
  </si>
  <si>
    <t>7.1.</t>
  </si>
  <si>
    <t>Működési célú garancia- és kezességvállalásból származó megtérülések államháztartáson kívülről</t>
  </si>
  <si>
    <t>B61</t>
  </si>
  <si>
    <t>7.2.</t>
  </si>
  <si>
    <t>Működési célú visszatérítendő támogatások, kölcsönök visszatérülése államháztartáson kívülről</t>
  </si>
  <si>
    <t>B62</t>
  </si>
  <si>
    <t>7.3.</t>
  </si>
  <si>
    <t>Egyéb működési célú átvett pénzeszközök</t>
  </si>
  <si>
    <t>B63</t>
  </si>
  <si>
    <t>8.</t>
  </si>
  <si>
    <t xml:space="preserve">Felhalmozási célú átvett pénzeszközök </t>
  </si>
  <si>
    <t>B7</t>
  </si>
  <si>
    <t>8.1.</t>
  </si>
  <si>
    <t>Felhalmozási célú garancia- és kezességvállalásból származó megtérülések államháztartáson kívülről</t>
  </si>
  <si>
    <t>B71</t>
  </si>
  <si>
    <t>8.2.</t>
  </si>
  <si>
    <t>Felhalmozási célú visszatérítendő támogatások, kölcsönök visszatérülése államháztartáson kívülről</t>
  </si>
  <si>
    <t>B72</t>
  </si>
  <si>
    <t>8.3.</t>
  </si>
  <si>
    <t>Egyéb felhalmozási célú átvett pénzeszközök</t>
  </si>
  <si>
    <t>B73</t>
  </si>
  <si>
    <t>9.</t>
  </si>
  <si>
    <t>KÖLTSÉGVETÉSI BEVÉTELEK</t>
  </si>
  <si>
    <t>B1-B7</t>
  </si>
  <si>
    <t>10.</t>
  </si>
  <si>
    <t xml:space="preserve">Hitel-, kölcsönfelvétel államháztartáson kívülről </t>
  </si>
  <si>
    <t>B811</t>
  </si>
  <si>
    <t>10.1.</t>
  </si>
  <si>
    <t xml:space="preserve">Hosszú lejáratú hitelek, kölcsönök felvétele </t>
  </si>
  <si>
    <t>B8111</t>
  </si>
  <si>
    <t>10.2.</t>
  </si>
  <si>
    <t>Likviditási célú hitelek, kölcsönök felvétele pénzügyi vállalkozástól</t>
  </si>
  <si>
    <t>B8112</t>
  </si>
  <si>
    <t>10.3.</t>
  </si>
  <si>
    <t xml:space="preserve">Rövid lejáratú hitelek, kölcsönök felvétele  </t>
  </si>
  <si>
    <t>B8113</t>
  </si>
  <si>
    <t>11.</t>
  </si>
  <si>
    <t xml:space="preserve">Belföldi értékpapírok bevételei </t>
  </si>
  <si>
    <t>B812</t>
  </si>
  <si>
    <t>11.1.</t>
  </si>
  <si>
    <t>Forgatási célú belföldi értékpapírok beváltása, értékesítése</t>
  </si>
  <si>
    <t>B8121</t>
  </si>
  <si>
    <t>11.2.</t>
  </si>
  <si>
    <t>Forgatási célú belföldi értékpapírok kibocsátása</t>
  </si>
  <si>
    <t>B8122</t>
  </si>
  <si>
    <t>11.3.</t>
  </si>
  <si>
    <t>Befektetési célú belföldi értékpapírok beváltása,  értékesítése</t>
  </si>
  <si>
    <t>B8123</t>
  </si>
  <si>
    <t>11.4.</t>
  </si>
  <si>
    <t>Befektetési célú belföldi értékpapírok kibocsátása</t>
  </si>
  <si>
    <t>B8124</t>
  </si>
  <si>
    <t>12</t>
  </si>
  <si>
    <t xml:space="preserve">Maradvány igénybevétele </t>
  </si>
  <si>
    <t>B813</t>
  </si>
  <si>
    <t>12.1.</t>
  </si>
  <si>
    <t>Előző év költségvetési maradványának igénybevétele</t>
  </si>
  <si>
    <t>B8131</t>
  </si>
  <si>
    <t>12.2.</t>
  </si>
  <si>
    <t>Előző év vállalkozási maradványának igénybevétele</t>
  </si>
  <si>
    <t>B8132</t>
  </si>
  <si>
    <t>13.</t>
  </si>
  <si>
    <t xml:space="preserve">Belföldi finanszírozás bevételei </t>
  </si>
  <si>
    <t>B81</t>
  </si>
  <si>
    <t>13.1.</t>
  </si>
  <si>
    <t>Államháztartáson belüli megelőlegezések</t>
  </si>
  <si>
    <t>B814</t>
  </si>
  <si>
    <t>13.2.</t>
  </si>
  <si>
    <t>Államháztartáson belüli megelőlegezések törlesztése</t>
  </si>
  <si>
    <t>B815</t>
  </si>
  <si>
    <t>13.3.</t>
  </si>
  <si>
    <t>Központi, irányító szervi támogatás</t>
  </si>
  <si>
    <t>B816</t>
  </si>
  <si>
    <t>13.4.</t>
  </si>
  <si>
    <t>Betétek megszüntetése</t>
  </si>
  <si>
    <t>B817</t>
  </si>
  <si>
    <t>13.5.</t>
  </si>
  <si>
    <t>Központi irányítószervi támogatás</t>
  </si>
  <si>
    <t>B818</t>
  </si>
  <si>
    <t>14.</t>
  </si>
  <si>
    <t xml:space="preserve">Külföldi finanszírozás bevételei </t>
  </si>
  <si>
    <t>B82</t>
  </si>
  <si>
    <t>14.1.</t>
  </si>
  <si>
    <t>Forgatási célú külföldi értékpapírok beváltása,  értékesítése</t>
  </si>
  <si>
    <t>B821</t>
  </si>
  <si>
    <t>14.2.</t>
  </si>
  <si>
    <t>Befektetési célú külföldi értékpapírok beváltása, értékesítése</t>
  </si>
  <si>
    <t>B822</t>
  </si>
  <si>
    <t>14.3.</t>
  </si>
  <si>
    <t>Külföldi értékpapírok kibocsátása</t>
  </si>
  <si>
    <t>B823</t>
  </si>
  <si>
    <t>14.4.</t>
  </si>
  <si>
    <t xml:space="preserve">Külföldi hitelek, kölcsönök felvétele </t>
  </si>
  <si>
    <t>B824</t>
  </si>
  <si>
    <t>14.5.</t>
  </si>
  <si>
    <t>Adóssághoz nem kapcsolódó származékos ügyletek bevételei</t>
  </si>
  <si>
    <t>B83</t>
  </si>
  <si>
    <t xml:space="preserve">Finanszírozási bevételek </t>
  </si>
  <si>
    <t>B8</t>
  </si>
  <si>
    <t>BEVÉTELEK ÖSSZESEN:</t>
  </si>
  <si>
    <t>MŰKÖDÉSI KÖLTSÉGVETÉS KIADÁSAI</t>
  </si>
  <si>
    <t>Személyi juttatások összesen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</si>
  <si>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</si>
  <si>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</si>
  <si>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</si>
  <si>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Dologi kiadások </t>
  </si>
  <si>
    <t>K3</t>
  </si>
  <si>
    <t xml:space="preserve">Ellátottak pénzbeli juttatásai </t>
  </si>
  <si>
    <t>K4</t>
  </si>
  <si>
    <t>Egyéb működési célú kiadások</t>
  </si>
  <si>
    <t>K5</t>
  </si>
  <si>
    <t>1.5.1.</t>
  </si>
  <si>
    <t>Elvonások és befizetések</t>
  </si>
  <si>
    <t>K502</t>
  </si>
  <si>
    <t>1.5.2.</t>
  </si>
  <si>
    <t>Működési célú garancia- és kezességvállalásból származó kifizetés államháztartáson belülre</t>
  </si>
  <si>
    <t>K503</t>
  </si>
  <si>
    <t>1.5.3.</t>
  </si>
  <si>
    <t>Működési célú visszatérítendő támogatások, kölcsönök nyújtása államháztartáson belülre</t>
  </si>
  <si>
    <t>K504</t>
  </si>
  <si>
    <t>1.5.4.</t>
  </si>
  <si>
    <t>Működési célú visszatérítendő támogatások, kölcsönök törlesztése államháztartáson belülre</t>
  </si>
  <si>
    <t>K505</t>
  </si>
  <si>
    <t>1.5.5.</t>
  </si>
  <si>
    <t>Egyéb működési célú támogatások államháztartáson belülre</t>
  </si>
  <si>
    <t>K506</t>
  </si>
  <si>
    <t>1.5.6.</t>
  </si>
  <si>
    <t>Működési célú garancia- és kezességvállalásból származó kifizetés államháztartáson kívülre</t>
  </si>
  <si>
    <t>K507</t>
  </si>
  <si>
    <t>1.5.7.</t>
  </si>
  <si>
    <t>Működési célú visszatérítendő támogatások, kölcsönök nyújtása államháztartáson kívülre</t>
  </si>
  <si>
    <t>K508</t>
  </si>
  <si>
    <t>1.5.8.</t>
  </si>
  <si>
    <t>Árkiegészítések, ártámogatások</t>
  </si>
  <si>
    <t>K509</t>
  </si>
  <si>
    <t>1.5.9.</t>
  </si>
  <si>
    <t>Kamattámogatások</t>
  </si>
  <si>
    <t>K510</t>
  </si>
  <si>
    <t>1.5.10.</t>
  </si>
  <si>
    <t>Egyéb működési célú támogatások államháztartáson kívülre</t>
  </si>
  <si>
    <t>K511</t>
  </si>
  <si>
    <t>FELHALMOZÁSI KÖLTSÉGVETÉS KIADÁSAI</t>
  </si>
  <si>
    <t xml:space="preserve">Beruházások </t>
  </si>
  <si>
    <t>K6</t>
  </si>
  <si>
    <t xml:space="preserve">Felújítások </t>
  </si>
  <si>
    <t>K7</t>
  </si>
  <si>
    <t xml:space="preserve">Egyéb felhalmozási célú kiadások </t>
  </si>
  <si>
    <t>K8</t>
  </si>
  <si>
    <t>2.3.1</t>
  </si>
  <si>
    <t>Felhalmozási célú garancia- és kezességvállalásból származó kifizetés államháztartáson belülre</t>
  </si>
  <si>
    <t>K81</t>
  </si>
  <si>
    <t>2.3.2</t>
  </si>
  <si>
    <t>Felhalmozási célú visszatérítendő támogatások, kölcsönök nyújtása államháztartáson belülre</t>
  </si>
  <si>
    <t>K82</t>
  </si>
  <si>
    <t>2.3.4.</t>
  </si>
  <si>
    <t>Felhalmozási célú visszatérítendő támogatások, kölcsönök törlesztése államháztartáson belülre</t>
  </si>
  <si>
    <t>K83</t>
  </si>
  <si>
    <t>2.3.5.</t>
  </si>
  <si>
    <t>Egyéb felhalmozási célú támogatások államháztartáson belülre</t>
  </si>
  <si>
    <t>K84</t>
  </si>
  <si>
    <t>2.3.6.</t>
  </si>
  <si>
    <t>Felhalmozási célú garancia- és kezességvállalásból származó kifizetés államháztartáson kívülre</t>
  </si>
  <si>
    <t>K85</t>
  </si>
  <si>
    <t>2.3.7.</t>
  </si>
  <si>
    <t>Felhalmozási célú visszatérítendő támogatások, kölcsönök nyújtása államháztartáson kívülre</t>
  </si>
  <si>
    <t>K86</t>
  </si>
  <si>
    <t>2.3.8.</t>
  </si>
  <si>
    <t>Lakástámogatás</t>
  </si>
  <si>
    <t>K87</t>
  </si>
  <si>
    <t>2.3.9.</t>
  </si>
  <si>
    <t xml:space="preserve">Egyéb felhalmozási célú támogatások államháztartáson kívülre </t>
  </si>
  <si>
    <t>K88</t>
  </si>
  <si>
    <t>TARTALÉKOK</t>
  </si>
  <si>
    <t>K512</t>
  </si>
  <si>
    <t>Általános tartalék</t>
  </si>
  <si>
    <t>Céltartalék</t>
  </si>
  <si>
    <t>KÖLTSÉGVETÉSI KIADÁSOK ÖSSZESEN</t>
  </si>
  <si>
    <t>K1-K8</t>
  </si>
  <si>
    <t xml:space="preserve">Hitel-, kölcsöntörlesztés államháztartáson kívülre </t>
  </si>
  <si>
    <t>K911</t>
  </si>
  <si>
    <t xml:space="preserve">Hosszú lejáratú hitelek, kölcsönök törlesztése </t>
  </si>
  <si>
    <t xml:space="preserve"> 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</si>
  <si>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</si>
  <si>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</si>
  <si>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</si>
  <si>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</si>
  <si>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Belföldi értékpapírok kiadásai </t>
  </si>
  <si>
    <t>K912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</si>
  <si>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</si>
  <si>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</si>
  <si>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</si>
  <si>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</si>
  <si>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</si>
  <si>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</si>
  <si>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</si>
  <si>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</si>
  <si>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finanszírozás kiadásai </t>
  </si>
  <si>
    <t>K91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</si>
  <si>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</si>
  <si>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</si>
  <si>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</si>
  <si>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</si>
  <si>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</si>
  <si>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</si>
  <si>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7.4.</t>
  </si>
  <si>
    <t>Pénzeszközök betétként elhelyezése</t>
  </si>
  <si>
    <t>K916</t>
  </si>
  <si>
    <t>7.5.</t>
  </si>
  <si>
    <t>Pénzügyi lízing kiadásai</t>
  </si>
  <si>
    <t>K917</t>
  </si>
  <si>
    <t>Külföldi finanszírozás kiadásai</t>
  </si>
  <si>
    <t>K92</t>
  </si>
  <si>
    <t>Forgatási célú külföldi értékpapírok vásárlása</t>
  </si>
  <si>
    <t>K921</t>
  </si>
  <si>
    <t>Befektetési célú külföldi értékpapírok vásárlása</t>
  </si>
  <si>
    <t>K922</t>
  </si>
  <si>
    <t>8.4.</t>
  </si>
  <si>
    <t>Külföldi értékpapírok beváltása</t>
  </si>
  <si>
    <t>K923</t>
  </si>
  <si>
    <t>8.5.</t>
  </si>
  <si>
    <t>Külföldi hitelek, kölcsönök törlesztése</t>
  </si>
  <si>
    <t>K924</t>
  </si>
  <si>
    <t>FINANSZÍROZÁSI KIADÁSOK</t>
  </si>
  <si>
    <t>K9</t>
  </si>
  <si>
    <t>KIADÁSOK MINDÖSSZESEN</t>
  </si>
  <si>
    <t>kötelező feladat</t>
  </si>
  <si>
    <t>államigazgatási feladat</t>
  </si>
  <si>
    <t>önként vállalt feladat</t>
  </si>
  <si>
    <t xml:space="preserve">Az önkormányzat összevont költségvetési mérlege </t>
  </si>
  <si>
    <t>BEVÉTELEK</t>
  </si>
  <si>
    <t>KIADÁSOK</t>
  </si>
  <si>
    <t>Megnevezés</t>
  </si>
  <si>
    <t>Eredeti előirányzat</t>
  </si>
  <si>
    <t xml:space="preserve"> KÖLTSÉGVETÉSI BEVÉTELEK</t>
  </si>
  <si>
    <t>KÖLTSÉGVETÉSI KIADÁSOK</t>
  </si>
  <si>
    <t>Működési célú</t>
  </si>
  <si>
    <t>Pénzforgalmi bevételek</t>
  </si>
  <si>
    <t>Pénzforgalmi kiadások</t>
  </si>
  <si>
    <t>Működési célú támogatások</t>
  </si>
  <si>
    <t>Személyi jellegű kiadások</t>
  </si>
  <si>
    <t>Működési bevételek</t>
  </si>
  <si>
    <t>Munkaadót terhelő járulékok</t>
  </si>
  <si>
    <t>Közhatalmi bevételek</t>
  </si>
  <si>
    <t>Dologi és egyéb folyó kiadások</t>
  </si>
  <si>
    <t>Működési célra átvett pénzeszközök</t>
  </si>
  <si>
    <t>Ellátottak pénzbeli juttatásai</t>
  </si>
  <si>
    <t>Mc.tám.kölcs.vissaztérülése</t>
  </si>
  <si>
    <t>Egyéb működési kiadás</t>
  </si>
  <si>
    <t>Pénzforgalmi nélküli kiadások</t>
  </si>
  <si>
    <t>Működési célú tartalékok</t>
  </si>
  <si>
    <t>Felhalmozási célú</t>
  </si>
  <si>
    <t xml:space="preserve"> Felhalmozási célú</t>
  </si>
  <si>
    <t>Felhalmozási támogatások ÁH belülről</t>
  </si>
  <si>
    <t>Beruházási kiadások</t>
  </si>
  <si>
    <t>Felhalmozási bevételek(konc.díj)</t>
  </si>
  <si>
    <t>Felújítások</t>
  </si>
  <si>
    <t>Felhalmozási célú átvett pénzeszköz</t>
  </si>
  <si>
    <t>Egyéb felhalmozási kiadás</t>
  </si>
  <si>
    <t>Pénzügyi befektetések kiadásai</t>
  </si>
  <si>
    <t>Felhalmozási tartalék</t>
  </si>
  <si>
    <r>
      <t xml:space="preserve">BEVÉTELEK ÖSSZESEN
</t>
    </r>
    <r>
      <rPr>
        <sz val="8"/>
        <rFont val="Arial"/>
        <family val="2"/>
      </rPr>
      <t>(Pénzforgalom nélküli és finanszírozási célú bevételek nélkül)</t>
    </r>
  </si>
  <si>
    <t>KIADÁSOK ÖSSZESEN</t>
  </si>
  <si>
    <t>KÖLTSÉGVETÉSI HIÁNY</t>
  </si>
  <si>
    <t xml:space="preserve">Működési hiány </t>
  </si>
  <si>
    <t>Felhalmozási hiány</t>
  </si>
  <si>
    <t>A HIÁNY FINANSZÍROZÁSÁNAK MÓDJA</t>
  </si>
  <si>
    <t>FINANSZÍROZÁSI CÉLÚ KIADÁSOK</t>
  </si>
  <si>
    <t>Belső forrásból</t>
  </si>
  <si>
    <t>Működési célú hiteltörlesztés</t>
  </si>
  <si>
    <t>I. Működési célú pénzmaradvány igénybevétele</t>
  </si>
  <si>
    <t>Felhalmozási célú hiteltörlesztés</t>
  </si>
  <si>
    <t>II. Felhalmozási célú pénzmaradvány igénybevétele</t>
  </si>
  <si>
    <t>Külső forrásból</t>
  </si>
  <si>
    <t>Likviditási hitelfelvétel</t>
  </si>
  <si>
    <t>Felhalmozási célú hitelfelvétel</t>
  </si>
  <si>
    <t>BEVÉTELEK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</si>
  <si>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</si>
  <si>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</si>
  <si>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</si>
  <si>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</si>
  <si>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kötelezettségeinek bemutatása</t>
  </si>
  <si>
    <t>Ezer forintban</t>
  </si>
  <si>
    <t>Sor-szám</t>
  </si>
  <si>
    <t>MEGNEVEZÉS</t>
  </si>
  <si>
    <t>Saját bevétel és adósságot keletkeztető ügyletből eredő fizetési kötelezettség összegei</t>
  </si>
  <si>
    <t>Helyi adók</t>
  </si>
  <si>
    <t>Osztalék, koncessziós díjak, hozambevétel</t>
  </si>
  <si>
    <t>Díjak, pótlékok, bírságok</t>
  </si>
  <si>
    <t>Tárgyieszközök,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</si>
  <si>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</si>
  <si>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</si>
  <si>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</si>
  <si>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(1+..+7)</t>
  </si>
  <si>
    <t>Saját bevételek (8.sor) 50 %</t>
  </si>
  <si>
    <t>Előző év(ek)ben keletkezett tárgyévi fizetési kötelezettség (11+…+18)</t>
  </si>
  <si>
    <t>Felvett, átvállalt hitel és annak tőketartozása</t>
  </si>
  <si>
    <t>12.</t>
  </si>
  <si>
    <t>Felvett, átvállalt kölcsön és annak tőketartozása</t>
  </si>
  <si>
    <t>Hitelt megtestesítő értékpapír</t>
  </si>
  <si>
    <t>Váltó kibocsátás</t>
  </si>
  <si>
    <t>15.</t>
  </si>
  <si>
    <t>Pénzügyi lizing</t>
  </si>
  <si>
    <t>16.</t>
  </si>
  <si>
    <t>Visszavásárlási kötelezettség</t>
  </si>
  <si>
    <t>17.</t>
  </si>
  <si>
    <t>Fedezeti betét</t>
  </si>
  <si>
    <t>18.</t>
  </si>
  <si>
    <t>Halasztott fizetés, részletfizetés, ki nem fizetett ellenérték</t>
  </si>
  <si>
    <t>19.</t>
  </si>
  <si>
    <t>Tárgyévben keletkezett, illetve keletkező, tárgyévet terhelő fizetési kötelezettség (20+…+27)</t>
  </si>
  <si>
    <t>20.</t>
  </si>
  <si>
    <t>21.</t>
  </si>
  <si>
    <t>22.</t>
  </si>
  <si>
    <t>23.</t>
  </si>
  <si>
    <t>Adott váltó</t>
  </si>
  <si>
    <t>24.</t>
  </si>
  <si>
    <t>25.</t>
  </si>
  <si>
    <t>26.</t>
  </si>
  <si>
    <t>27.</t>
  </si>
  <si>
    <t>28.</t>
  </si>
  <si>
    <t>Fizetési kötelezettség összesen (10+19)</t>
  </si>
  <si>
    <t>29.</t>
  </si>
  <si>
    <t>Fizetési kötelezettséggel csökkentett saját bevétel (9+28)</t>
  </si>
  <si>
    <t>TŐKE</t>
  </si>
  <si>
    <t>KAMAT</t>
  </si>
  <si>
    <t>ÖSSZESEN</t>
  </si>
  <si>
    <t xml:space="preserve">Adósságszolgálati kiadások </t>
  </si>
  <si>
    <t>ÖSSZESEN:</t>
  </si>
  <si>
    <t>ADÓSSÁGOT KELETKEZTETŐ FEJLESZTÉSI CÉLJAI</t>
  </si>
  <si>
    <t>Adósságot keletkeztető fejlesztési kiadások</t>
  </si>
  <si>
    <t>Beruházási ( felhalmozási ) kiadási előirányzatai beruházásonként</t>
  </si>
  <si>
    <t>Beruházás megnevezése</t>
  </si>
  <si>
    <t>Teljes költség</t>
  </si>
  <si>
    <t>Kezdési és befejezés éve</t>
  </si>
  <si>
    <t>Önkormányzat összesen:</t>
  </si>
  <si>
    <t xml:space="preserve">felújítási kiadási előirányzatai </t>
  </si>
  <si>
    <t>EURÓPAI UNIÓS FORRÁSOKBÓL FINANSZÍROZOTT PROJEKT FORRÁSÖSSZETÉTELE</t>
  </si>
  <si>
    <t>SAJÁT ERŐ</t>
  </si>
  <si>
    <t>TÁMOGATÁS</t>
  </si>
  <si>
    <t>saját erő</t>
  </si>
  <si>
    <t>támogatás</t>
  </si>
  <si>
    <t>bekerülési költség</t>
  </si>
  <si>
    <t>Költségvetési szerv</t>
  </si>
  <si>
    <t>Feladat megnevezése</t>
  </si>
  <si>
    <t>összes feladatok bevételei, kiadásai</t>
  </si>
  <si>
    <t>Előirányzat csoport , kiemelt előirányzat megnevezése</t>
  </si>
  <si>
    <t>6.1</t>
  </si>
  <si>
    <t>6.2</t>
  </si>
  <si>
    <t>6.3</t>
  </si>
  <si>
    <t>6.4</t>
  </si>
  <si>
    <t>6.5</t>
  </si>
  <si>
    <t>6.6</t>
  </si>
  <si>
    <t>Engedélyezett létszám előirányzat (fő)</t>
  </si>
  <si>
    <t>védőnő</t>
  </si>
  <si>
    <t>Közfoglalkoztatott  létszám (fő)</t>
  </si>
  <si>
    <t>Állami feladatok bevételei, kiadásai</t>
  </si>
  <si>
    <t xml:space="preserve">BEVÉTELEK </t>
  </si>
  <si>
    <t>1.7.</t>
  </si>
  <si>
    <t>1.8.</t>
  </si>
  <si>
    <t>1.9.</t>
  </si>
  <si>
    <t>1.10.</t>
  </si>
  <si>
    <t>1.11.</t>
  </si>
  <si>
    <t>10</t>
  </si>
  <si>
    <t xml:space="preserve">KIADÁSOK </t>
  </si>
  <si>
    <t>óvodapedagógus</t>
  </si>
  <si>
    <t>dajka</t>
  </si>
  <si>
    <t>4.2</t>
  </si>
  <si>
    <t>4.1</t>
  </si>
  <si>
    <t>4.3</t>
  </si>
  <si>
    <t>4.4</t>
  </si>
  <si>
    <t>4.5</t>
  </si>
  <si>
    <t>4.6</t>
  </si>
  <si>
    <t xml:space="preserve">      kötelező feladat</t>
  </si>
  <si>
    <t xml:space="preserve">Közvetett támogatások </t>
  </si>
  <si>
    <t>eredeti ei.</t>
  </si>
  <si>
    <t>Támogatás megnevezése</t>
  </si>
  <si>
    <t>Összeg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</si>
  <si>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</si>
  <si>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</si>
  <si>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</si>
  <si>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</si>
  <si>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összege( szemétszállítás)</t>
  </si>
  <si>
    <t xml:space="preserve">   </t>
  </si>
  <si>
    <t>ELŐIRÁNYZAT-FELHASZNÁLÁSI ÜTEMTERV</t>
  </si>
  <si>
    <t>ei.felh.ütemterv</t>
  </si>
  <si>
    <t>01.hó</t>
  </si>
  <si>
    <t>02.hó</t>
  </si>
  <si>
    <t>03.hó</t>
  </si>
  <si>
    <t>04.hó</t>
  </si>
  <si>
    <t>05.hó</t>
  </si>
  <si>
    <t>06.hó</t>
  </si>
  <si>
    <t>07.hó</t>
  </si>
  <si>
    <t>08.hó</t>
  </si>
  <si>
    <t>09.hó</t>
  </si>
  <si>
    <t>10.hó</t>
  </si>
  <si>
    <t>11.hó</t>
  </si>
  <si>
    <t>12.hó</t>
  </si>
  <si>
    <t>összesen</t>
  </si>
  <si>
    <t>állami támogatás</t>
  </si>
  <si>
    <t>működési célú bevétel</t>
  </si>
  <si>
    <t>adóbevételek</t>
  </si>
  <si>
    <t>tám.ért.m.c.átvett</t>
  </si>
  <si>
    <t>m.célra átvett</t>
  </si>
  <si>
    <t>pénzmaradvány</t>
  </si>
  <si>
    <t>működési  bevétel</t>
  </si>
  <si>
    <t>koncessziós díj</t>
  </si>
  <si>
    <t>Előz.évi pénzm.fejl.</t>
  </si>
  <si>
    <t>személyi juttatás</t>
  </si>
  <si>
    <t>munka.terh.jár</t>
  </si>
  <si>
    <t>dologi kiadások</t>
  </si>
  <si>
    <t>tám.ért.m.c.átadott</t>
  </si>
  <si>
    <t>tartalék</t>
  </si>
  <si>
    <t>Mc-tám.kölcs kiadása</t>
  </si>
  <si>
    <t>működési célú kiadás</t>
  </si>
  <si>
    <t>Felhalmozási kiadások</t>
  </si>
  <si>
    <t>felújítás</t>
  </si>
  <si>
    <t>beruházás</t>
  </si>
  <si>
    <t>Fejlesztési kiadások</t>
  </si>
  <si>
    <t>Műk.és fejl.kiad.össz</t>
  </si>
  <si>
    <t>költségvetési évet követő három év tervezett előirányzatainak keretszámai főbb csoportonként</t>
  </si>
  <si>
    <t>s.szám</t>
  </si>
  <si>
    <t>Bevételek</t>
  </si>
  <si>
    <t>megnevezés</t>
  </si>
  <si>
    <t>rovat szám</t>
  </si>
  <si>
    <t>Önk.műk.támogatás</t>
  </si>
  <si>
    <t>M.c.tám.ÁHT. Belülr</t>
  </si>
  <si>
    <t>B1.</t>
  </si>
  <si>
    <t>Közhatalmi bevét</t>
  </si>
  <si>
    <t>B3.</t>
  </si>
  <si>
    <t>Mük.bevételek</t>
  </si>
  <si>
    <t>B4.</t>
  </si>
  <si>
    <t>M.c.kölcs.vissz</t>
  </si>
  <si>
    <t>B6.</t>
  </si>
  <si>
    <t xml:space="preserve">6. </t>
  </si>
  <si>
    <t>Tulajd.bevétel</t>
  </si>
  <si>
    <t>B.7</t>
  </si>
  <si>
    <t>Kiadások</t>
  </si>
  <si>
    <t>Bevételek összesen</t>
  </si>
  <si>
    <t>Munkad.terh.járulék</t>
  </si>
  <si>
    <t>Dologi kiadások</t>
  </si>
  <si>
    <t>Ellátottak p.b.juttat</t>
  </si>
  <si>
    <t>Tám.kölcs.nyújt</t>
  </si>
  <si>
    <t>Kiadások összesen</t>
  </si>
  <si>
    <t>költségvetési hiány belső finanszirozására szolgáló pénzmaradvány</t>
  </si>
  <si>
    <t>Rovatszám</t>
  </si>
  <si>
    <t>Önkormányzat</t>
  </si>
  <si>
    <t>Mindösszesen</t>
  </si>
  <si>
    <t>Kötelező feladat</t>
  </si>
  <si>
    <t>Önként vállalt feladat</t>
  </si>
  <si>
    <t>Államigazg. Feladat</t>
  </si>
  <si>
    <t>Maradvány igénybevétel- működési</t>
  </si>
  <si>
    <t>Maradvány igénybevétel- felhalmozási</t>
  </si>
  <si>
    <t>ezer Ft-ban</t>
  </si>
  <si>
    <t xml:space="preserve">Felh.c.átvett </t>
  </si>
  <si>
    <t>Adósságot keletkeztető ügyletből származó tárgyévi fizetési kötelezettség</t>
  </si>
  <si>
    <t>Pipitér Óvoda</t>
  </si>
  <si>
    <t>Közös Hivatal</t>
  </si>
  <si>
    <t>Önkor-mányzat</t>
  </si>
  <si>
    <t>Pusztakovácsi Községi Önkormányzat</t>
  </si>
  <si>
    <t>költségvetési hiány külső finanszirozása</t>
  </si>
  <si>
    <t>Pusztakovácsi Községi Önkormányzat adósságot keletkeztető ügyleteiből eredő fizetési</t>
  </si>
  <si>
    <t>Felújítás megnevezése</t>
  </si>
  <si>
    <t>Pusztakovácsi Közös Önkormányzati Hivatal</t>
  </si>
  <si>
    <t>Pusztakovácsi Községi Önkormányzata</t>
  </si>
  <si>
    <t>polgármester</t>
  </si>
  <si>
    <t>háziorvosi szolgálat</t>
  </si>
  <si>
    <t>falugondnok</t>
  </si>
  <si>
    <t>zöldterület kezelés</t>
  </si>
  <si>
    <t>gyermekétkeztetés</t>
  </si>
  <si>
    <t>jegyző</t>
  </si>
  <si>
    <t>köztisztviselő</t>
  </si>
  <si>
    <t>Pusztakovácsi Község Önkormányzata</t>
  </si>
  <si>
    <t>Címrend</t>
  </si>
  <si>
    <t>Az önkormányzat önállóan működő és gazdálkodó költségvetési szervei</t>
  </si>
  <si>
    <t xml:space="preserve">Pusztakovácsi Pipitér Óvoda </t>
  </si>
  <si>
    <r>
      <t xml:space="preserve">A többéves kihatással járó feladatok előirányzatai </t>
    </r>
  </si>
  <si>
    <t>ezer Ft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</si>
  <si>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</si>
  <si>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</si>
  <si>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</si>
  <si>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</si>
  <si>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</si>
  <si>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</si>
  <si>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Áht.belüli megel.v.fiz.</t>
  </si>
  <si>
    <t>Támog.ÁHT.belülre</t>
  </si>
  <si>
    <t>2019. év</t>
  </si>
  <si>
    <t>Pusztakovácsi Óvodafejlesztés</t>
  </si>
  <si>
    <t>Óvodafejlesztés</t>
  </si>
  <si>
    <t>2018-2020. év</t>
  </si>
  <si>
    <t>REKi támogatás</t>
  </si>
  <si>
    <t>2019. ÉVI KÖLTSÉGVETÉSI BEVÉTELEI</t>
  </si>
  <si>
    <t>2019. ÉVI KÖLTSÉGVETÉSI KIADÁSAI</t>
  </si>
  <si>
    <t>3.6. melléklet az ….../20198.(II.14.) Önkormányzati rendelethez</t>
  </si>
  <si>
    <t>4. melléklet ….../2019.(II.14.) Önkormányzati rendelethez</t>
  </si>
  <si>
    <t>2019.évi erdeti előirányzat</t>
  </si>
  <si>
    <t>4.2. melléklet az ….../2019.(II.14.) Önkormányzati rendelethez</t>
  </si>
  <si>
    <t xml:space="preserve">  5.1. melléklet az /2019.( II.14. ) Önkormányzati rendelethez</t>
  </si>
  <si>
    <t xml:space="preserve">  5.2. melléklet az ……./2019.( II.14.) Önkormányzati rendelethez</t>
  </si>
  <si>
    <t>2019-2020. év</t>
  </si>
  <si>
    <t>2020. év</t>
  </si>
  <si>
    <t xml:space="preserve">  5.3. melléklet az …. /2019.( II.14. ) Önkormányzati rendelethez</t>
  </si>
  <si>
    <t>2019. évi előirányzat</t>
  </si>
  <si>
    <t>2019. év utáni szükséglet</t>
  </si>
  <si>
    <t xml:space="preserve"> forintban</t>
  </si>
  <si>
    <t>2017-2019</t>
  </si>
  <si>
    <t>Pusztakovácsi Pipitér Óvoda</t>
  </si>
  <si>
    <t>Pusztakovácsi Községi Önkormányzat 2019. év</t>
  </si>
  <si>
    <t>2020.év</t>
  </si>
  <si>
    <t xml:space="preserve">2021.év </t>
  </si>
  <si>
    <t>2022.év</t>
  </si>
  <si>
    <t>1. melléklet az ……./2019.(II.14.) Önkormányzati rendelethez</t>
  </si>
  <si>
    <t>B411</t>
  </si>
  <si>
    <t>2. melléklet az …../2019.(II.14.) Önkormányzati rendelethez</t>
  </si>
  <si>
    <t>3.1 melléklet az ……./2019.(II.14.) Önkormányzati rendelethez</t>
  </si>
  <si>
    <t>3.2. melléklet az …../2019.(II.14.) Önkormányzati rendelethez</t>
  </si>
  <si>
    <t>3.3. melléklet az ….../2019.(II.14.) Önkormányzati rendelethez</t>
  </si>
  <si>
    <t>3.4. melléklet az ……./2019.(II.14.) Önkormányzati rendelethez</t>
  </si>
  <si>
    <t>forintban</t>
  </si>
  <si>
    <t>3.5. melléklet az ….../2019.(II.14.) Önkormányzati rendelethez</t>
  </si>
  <si>
    <t>4.1. melléklet az …../2019.(II.14.) Önkormányzati rendelethez</t>
  </si>
  <si>
    <t>Óvoda eszközbeszerzés</t>
  </si>
  <si>
    <t>Ellátottak juttatásai</t>
  </si>
  <si>
    <t>14.melléklet az 2 /2019(II.15.) Önkormányzati rendelethez</t>
  </si>
  <si>
    <t>6.  melléklet az …..2 /2019.( II.15 ) Önkormányzati rendelethez</t>
  </si>
  <si>
    <t>7.  melléklet az ….2. /2019.( II.15 ) Önkormányzati rendelethez</t>
  </si>
  <si>
    <t xml:space="preserve">  8. melléklet az …..2./2019.( II.15. ) Önkormányzati rendelethez</t>
  </si>
  <si>
    <t>9. 1.melléklet az ….2./2019.(II.15.) Önkormányzati rendelethez</t>
  </si>
  <si>
    <t>9.2.melléklet az   2 /2019.(II.15.) Önkormányzati rendelethez</t>
  </si>
  <si>
    <t>9.3.melléklet az ……2 /2019.(II.15.) Önkormányzati rendelethez</t>
  </si>
  <si>
    <t>10.melléklet az ……2. /2019.(II.15.) Önkormányzati rendelethez</t>
  </si>
  <si>
    <t>13.melléklet az ……2. /2019.(II.15.) Önkormányzati rendelethez</t>
  </si>
  <si>
    <t>11.melléklet az …2. /2019.(II.15.) Önkormányzati rendelethez</t>
  </si>
  <si>
    <t>12. melléklet az ….2 /2019.(II.15.)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</si>
</sst>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 &quot;_F_t_-;_-@_-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  <numFmt numFmtId="177" formatCode="#,##0;[Red]\-#,##0"/>
    <numFmt numFmtId="178" formatCode="#,##0.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ill="0" applyBorder="0" applyAlignment="0" applyProtection="0"/>
  </cellStyleXfs>
  <cellXfs count="3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9" fillId="0" borderId="10" xfId="54" applyFont="1" applyFill="1" applyBorder="1">
      <alignment/>
      <protection/>
    </xf>
    <xf numFmtId="3" fontId="9" fillId="0" borderId="10" xfId="54" applyNumberFormat="1" applyFont="1" applyFill="1" applyBorder="1">
      <alignment/>
      <protection/>
    </xf>
    <xf numFmtId="0" fontId="10" fillId="0" borderId="10" xfId="54" applyFont="1" applyBorder="1">
      <alignment/>
      <protection/>
    </xf>
    <xf numFmtId="0" fontId="7" fillId="0" borderId="10" xfId="55" applyFont="1" applyFill="1" applyBorder="1" applyAlignment="1">
      <alignment/>
      <protection/>
    </xf>
    <xf numFmtId="3" fontId="7" fillId="0" borderId="10" xfId="54" applyNumberFormat="1" applyFont="1" applyFill="1" applyBorder="1">
      <alignment/>
      <protection/>
    </xf>
    <xf numFmtId="0" fontId="7" fillId="0" borderId="10" xfId="55" applyFont="1" applyFill="1" applyBorder="1" applyAlignment="1">
      <alignment horizontal="left"/>
      <protection/>
    </xf>
    <xf numFmtId="3" fontId="8" fillId="0" borderId="10" xfId="54" applyNumberFormat="1" applyFont="1" applyFill="1" applyBorder="1">
      <alignment/>
      <protection/>
    </xf>
    <xf numFmtId="0" fontId="9" fillId="0" borderId="10" xfId="55" applyFont="1" applyFill="1" applyBorder="1" applyAlignment="1">
      <alignment/>
      <protection/>
    </xf>
    <xf numFmtId="0" fontId="9" fillId="0" borderId="0" xfId="0" applyFont="1" applyAlignment="1">
      <alignment/>
    </xf>
    <xf numFmtId="0" fontId="11" fillId="0" borderId="10" xfId="54" applyFont="1" applyBorder="1">
      <alignment/>
      <protection/>
    </xf>
    <xf numFmtId="3" fontId="9" fillId="0" borderId="10" xfId="0" applyNumberFormat="1" applyFont="1" applyBorder="1" applyAlignment="1">
      <alignment horizontal="right" vertical="center"/>
    </xf>
    <xf numFmtId="0" fontId="9" fillId="0" borderId="10" xfId="54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right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172" fontId="7" fillId="0" borderId="10" xfId="0" applyNumberFormat="1" applyFont="1" applyBorder="1" applyAlignment="1">
      <alignment/>
    </xf>
    <xf numFmtId="0" fontId="7" fillId="0" borderId="13" xfId="0" applyFont="1" applyBorder="1" applyAlignment="1">
      <alignment horizontal="right" vertical="center"/>
    </xf>
    <xf numFmtId="172" fontId="7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right"/>
    </xf>
    <xf numFmtId="17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vertical="center"/>
    </xf>
    <xf numFmtId="0" fontId="12" fillId="0" borderId="10" xfId="0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12" fillId="0" borderId="0" xfId="0" applyFont="1" applyAlignment="1">
      <alignment/>
    </xf>
    <xf numFmtId="0" fontId="12" fillId="0" borderId="16" xfId="0" applyFont="1" applyBorder="1" applyAlignment="1">
      <alignment/>
    </xf>
    <xf numFmtId="0" fontId="0" fillId="0" borderId="17" xfId="0" applyBorder="1" applyAlignment="1">
      <alignment/>
    </xf>
    <xf numFmtId="0" fontId="12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vertical="top"/>
    </xf>
    <xf numFmtId="0" fontId="12" fillId="0" borderId="0" xfId="0" applyFon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7" fillId="0" borderId="16" xfId="0" applyFont="1" applyBorder="1" applyAlignment="1">
      <alignment/>
    </xf>
    <xf numFmtId="0" fontId="17" fillId="0" borderId="18" xfId="0" applyFont="1" applyBorder="1" applyAlignment="1">
      <alignment/>
    </xf>
    <xf numFmtId="0" fontId="19" fillId="0" borderId="18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7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7" fillId="0" borderId="39" xfId="0" applyFont="1" applyBorder="1" applyAlignment="1">
      <alignment/>
    </xf>
    <xf numFmtId="0" fontId="0" fillId="0" borderId="40" xfId="0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3" fontId="17" fillId="0" borderId="0" xfId="0" applyNumberFormat="1" applyFont="1" applyBorder="1" applyAlignment="1">
      <alignment/>
    </xf>
    <xf numFmtId="3" fontId="17" fillId="0" borderId="18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49" fontId="5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45" xfId="0" applyBorder="1" applyAlignment="1">
      <alignment/>
    </xf>
    <xf numFmtId="0" fontId="0" fillId="0" borderId="36" xfId="0" applyBorder="1" applyAlignment="1">
      <alignment/>
    </xf>
    <xf numFmtId="0" fontId="0" fillId="0" borderId="48" xfId="0" applyBorder="1" applyAlignment="1">
      <alignment/>
    </xf>
    <xf numFmtId="0" fontId="15" fillId="0" borderId="50" xfId="0" applyFont="1" applyBorder="1" applyAlignment="1">
      <alignment/>
    </xf>
    <xf numFmtId="0" fontId="12" fillId="0" borderId="51" xfId="0" applyFont="1" applyBorder="1" applyAlignment="1">
      <alignment/>
    </xf>
    <xf numFmtId="0" fontId="12" fillId="0" borderId="51" xfId="0" applyFont="1" applyFill="1" applyBorder="1" applyAlignment="1">
      <alignment/>
    </xf>
    <xf numFmtId="0" fontId="9" fillId="0" borderId="52" xfId="0" applyFont="1" applyFill="1" applyBorder="1" applyAlignment="1">
      <alignment/>
    </xf>
    <xf numFmtId="0" fontId="16" fillId="0" borderId="30" xfId="0" applyFont="1" applyBorder="1" applyAlignment="1">
      <alignment/>
    </xf>
    <xf numFmtId="0" fontId="0" fillId="0" borderId="27" xfId="0" applyBorder="1" applyAlignment="1">
      <alignment/>
    </xf>
    <xf numFmtId="0" fontId="0" fillId="0" borderId="42" xfId="0" applyBorder="1" applyAlignment="1">
      <alignment/>
    </xf>
    <xf numFmtId="0" fontId="16" fillId="0" borderId="30" xfId="0" applyFont="1" applyBorder="1" applyAlignment="1">
      <alignment wrapText="1"/>
    </xf>
    <xf numFmtId="0" fontId="12" fillId="0" borderId="42" xfId="0" applyFont="1" applyBorder="1" applyAlignment="1">
      <alignment/>
    </xf>
    <xf numFmtId="0" fontId="16" fillId="0" borderId="31" xfId="0" applyFont="1" applyBorder="1" applyAlignment="1">
      <alignment/>
    </xf>
    <xf numFmtId="0" fontId="0" fillId="0" borderId="28" xfId="0" applyBorder="1" applyAlignment="1">
      <alignment/>
    </xf>
    <xf numFmtId="0" fontId="0" fillId="0" borderId="43" xfId="0" applyBorder="1" applyAlignment="1">
      <alignment/>
    </xf>
    <xf numFmtId="0" fontId="6" fillId="0" borderId="0" xfId="0" applyFont="1" applyBorder="1" applyAlignment="1">
      <alignment horizontal="right" vertical="center"/>
    </xf>
    <xf numFmtId="3" fontId="0" fillId="0" borderId="24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6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7" fillId="0" borderId="18" xfId="0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0" fontId="7" fillId="0" borderId="23" xfId="0" applyFont="1" applyBorder="1" applyAlignment="1">
      <alignment/>
    </xf>
    <xf numFmtId="3" fontId="9" fillId="0" borderId="23" xfId="0" applyNumberFormat="1" applyFont="1" applyBorder="1" applyAlignment="1">
      <alignment/>
    </xf>
    <xf numFmtId="0" fontId="7" fillId="0" borderId="55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4" xfId="0" applyFont="1" applyBorder="1" applyAlignment="1">
      <alignment/>
    </xf>
    <xf numFmtId="3" fontId="19" fillId="0" borderId="56" xfId="0" applyNumberFormat="1" applyFont="1" applyBorder="1" applyAlignment="1">
      <alignment/>
    </xf>
    <xf numFmtId="3" fontId="19" fillId="0" borderId="18" xfId="0" applyNumberFormat="1" applyFont="1" applyBorder="1" applyAlignment="1">
      <alignment/>
    </xf>
    <xf numFmtId="0" fontId="9" fillId="0" borderId="23" xfId="0" applyFont="1" applyBorder="1" applyAlignment="1">
      <alignment/>
    </xf>
    <xf numFmtId="0" fontId="7" fillId="0" borderId="57" xfId="0" applyFont="1" applyBorder="1" applyAlignment="1">
      <alignment/>
    </xf>
    <xf numFmtId="0" fontId="7" fillId="0" borderId="20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5" xfId="0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44" xfId="0" applyNumberFormat="1" applyFont="1" applyBorder="1" applyAlignment="1">
      <alignment/>
    </xf>
    <xf numFmtId="3" fontId="7" fillId="0" borderId="41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0" fontId="7" fillId="0" borderId="40" xfId="0" applyFont="1" applyBorder="1" applyAlignment="1">
      <alignment/>
    </xf>
    <xf numFmtId="0" fontId="7" fillId="0" borderId="36" xfId="0" applyFont="1" applyBorder="1" applyAlignment="1">
      <alignment/>
    </xf>
    <xf numFmtId="3" fontId="7" fillId="0" borderId="30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3" fontId="7" fillId="0" borderId="42" xfId="0" applyNumberFormat="1" applyFont="1" applyBorder="1" applyAlignment="1">
      <alignment/>
    </xf>
    <xf numFmtId="3" fontId="7" fillId="0" borderId="48" xfId="0" applyNumberFormat="1" applyFont="1" applyBorder="1" applyAlignment="1">
      <alignment/>
    </xf>
    <xf numFmtId="0" fontId="7" fillId="0" borderId="29" xfId="0" applyFont="1" applyBorder="1" applyAlignment="1">
      <alignment/>
    </xf>
    <xf numFmtId="3" fontId="7" fillId="0" borderId="31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46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49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7" fillId="0" borderId="10" xfId="55" applyFont="1" applyFill="1" applyBorder="1" applyAlignment="1">
      <alignment/>
      <protection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54" applyFont="1" applyBorder="1" applyAlignment="1">
      <alignment horizontal="center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10" fillId="0" borderId="10" xfId="54" applyFont="1" applyBorder="1" applyAlignment="1">
      <alignment/>
      <protection/>
    </xf>
    <xf numFmtId="0" fontId="9" fillId="0" borderId="10" xfId="54" applyFont="1" applyFill="1" applyBorder="1" applyAlignment="1">
      <alignment wrapText="1"/>
      <protection/>
    </xf>
    <xf numFmtId="0" fontId="11" fillId="0" borderId="10" xfId="54" applyFont="1" applyBorder="1" applyAlignment="1">
      <alignment/>
      <protection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3" fontId="7" fillId="0" borderId="35" xfId="0" applyNumberFormat="1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3" fontId="7" fillId="0" borderId="36" xfId="0" applyNumberFormat="1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3" fontId="7" fillId="0" borderId="49" xfId="0" applyNumberFormat="1" applyFont="1" applyBorder="1" applyAlignment="1">
      <alignment horizontal="right"/>
    </xf>
    <xf numFmtId="0" fontId="7" fillId="0" borderId="43" xfId="0" applyFont="1" applyBorder="1" applyAlignment="1">
      <alignment horizontal="right"/>
    </xf>
    <xf numFmtId="0" fontId="7" fillId="0" borderId="78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5" xfId="0" applyBorder="1" applyAlignment="1">
      <alignment horizontal="left"/>
    </xf>
    <xf numFmtId="3" fontId="0" fillId="0" borderId="49" xfId="0" applyNumberFormat="1" applyBorder="1" applyAlignment="1">
      <alignment horizontal="right"/>
    </xf>
    <xf numFmtId="0" fontId="0" fillId="0" borderId="43" xfId="0" applyBorder="1" applyAlignment="1">
      <alignment horizontal="right"/>
    </xf>
    <xf numFmtId="3" fontId="0" fillId="0" borderId="35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3" fontId="0" fillId="0" borderId="36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81" xfId="0" applyFont="1" applyBorder="1" applyAlignment="1">
      <alignment horizontal="right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1" xfId="0" applyFont="1" applyBorder="1" applyAlignment="1">
      <alignment wrapText="1"/>
    </xf>
    <xf numFmtId="0" fontId="0" fillId="0" borderId="92" xfId="0" applyFont="1" applyBorder="1" applyAlignment="1">
      <alignment wrapText="1"/>
    </xf>
    <xf numFmtId="0" fontId="0" fillId="0" borderId="93" xfId="0" applyBorder="1" applyAlignment="1">
      <alignment wrapText="1"/>
    </xf>
    <xf numFmtId="0" fontId="0" fillId="0" borderId="94" xfId="0" applyBorder="1" applyAlignment="1">
      <alignment wrapText="1"/>
    </xf>
    <xf numFmtId="0" fontId="0" fillId="0" borderId="95" xfId="0" applyBorder="1" applyAlignment="1">
      <alignment wrapText="1"/>
    </xf>
    <xf numFmtId="0" fontId="0" fillId="0" borderId="81" xfId="0" applyBorder="1" applyAlignment="1">
      <alignment wrapText="1"/>
    </xf>
    <xf numFmtId="0" fontId="0" fillId="0" borderId="96" xfId="0" applyBorder="1" applyAlignment="1">
      <alignment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85" xfId="0" applyFont="1" applyBorder="1" applyAlignment="1">
      <alignment horizontal="center" vertical="center" wrapText="1"/>
    </xf>
    <xf numFmtId="0" fontId="0" fillId="0" borderId="91" xfId="0" applyFont="1" applyBorder="1" applyAlignment="1">
      <alignment wrapText="1" shrinkToFit="1"/>
    </xf>
    <xf numFmtId="0" fontId="0" fillId="0" borderId="97" xfId="0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 wrapText="1"/>
    </xf>
    <xf numFmtId="0" fontId="15" fillId="0" borderId="100" xfId="0" applyFont="1" applyBorder="1" applyAlignment="1">
      <alignment horizontal="center" vertical="center" wrapText="1"/>
    </xf>
    <xf numFmtId="0" fontId="15" fillId="0" borderId="86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1" xfId="0" applyBorder="1" applyAlignment="1">
      <alignment/>
    </xf>
    <xf numFmtId="0" fontId="0" fillId="0" borderId="10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42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2" fillId="0" borderId="45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0" fontId="12" fillId="0" borderId="48" xfId="0" applyFont="1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48" xfId="0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="120" zoomScaleNormal="120" zoomScalePageLayoutView="0" workbookViewId="0" topLeftCell="A1">
      <selection activeCell="D33" sqref="D33:D42"/>
    </sheetView>
  </sheetViews>
  <sheetFormatPr defaultColWidth="9.140625" defaultRowHeight="12.75"/>
  <cols>
    <col min="1" max="1" width="3.8515625" style="1" customWidth="1"/>
    <col min="2" max="2" width="57.00390625" style="1" customWidth="1"/>
    <col min="3" max="3" width="4.421875" style="1" customWidth="1"/>
    <col min="4" max="4" width="7.8515625" style="1" customWidth="1"/>
    <col min="5" max="5" width="7.00390625" style="1" customWidth="1"/>
    <col min="6" max="6" width="7.421875" style="1" customWidth="1"/>
    <col min="7" max="7" width="8.28125" style="1" customWidth="1"/>
    <col min="8" max="16384" width="9.140625" style="1" customWidth="1"/>
  </cols>
  <sheetData>
    <row r="1" spans="1:7" ht="8.25">
      <c r="A1" s="221" t="s">
        <v>648</v>
      </c>
      <c r="B1" s="221"/>
      <c r="C1" s="221"/>
      <c r="D1" s="221"/>
      <c r="E1" s="221"/>
      <c r="F1" s="221"/>
      <c r="G1" s="221"/>
    </row>
    <row r="2" spans="1:7" ht="8.25">
      <c r="A2" s="222" t="s">
        <v>596</v>
      </c>
      <c r="B2" s="222"/>
      <c r="C2" s="222"/>
      <c r="D2" s="222"/>
      <c r="E2" s="222"/>
      <c r="F2" s="222"/>
      <c r="G2" s="222"/>
    </row>
    <row r="3" spans="1:7" ht="8.25">
      <c r="A3" s="223" t="s">
        <v>628</v>
      </c>
      <c r="B3" s="223"/>
      <c r="C3" s="223"/>
      <c r="D3" s="223"/>
      <c r="E3" s="223"/>
      <c r="F3" s="223"/>
      <c r="G3" s="223"/>
    </row>
    <row r="4" spans="1:7" ht="9" customHeight="1">
      <c r="A4" s="224" t="s">
        <v>641</v>
      </c>
      <c r="B4" s="224"/>
      <c r="C4" s="224"/>
      <c r="D4" s="224"/>
      <c r="E4" s="224"/>
      <c r="F4" s="224"/>
      <c r="G4" s="224"/>
    </row>
    <row r="5" spans="1:7" ht="41.25" customHeight="1">
      <c r="A5" s="3" t="s">
        <v>1</v>
      </c>
      <c r="B5" s="3" t="s">
        <v>2</v>
      </c>
      <c r="C5" s="3" t="s">
        <v>3</v>
      </c>
      <c r="D5" s="4" t="s">
        <v>595</v>
      </c>
      <c r="E5" s="4" t="s">
        <v>594</v>
      </c>
      <c r="F5" s="4" t="s">
        <v>593</v>
      </c>
      <c r="G5" s="4" t="s">
        <v>6</v>
      </c>
    </row>
    <row r="6" spans="1:7" ht="12.75" customHeight="1">
      <c r="A6" s="5" t="s">
        <v>7</v>
      </c>
      <c r="B6" s="6" t="s">
        <v>8</v>
      </c>
      <c r="C6" s="6" t="s">
        <v>9</v>
      </c>
      <c r="D6" s="7">
        <f>SUM(D7:D12)</f>
        <v>135379301</v>
      </c>
      <c r="E6" s="7">
        <f>SUM(E7:E12)</f>
        <v>0</v>
      </c>
      <c r="F6" s="7">
        <f>SUM(F7:F12)</f>
        <v>0</v>
      </c>
      <c r="G6" s="7">
        <f aca="true" t="shared" si="0" ref="G6:G37">SUM(D6:F6)</f>
        <v>135379301</v>
      </c>
    </row>
    <row r="7" spans="1:7" ht="8.25">
      <c r="A7" s="8" t="s">
        <v>10</v>
      </c>
      <c r="B7" s="9" t="s">
        <v>11</v>
      </c>
      <c r="C7" s="9" t="s">
        <v>12</v>
      </c>
      <c r="D7" s="10">
        <v>74573338</v>
      </c>
      <c r="E7" s="10"/>
      <c r="F7" s="10"/>
      <c r="G7" s="10">
        <f t="shared" si="0"/>
        <v>74573338</v>
      </c>
    </row>
    <row r="8" spans="1:7" ht="8.25">
      <c r="A8" s="8" t="s">
        <v>13</v>
      </c>
      <c r="B8" s="9" t="s">
        <v>14</v>
      </c>
      <c r="C8" s="9" t="s">
        <v>15</v>
      </c>
      <c r="D8" s="10">
        <v>25792000</v>
      </c>
      <c r="E8" s="10"/>
      <c r="F8" s="10"/>
      <c r="G8" s="10">
        <f t="shared" si="0"/>
        <v>25792000</v>
      </c>
    </row>
    <row r="9" spans="1:7" ht="8.25">
      <c r="A9" s="8" t="s">
        <v>16</v>
      </c>
      <c r="B9" s="9" t="s">
        <v>17</v>
      </c>
      <c r="C9" s="9" t="s">
        <v>18</v>
      </c>
      <c r="D9" s="10">
        <v>33213963</v>
      </c>
      <c r="E9" s="10"/>
      <c r="F9" s="10"/>
      <c r="G9" s="10">
        <f t="shared" si="0"/>
        <v>33213963</v>
      </c>
    </row>
    <row r="10" spans="1:7" ht="8.25">
      <c r="A10" s="8" t="s">
        <v>19</v>
      </c>
      <c r="B10" s="9" t="s">
        <v>20</v>
      </c>
      <c r="C10" s="9" t="s">
        <v>21</v>
      </c>
      <c r="D10" s="10">
        <v>1800000</v>
      </c>
      <c r="E10" s="10"/>
      <c r="F10" s="10"/>
      <c r="G10" s="10">
        <f t="shared" si="0"/>
        <v>1800000</v>
      </c>
    </row>
    <row r="11" spans="1:7" ht="8.25">
      <c r="A11" s="8" t="s">
        <v>22</v>
      </c>
      <c r="B11" s="9" t="s">
        <v>23</v>
      </c>
      <c r="C11" s="9" t="s">
        <v>24</v>
      </c>
      <c r="D11" s="10"/>
      <c r="E11" s="10"/>
      <c r="F11" s="10"/>
      <c r="G11" s="10">
        <f t="shared" si="0"/>
        <v>0</v>
      </c>
    </row>
    <row r="12" spans="1:7" ht="8.25">
      <c r="A12" s="8" t="s">
        <v>25</v>
      </c>
      <c r="B12" s="9" t="s">
        <v>26</v>
      </c>
      <c r="C12" s="9" t="s">
        <v>27</v>
      </c>
      <c r="D12" s="10"/>
      <c r="E12" s="10"/>
      <c r="F12" s="10"/>
      <c r="G12" s="10">
        <f t="shared" si="0"/>
        <v>0</v>
      </c>
    </row>
    <row r="13" spans="1:7" ht="8.25">
      <c r="A13" s="5" t="s">
        <v>28</v>
      </c>
      <c r="B13" s="6" t="s">
        <v>29</v>
      </c>
      <c r="C13" s="6" t="s">
        <v>30</v>
      </c>
      <c r="D13" s="7">
        <f>SUM(D14:D18)</f>
        <v>55055149</v>
      </c>
      <c r="E13" s="7">
        <f>SUM(E14:E18)</f>
        <v>0</v>
      </c>
      <c r="F13" s="7">
        <f>SUM(F14:F18)</f>
        <v>0</v>
      </c>
      <c r="G13" s="10">
        <f t="shared" si="0"/>
        <v>55055149</v>
      </c>
    </row>
    <row r="14" spans="1:7" ht="8.25">
      <c r="A14" s="8" t="s">
        <v>31</v>
      </c>
      <c r="B14" s="9" t="s">
        <v>32</v>
      </c>
      <c r="C14" s="9" t="s">
        <v>33</v>
      </c>
      <c r="D14" s="10"/>
      <c r="E14" s="10"/>
      <c r="F14" s="10"/>
      <c r="G14" s="10">
        <f t="shared" si="0"/>
        <v>0</v>
      </c>
    </row>
    <row r="15" spans="1:7" ht="8.25">
      <c r="A15" s="8" t="s">
        <v>34</v>
      </c>
      <c r="B15" s="9" t="s">
        <v>35</v>
      </c>
      <c r="C15" s="9" t="s">
        <v>36</v>
      </c>
      <c r="D15" s="10"/>
      <c r="E15" s="10"/>
      <c r="F15" s="10"/>
      <c r="G15" s="10">
        <f t="shared" si="0"/>
        <v>0</v>
      </c>
    </row>
    <row r="16" spans="1:7" ht="8.25">
      <c r="A16" s="8" t="s">
        <v>37</v>
      </c>
      <c r="B16" s="9" t="s">
        <v>38</v>
      </c>
      <c r="C16" s="9" t="s">
        <v>39</v>
      </c>
      <c r="D16" s="10"/>
      <c r="E16" s="10"/>
      <c r="F16" s="10"/>
      <c r="G16" s="10">
        <f t="shared" si="0"/>
        <v>0</v>
      </c>
    </row>
    <row r="17" spans="1:7" ht="8.25">
      <c r="A17" s="8" t="s">
        <v>40</v>
      </c>
      <c r="B17" s="9" t="s">
        <v>41</v>
      </c>
      <c r="C17" s="9" t="s">
        <v>42</v>
      </c>
      <c r="D17" s="10"/>
      <c r="E17" s="10"/>
      <c r="F17" s="10"/>
      <c r="G17" s="10">
        <f t="shared" si="0"/>
        <v>0</v>
      </c>
    </row>
    <row r="18" spans="1:7" ht="8.25">
      <c r="A18" s="8" t="s">
        <v>43</v>
      </c>
      <c r="B18" s="9" t="s">
        <v>44</v>
      </c>
      <c r="C18" s="9" t="s">
        <v>45</v>
      </c>
      <c r="D18" s="10">
        <v>55055149</v>
      </c>
      <c r="E18" s="10"/>
      <c r="F18" s="10">
        <v>0</v>
      </c>
      <c r="G18" s="10">
        <f t="shared" si="0"/>
        <v>55055149</v>
      </c>
    </row>
    <row r="19" spans="1:7" ht="8.25">
      <c r="A19" s="11" t="s">
        <v>46</v>
      </c>
      <c r="B19" s="6" t="s">
        <v>47</v>
      </c>
      <c r="C19" s="6" t="s">
        <v>48</v>
      </c>
      <c r="D19" s="10">
        <f>SUM(D20:D24)</f>
        <v>0</v>
      </c>
      <c r="E19" s="10">
        <f>SUM(E20:E24)</f>
        <v>0</v>
      </c>
      <c r="F19" s="10">
        <f>SUM(F20:F24)</f>
        <v>0</v>
      </c>
      <c r="G19" s="10">
        <f t="shared" si="0"/>
        <v>0</v>
      </c>
    </row>
    <row r="20" spans="1:7" ht="8.25">
      <c r="A20" s="8" t="s">
        <v>49</v>
      </c>
      <c r="B20" s="9" t="s">
        <v>50</v>
      </c>
      <c r="C20" s="9" t="s">
        <v>51</v>
      </c>
      <c r="D20" s="10"/>
      <c r="E20" s="10"/>
      <c r="F20" s="10"/>
      <c r="G20" s="10">
        <f t="shared" si="0"/>
        <v>0</v>
      </c>
    </row>
    <row r="21" spans="1:7" ht="8.25">
      <c r="A21" s="8" t="s">
        <v>52</v>
      </c>
      <c r="B21" s="9" t="s">
        <v>53</v>
      </c>
      <c r="C21" s="9" t="s">
        <v>54</v>
      </c>
      <c r="D21" s="10"/>
      <c r="E21" s="10"/>
      <c r="F21" s="10"/>
      <c r="G21" s="10">
        <f t="shared" si="0"/>
        <v>0</v>
      </c>
    </row>
    <row r="22" spans="1:7" ht="8.25">
      <c r="A22" s="8" t="s">
        <v>55</v>
      </c>
      <c r="B22" s="9" t="s">
        <v>56</v>
      </c>
      <c r="C22" s="9" t="s">
        <v>57</v>
      </c>
      <c r="D22" s="10"/>
      <c r="E22" s="10"/>
      <c r="F22" s="10"/>
      <c r="G22" s="10">
        <f t="shared" si="0"/>
        <v>0</v>
      </c>
    </row>
    <row r="23" spans="1:7" ht="8.25">
      <c r="A23" s="8" t="s">
        <v>58</v>
      </c>
      <c r="B23" s="9" t="s">
        <v>59</v>
      </c>
      <c r="C23" s="9" t="s">
        <v>60</v>
      </c>
      <c r="D23" s="10"/>
      <c r="E23" s="10"/>
      <c r="F23" s="10"/>
      <c r="G23" s="10">
        <f t="shared" si="0"/>
        <v>0</v>
      </c>
    </row>
    <row r="24" spans="1:7" ht="8.25">
      <c r="A24" s="8" t="s">
        <v>61</v>
      </c>
      <c r="B24" s="9" t="s">
        <v>62</v>
      </c>
      <c r="C24" s="9" t="s">
        <v>63</v>
      </c>
      <c r="D24" s="10"/>
      <c r="E24" s="10"/>
      <c r="F24" s="10"/>
      <c r="G24" s="10">
        <f t="shared" si="0"/>
        <v>0</v>
      </c>
    </row>
    <row r="25" spans="1:7" ht="8.25">
      <c r="A25" s="5" t="s">
        <v>64</v>
      </c>
      <c r="B25" s="6" t="s">
        <v>65</v>
      </c>
      <c r="C25" s="6" t="s">
        <v>66</v>
      </c>
      <c r="D25" s="7">
        <f>SUM(D26:D31)</f>
        <v>9400000</v>
      </c>
      <c r="E25" s="7">
        <f>SUM(E26:E31)</f>
        <v>0</v>
      </c>
      <c r="F25" s="7">
        <f>SUM(F27:F31)</f>
        <v>0</v>
      </c>
      <c r="G25" s="10">
        <f t="shared" si="0"/>
        <v>9400000</v>
      </c>
    </row>
    <row r="26" spans="1:7" ht="8.25">
      <c r="A26" s="14" t="s">
        <v>505</v>
      </c>
      <c r="B26" s="12" t="s">
        <v>67</v>
      </c>
      <c r="C26" s="6" t="s">
        <v>68</v>
      </c>
      <c r="D26" s="7"/>
      <c r="E26" s="7"/>
      <c r="F26" s="7"/>
      <c r="G26" s="10">
        <f t="shared" si="0"/>
        <v>0</v>
      </c>
    </row>
    <row r="27" spans="1:7" ht="8.25" customHeight="1">
      <c r="A27" s="8" t="s">
        <v>504</v>
      </c>
      <c r="B27" s="13" t="s">
        <v>70</v>
      </c>
      <c r="C27" s="9" t="s">
        <v>71</v>
      </c>
      <c r="D27" s="10">
        <v>3000000</v>
      </c>
      <c r="E27" s="10"/>
      <c r="F27" s="10"/>
      <c r="G27" s="10">
        <f t="shared" si="0"/>
        <v>3000000</v>
      </c>
    </row>
    <row r="28" spans="1:7" ht="8.25">
      <c r="A28" s="8" t="s">
        <v>506</v>
      </c>
      <c r="B28" s="1" t="s">
        <v>73</v>
      </c>
      <c r="C28" s="9" t="s">
        <v>74</v>
      </c>
      <c r="D28" s="10">
        <v>5000000</v>
      </c>
      <c r="E28" s="10"/>
      <c r="F28" s="10"/>
      <c r="G28" s="10">
        <f t="shared" si="0"/>
        <v>5000000</v>
      </c>
    </row>
    <row r="29" spans="1:7" ht="8.25">
      <c r="A29" s="8" t="s">
        <v>507</v>
      </c>
      <c r="B29" s="13" t="s">
        <v>76</v>
      </c>
      <c r="C29" s="9" t="s">
        <v>77</v>
      </c>
      <c r="D29" s="10">
        <v>1200000</v>
      </c>
      <c r="E29" s="10"/>
      <c r="F29" s="10"/>
      <c r="G29" s="10">
        <f t="shared" si="0"/>
        <v>1200000</v>
      </c>
    </row>
    <row r="30" spans="1:7" ht="8.25">
      <c r="A30" s="8" t="s">
        <v>508</v>
      </c>
      <c r="B30" s="9" t="s">
        <v>79</v>
      </c>
      <c r="C30" s="9" t="s">
        <v>80</v>
      </c>
      <c r="D30" s="10"/>
      <c r="E30" s="10"/>
      <c r="F30" s="10"/>
      <c r="G30" s="10">
        <f t="shared" si="0"/>
        <v>0</v>
      </c>
    </row>
    <row r="31" spans="1:7" ht="8.25">
      <c r="A31" s="8" t="s">
        <v>509</v>
      </c>
      <c r="B31" s="9" t="s">
        <v>82</v>
      </c>
      <c r="C31" s="9" t="s">
        <v>83</v>
      </c>
      <c r="D31" s="10">
        <v>200000</v>
      </c>
      <c r="E31" s="10"/>
      <c r="F31" s="10"/>
      <c r="G31" s="10">
        <f t="shared" si="0"/>
        <v>200000</v>
      </c>
    </row>
    <row r="32" spans="1:7" ht="8.25">
      <c r="A32" s="5" t="s">
        <v>84</v>
      </c>
      <c r="B32" s="6" t="s">
        <v>85</v>
      </c>
      <c r="C32" s="6" t="s">
        <v>86</v>
      </c>
      <c r="D32" s="7">
        <f>SUM(D33:D42)</f>
        <v>2500000</v>
      </c>
      <c r="E32" s="7">
        <f>SUM(E33:E42)</f>
        <v>0</v>
      </c>
      <c r="F32" s="7">
        <f>SUM(F33:F42)</f>
        <v>3956066</v>
      </c>
      <c r="G32" s="10">
        <f t="shared" si="0"/>
        <v>6456066</v>
      </c>
    </row>
    <row r="33" spans="1:7" ht="8.25">
      <c r="A33" s="8" t="s">
        <v>87</v>
      </c>
      <c r="B33" s="9" t="s">
        <v>88</v>
      </c>
      <c r="C33" s="9" t="s">
        <v>89</v>
      </c>
      <c r="D33" s="10"/>
      <c r="E33" s="10"/>
      <c r="F33" s="10"/>
      <c r="G33" s="10">
        <f t="shared" si="0"/>
        <v>0</v>
      </c>
    </row>
    <row r="34" spans="1:7" ht="8.25">
      <c r="A34" s="8" t="s">
        <v>90</v>
      </c>
      <c r="B34" s="9" t="s">
        <v>91</v>
      </c>
      <c r="C34" s="9" t="s">
        <v>92</v>
      </c>
      <c r="D34" s="10">
        <v>300000</v>
      </c>
      <c r="E34" s="10"/>
      <c r="F34" s="10">
        <v>3000000</v>
      </c>
      <c r="G34" s="10">
        <f t="shared" si="0"/>
        <v>3300000</v>
      </c>
    </row>
    <row r="35" spans="1:7" ht="8.25">
      <c r="A35" s="8" t="s">
        <v>93</v>
      </c>
      <c r="B35" s="9" t="s">
        <v>94</v>
      </c>
      <c r="C35" s="9" t="s">
        <v>95</v>
      </c>
      <c r="D35" s="10"/>
      <c r="E35" s="10"/>
      <c r="F35" s="10"/>
      <c r="G35" s="10">
        <f t="shared" si="0"/>
        <v>0</v>
      </c>
    </row>
    <row r="36" spans="1:7" ht="8.25">
      <c r="A36" s="8" t="s">
        <v>96</v>
      </c>
      <c r="B36" s="9" t="s">
        <v>97</v>
      </c>
      <c r="C36" s="9" t="s">
        <v>98</v>
      </c>
      <c r="D36" s="10"/>
      <c r="E36" s="10"/>
      <c r="F36" s="10"/>
      <c r="G36" s="10">
        <f t="shared" si="0"/>
        <v>0</v>
      </c>
    </row>
    <row r="37" spans="1:7" ht="8.25">
      <c r="A37" s="8" t="s">
        <v>99</v>
      </c>
      <c r="B37" s="9" t="s">
        <v>100</v>
      </c>
      <c r="C37" s="9" t="s">
        <v>101</v>
      </c>
      <c r="D37" s="10">
        <v>1500000</v>
      </c>
      <c r="E37" s="10"/>
      <c r="F37" s="10">
        <v>116066</v>
      </c>
      <c r="G37" s="10">
        <f t="shared" si="0"/>
        <v>1616066</v>
      </c>
    </row>
    <row r="38" spans="1:7" ht="8.25">
      <c r="A38" s="8" t="s">
        <v>102</v>
      </c>
      <c r="B38" s="9" t="s">
        <v>103</v>
      </c>
      <c r="C38" s="9" t="s">
        <v>104</v>
      </c>
      <c r="D38" s="10">
        <v>500000</v>
      </c>
      <c r="E38" s="10"/>
      <c r="F38" s="10">
        <v>840000</v>
      </c>
      <c r="G38" s="10">
        <f aca="true" t="shared" si="1" ref="G38:G69">SUM(D38:F38)</f>
        <v>1340000</v>
      </c>
    </row>
    <row r="39" spans="1:7" ht="8.25">
      <c r="A39" s="8" t="s">
        <v>105</v>
      </c>
      <c r="B39" s="9" t="s">
        <v>106</v>
      </c>
      <c r="C39" s="9" t="s">
        <v>107</v>
      </c>
      <c r="D39" s="10"/>
      <c r="E39" s="10"/>
      <c r="F39" s="10"/>
      <c r="G39" s="10">
        <f t="shared" si="1"/>
        <v>0</v>
      </c>
    </row>
    <row r="40" spans="1:7" ht="8.25">
      <c r="A40" s="8" t="s">
        <v>108</v>
      </c>
      <c r="B40" s="9" t="s">
        <v>109</v>
      </c>
      <c r="C40" s="9" t="s">
        <v>110</v>
      </c>
      <c r="D40" s="10"/>
      <c r="E40" s="10"/>
      <c r="F40" s="10"/>
      <c r="G40" s="10">
        <f t="shared" si="1"/>
        <v>0</v>
      </c>
    </row>
    <row r="41" spans="1:7" ht="8.25">
      <c r="A41" s="8" t="s">
        <v>111</v>
      </c>
      <c r="B41" s="9" t="s">
        <v>112</v>
      </c>
      <c r="C41" s="9" t="s">
        <v>113</v>
      </c>
      <c r="D41" s="10"/>
      <c r="E41" s="10"/>
      <c r="F41" s="10"/>
      <c r="G41" s="10">
        <f t="shared" si="1"/>
        <v>0</v>
      </c>
    </row>
    <row r="42" spans="1:7" ht="8.25">
      <c r="A42" s="8" t="s">
        <v>114</v>
      </c>
      <c r="B42" s="9" t="s">
        <v>115</v>
      </c>
      <c r="C42" s="9" t="s">
        <v>649</v>
      </c>
      <c r="D42" s="10">
        <v>200000</v>
      </c>
      <c r="E42" s="10"/>
      <c r="F42" s="10"/>
      <c r="G42" s="10">
        <f t="shared" si="1"/>
        <v>200000</v>
      </c>
    </row>
    <row r="43" spans="1:7" ht="8.25">
      <c r="A43" s="5" t="s">
        <v>117</v>
      </c>
      <c r="B43" s="6" t="s">
        <v>118</v>
      </c>
      <c r="C43" s="6" t="s">
        <v>119</v>
      </c>
      <c r="D43" s="7">
        <f>SUM(D44:D49)</f>
        <v>0</v>
      </c>
      <c r="E43" s="7">
        <f>SUM(E44:E49)</f>
        <v>0</v>
      </c>
      <c r="F43" s="7">
        <f>SUM(F45:F49)</f>
        <v>0</v>
      </c>
      <c r="G43" s="10">
        <f t="shared" si="1"/>
        <v>0</v>
      </c>
    </row>
    <row r="44" spans="1:7" ht="8.25">
      <c r="A44" s="14" t="s">
        <v>484</v>
      </c>
      <c r="B44" s="6" t="s">
        <v>120</v>
      </c>
      <c r="C44" s="6" t="s">
        <v>98</v>
      </c>
      <c r="D44" s="7"/>
      <c r="E44" s="7"/>
      <c r="F44" s="7"/>
      <c r="G44" s="10">
        <f t="shared" si="1"/>
        <v>0</v>
      </c>
    </row>
    <row r="45" spans="1:7" ht="8.25">
      <c r="A45" s="8" t="s">
        <v>485</v>
      </c>
      <c r="B45" s="9" t="s">
        <v>122</v>
      </c>
      <c r="C45" s="9" t="s">
        <v>123</v>
      </c>
      <c r="D45" s="10"/>
      <c r="E45" s="10"/>
      <c r="F45" s="10"/>
      <c r="G45" s="10">
        <f t="shared" si="1"/>
        <v>0</v>
      </c>
    </row>
    <row r="46" spans="1:7" ht="8.25">
      <c r="A46" s="8" t="s">
        <v>486</v>
      </c>
      <c r="B46" s="9" t="s">
        <v>125</v>
      </c>
      <c r="C46" s="9" t="s">
        <v>126</v>
      </c>
      <c r="D46" s="10"/>
      <c r="E46" s="10"/>
      <c r="F46" s="10"/>
      <c r="G46" s="10">
        <f t="shared" si="1"/>
        <v>0</v>
      </c>
    </row>
    <row r="47" spans="1:7" ht="8.25">
      <c r="A47" s="8" t="s">
        <v>487</v>
      </c>
      <c r="B47" s="9" t="s">
        <v>128</v>
      </c>
      <c r="C47" s="9" t="s">
        <v>129</v>
      </c>
      <c r="D47" s="10"/>
      <c r="E47" s="10"/>
      <c r="F47" s="10"/>
      <c r="G47" s="10">
        <f t="shared" si="1"/>
        <v>0</v>
      </c>
    </row>
    <row r="48" spans="1:7" ht="8.25">
      <c r="A48" s="8" t="s">
        <v>488</v>
      </c>
      <c r="B48" s="9" t="s">
        <v>131</v>
      </c>
      <c r="C48" s="9" t="s">
        <v>132</v>
      </c>
      <c r="D48" s="10"/>
      <c r="E48" s="10"/>
      <c r="F48" s="10"/>
      <c r="G48" s="10">
        <f t="shared" si="1"/>
        <v>0</v>
      </c>
    </row>
    <row r="49" spans="1:7" ht="8.25">
      <c r="A49" s="8" t="s">
        <v>489</v>
      </c>
      <c r="B49" s="9" t="s">
        <v>134</v>
      </c>
      <c r="C49" s="9" t="s">
        <v>135</v>
      </c>
      <c r="D49" s="10"/>
      <c r="E49" s="10"/>
      <c r="F49" s="10"/>
      <c r="G49" s="10">
        <f t="shared" si="1"/>
        <v>0</v>
      </c>
    </row>
    <row r="50" spans="1:7" ht="8.25">
      <c r="A50" s="5" t="s">
        <v>136</v>
      </c>
      <c r="B50" s="6" t="s">
        <v>137</v>
      </c>
      <c r="C50" s="6" t="s">
        <v>138</v>
      </c>
      <c r="D50" s="10">
        <f>SUM(D51:D53)</f>
        <v>0</v>
      </c>
      <c r="E50" s="10">
        <f>SUM(E51:E53)</f>
        <v>0</v>
      </c>
      <c r="F50" s="10">
        <f>SUM(F51:F53)</f>
        <v>0</v>
      </c>
      <c r="G50" s="10">
        <f t="shared" si="1"/>
        <v>0</v>
      </c>
    </row>
    <row r="51" spans="1:7" ht="8.25">
      <c r="A51" s="8" t="s">
        <v>139</v>
      </c>
      <c r="B51" s="9" t="s">
        <v>140</v>
      </c>
      <c r="C51" s="9" t="s">
        <v>141</v>
      </c>
      <c r="D51" s="10"/>
      <c r="E51" s="10"/>
      <c r="F51" s="10"/>
      <c r="G51" s="10">
        <f t="shared" si="1"/>
        <v>0</v>
      </c>
    </row>
    <row r="52" spans="1:7" ht="8.25">
      <c r="A52" s="8" t="s">
        <v>142</v>
      </c>
      <c r="B52" s="9" t="s">
        <v>143</v>
      </c>
      <c r="C52" s="9" t="s">
        <v>144</v>
      </c>
      <c r="D52" s="10"/>
      <c r="E52" s="10"/>
      <c r="F52" s="10"/>
      <c r="G52" s="10">
        <f t="shared" si="1"/>
        <v>0</v>
      </c>
    </row>
    <row r="53" spans="1:7" ht="8.25">
      <c r="A53" s="8" t="s">
        <v>145</v>
      </c>
      <c r="B53" s="9" t="s">
        <v>146</v>
      </c>
      <c r="C53" s="9" t="s">
        <v>147</v>
      </c>
      <c r="D53" s="10"/>
      <c r="E53" s="10"/>
      <c r="F53" s="10"/>
      <c r="G53" s="10">
        <f t="shared" si="1"/>
        <v>0</v>
      </c>
    </row>
    <row r="54" spans="1:7" ht="8.25">
      <c r="A54" s="5" t="s">
        <v>148</v>
      </c>
      <c r="B54" s="6" t="s">
        <v>149</v>
      </c>
      <c r="C54" s="6" t="s">
        <v>150</v>
      </c>
      <c r="D54" s="7">
        <f>SUM(D55:D57)</f>
        <v>0</v>
      </c>
      <c r="E54" s="7"/>
      <c r="F54" s="7">
        <f>SUM(F55:F57)</f>
        <v>0</v>
      </c>
      <c r="G54" s="10">
        <f t="shared" si="1"/>
        <v>0</v>
      </c>
    </row>
    <row r="55" spans="1:7" ht="8.25">
      <c r="A55" s="8" t="s">
        <v>151</v>
      </c>
      <c r="B55" s="9" t="s">
        <v>152</v>
      </c>
      <c r="C55" s="9" t="s">
        <v>153</v>
      </c>
      <c r="D55" s="10"/>
      <c r="E55" s="10"/>
      <c r="F55" s="10"/>
      <c r="G55" s="10">
        <f t="shared" si="1"/>
        <v>0</v>
      </c>
    </row>
    <row r="56" spans="1:7" ht="8.25">
      <c r="A56" s="8" t="s">
        <v>154</v>
      </c>
      <c r="B56" s="9" t="s">
        <v>155</v>
      </c>
      <c r="C56" s="9" t="s">
        <v>156</v>
      </c>
      <c r="D56" s="10">
        <v>0</v>
      </c>
      <c r="E56" s="10"/>
      <c r="F56" s="10"/>
      <c r="G56" s="10">
        <f t="shared" si="1"/>
        <v>0</v>
      </c>
    </row>
    <row r="57" spans="1:7" ht="8.25">
      <c r="A57" s="8" t="s">
        <v>157</v>
      </c>
      <c r="B57" s="9" t="s">
        <v>158</v>
      </c>
      <c r="C57" s="9" t="s">
        <v>159</v>
      </c>
      <c r="D57" s="10">
        <v>0</v>
      </c>
      <c r="E57" s="10"/>
      <c r="F57" s="10"/>
      <c r="G57" s="10">
        <f t="shared" si="1"/>
        <v>0</v>
      </c>
    </row>
    <row r="58" spans="1:7" ht="8.25">
      <c r="A58" s="14" t="s">
        <v>160</v>
      </c>
      <c r="B58" s="9" t="s">
        <v>161</v>
      </c>
      <c r="C58" s="9" t="s">
        <v>162</v>
      </c>
      <c r="D58" s="10">
        <f>D6+D13+D19+D25+D32+D43+D50+D54</f>
        <v>202334450</v>
      </c>
      <c r="E58" s="10">
        <f>E6+E13+E19+E25+E32+E43+E50+E54</f>
        <v>0</v>
      </c>
      <c r="F58" s="10">
        <f>F6+F13+F19+F25+F32+F43+F50+F54</f>
        <v>3956066</v>
      </c>
      <c r="G58" s="10">
        <f t="shared" si="1"/>
        <v>206290516</v>
      </c>
    </row>
    <row r="59" spans="1:7" ht="8.25">
      <c r="A59" s="5" t="s">
        <v>163</v>
      </c>
      <c r="B59" s="6" t="s">
        <v>164</v>
      </c>
      <c r="C59" s="6" t="s">
        <v>165</v>
      </c>
      <c r="D59" s="10">
        <f>SUM(D60:D62)</f>
        <v>0</v>
      </c>
      <c r="E59" s="10"/>
      <c r="F59" s="10">
        <f>SUM(F60:F62)</f>
        <v>0</v>
      </c>
      <c r="G59" s="10">
        <f t="shared" si="1"/>
        <v>0</v>
      </c>
    </row>
    <row r="60" spans="1:7" ht="8.25">
      <c r="A60" s="8" t="s">
        <v>166</v>
      </c>
      <c r="B60" s="9" t="s">
        <v>167</v>
      </c>
      <c r="C60" s="9" t="s">
        <v>168</v>
      </c>
      <c r="D60" s="10"/>
      <c r="E60" s="10"/>
      <c r="F60" s="10"/>
      <c r="G60" s="10">
        <f t="shared" si="1"/>
        <v>0</v>
      </c>
    </row>
    <row r="61" spans="1:7" ht="12.75" customHeight="1">
      <c r="A61" s="8" t="s">
        <v>169</v>
      </c>
      <c r="B61" s="9" t="s">
        <v>170</v>
      </c>
      <c r="C61" s="9" t="s">
        <v>171</v>
      </c>
      <c r="D61" s="10"/>
      <c r="E61" s="10"/>
      <c r="F61" s="10"/>
      <c r="G61" s="10">
        <f t="shared" si="1"/>
        <v>0</v>
      </c>
    </row>
    <row r="62" spans="1:7" ht="8.25">
      <c r="A62" s="8" t="s">
        <v>172</v>
      </c>
      <c r="B62" s="9" t="s">
        <v>173</v>
      </c>
      <c r="C62" s="9" t="s">
        <v>174</v>
      </c>
      <c r="D62" s="10"/>
      <c r="E62" s="10"/>
      <c r="F62" s="10"/>
      <c r="G62" s="10">
        <f t="shared" si="1"/>
        <v>0</v>
      </c>
    </row>
    <row r="63" spans="1:7" ht="12.75" customHeight="1">
      <c r="A63" s="5" t="s">
        <v>175</v>
      </c>
      <c r="B63" s="6" t="s">
        <v>176</v>
      </c>
      <c r="C63" s="6" t="s">
        <v>177</v>
      </c>
      <c r="D63" s="10">
        <f>SUM(D64:D67)</f>
        <v>0</v>
      </c>
      <c r="E63" s="10"/>
      <c r="F63" s="10">
        <f>SUM(F64:F67)</f>
        <v>0</v>
      </c>
      <c r="G63" s="10">
        <f t="shared" si="1"/>
        <v>0</v>
      </c>
    </row>
    <row r="64" spans="1:7" ht="12.75" customHeight="1">
      <c r="A64" s="8" t="s">
        <v>178</v>
      </c>
      <c r="B64" s="9" t="s">
        <v>179</v>
      </c>
      <c r="C64" s="9" t="s">
        <v>180</v>
      </c>
      <c r="D64" s="10"/>
      <c r="E64" s="10"/>
      <c r="F64" s="10"/>
      <c r="G64" s="10">
        <f t="shared" si="1"/>
        <v>0</v>
      </c>
    </row>
    <row r="65" spans="1:7" ht="8.25">
      <c r="A65" s="8" t="s">
        <v>181</v>
      </c>
      <c r="B65" s="9" t="s">
        <v>182</v>
      </c>
      <c r="C65" s="9" t="s">
        <v>183</v>
      </c>
      <c r="D65" s="10"/>
      <c r="E65" s="10"/>
      <c r="F65" s="10"/>
      <c r="G65" s="10">
        <f t="shared" si="1"/>
        <v>0</v>
      </c>
    </row>
    <row r="66" spans="1:7" ht="12.75" customHeight="1">
      <c r="A66" s="8" t="s">
        <v>184</v>
      </c>
      <c r="B66" s="9" t="s">
        <v>185</v>
      </c>
      <c r="C66" s="9" t="s">
        <v>186</v>
      </c>
      <c r="D66" s="10"/>
      <c r="E66" s="10"/>
      <c r="F66" s="10"/>
      <c r="G66" s="10">
        <f t="shared" si="1"/>
        <v>0</v>
      </c>
    </row>
    <row r="67" spans="1:7" ht="8.25">
      <c r="A67" s="8" t="s">
        <v>187</v>
      </c>
      <c r="B67" s="9" t="s">
        <v>188</v>
      </c>
      <c r="C67" s="9" t="s">
        <v>189</v>
      </c>
      <c r="D67" s="10"/>
      <c r="E67" s="10"/>
      <c r="F67" s="10"/>
      <c r="G67" s="10">
        <f t="shared" si="1"/>
        <v>0</v>
      </c>
    </row>
    <row r="68" spans="1:7" ht="8.25">
      <c r="A68" s="14" t="s">
        <v>190</v>
      </c>
      <c r="B68" s="6" t="s">
        <v>191</v>
      </c>
      <c r="C68" s="6" t="s">
        <v>192</v>
      </c>
      <c r="D68" s="10">
        <f>SUM(D69:D70)</f>
        <v>133383550</v>
      </c>
      <c r="E68" s="10">
        <f>SUM(E69:E70)</f>
        <v>5180462</v>
      </c>
      <c r="F68" s="10">
        <f>SUM(F69:F70)</f>
        <v>2330934</v>
      </c>
      <c r="G68" s="10">
        <f t="shared" si="1"/>
        <v>140894946</v>
      </c>
    </row>
    <row r="69" spans="1:7" ht="12.75" customHeight="1">
      <c r="A69" s="8" t="s">
        <v>193</v>
      </c>
      <c r="B69" s="9" t="s">
        <v>194</v>
      </c>
      <c r="C69" s="9" t="s">
        <v>195</v>
      </c>
      <c r="D69" s="10">
        <v>133383550</v>
      </c>
      <c r="E69" s="10">
        <v>5180462</v>
      </c>
      <c r="F69" s="10">
        <v>2330934</v>
      </c>
      <c r="G69" s="10">
        <f t="shared" si="1"/>
        <v>140894946</v>
      </c>
    </row>
    <row r="70" spans="1:7" ht="12.75" customHeight="1">
      <c r="A70" s="8" t="s">
        <v>196</v>
      </c>
      <c r="B70" s="9" t="s">
        <v>197</v>
      </c>
      <c r="C70" s="9" t="s">
        <v>198</v>
      </c>
      <c r="D70" s="10"/>
      <c r="E70" s="10"/>
      <c r="F70" s="10"/>
      <c r="G70" s="10">
        <f aca="true" t="shared" si="2" ref="G70:G84">SUM(D70:F70)</f>
        <v>0</v>
      </c>
    </row>
    <row r="71" spans="1:7" ht="12.75" customHeight="1">
      <c r="A71" s="5" t="s">
        <v>199</v>
      </c>
      <c r="B71" s="6" t="s">
        <v>200</v>
      </c>
      <c r="C71" s="6" t="s">
        <v>201</v>
      </c>
      <c r="D71" s="7">
        <f>SUM(D72:D76)</f>
        <v>0</v>
      </c>
      <c r="E71" s="7">
        <f>SUM(E72:E76)</f>
        <v>50300000</v>
      </c>
      <c r="F71" s="7">
        <f>F76</f>
        <v>42670000</v>
      </c>
      <c r="G71" s="10">
        <f t="shared" si="2"/>
        <v>92970000</v>
      </c>
    </row>
    <row r="72" spans="1:7" ht="8.25">
      <c r="A72" s="8" t="s">
        <v>202</v>
      </c>
      <c r="B72" s="9" t="s">
        <v>203</v>
      </c>
      <c r="C72" s="9" t="s">
        <v>204</v>
      </c>
      <c r="D72" s="10"/>
      <c r="E72" s="10"/>
      <c r="F72" s="10"/>
      <c r="G72" s="10">
        <f t="shared" si="2"/>
        <v>0</v>
      </c>
    </row>
    <row r="73" spans="1:7" ht="8.25">
      <c r="A73" s="8" t="s">
        <v>205</v>
      </c>
      <c r="B73" s="9" t="s">
        <v>206</v>
      </c>
      <c r="C73" s="9" t="s">
        <v>207</v>
      </c>
      <c r="D73" s="10"/>
      <c r="E73" s="10"/>
      <c r="F73" s="10"/>
      <c r="G73" s="10">
        <f t="shared" si="2"/>
        <v>0</v>
      </c>
    </row>
    <row r="74" spans="1:7" ht="8.25">
      <c r="A74" s="8" t="s">
        <v>208</v>
      </c>
      <c r="B74" s="9" t="s">
        <v>209</v>
      </c>
      <c r="C74" s="9" t="s">
        <v>210</v>
      </c>
      <c r="D74" s="10"/>
      <c r="E74" s="10"/>
      <c r="F74" s="10"/>
      <c r="G74" s="10">
        <f t="shared" si="2"/>
        <v>0</v>
      </c>
    </row>
    <row r="75" spans="1:7" ht="8.25">
      <c r="A75" s="8" t="s">
        <v>211</v>
      </c>
      <c r="B75" s="9" t="s">
        <v>212</v>
      </c>
      <c r="C75" s="9" t="s">
        <v>213</v>
      </c>
      <c r="D75" s="10"/>
      <c r="E75" s="10"/>
      <c r="F75" s="10"/>
      <c r="G75" s="10">
        <f t="shared" si="2"/>
        <v>0</v>
      </c>
    </row>
    <row r="76" spans="1:7" ht="12.75" customHeight="1">
      <c r="A76" s="8" t="s">
        <v>214</v>
      </c>
      <c r="B76" s="9" t="s">
        <v>215</v>
      </c>
      <c r="C76" s="9" t="s">
        <v>216</v>
      </c>
      <c r="D76" s="10"/>
      <c r="E76" s="10">
        <v>50300000</v>
      </c>
      <c r="F76" s="10">
        <v>42670000</v>
      </c>
      <c r="G76" s="10">
        <f t="shared" si="2"/>
        <v>92970000</v>
      </c>
    </row>
    <row r="77" spans="1:7" ht="12.75" customHeight="1">
      <c r="A77" s="14" t="s">
        <v>217</v>
      </c>
      <c r="B77" s="6" t="s">
        <v>218</v>
      </c>
      <c r="C77" s="6" t="s">
        <v>219</v>
      </c>
      <c r="D77" s="10">
        <f>SUM(D78:D82)</f>
        <v>0</v>
      </c>
      <c r="E77" s="10">
        <f>SUM(E78:E82)</f>
        <v>0</v>
      </c>
      <c r="F77" s="10">
        <f>SUM(F78:F82)</f>
        <v>0</v>
      </c>
      <c r="G77" s="10">
        <f t="shared" si="2"/>
        <v>0</v>
      </c>
    </row>
    <row r="78" spans="1:7" ht="12.75" customHeight="1">
      <c r="A78" s="8" t="s">
        <v>220</v>
      </c>
      <c r="B78" s="9" t="s">
        <v>221</v>
      </c>
      <c r="C78" s="9" t="s">
        <v>222</v>
      </c>
      <c r="D78" s="10"/>
      <c r="E78" s="10"/>
      <c r="F78" s="10"/>
      <c r="G78" s="10">
        <f t="shared" si="2"/>
        <v>0</v>
      </c>
    </row>
    <row r="79" spans="1:7" ht="12.75" customHeight="1">
      <c r="A79" s="8" t="s">
        <v>223</v>
      </c>
      <c r="B79" s="9" t="s">
        <v>224</v>
      </c>
      <c r="C79" s="9" t="s">
        <v>225</v>
      </c>
      <c r="D79" s="10"/>
      <c r="E79" s="10"/>
      <c r="F79" s="10"/>
      <c r="G79" s="10">
        <f t="shared" si="2"/>
        <v>0</v>
      </c>
    </row>
    <row r="80" spans="1:7" ht="8.25">
      <c r="A80" s="8" t="s">
        <v>226</v>
      </c>
      <c r="B80" s="9" t="s">
        <v>227</v>
      </c>
      <c r="C80" s="9" t="s">
        <v>228</v>
      </c>
      <c r="D80" s="10"/>
      <c r="E80" s="10"/>
      <c r="F80" s="10"/>
      <c r="G80" s="10">
        <f t="shared" si="2"/>
        <v>0</v>
      </c>
    </row>
    <row r="81" spans="1:7" ht="8.25">
      <c r="A81" s="8" t="s">
        <v>229</v>
      </c>
      <c r="B81" s="9" t="s">
        <v>230</v>
      </c>
      <c r="C81" s="9" t="s">
        <v>231</v>
      </c>
      <c r="D81" s="10"/>
      <c r="E81" s="10"/>
      <c r="F81" s="10"/>
      <c r="G81" s="10">
        <f t="shared" si="2"/>
        <v>0</v>
      </c>
    </row>
    <row r="82" spans="1:7" ht="12.75" customHeight="1">
      <c r="A82" s="8" t="s">
        <v>232</v>
      </c>
      <c r="B82" s="9" t="s">
        <v>233</v>
      </c>
      <c r="C82" s="9" t="s">
        <v>234</v>
      </c>
      <c r="D82" s="10"/>
      <c r="E82" s="10"/>
      <c r="F82" s="10"/>
      <c r="G82" s="10">
        <f t="shared" si="2"/>
        <v>0</v>
      </c>
    </row>
    <row r="83" spans="1:7" ht="8.25">
      <c r="A83" s="8"/>
      <c r="B83" s="9" t="s">
        <v>235</v>
      </c>
      <c r="C83" s="9" t="s">
        <v>236</v>
      </c>
      <c r="D83" s="10">
        <f>D59+D63+D68+D71+D77</f>
        <v>133383550</v>
      </c>
      <c r="E83" s="10">
        <f>E59+E63+E68+E71+E77</f>
        <v>55480462</v>
      </c>
      <c r="F83" s="10">
        <f>F59+F63+F68+F71+F77</f>
        <v>45000934</v>
      </c>
      <c r="G83" s="10">
        <f t="shared" si="2"/>
        <v>233864946</v>
      </c>
    </row>
    <row r="84" spans="1:7" ht="8.25">
      <c r="A84" s="8"/>
      <c r="B84" s="9" t="s">
        <v>237</v>
      </c>
      <c r="C84" s="9"/>
      <c r="D84" s="10">
        <f>D58+D83</f>
        <v>335718000</v>
      </c>
      <c r="E84" s="10">
        <f>E58+E83</f>
        <v>55480462</v>
      </c>
      <c r="F84" s="10">
        <f>F58+F83</f>
        <v>48957000</v>
      </c>
      <c r="G84" s="10">
        <f t="shared" si="2"/>
        <v>440155462</v>
      </c>
    </row>
  </sheetData>
  <sheetProtection selectLockedCells="1" selectUnlockedCells="1"/>
  <mergeCells count="4">
    <mergeCell ref="A1:G1"/>
    <mergeCell ref="A2:G2"/>
    <mergeCell ref="A3:G3"/>
    <mergeCell ref="A4:G4"/>
  </mergeCells>
  <printOptions/>
  <pageMargins left="0.19652777777777777" right="0" top="0.7875" bottom="0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V31" sqref="V31"/>
    </sheetView>
  </sheetViews>
  <sheetFormatPr defaultColWidth="9.140625" defaultRowHeight="12.75"/>
  <cols>
    <col min="1" max="1" width="2.8515625" style="0" customWidth="1"/>
    <col min="3" max="3" width="18.140625" style="0" customWidth="1"/>
    <col min="4" max="4" width="5.7109375" style="0" customWidth="1"/>
    <col min="5" max="5" width="9.57421875" style="0" customWidth="1"/>
    <col min="6" max="6" width="5.140625" style="0" customWidth="1"/>
    <col min="7" max="7" width="4.8515625" style="0" customWidth="1"/>
    <col min="8" max="8" width="9.57421875" style="0" customWidth="1"/>
    <col min="9" max="9" width="7.7109375" style="0" customWidth="1"/>
    <col min="10" max="10" width="6.00390625" style="0" customWidth="1"/>
    <col min="11" max="11" width="5.28125" style="0" customWidth="1"/>
    <col min="12" max="12" width="8.00390625" style="0" customWidth="1"/>
    <col min="13" max="13" width="8.8515625" style="0" customWidth="1"/>
    <col min="14" max="14" width="5.421875" style="0" customWidth="1"/>
    <col min="15" max="15" width="4.421875" style="0" customWidth="1"/>
    <col min="16" max="16" width="7.7109375" style="0" customWidth="1"/>
    <col min="17" max="17" width="5.140625" style="0" customWidth="1"/>
    <col min="18" max="18" width="6.140625" style="0" customWidth="1"/>
    <col min="19" max="19" width="4.8515625" style="0" customWidth="1"/>
    <col min="20" max="20" width="5.28125" style="0" customWidth="1"/>
  </cols>
  <sheetData>
    <row r="1" spans="1:13" ht="12.75">
      <c r="A1" s="261" t="s">
        <v>657</v>
      </c>
      <c r="B1" s="261"/>
      <c r="C1" s="261"/>
      <c r="D1" s="261"/>
      <c r="E1" s="261"/>
      <c r="F1" s="261"/>
      <c r="G1" s="262"/>
      <c r="H1" s="262"/>
      <c r="I1" s="262"/>
      <c r="J1" s="262"/>
      <c r="K1" s="262"/>
      <c r="L1" s="262"/>
      <c r="M1" s="262"/>
    </row>
    <row r="2" spans="1:13" ht="12.75">
      <c r="A2" s="227" t="s">
        <v>596</v>
      </c>
      <c r="B2" s="227"/>
      <c r="C2" s="227"/>
      <c r="D2" s="227"/>
      <c r="E2" s="227"/>
      <c r="F2" s="227"/>
      <c r="G2" s="229"/>
      <c r="H2" s="229"/>
      <c r="I2" s="229"/>
      <c r="J2" s="229"/>
      <c r="K2" s="229"/>
      <c r="L2" s="229"/>
      <c r="M2" s="229"/>
    </row>
    <row r="3" spans="1:13" ht="12.75">
      <c r="A3" s="227" t="s">
        <v>629</v>
      </c>
      <c r="B3" s="227"/>
      <c r="C3" s="227"/>
      <c r="D3" s="227"/>
      <c r="E3" s="227"/>
      <c r="F3" s="227"/>
      <c r="G3" s="229"/>
      <c r="H3" s="229"/>
      <c r="I3" s="229"/>
      <c r="J3" s="229"/>
      <c r="K3" s="229"/>
      <c r="L3" s="229"/>
      <c r="M3" s="229"/>
    </row>
    <row r="4" spans="1:13" ht="12.75">
      <c r="A4" s="227" t="s">
        <v>581</v>
      </c>
      <c r="B4" s="227"/>
      <c r="C4" s="227"/>
      <c r="D4" s="227"/>
      <c r="E4" s="227"/>
      <c r="F4" s="227"/>
      <c r="G4" s="229"/>
      <c r="H4" s="229"/>
      <c r="I4" s="229"/>
      <c r="J4" s="229"/>
      <c r="K4" s="229"/>
      <c r="L4" s="229"/>
      <c r="M4" s="229"/>
    </row>
    <row r="8" ht="13.5" thickBot="1">
      <c r="P8" t="s">
        <v>590</v>
      </c>
    </row>
    <row r="9" spans="1:21" ht="12.75">
      <c r="A9" s="284" t="s">
        <v>420</v>
      </c>
      <c r="B9" s="266" t="s">
        <v>369</v>
      </c>
      <c r="C9" s="287"/>
      <c r="D9" s="266" t="s">
        <v>582</v>
      </c>
      <c r="E9" s="242" t="s">
        <v>632</v>
      </c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4"/>
      <c r="S9" s="126"/>
      <c r="T9" s="126"/>
      <c r="U9" s="126"/>
    </row>
    <row r="10" spans="1:21" ht="13.5" thickBot="1">
      <c r="A10" s="285"/>
      <c r="B10" s="267"/>
      <c r="C10" s="288"/>
      <c r="D10" s="267"/>
      <c r="E10" s="245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7"/>
      <c r="S10" s="126"/>
      <c r="T10" s="126"/>
      <c r="U10" s="126"/>
    </row>
    <row r="11" spans="1:18" ht="12.75">
      <c r="A11" s="285"/>
      <c r="B11" s="267"/>
      <c r="C11" s="288"/>
      <c r="D11" s="267"/>
      <c r="E11" s="269" t="s">
        <v>583</v>
      </c>
      <c r="F11" s="270"/>
      <c r="G11" s="270"/>
      <c r="H11" s="271"/>
      <c r="I11" s="269" t="s">
        <v>594</v>
      </c>
      <c r="J11" s="270"/>
      <c r="K11" s="270"/>
      <c r="L11" s="271"/>
      <c r="M11" s="269" t="s">
        <v>593</v>
      </c>
      <c r="N11" s="270"/>
      <c r="O11" s="270"/>
      <c r="P11" s="270"/>
      <c r="Q11" s="251" t="s">
        <v>584</v>
      </c>
      <c r="R11" s="252"/>
    </row>
    <row r="12" spans="1:18" ht="13.5" thickBot="1">
      <c r="A12" s="285"/>
      <c r="B12" s="267"/>
      <c r="C12" s="288"/>
      <c r="D12" s="267"/>
      <c r="E12" s="272"/>
      <c r="F12" s="273"/>
      <c r="G12" s="273"/>
      <c r="H12" s="274"/>
      <c r="I12" s="293"/>
      <c r="J12" s="294"/>
      <c r="K12" s="294"/>
      <c r="L12" s="295"/>
      <c r="M12" s="272"/>
      <c r="N12" s="273"/>
      <c r="O12" s="273"/>
      <c r="P12" s="273"/>
      <c r="Q12" s="253"/>
      <c r="R12" s="254"/>
    </row>
    <row r="13" spans="1:18" ht="12.75" customHeight="1">
      <c r="A13" s="285"/>
      <c r="B13" s="267"/>
      <c r="C13" s="288"/>
      <c r="D13" s="267"/>
      <c r="E13" s="290" t="s">
        <v>585</v>
      </c>
      <c r="F13" s="239" t="s">
        <v>586</v>
      </c>
      <c r="G13" s="239" t="s">
        <v>587</v>
      </c>
      <c r="H13" s="258" t="s">
        <v>6</v>
      </c>
      <c r="I13" s="290" t="s">
        <v>585</v>
      </c>
      <c r="J13" s="239" t="s">
        <v>586</v>
      </c>
      <c r="K13" s="239" t="s">
        <v>587</v>
      </c>
      <c r="L13" s="258" t="s">
        <v>6</v>
      </c>
      <c r="M13" s="263" t="s">
        <v>585</v>
      </c>
      <c r="N13" s="239" t="s">
        <v>586</v>
      </c>
      <c r="O13" s="239" t="s">
        <v>587</v>
      </c>
      <c r="P13" s="248" t="s">
        <v>6</v>
      </c>
      <c r="Q13" s="255"/>
      <c r="R13" s="254"/>
    </row>
    <row r="14" spans="1:18" ht="12.75">
      <c r="A14" s="285"/>
      <c r="B14" s="267"/>
      <c r="C14" s="288"/>
      <c r="D14" s="267"/>
      <c r="E14" s="291"/>
      <c r="F14" s="240"/>
      <c r="G14" s="240"/>
      <c r="H14" s="259"/>
      <c r="I14" s="291"/>
      <c r="J14" s="240"/>
      <c r="K14" s="240"/>
      <c r="L14" s="259"/>
      <c r="M14" s="264"/>
      <c r="N14" s="240"/>
      <c r="O14" s="240"/>
      <c r="P14" s="249"/>
      <c r="Q14" s="255"/>
      <c r="R14" s="254"/>
    </row>
    <row r="15" spans="1:18" ht="12.75">
      <c r="A15" s="285"/>
      <c r="B15" s="267"/>
      <c r="C15" s="288"/>
      <c r="D15" s="267"/>
      <c r="E15" s="291"/>
      <c r="F15" s="240"/>
      <c r="G15" s="240"/>
      <c r="H15" s="259"/>
      <c r="I15" s="291"/>
      <c r="J15" s="240"/>
      <c r="K15" s="240"/>
      <c r="L15" s="259"/>
      <c r="M15" s="264"/>
      <c r="N15" s="240"/>
      <c r="O15" s="240"/>
      <c r="P15" s="249"/>
      <c r="Q15" s="255"/>
      <c r="R15" s="254"/>
    </row>
    <row r="16" spans="1:18" ht="13.5" thickBot="1">
      <c r="A16" s="286"/>
      <c r="B16" s="268"/>
      <c r="C16" s="289"/>
      <c r="D16" s="268"/>
      <c r="E16" s="292"/>
      <c r="F16" s="241"/>
      <c r="G16" s="241"/>
      <c r="H16" s="260"/>
      <c r="I16" s="292"/>
      <c r="J16" s="241"/>
      <c r="K16" s="241"/>
      <c r="L16" s="260"/>
      <c r="M16" s="265"/>
      <c r="N16" s="241"/>
      <c r="O16" s="241"/>
      <c r="P16" s="250"/>
      <c r="Q16" s="256"/>
      <c r="R16" s="257"/>
    </row>
    <row r="17" spans="1:18" ht="12.75">
      <c r="A17" s="200" t="s">
        <v>7</v>
      </c>
      <c r="B17" s="137" t="s">
        <v>588</v>
      </c>
      <c r="C17" s="201"/>
      <c r="D17" s="202" t="s">
        <v>195</v>
      </c>
      <c r="E17" s="203">
        <v>42781550</v>
      </c>
      <c r="F17" s="204">
        <v>0</v>
      </c>
      <c r="G17" s="204">
        <v>0</v>
      </c>
      <c r="H17" s="205">
        <f>SUM(E17:G17)</f>
        <v>42781550</v>
      </c>
      <c r="I17" s="203">
        <v>5180462</v>
      </c>
      <c r="J17" s="204"/>
      <c r="K17" s="204"/>
      <c r="L17" s="206">
        <f>SUM(I17:K17)</f>
        <v>5180462</v>
      </c>
      <c r="M17" s="207">
        <v>2330934</v>
      </c>
      <c r="N17" s="204">
        <v>0</v>
      </c>
      <c r="O17" s="204"/>
      <c r="P17" s="206">
        <f>SUM(M17:O17)</f>
        <v>2330934</v>
      </c>
      <c r="Q17" s="278">
        <f>SUM(P17,L17,H17)</f>
        <v>50292946</v>
      </c>
      <c r="R17" s="279"/>
    </row>
    <row r="18" spans="1:18" ht="13.5" thickBot="1">
      <c r="A18" s="140" t="s">
        <v>28</v>
      </c>
      <c r="B18" s="140" t="s">
        <v>589</v>
      </c>
      <c r="C18" s="208"/>
      <c r="D18" s="209" t="s">
        <v>195</v>
      </c>
      <c r="E18" s="210">
        <v>90602000</v>
      </c>
      <c r="F18" s="211">
        <v>0</v>
      </c>
      <c r="G18" s="211"/>
      <c r="H18" s="212">
        <f>SUM(E18:G18)</f>
        <v>90602000</v>
      </c>
      <c r="I18" s="210"/>
      <c r="J18" s="211"/>
      <c r="K18" s="211"/>
      <c r="L18" s="213">
        <f>SUM(I18:K18)</f>
        <v>0</v>
      </c>
      <c r="M18" s="214"/>
      <c r="N18" s="211"/>
      <c r="O18" s="211"/>
      <c r="P18" s="213">
        <f>SUM(M18:O18)</f>
        <v>0</v>
      </c>
      <c r="Q18" s="280">
        <f>SUM(H18)</f>
        <v>90602000</v>
      </c>
      <c r="R18" s="281"/>
    </row>
    <row r="19" spans="1:18" ht="13.5" thickBot="1">
      <c r="A19" s="275" t="s">
        <v>6</v>
      </c>
      <c r="B19" s="276"/>
      <c r="C19" s="277"/>
      <c r="D19" s="215"/>
      <c r="E19" s="216">
        <f>SUM(E17:E18)</f>
        <v>133383550</v>
      </c>
      <c r="F19" s="217">
        <f aca="true" t="shared" si="0" ref="F19:Q19">SUM(F17:F18)</f>
        <v>0</v>
      </c>
      <c r="G19" s="217">
        <f t="shared" si="0"/>
        <v>0</v>
      </c>
      <c r="H19" s="218">
        <f t="shared" si="0"/>
        <v>133383550</v>
      </c>
      <c r="I19" s="216">
        <f>SUM(I17:I18)</f>
        <v>5180462</v>
      </c>
      <c r="J19" s="217">
        <f>SUM(J17:J18)</f>
        <v>0</v>
      </c>
      <c r="K19" s="217">
        <f>SUM(K17:K18)</f>
        <v>0</v>
      </c>
      <c r="L19" s="219">
        <f>SUM(L17:L18)</f>
        <v>5180462</v>
      </c>
      <c r="M19" s="220">
        <f t="shared" si="0"/>
        <v>2330934</v>
      </c>
      <c r="N19" s="217">
        <f t="shared" si="0"/>
        <v>0</v>
      </c>
      <c r="O19" s="217">
        <f t="shared" si="0"/>
        <v>0</v>
      </c>
      <c r="P19" s="219">
        <f t="shared" si="0"/>
        <v>2330934</v>
      </c>
      <c r="Q19" s="282">
        <f t="shared" si="0"/>
        <v>140894946</v>
      </c>
      <c r="R19" s="283"/>
    </row>
    <row r="20" ht="12.75">
      <c r="O20" s="34"/>
    </row>
  </sheetData>
  <sheetProtection/>
  <mergeCells count="28">
    <mergeCell ref="A19:C19"/>
    <mergeCell ref="Q17:R17"/>
    <mergeCell ref="Q18:R18"/>
    <mergeCell ref="Q19:R19"/>
    <mergeCell ref="A9:A16"/>
    <mergeCell ref="B9:C16"/>
    <mergeCell ref="E13:E16"/>
    <mergeCell ref="I11:L12"/>
    <mergeCell ref="I13:I16"/>
    <mergeCell ref="J13:J16"/>
    <mergeCell ref="A1:M1"/>
    <mergeCell ref="A2:M2"/>
    <mergeCell ref="A3:M3"/>
    <mergeCell ref="A4:M4"/>
    <mergeCell ref="H13:H16"/>
    <mergeCell ref="M13:M16"/>
    <mergeCell ref="D9:D16"/>
    <mergeCell ref="E11:H12"/>
    <mergeCell ref="M11:P12"/>
    <mergeCell ref="O13:O16"/>
    <mergeCell ref="F13:F16"/>
    <mergeCell ref="E9:R10"/>
    <mergeCell ref="N13:N16"/>
    <mergeCell ref="P13:P16"/>
    <mergeCell ref="Q11:R16"/>
    <mergeCell ref="G13:G16"/>
    <mergeCell ref="K13:K16"/>
    <mergeCell ref="L13:L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D1" sqref="D1:P1"/>
    </sheetView>
  </sheetViews>
  <sheetFormatPr defaultColWidth="9.140625" defaultRowHeight="12.75"/>
  <cols>
    <col min="1" max="1" width="8.7109375" style="0" customWidth="1"/>
    <col min="5" max="5" width="6.140625" style="0" customWidth="1"/>
    <col min="7" max="7" width="7.421875" style="0" customWidth="1"/>
    <col min="8" max="8" width="6.8515625" style="0" customWidth="1"/>
    <col min="9" max="9" width="6.57421875" style="0" customWidth="1"/>
    <col min="10" max="10" width="6.7109375" style="0" customWidth="1"/>
    <col min="11" max="11" width="7.421875" style="0" customWidth="1"/>
    <col min="12" max="12" width="6.7109375" style="0" customWidth="1"/>
    <col min="13" max="13" width="6.28125" style="0" customWidth="1"/>
    <col min="14" max="14" width="5.7109375" style="0" customWidth="1"/>
    <col min="15" max="15" width="7.7109375" style="0" customWidth="1"/>
    <col min="16" max="16" width="7.140625" style="0" customWidth="1"/>
    <col min="18" max="18" width="4.8515625" style="0" customWidth="1"/>
  </cols>
  <sheetData>
    <row r="1" spans="4:16" ht="12.75">
      <c r="D1" s="261" t="s">
        <v>633</v>
      </c>
      <c r="E1" s="261"/>
      <c r="F1" s="261"/>
      <c r="G1" s="261"/>
      <c r="H1" s="261"/>
      <c r="I1" s="261"/>
      <c r="J1" s="261"/>
      <c r="K1" s="261"/>
      <c r="L1" s="261"/>
      <c r="M1" s="261"/>
      <c r="N1" s="262"/>
      <c r="O1" s="262"/>
      <c r="P1" s="262"/>
    </row>
    <row r="2" spans="4:16" ht="12.75">
      <c r="D2" s="227" t="s">
        <v>596</v>
      </c>
      <c r="E2" s="227"/>
      <c r="F2" s="227"/>
      <c r="G2" s="227"/>
      <c r="H2" s="227"/>
      <c r="I2" s="227"/>
      <c r="J2" s="227"/>
      <c r="K2" s="227"/>
      <c r="L2" s="227"/>
      <c r="M2" s="227"/>
      <c r="N2" s="229"/>
      <c r="O2" s="229"/>
      <c r="P2" s="229"/>
    </row>
    <row r="3" spans="4:16" ht="12.75">
      <c r="D3" s="227" t="s">
        <v>629</v>
      </c>
      <c r="E3" s="227"/>
      <c r="F3" s="227"/>
      <c r="G3" s="227"/>
      <c r="H3" s="227"/>
      <c r="I3" s="227"/>
      <c r="J3" s="227"/>
      <c r="K3" s="227"/>
      <c r="L3" s="227"/>
      <c r="M3" s="227"/>
      <c r="N3" s="229"/>
      <c r="O3" s="229"/>
      <c r="P3" s="229"/>
    </row>
    <row r="4" spans="4:16" ht="12.75">
      <c r="D4" s="227" t="s">
        <v>597</v>
      </c>
      <c r="E4" s="227"/>
      <c r="F4" s="227"/>
      <c r="G4" s="227"/>
      <c r="H4" s="227"/>
      <c r="I4" s="227"/>
      <c r="J4" s="227"/>
      <c r="K4" s="227"/>
      <c r="L4" s="227"/>
      <c r="M4" s="227"/>
      <c r="N4" s="229"/>
      <c r="O4" s="229"/>
      <c r="P4" s="229"/>
    </row>
    <row r="5" ht="13.5" thickBot="1"/>
    <row r="6" spans="1:18" ht="12.75">
      <c r="A6" s="284" t="s">
        <v>420</v>
      </c>
      <c r="B6" s="266" t="s">
        <v>369</v>
      </c>
      <c r="C6" s="287"/>
      <c r="D6" s="266" t="s">
        <v>582</v>
      </c>
      <c r="E6" s="242" t="s">
        <v>632</v>
      </c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4"/>
    </row>
    <row r="7" spans="1:18" ht="13.5" thickBot="1">
      <c r="A7" s="285"/>
      <c r="B7" s="267"/>
      <c r="C7" s="288"/>
      <c r="D7" s="267"/>
      <c r="E7" s="245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7"/>
    </row>
    <row r="8" spans="1:18" ht="12.75">
      <c r="A8" s="285"/>
      <c r="B8" s="267"/>
      <c r="C8" s="288"/>
      <c r="D8" s="267"/>
      <c r="E8" s="269" t="s">
        <v>583</v>
      </c>
      <c r="F8" s="270"/>
      <c r="G8" s="270"/>
      <c r="H8" s="271"/>
      <c r="I8" s="269" t="s">
        <v>594</v>
      </c>
      <c r="J8" s="270"/>
      <c r="K8" s="270"/>
      <c r="L8" s="271"/>
      <c r="M8" s="269" t="s">
        <v>593</v>
      </c>
      <c r="N8" s="270"/>
      <c r="O8" s="270"/>
      <c r="P8" s="270"/>
      <c r="Q8" s="251" t="s">
        <v>584</v>
      </c>
      <c r="R8" s="252"/>
    </row>
    <row r="9" spans="1:18" ht="13.5" thickBot="1">
      <c r="A9" s="285"/>
      <c r="B9" s="267"/>
      <c r="C9" s="288"/>
      <c r="D9" s="267"/>
      <c r="E9" s="272"/>
      <c r="F9" s="273"/>
      <c r="G9" s="273"/>
      <c r="H9" s="274"/>
      <c r="I9" s="272"/>
      <c r="J9" s="273"/>
      <c r="K9" s="273"/>
      <c r="L9" s="274"/>
      <c r="M9" s="272"/>
      <c r="N9" s="273"/>
      <c r="O9" s="273"/>
      <c r="P9" s="273"/>
      <c r="Q9" s="253"/>
      <c r="R9" s="254"/>
    </row>
    <row r="10" spans="1:18" ht="12.75" customHeight="1">
      <c r="A10" s="285"/>
      <c r="B10" s="267"/>
      <c r="C10" s="288"/>
      <c r="D10" s="267"/>
      <c r="E10" s="290" t="s">
        <v>585</v>
      </c>
      <c r="F10" s="239" t="s">
        <v>586</v>
      </c>
      <c r="G10" s="239" t="s">
        <v>587</v>
      </c>
      <c r="H10" s="248" t="s">
        <v>6</v>
      </c>
      <c r="I10" s="290" t="s">
        <v>585</v>
      </c>
      <c r="J10" s="239" t="s">
        <v>586</v>
      </c>
      <c r="K10" s="239" t="s">
        <v>587</v>
      </c>
      <c r="L10" s="248" t="s">
        <v>6</v>
      </c>
      <c r="M10" s="290" t="s">
        <v>585</v>
      </c>
      <c r="N10" s="239" t="s">
        <v>586</v>
      </c>
      <c r="O10" s="239" t="s">
        <v>587</v>
      </c>
      <c r="P10" s="248" t="s">
        <v>6</v>
      </c>
      <c r="Q10" s="255"/>
      <c r="R10" s="254"/>
    </row>
    <row r="11" spans="1:18" ht="12.75">
      <c r="A11" s="285"/>
      <c r="B11" s="267"/>
      <c r="C11" s="288"/>
      <c r="D11" s="267"/>
      <c r="E11" s="291"/>
      <c r="F11" s="240"/>
      <c r="G11" s="240"/>
      <c r="H11" s="249"/>
      <c r="I11" s="291"/>
      <c r="J11" s="240"/>
      <c r="K11" s="240"/>
      <c r="L11" s="249"/>
      <c r="M11" s="291"/>
      <c r="N11" s="240"/>
      <c r="O11" s="240"/>
      <c r="P11" s="249"/>
      <c r="Q11" s="255"/>
      <c r="R11" s="254"/>
    </row>
    <row r="12" spans="1:18" ht="12.75">
      <c r="A12" s="285"/>
      <c r="B12" s="267"/>
      <c r="C12" s="288"/>
      <c r="D12" s="267"/>
      <c r="E12" s="291"/>
      <c r="F12" s="240"/>
      <c r="G12" s="240"/>
      <c r="H12" s="249"/>
      <c r="I12" s="291"/>
      <c r="J12" s="240"/>
      <c r="K12" s="240"/>
      <c r="L12" s="249"/>
      <c r="M12" s="291"/>
      <c r="N12" s="240"/>
      <c r="O12" s="240"/>
      <c r="P12" s="249"/>
      <c r="Q12" s="255"/>
      <c r="R12" s="254"/>
    </row>
    <row r="13" spans="1:18" ht="13.5" thickBot="1">
      <c r="A13" s="286"/>
      <c r="B13" s="268"/>
      <c r="C13" s="289"/>
      <c r="D13" s="268"/>
      <c r="E13" s="292"/>
      <c r="F13" s="241"/>
      <c r="G13" s="241"/>
      <c r="H13" s="250"/>
      <c r="I13" s="292"/>
      <c r="J13" s="241"/>
      <c r="K13" s="241"/>
      <c r="L13" s="250"/>
      <c r="M13" s="292"/>
      <c r="N13" s="241"/>
      <c r="O13" s="241"/>
      <c r="P13" s="250"/>
      <c r="Q13" s="256"/>
      <c r="R13" s="257"/>
    </row>
    <row r="14" spans="1:18" ht="12.75">
      <c r="A14" s="134" t="s">
        <v>7</v>
      </c>
      <c r="B14" s="137"/>
      <c r="C14" s="138"/>
      <c r="D14" s="135"/>
      <c r="E14" s="132">
        <v>0</v>
      </c>
      <c r="F14" s="133">
        <v>0</v>
      </c>
      <c r="G14" s="133">
        <v>0</v>
      </c>
      <c r="H14" s="150"/>
      <c r="I14" s="156"/>
      <c r="J14" s="157"/>
      <c r="K14" s="157"/>
      <c r="L14" s="158"/>
      <c r="M14" s="153">
        <v>0</v>
      </c>
      <c r="N14" s="133">
        <v>0</v>
      </c>
      <c r="O14" s="133"/>
      <c r="P14" s="142"/>
      <c r="Q14" s="301">
        <f>SUM(E14:P14)</f>
        <v>0</v>
      </c>
      <c r="R14" s="302"/>
    </row>
    <row r="15" spans="1:18" ht="13.5" thickBot="1">
      <c r="A15" s="139" t="s">
        <v>28</v>
      </c>
      <c r="B15" s="140"/>
      <c r="C15" s="141"/>
      <c r="D15" s="136"/>
      <c r="E15" s="130"/>
      <c r="F15" s="127">
        <v>0</v>
      </c>
      <c r="G15" s="127"/>
      <c r="H15" s="151"/>
      <c r="I15" s="130"/>
      <c r="J15" s="127"/>
      <c r="K15" s="127"/>
      <c r="L15" s="143"/>
      <c r="M15" s="154"/>
      <c r="N15" s="127"/>
      <c r="O15" s="127"/>
      <c r="P15" s="143"/>
      <c r="Q15" s="303">
        <f>SUM(E15:P15)</f>
        <v>0</v>
      </c>
      <c r="R15" s="304"/>
    </row>
    <row r="16" spans="1:18" ht="13.5" thickBot="1">
      <c r="A16" s="296" t="s">
        <v>6</v>
      </c>
      <c r="B16" s="297"/>
      <c r="C16" s="298"/>
      <c r="D16" s="129"/>
      <c r="E16" s="131">
        <f>SUM(E14:E15)</f>
        <v>0</v>
      </c>
      <c r="F16" s="128">
        <f aca="true" t="shared" si="0" ref="F16:Q16">SUM(F14:F15)</f>
        <v>0</v>
      </c>
      <c r="G16" s="128">
        <f t="shared" si="0"/>
        <v>0</v>
      </c>
      <c r="H16" s="152">
        <f t="shared" si="0"/>
        <v>0</v>
      </c>
      <c r="I16" s="131"/>
      <c r="J16" s="128"/>
      <c r="K16" s="128"/>
      <c r="L16" s="144"/>
      <c r="M16" s="155">
        <f t="shared" si="0"/>
        <v>0</v>
      </c>
      <c r="N16" s="128">
        <f t="shared" si="0"/>
        <v>0</v>
      </c>
      <c r="O16" s="128">
        <f t="shared" si="0"/>
        <v>0</v>
      </c>
      <c r="P16" s="144">
        <f t="shared" si="0"/>
        <v>0</v>
      </c>
      <c r="Q16" s="299">
        <f t="shared" si="0"/>
        <v>0</v>
      </c>
      <c r="R16" s="300"/>
    </row>
  </sheetData>
  <sheetProtection/>
  <mergeCells count="28">
    <mergeCell ref="D1:P1"/>
    <mergeCell ref="D2:P2"/>
    <mergeCell ref="D3:P3"/>
    <mergeCell ref="D4:P4"/>
    <mergeCell ref="Q14:R14"/>
    <mergeCell ref="Q15:R15"/>
    <mergeCell ref="D6:D13"/>
    <mergeCell ref="E6:R7"/>
    <mergeCell ref="E8:H9"/>
    <mergeCell ref="M8:P9"/>
    <mergeCell ref="A16:C16"/>
    <mergeCell ref="Q16:R16"/>
    <mergeCell ref="Q8:R13"/>
    <mergeCell ref="E10:E13"/>
    <mergeCell ref="F10:F13"/>
    <mergeCell ref="G10:G13"/>
    <mergeCell ref="H10:H13"/>
    <mergeCell ref="I8:L9"/>
    <mergeCell ref="I10:I13"/>
    <mergeCell ref="J10:J13"/>
    <mergeCell ref="M10:M13"/>
    <mergeCell ref="A6:A13"/>
    <mergeCell ref="B6:C13"/>
    <mergeCell ref="N10:N13"/>
    <mergeCell ref="O10:O13"/>
    <mergeCell ref="P10:P13"/>
    <mergeCell ref="K10:K13"/>
    <mergeCell ref="L10:L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5.28125" style="0" customWidth="1"/>
    <col min="2" max="2" width="8.421875" style="0" customWidth="1"/>
    <col min="7" max="7" width="8.28125" style="0" customWidth="1"/>
    <col min="8" max="8" width="1.28515625" style="0" customWidth="1"/>
    <col min="9" max="10" width="11.28125" style="0" customWidth="1"/>
    <col min="11" max="11" width="10.57421875" style="0" customWidth="1"/>
  </cols>
  <sheetData>
    <row r="1" spans="1:14" ht="12.75">
      <c r="A1" s="306" t="s">
        <v>634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55"/>
      <c r="N1" s="55"/>
    </row>
    <row r="2" spans="1:11" ht="12.75">
      <c r="A2" s="307" t="s">
        <v>598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11" ht="12.75">
      <c r="A3" s="307" t="s">
        <v>418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</row>
    <row r="4" spans="5:11" ht="12.75">
      <c r="E4" s="36"/>
      <c r="K4" s="36" t="s">
        <v>419</v>
      </c>
    </row>
    <row r="5" spans="1:11" ht="12.75" customHeight="1">
      <c r="A5" s="308" t="s">
        <v>420</v>
      </c>
      <c r="B5" s="309" t="s">
        <v>421</v>
      </c>
      <c r="C5" s="309"/>
      <c r="D5" s="309"/>
      <c r="E5" s="309"/>
      <c r="F5" s="309"/>
      <c r="G5" s="309"/>
      <c r="H5" s="309"/>
      <c r="I5" s="308" t="s">
        <v>422</v>
      </c>
      <c r="J5" s="308"/>
      <c r="K5" s="308"/>
    </row>
    <row r="6" spans="1:11" ht="12.75">
      <c r="A6" s="308"/>
      <c r="B6" s="309"/>
      <c r="C6" s="309"/>
      <c r="D6" s="309"/>
      <c r="E6" s="309"/>
      <c r="F6" s="309"/>
      <c r="G6" s="309"/>
      <c r="H6" s="309"/>
      <c r="I6" s="308"/>
      <c r="J6" s="308"/>
      <c r="K6" s="308"/>
    </row>
    <row r="7" spans="1:11" ht="12.75">
      <c r="A7" s="308"/>
      <c r="B7" s="309"/>
      <c r="C7" s="309"/>
      <c r="D7" s="309"/>
      <c r="E7" s="309"/>
      <c r="F7" s="309"/>
      <c r="G7" s="309"/>
      <c r="H7" s="309"/>
      <c r="I7" s="308"/>
      <c r="J7" s="308"/>
      <c r="K7" s="308"/>
    </row>
    <row r="8" spans="1:11" ht="12.75">
      <c r="A8" s="308"/>
      <c r="B8" s="309"/>
      <c r="C8" s="309"/>
      <c r="D8" s="309"/>
      <c r="E8" s="309"/>
      <c r="F8" s="309"/>
      <c r="G8" s="309"/>
      <c r="H8" s="309"/>
      <c r="I8" s="58">
        <v>2019</v>
      </c>
      <c r="J8" s="58">
        <v>2020</v>
      </c>
      <c r="K8" s="58">
        <v>2021</v>
      </c>
    </row>
    <row r="9" spans="1:11" ht="12.75" customHeight="1">
      <c r="A9" s="59" t="s">
        <v>7</v>
      </c>
      <c r="B9" s="305" t="s">
        <v>423</v>
      </c>
      <c r="C9" s="305"/>
      <c r="D9" s="305"/>
      <c r="E9" s="305"/>
      <c r="F9" s="305"/>
      <c r="G9" s="305"/>
      <c r="H9" s="305"/>
      <c r="I9" s="60">
        <v>9400000</v>
      </c>
      <c r="J9" s="60">
        <v>9400000</v>
      </c>
      <c r="K9" s="60">
        <v>9400000</v>
      </c>
    </row>
    <row r="10" spans="1:11" ht="12.75" customHeight="1">
      <c r="A10" s="59" t="s">
        <v>28</v>
      </c>
      <c r="B10" s="305" t="s">
        <v>424</v>
      </c>
      <c r="C10" s="305"/>
      <c r="D10" s="305"/>
      <c r="E10" s="305"/>
      <c r="F10" s="305"/>
      <c r="G10" s="305"/>
      <c r="H10" s="305"/>
      <c r="I10" s="60"/>
      <c r="J10" s="60"/>
      <c r="K10" s="60"/>
    </row>
    <row r="11" spans="1:11" ht="12.75" customHeight="1">
      <c r="A11" s="59" t="s">
        <v>46</v>
      </c>
      <c r="B11" s="305" t="s">
        <v>425</v>
      </c>
      <c r="C11" s="305"/>
      <c r="D11" s="305"/>
      <c r="E11" s="305"/>
      <c r="F11" s="305"/>
      <c r="G11" s="305"/>
      <c r="H11" s="305"/>
      <c r="I11" s="60">
        <v>0</v>
      </c>
      <c r="J11" s="60">
        <v>0</v>
      </c>
      <c r="K11" s="60">
        <v>0</v>
      </c>
    </row>
    <row r="12" spans="1:11" ht="21.75" customHeight="1">
      <c r="A12" s="61" t="s">
        <v>64</v>
      </c>
      <c r="B12" s="305" t="s">
        <v>426</v>
      </c>
      <c r="C12" s="305"/>
      <c r="D12" s="305"/>
      <c r="E12" s="305"/>
      <c r="F12" s="305"/>
      <c r="G12" s="305"/>
      <c r="H12" s="305"/>
      <c r="I12" s="62"/>
      <c r="J12" s="62"/>
      <c r="K12" s="62"/>
    </row>
    <row r="13" spans="1:11" ht="12.75" customHeight="1">
      <c r="A13" s="59" t="s">
        <v>84</v>
      </c>
      <c r="B13" s="305" t="s">
        <v>427</v>
      </c>
      <c r="C13" s="305"/>
      <c r="D13" s="305"/>
      <c r="E13" s="305"/>
      <c r="F13" s="305"/>
      <c r="G13" s="305"/>
      <c r="H13" s="305"/>
      <c r="I13" s="60"/>
      <c r="J13" s="60"/>
      <c r="K13" s="60"/>
    </row>
    <row r="14" spans="1:11" ht="12.75" customHeight="1">
      <c r="A14" s="59" t="s">
        <v>117</v>
      </c>
      <c r="B14" s="305" t="s">
        <v>428</v>
      </c>
      <c r="C14" s="305"/>
      <c r="D14" s="305"/>
      <c r="E14" s="305"/>
      <c r="F14" s="305"/>
      <c r="G14" s="305"/>
      <c r="H14" s="305"/>
      <c r="I14" s="60"/>
      <c r="J14" s="60"/>
      <c r="K14" s="60"/>
    </row>
    <row r="15" spans="1:11" ht="12.75" customHeight="1">
      <c r="A15" s="59" t="s">
        <v>136</v>
      </c>
      <c r="B15" s="305" t="s">
        <v>429</v>
      </c>
      <c r="C15" s="305"/>
      <c r="D15" s="305"/>
      <c r="E15" s="305"/>
      <c r="F15" s="305"/>
      <c r="G15" s="305"/>
      <c r="H15" s="305"/>
      <c r="I15" s="60"/>
      <c r="J15" s="60"/>
      <c r="K15" s="60"/>
    </row>
    <row r="16" spans="1:11" ht="12.75" customHeight="1">
      <c r="A16" s="63" t="s">
        <v>148</v>
      </c>
      <c r="B16" s="305" t="s">
        <v>430</v>
      </c>
      <c r="C16" s="305"/>
      <c r="D16" s="305"/>
      <c r="E16" s="305"/>
      <c r="F16" s="305"/>
      <c r="G16" s="305"/>
      <c r="H16" s="305"/>
      <c r="I16" s="64">
        <f>SUM(I9:I15)</f>
        <v>9400000</v>
      </c>
      <c r="J16" s="64">
        <f>SUM(J9:J15)</f>
        <v>9400000</v>
      </c>
      <c r="K16" s="64">
        <f>SUM(K9:K15)</f>
        <v>9400000</v>
      </c>
    </row>
    <row r="17" spans="1:11" ht="12.75" customHeight="1">
      <c r="A17" s="63" t="s">
        <v>160</v>
      </c>
      <c r="B17" s="305" t="s">
        <v>431</v>
      </c>
      <c r="C17" s="305"/>
      <c r="D17" s="305"/>
      <c r="E17" s="305"/>
      <c r="F17" s="305"/>
      <c r="G17" s="305"/>
      <c r="H17" s="305"/>
      <c r="I17" s="64">
        <f>I16/2</f>
        <v>4700000</v>
      </c>
      <c r="J17" s="64">
        <f>J16/2</f>
        <v>4700000</v>
      </c>
      <c r="K17" s="64">
        <f>K16/2</f>
        <v>4700000</v>
      </c>
    </row>
    <row r="18" spans="1:11" ht="24" customHeight="1">
      <c r="A18" s="65" t="s">
        <v>163</v>
      </c>
      <c r="B18" s="305" t="s">
        <v>432</v>
      </c>
      <c r="C18" s="305"/>
      <c r="D18" s="305"/>
      <c r="E18" s="305"/>
      <c r="F18" s="305"/>
      <c r="G18" s="305"/>
      <c r="H18" s="305"/>
      <c r="I18" s="64">
        <v>0</v>
      </c>
      <c r="J18" s="64">
        <v>0</v>
      </c>
      <c r="K18" s="64">
        <v>0</v>
      </c>
    </row>
    <row r="19" spans="1:11" ht="12.75" customHeight="1">
      <c r="A19" s="59" t="s">
        <v>175</v>
      </c>
      <c r="B19" s="305" t="s">
        <v>433</v>
      </c>
      <c r="C19" s="305"/>
      <c r="D19" s="305"/>
      <c r="E19" s="305"/>
      <c r="F19" s="305"/>
      <c r="G19" s="305"/>
      <c r="H19" s="305"/>
      <c r="I19" s="60"/>
      <c r="J19" s="60"/>
      <c r="K19" s="60"/>
    </row>
    <row r="20" spans="1:11" ht="12.75" customHeight="1">
      <c r="A20" s="59" t="s">
        <v>434</v>
      </c>
      <c r="B20" s="305" t="s">
        <v>435</v>
      </c>
      <c r="C20" s="305"/>
      <c r="D20" s="305"/>
      <c r="E20" s="305"/>
      <c r="F20" s="305"/>
      <c r="G20" s="305"/>
      <c r="H20" s="305"/>
      <c r="I20" s="60"/>
      <c r="J20" s="60"/>
      <c r="K20" s="60"/>
    </row>
    <row r="21" spans="1:11" ht="12.75" customHeight="1">
      <c r="A21" s="59" t="s">
        <v>199</v>
      </c>
      <c r="B21" s="305" t="s">
        <v>436</v>
      </c>
      <c r="C21" s="305"/>
      <c r="D21" s="305"/>
      <c r="E21" s="305"/>
      <c r="F21" s="305"/>
      <c r="G21" s="305"/>
      <c r="H21" s="305"/>
      <c r="I21" s="60"/>
      <c r="J21" s="60"/>
      <c r="K21" s="60"/>
    </row>
    <row r="22" spans="1:11" ht="12.75" customHeight="1">
      <c r="A22" s="59" t="s">
        <v>217</v>
      </c>
      <c r="B22" s="305" t="s">
        <v>437</v>
      </c>
      <c r="C22" s="305"/>
      <c r="D22" s="305"/>
      <c r="E22" s="305"/>
      <c r="F22" s="305"/>
      <c r="G22" s="305"/>
      <c r="H22" s="305"/>
      <c r="I22" s="60"/>
      <c r="J22" s="60"/>
      <c r="K22" s="60"/>
    </row>
    <row r="23" spans="1:11" ht="12.75" customHeight="1">
      <c r="A23" s="59" t="s">
        <v>438</v>
      </c>
      <c r="B23" s="305" t="s">
        <v>439</v>
      </c>
      <c r="C23" s="305"/>
      <c r="D23" s="305"/>
      <c r="E23" s="305"/>
      <c r="F23" s="305"/>
      <c r="G23" s="305"/>
      <c r="H23" s="305"/>
      <c r="I23" s="60"/>
      <c r="J23" s="60"/>
      <c r="K23" s="60"/>
    </row>
    <row r="24" spans="1:11" ht="12.75" customHeight="1">
      <c r="A24" s="59" t="s">
        <v>440</v>
      </c>
      <c r="B24" s="305" t="s">
        <v>441</v>
      </c>
      <c r="C24" s="305"/>
      <c r="D24" s="305"/>
      <c r="E24" s="305"/>
      <c r="F24" s="305"/>
      <c r="G24" s="305"/>
      <c r="H24" s="305"/>
      <c r="I24" s="60"/>
      <c r="J24" s="60"/>
      <c r="K24" s="60"/>
    </row>
    <row r="25" spans="1:11" ht="12.75" customHeight="1">
      <c r="A25" s="59" t="s">
        <v>442</v>
      </c>
      <c r="B25" s="305" t="s">
        <v>443</v>
      </c>
      <c r="C25" s="305"/>
      <c r="D25" s="305"/>
      <c r="E25" s="305"/>
      <c r="F25" s="305"/>
      <c r="G25" s="305"/>
      <c r="H25" s="305"/>
      <c r="I25" s="60"/>
      <c r="J25" s="60"/>
      <c r="K25" s="60"/>
    </row>
    <row r="26" spans="1:11" ht="15" customHeight="1">
      <c r="A26" s="59" t="s">
        <v>444</v>
      </c>
      <c r="B26" s="305" t="s">
        <v>445</v>
      </c>
      <c r="C26" s="305"/>
      <c r="D26" s="305"/>
      <c r="E26" s="305"/>
      <c r="F26" s="305"/>
      <c r="G26" s="305"/>
      <c r="H26" s="305"/>
      <c r="I26" s="60"/>
      <c r="J26" s="60"/>
      <c r="K26" s="60"/>
    </row>
    <row r="27" spans="1:11" ht="24.75" customHeight="1">
      <c r="A27" s="65" t="s">
        <v>446</v>
      </c>
      <c r="B27" s="305" t="s">
        <v>447</v>
      </c>
      <c r="C27" s="305"/>
      <c r="D27" s="305"/>
      <c r="E27" s="305"/>
      <c r="F27" s="305"/>
      <c r="G27" s="305"/>
      <c r="H27" s="305"/>
      <c r="I27" s="64">
        <v>0</v>
      </c>
      <c r="J27" s="64">
        <v>0</v>
      </c>
      <c r="K27" s="64">
        <v>0</v>
      </c>
    </row>
    <row r="28" spans="1:11" ht="12.75" customHeight="1">
      <c r="A28" s="59" t="s">
        <v>448</v>
      </c>
      <c r="B28" s="305" t="s">
        <v>433</v>
      </c>
      <c r="C28" s="305"/>
      <c r="D28" s="305"/>
      <c r="E28" s="305"/>
      <c r="F28" s="305"/>
      <c r="G28" s="305"/>
      <c r="H28" s="305"/>
      <c r="I28" s="60"/>
      <c r="J28" s="60"/>
      <c r="K28" s="60"/>
    </row>
    <row r="29" spans="1:11" ht="12.75" customHeight="1">
      <c r="A29" s="59" t="s">
        <v>449</v>
      </c>
      <c r="B29" s="305" t="s">
        <v>435</v>
      </c>
      <c r="C29" s="305"/>
      <c r="D29" s="305"/>
      <c r="E29" s="305"/>
      <c r="F29" s="305"/>
      <c r="G29" s="305"/>
      <c r="H29" s="305"/>
      <c r="I29" s="60"/>
      <c r="J29" s="60"/>
      <c r="K29" s="60"/>
    </row>
    <row r="30" spans="1:11" ht="12.75" customHeight="1">
      <c r="A30" s="59" t="s">
        <v>450</v>
      </c>
      <c r="B30" s="305" t="s">
        <v>436</v>
      </c>
      <c r="C30" s="305"/>
      <c r="D30" s="305"/>
      <c r="E30" s="305"/>
      <c r="F30" s="305"/>
      <c r="G30" s="305"/>
      <c r="H30" s="305"/>
      <c r="I30" s="60"/>
      <c r="J30" s="60"/>
      <c r="K30" s="60"/>
    </row>
    <row r="31" spans="1:11" ht="12.75" customHeight="1">
      <c r="A31" s="59" t="s">
        <v>451</v>
      </c>
      <c r="B31" s="305" t="s">
        <v>452</v>
      </c>
      <c r="C31" s="305"/>
      <c r="D31" s="305"/>
      <c r="E31" s="305"/>
      <c r="F31" s="305"/>
      <c r="G31" s="305"/>
      <c r="H31" s="305"/>
      <c r="I31" s="60"/>
      <c r="J31" s="60"/>
      <c r="K31" s="60"/>
    </row>
    <row r="32" spans="1:11" ht="12.75" customHeight="1">
      <c r="A32" s="59" t="s">
        <v>453</v>
      </c>
      <c r="B32" s="305" t="s">
        <v>439</v>
      </c>
      <c r="C32" s="305"/>
      <c r="D32" s="305"/>
      <c r="E32" s="305"/>
      <c r="F32" s="305"/>
      <c r="G32" s="305"/>
      <c r="H32" s="305"/>
      <c r="I32" s="60"/>
      <c r="J32" s="60"/>
      <c r="K32" s="60"/>
    </row>
    <row r="33" spans="1:11" ht="12.75" customHeight="1">
      <c r="A33" s="59" t="s">
        <v>454</v>
      </c>
      <c r="B33" s="305" t="s">
        <v>441</v>
      </c>
      <c r="C33" s="305"/>
      <c r="D33" s="305"/>
      <c r="E33" s="305"/>
      <c r="F33" s="305"/>
      <c r="G33" s="305"/>
      <c r="H33" s="305"/>
      <c r="I33" s="60"/>
      <c r="J33" s="60"/>
      <c r="K33" s="60"/>
    </row>
    <row r="34" spans="1:11" ht="12.75" customHeight="1">
      <c r="A34" s="59" t="s">
        <v>455</v>
      </c>
      <c r="B34" s="305" t="s">
        <v>443</v>
      </c>
      <c r="C34" s="305"/>
      <c r="D34" s="305"/>
      <c r="E34" s="305"/>
      <c r="F34" s="305"/>
      <c r="G34" s="305"/>
      <c r="H34" s="305"/>
      <c r="I34" s="60"/>
      <c r="J34" s="60"/>
      <c r="K34" s="60"/>
    </row>
    <row r="35" spans="1:11" ht="12.75" customHeight="1">
      <c r="A35" s="59" t="s">
        <v>456</v>
      </c>
      <c r="B35" s="305" t="s">
        <v>445</v>
      </c>
      <c r="C35" s="305"/>
      <c r="D35" s="305"/>
      <c r="E35" s="305"/>
      <c r="F35" s="305"/>
      <c r="G35" s="305"/>
      <c r="H35" s="305"/>
      <c r="I35" s="60"/>
      <c r="J35" s="60"/>
      <c r="K35" s="60"/>
    </row>
    <row r="36" spans="1:11" ht="12.75" customHeight="1">
      <c r="A36" s="59" t="s">
        <v>457</v>
      </c>
      <c r="B36" s="305" t="s">
        <v>458</v>
      </c>
      <c r="C36" s="305"/>
      <c r="D36" s="305"/>
      <c r="E36" s="305"/>
      <c r="F36" s="305"/>
      <c r="G36" s="305"/>
      <c r="H36" s="305"/>
      <c r="I36" s="64"/>
      <c r="J36" s="64"/>
      <c r="K36" s="64"/>
    </row>
    <row r="37" spans="1:11" ht="12" customHeight="1">
      <c r="A37" s="59" t="s">
        <v>459</v>
      </c>
      <c r="B37" s="305" t="s">
        <v>460</v>
      </c>
      <c r="C37" s="305"/>
      <c r="D37" s="305"/>
      <c r="E37" s="305"/>
      <c r="F37" s="305"/>
      <c r="G37" s="305"/>
      <c r="H37" s="305"/>
      <c r="I37" s="64">
        <v>0</v>
      </c>
      <c r="J37" s="64">
        <v>0</v>
      </c>
      <c r="K37" s="64">
        <v>0</v>
      </c>
    </row>
    <row r="39" spans="2:12" ht="12.75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1:12" ht="12.75">
      <c r="A40" s="307"/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</row>
    <row r="41" spans="1:12" ht="12.75">
      <c r="A41" s="307"/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</row>
    <row r="43" spans="10:11" ht="12.75">
      <c r="J43" s="306"/>
      <c r="K43" s="306"/>
    </row>
  </sheetData>
  <sheetProtection selectLockedCells="1" selectUnlockedCells="1"/>
  <mergeCells count="38">
    <mergeCell ref="B27:H27"/>
    <mergeCell ref="B28:H28"/>
    <mergeCell ref="B29:H29"/>
    <mergeCell ref="B30:H30"/>
    <mergeCell ref="A41:L41"/>
    <mergeCell ref="J43:K43"/>
    <mergeCell ref="B33:H33"/>
    <mergeCell ref="B34:H34"/>
    <mergeCell ref="B35:H35"/>
    <mergeCell ref="B36:H36"/>
    <mergeCell ref="B37:H37"/>
    <mergeCell ref="A40:L40"/>
    <mergeCell ref="B17:H17"/>
    <mergeCell ref="B18:H18"/>
    <mergeCell ref="B31:H31"/>
    <mergeCell ref="B32:H32"/>
    <mergeCell ref="B21:H21"/>
    <mergeCell ref="B22:H22"/>
    <mergeCell ref="B23:H23"/>
    <mergeCell ref="B24:H24"/>
    <mergeCell ref="B25:H25"/>
    <mergeCell ref="B26:H26"/>
    <mergeCell ref="B19:H19"/>
    <mergeCell ref="B20:H20"/>
    <mergeCell ref="B9:H9"/>
    <mergeCell ref="B10:H10"/>
    <mergeCell ref="B11:H11"/>
    <mergeCell ref="B12:H12"/>
    <mergeCell ref="B13:H13"/>
    <mergeCell ref="B14:H14"/>
    <mergeCell ref="B15:H15"/>
    <mergeCell ref="B16:H16"/>
    <mergeCell ref="A1:L1"/>
    <mergeCell ref="A2:K2"/>
    <mergeCell ref="A3:K3"/>
    <mergeCell ref="A5:A8"/>
    <mergeCell ref="B5:H8"/>
    <mergeCell ref="I5:K7"/>
  </mergeCells>
  <printOptions/>
  <pageMargins left="0.11805555555555555" right="0.11805555555555555" top="0.9451388888888889" bottom="0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K12" sqref="K12:K13"/>
    </sheetView>
  </sheetViews>
  <sheetFormatPr defaultColWidth="11.57421875" defaultRowHeight="12.75"/>
  <sheetData>
    <row r="1" spans="1:12" ht="12.75">
      <c r="A1" s="306" t="s">
        <v>635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5" spans="1:12" ht="12.75">
      <c r="A5" s="307" t="s">
        <v>596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</row>
    <row r="6" spans="1:12" ht="12.75">
      <c r="A6" s="307" t="s">
        <v>592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</row>
    <row r="7" spans="1:12" ht="12.75">
      <c r="A7" s="307" t="s">
        <v>636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</row>
    <row r="9" spans="10:11" ht="12.75">
      <c r="J9" s="310" t="s">
        <v>0</v>
      </c>
      <c r="K9" s="310"/>
    </row>
    <row r="10" spans="1:11" ht="12.75">
      <c r="A10" s="311" t="s">
        <v>421</v>
      </c>
      <c r="B10" s="311"/>
      <c r="C10" s="311"/>
      <c r="D10" s="311"/>
      <c r="E10" s="311"/>
      <c r="F10" s="312" t="s">
        <v>461</v>
      </c>
      <c r="G10" s="312"/>
      <c r="H10" s="312" t="s">
        <v>462</v>
      </c>
      <c r="I10" s="312"/>
      <c r="J10" s="313" t="s">
        <v>463</v>
      </c>
      <c r="K10" s="313"/>
    </row>
    <row r="11" spans="1:11" ht="12.75">
      <c r="A11" s="311"/>
      <c r="B11" s="311"/>
      <c r="C11" s="311"/>
      <c r="D11" s="311"/>
      <c r="E11" s="311"/>
      <c r="F11" s="312"/>
      <c r="G11" s="312"/>
      <c r="H11" s="312"/>
      <c r="I11" s="312"/>
      <c r="J11" s="313"/>
      <c r="K11" s="313"/>
    </row>
    <row r="12" spans="1:11" ht="12.75">
      <c r="A12" s="311"/>
      <c r="B12" s="311"/>
      <c r="C12" s="311"/>
      <c r="D12" s="311"/>
      <c r="E12" s="311"/>
      <c r="F12" s="314" t="s">
        <v>623</v>
      </c>
      <c r="G12" s="315" t="s">
        <v>637</v>
      </c>
      <c r="H12" s="314" t="s">
        <v>623</v>
      </c>
      <c r="I12" s="315" t="s">
        <v>637</v>
      </c>
      <c r="J12" s="314" t="s">
        <v>623</v>
      </c>
      <c r="K12" s="316" t="s">
        <v>637</v>
      </c>
    </row>
    <row r="13" spans="1:11" ht="12.75">
      <c r="A13" s="311"/>
      <c r="B13" s="311"/>
      <c r="C13" s="311"/>
      <c r="D13" s="311"/>
      <c r="E13" s="311"/>
      <c r="F13" s="314"/>
      <c r="G13" s="314"/>
      <c r="H13" s="314"/>
      <c r="I13" s="314"/>
      <c r="J13" s="314"/>
      <c r="K13" s="317"/>
    </row>
    <row r="14" spans="1:11" ht="14.25" customHeight="1">
      <c r="A14" s="318" t="s">
        <v>464</v>
      </c>
      <c r="B14" s="318"/>
      <c r="C14" s="318"/>
      <c r="D14" s="318"/>
      <c r="E14" s="318"/>
      <c r="F14" s="319">
        <v>0</v>
      </c>
      <c r="G14" s="319">
        <v>0</v>
      </c>
      <c r="H14" s="319">
        <v>0</v>
      </c>
      <c r="I14" s="319">
        <v>0</v>
      </c>
      <c r="J14" s="319">
        <v>0</v>
      </c>
      <c r="K14" s="320">
        <v>0</v>
      </c>
    </row>
    <row r="15" spans="1:11" ht="12.75">
      <c r="A15" s="318"/>
      <c r="B15" s="318"/>
      <c r="C15" s="318"/>
      <c r="D15" s="318"/>
      <c r="E15" s="318"/>
      <c r="F15" s="319"/>
      <c r="G15" s="319"/>
      <c r="H15" s="319"/>
      <c r="I15" s="319"/>
      <c r="J15" s="319"/>
      <c r="K15" s="320"/>
    </row>
    <row r="16" spans="1:11" ht="12.75">
      <c r="A16" s="321" t="s">
        <v>465</v>
      </c>
      <c r="B16" s="321"/>
      <c r="C16" s="321"/>
      <c r="D16" s="321"/>
      <c r="E16" s="321"/>
      <c r="F16" s="322">
        <v>0</v>
      </c>
      <c r="G16" s="322">
        <v>0</v>
      </c>
      <c r="H16" s="322">
        <v>0</v>
      </c>
      <c r="I16" s="322">
        <v>0</v>
      </c>
      <c r="J16" s="322">
        <v>0</v>
      </c>
      <c r="K16" s="323">
        <v>0</v>
      </c>
    </row>
    <row r="17" spans="1:11" ht="12.75">
      <c r="A17" s="321"/>
      <c r="B17" s="321"/>
      <c r="C17" s="321"/>
      <c r="D17" s="321"/>
      <c r="E17" s="321"/>
      <c r="F17" s="322"/>
      <c r="G17" s="322"/>
      <c r="H17" s="322"/>
      <c r="I17" s="322"/>
      <c r="J17" s="322"/>
      <c r="K17" s="323"/>
    </row>
  </sheetData>
  <sheetProtection selectLockedCells="1" selectUnlockedCells="1"/>
  <mergeCells count="29">
    <mergeCell ref="J14:J15"/>
    <mergeCell ref="K14:K15"/>
    <mergeCell ref="A16:E17"/>
    <mergeCell ref="F16:F17"/>
    <mergeCell ref="G16:G17"/>
    <mergeCell ref="H16:H17"/>
    <mergeCell ref="I16:I17"/>
    <mergeCell ref="J16:J17"/>
    <mergeCell ref="K16:K17"/>
    <mergeCell ref="A1:L1"/>
    <mergeCell ref="A5:L5"/>
    <mergeCell ref="A6:L6"/>
    <mergeCell ref="A7:L7"/>
    <mergeCell ref="K12:K13"/>
    <mergeCell ref="A14:E15"/>
    <mergeCell ref="F14:F15"/>
    <mergeCell ref="G14:G15"/>
    <mergeCell ref="H14:H15"/>
    <mergeCell ref="I14:I15"/>
    <mergeCell ref="J9:K9"/>
    <mergeCell ref="A10:E13"/>
    <mergeCell ref="F10:G11"/>
    <mergeCell ref="H10:I11"/>
    <mergeCell ref="J10:K11"/>
    <mergeCell ref="F12:F13"/>
    <mergeCell ref="G12:G13"/>
    <mergeCell ref="H12:H13"/>
    <mergeCell ref="I12:I13"/>
    <mergeCell ref="J12:J13"/>
  </mergeCells>
  <printOptions/>
  <pageMargins left="0.31527777777777777" right="0.27569444444444446" top="1.0527777777777778" bottom="1.0527777777777778" header="0.7875" footer="0.7875"/>
  <pageSetup horizontalDpi="300" verticalDpi="300" orientation="landscape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G37" sqref="G37"/>
    </sheetView>
  </sheetViews>
  <sheetFormatPr defaultColWidth="11.57421875" defaultRowHeight="12.75"/>
  <sheetData>
    <row r="1" spans="1:12" ht="12.75">
      <c r="A1" s="306" t="s">
        <v>638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5" spans="1:12" ht="12.75">
      <c r="A5" s="307" t="s">
        <v>596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</row>
    <row r="6" spans="1:12" ht="12.75">
      <c r="A6" s="307" t="s">
        <v>466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</row>
    <row r="7" spans="1:12" ht="12.75">
      <c r="A7" s="307" t="s">
        <v>636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</row>
    <row r="9" spans="10:11" ht="12.75">
      <c r="J9" s="310" t="s">
        <v>0</v>
      </c>
      <c r="K9" s="310"/>
    </row>
    <row r="10" spans="1:11" ht="12.75">
      <c r="A10" s="324" t="s">
        <v>421</v>
      </c>
      <c r="B10" s="324"/>
      <c r="C10" s="324"/>
      <c r="D10" s="324"/>
      <c r="E10" s="324"/>
      <c r="F10" s="324" t="s">
        <v>461</v>
      </c>
      <c r="G10" s="324"/>
      <c r="H10" s="324" t="s">
        <v>462</v>
      </c>
      <c r="I10" s="324"/>
      <c r="J10" s="324" t="s">
        <v>463</v>
      </c>
      <c r="K10" s="324"/>
    </row>
    <row r="11" spans="1:11" ht="13.5" thickBo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</row>
    <row r="12" spans="1:11" ht="13.5" thickBot="1">
      <c r="A12" s="324"/>
      <c r="B12" s="324"/>
      <c r="C12" s="324"/>
      <c r="D12" s="324"/>
      <c r="E12" s="324"/>
      <c r="F12" s="325" t="s">
        <v>623</v>
      </c>
      <c r="G12" s="325" t="s">
        <v>637</v>
      </c>
      <c r="H12" s="325" t="s">
        <v>623</v>
      </c>
      <c r="I12" s="325" t="s">
        <v>637</v>
      </c>
      <c r="J12" s="325" t="s">
        <v>623</v>
      </c>
      <c r="K12" s="325" t="s">
        <v>637</v>
      </c>
    </row>
    <row r="13" spans="1:11" ht="13.5" thickBot="1">
      <c r="A13" s="324"/>
      <c r="B13" s="324"/>
      <c r="C13" s="324"/>
      <c r="D13" s="324"/>
      <c r="E13" s="324"/>
      <c r="F13" s="324"/>
      <c r="G13" s="324"/>
      <c r="H13" s="324"/>
      <c r="I13" s="324"/>
      <c r="J13" s="324"/>
      <c r="K13" s="324"/>
    </row>
    <row r="14" spans="1:11" ht="14.25" customHeight="1" thickBot="1">
      <c r="A14" s="326" t="s">
        <v>467</v>
      </c>
      <c r="B14" s="326"/>
      <c r="C14" s="326"/>
      <c r="D14" s="326"/>
      <c r="E14" s="326"/>
      <c r="F14" s="324">
        <v>0</v>
      </c>
      <c r="G14" s="324">
        <v>0</v>
      </c>
      <c r="H14" s="324">
        <v>0</v>
      </c>
      <c r="I14" s="324">
        <v>0</v>
      </c>
      <c r="J14" s="324">
        <v>0</v>
      </c>
      <c r="K14" s="324">
        <v>0</v>
      </c>
    </row>
    <row r="15" spans="1:11" ht="13.5" thickBot="1">
      <c r="A15" s="326"/>
      <c r="B15" s="326"/>
      <c r="C15" s="326"/>
      <c r="D15" s="326"/>
      <c r="E15" s="326"/>
      <c r="F15" s="324"/>
      <c r="G15" s="324"/>
      <c r="H15" s="324"/>
      <c r="I15" s="324"/>
      <c r="J15" s="324"/>
      <c r="K15" s="324"/>
    </row>
    <row r="16" spans="1:11" ht="12.75">
      <c r="A16" s="327"/>
      <c r="B16" s="328"/>
      <c r="C16" s="328"/>
      <c r="D16" s="328"/>
      <c r="E16" s="329"/>
      <c r="F16" s="183"/>
      <c r="G16" s="183"/>
      <c r="H16" s="183"/>
      <c r="I16" s="183"/>
      <c r="J16" s="183"/>
      <c r="K16" s="183"/>
    </row>
    <row r="17" spans="1:11" ht="13.5" thickBot="1">
      <c r="A17" s="330"/>
      <c r="B17" s="331"/>
      <c r="C17" s="331"/>
      <c r="D17" s="331"/>
      <c r="E17" s="332"/>
      <c r="F17" s="184"/>
      <c r="G17" s="184"/>
      <c r="H17" s="184"/>
      <c r="I17" s="184"/>
      <c r="J17" s="184"/>
      <c r="K17" s="184"/>
    </row>
    <row r="18" spans="1:11" ht="13.5" thickBot="1">
      <c r="A18" s="324" t="s">
        <v>465</v>
      </c>
      <c r="B18" s="324"/>
      <c r="C18" s="324"/>
      <c r="D18" s="324"/>
      <c r="E18" s="324"/>
      <c r="F18" s="324">
        <v>0</v>
      </c>
      <c r="G18" s="324">
        <v>0</v>
      </c>
      <c r="H18" s="324">
        <v>0</v>
      </c>
      <c r="I18" s="324">
        <v>0</v>
      </c>
      <c r="J18" s="324">
        <v>0</v>
      </c>
      <c r="K18" s="324">
        <v>0</v>
      </c>
    </row>
    <row r="19" spans="1:11" ht="12.75">
      <c r="A19" s="324"/>
      <c r="B19" s="324"/>
      <c r="C19" s="324"/>
      <c r="D19" s="324"/>
      <c r="E19" s="324"/>
      <c r="F19" s="324"/>
      <c r="G19" s="324"/>
      <c r="H19" s="324"/>
      <c r="I19" s="324"/>
      <c r="J19" s="324"/>
      <c r="K19" s="324"/>
    </row>
  </sheetData>
  <sheetProtection selectLockedCells="1" selectUnlockedCells="1"/>
  <mergeCells count="30">
    <mergeCell ref="J14:J15"/>
    <mergeCell ref="K14:K15"/>
    <mergeCell ref="A18:E19"/>
    <mergeCell ref="F18:F19"/>
    <mergeCell ref="G18:G19"/>
    <mergeCell ref="H18:H19"/>
    <mergeCell ref="I18:I19"/>
    <mergeCell ref="J18:J19"/>
    <mergeCell ref="K18:K19"/>
    <mergeCell ref="A16:E17"/>
    <mergeCell ref="A1:L1"/>
    <mergeCell ref="A5:L5"/>
    <mergeCell ref="A6:L6"/>
    <mergeCell ref="A7:L7"/>
    <mergeCell ref="K12:K13"/>
    <mergeCell ref="A14:E15"/>
    <mergeCell ref="F14:F15"/>
    <mergeCell ref="G14:G15"/>
    <mergeCell ref="H14:H15"/>
    <mergeCell ref="I14:I15"/>
    <mergeCell ref="J9:K9"/>
    <mergeCell ref="A10:E13"/>
    <mergeCell ref="F10:G11"/>
    <mergeCell ref="H10:I11"/>
    <mergeCell ref="J10:K11"/>
    <mergeCell ref="F12:F13"/>
    <mergeCell ref="G12:G13"/>
    <mergeCell ref="H12:H13"/>
    <mergeCell ref="I12:I13"/>
    <mergeCell ref="J12:J13"/>
  </mergeCells>
  <printOptions/>
  <pageMargins left="0.31527777777777777" right="0.27569444444444446" top="1.0527777777777778" bottom="1.0527777777777778" header="0.7875" footer="0.7875"/>
  <pageSetup horizontalDpi="300" verticalDpi="300" orientation="landscape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1.421875" style="0" customWidth="1"/>
    <col min="2" max="2" width="18.140625" style="0" customWidth="1"/>
    <col min="3" max="3" width="17.57421875" style="0" customWidth="1"/>
    <col min="4" max="4" width="18.140625" style="0" customWidth="1"/>
    <col min="5" max="5" width="18.57421875" style="0" customWidth="1"/>
  </cols>
  <sheetData>
    <row r="1" spans="1:6" ht="22.5" customHeight="1">
      <c r="A1" s="306" t="s">
        <v>661</v>
      </c>
      <c r="B1" s="306"/>
      <c r="C1" s="306"/>
      <c r="D1" s="306"/>
      <c r="E1" s="306"/>
      <c r="F1" s="67"/>
    </row>
    <row r="2" spans="1:6" ht="22.5" customHeight="1">
      <c r="A2" s="54"/>
      <c r="B2" s="36"/>
      <c r="C2" s="36"/>
      <c r="D2" s="36"/>
      <c r="E2" s="36"/>
      <c r="F2" s="67"/>
    </row>
    <row r="3" spans="1:5" ht="24.75" customHeight="1">
      <c r="A3" s="333" t="s">
        <v>596</v>
      </c>
      <c r="B3" s="333"/>
      <c r="C3" s="333"/>
      <c r="D3" s="333"/>
      <c r="E3" s="333"/>
    </row>
    <row r="4" spans="1:5" ht="28.5" customHeight="1">
      <c r="A4" s="333" t="s">
        <v>468</v>
      </c>
      <c r="B4" s="333"/>
      <c r="C4" s="333"/>
      <c r="D4" s="333"/>
      <c r="E4" s="333"/>
    </row>
    <row r="5" spans="1:5" ht="28.5" customHeight="1">
      <c r="A5" s="68"/>
      <c r="B5" s="68"/>
      <c r="C5" s="68"/>
      <c r="D5" s="68"/>
      <c r="E5" s="68"/>
    </row>
    <row r="6" ht="30.75" customHeight="1">
      <c r="E6" s="69" t="s">
        <v>641</v>
      </c>
    </row>
    <row r="7" spans="1:5" ht="37.5" customHeight="1">
      <c r="A7" s="70" t="s">
        <v>469</v>
      </c>
      <c r="B7" s="70" t="s">
        <v>470</v>
      </c>
      <c r="C7" s="70" t="s">
        <v>471</v>
      </c>
      <c r="D7" s="70" t="s">
        <v>639</v>
      </c>
      <c r="E7" s="70" t="s">
        <v>640</v>
      </c>
    </row>
    <row r="8" spans="1:5" ht="24.75" customHeight="1">
      <c r="A8" s="145" t="s">
        <v>658</v>
      </c>
      <c r="B8" s="71">
        <v>635000</v>
      </c>
      <c r="C8" s="146">
        <v>2019</v>
      </c>
      <c r="D8" s="71">
        <v>635000</v>
      </c>
      <c r="E8" s="66"/>
    </row>
    <row r="9" spans="1:5" ht="24.75" customHeight="1">
      <c r="A9" s="145"/>
      <c r="B9" s="71"/>
      <c r="C9" s="146"/>
      <c r="D9" s="71"/>
      <c r="E9" s="66"/>
    </row>
    <row r="10" spans="1:5" ht="24.75" customHeight="1">
      <c r="A10" s="145"/>
      <c r="B10" s="71"/>
      <c r="C10" s="146"/>
      <c r="D10" s="71"/>
      <c r="E10" s="66"/>
    </row>
    <row r="11" spans="1:5" ht="24.75" customHeight="1">
      <c r="A11" s="145"/>
      <c r="B11" s="71"/>
      <c r="C11" s="146"/>
      <c r="D11" s="71"/>
      <c r="E11" s="66"/>
    </row>
    <row r="12" spans="1:5" ht="27" customHeight="1">
      <c r="A12" s="145"/>
      <c r="B12" s="71"/>
      <c r="C12" s="146"/>
      <c r="D12" s="71"/>
      <c r="E12" s="66"/>
    </row>
    <row r="13" spans="1:5" ht="27" customHeight="1">
      <c r="A13" s="145"/>
      <c r="B13" s="71"/>
      <c r="C13" s="146"/>
      <c r="D13" s="71"/>
      <c r="E13" s="66"/>
    </row>
    <row r="14" spans="1:5" ht="28.5" customHeight="1">
      <c r="A14" s="72" t="s">
        <v>472</v>
      </c>
      <c r="B14" s="73">
        <f>SUM(B8:B13)</f>
        <v>635000</v>
      </c>
      <c r="C14" s="74"/>
      <c r="D14" s="73">
        <f>SUM(D8:D13)</f>
        <v>635000</v>
      </c>
      <c r="E14" s="74">
        <v>0</v>
      </c>
    </row>
  </sheetData>
  <sheetProtection selectLockedCells="1" selectUnlockedCells="1"/>
  <mergeCells count="3">
    <mergeCell ref="A1:E1"/>
    <mergeCell ref="A3:E3"/>
    <mergeCell ref="A4:E4"/>
  </mergeCells>
  <printOptions/>
  <pageMargins left="0.7875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33.28125" style="0" customWidth="1"/>
    <col min="2" max="2" width="13.57421875" style="0" customWidth="1"/>
    <col min="3" max="3" width="14.28125" style="0" customWidth="1"/>
    <col min="4" max="4" width="12.421875" style="0" customWidth="1"/>
  </cols>
  <sheetData>
    <row r="2" spans="1:5" ht="22.5" customHeight="1">
      <c r="A2" s="306" t="s">
        <v>662</v>
      </c>
      <c r="B2" s="306"/>
      <c r="C2" s="306"/>
      <c r="D2" s="306"/>
      <c r="E2" s="306"/>
    </row>
    <row r="3" spans="1:5" ht="22.5" customHeight="1">
      <c r="A3" s="54"/>
      <c r="B3" s="36"/>
      <c r="C3" s="36"/>
      <c r="D3" s="36"/>
      <c r="E3" s="67"/>
    </row>
    <row r="4" spans="1:5" ht="22.5" customHeight="1">
      <c r="A4" s="54"/>
      <c r="B4" s="36"/>
      <c r="C4" s="36"/>
      <c r="D4" s="36"/>
      <c r="E4" s="67"/>
    </row>
    <row r="5" spans="1:5" ht="22.5" customHeight="1">
      <c r="A5" s="333" t="s">
        <v>596</v>
      </c>
      <c r="B5" s="333"/>
      <c r="C5" s="333"/>
      <c r="D5" s="333"/>
      <c r="E5" s="67"/>
    </row>
    <row r="6" spans="1:4" ht="24.75" customHeight="1">
      <c r="A6" s="334" t="s">
        <v>473</v>
      </c>
      <c r="B6" s="334"/>
      <c r="C6" s="334"/>
      <c r="D6" s="334"/>
    </row>
    <row r="7" ht="28.5" customHeight="1"/>
    <row r="8" ht="30.75" customHeight="1">
      <c r="D8" s="67" t="s">
        <v>0</v>
      </c>
    </row>
    <row r="9" spans="1:4" ht="37.5" customHeight="1">
      <c r="A9" s="70" t="s">
        <v>599</v>
      </c>
      <c r="B9" s="70" t="s">
        <v>470</v>
      </c>
      <c r="C9" s="70" t="s">
        <v>471</v>
      </c>
      <c r="D9" s="70" t="s">
        <v>639</v>
      </c>
    </row>
    <row r="10" spans="1:4" ht="24.75" customHeight="1">
      <c r="A10" s="147" t="s">
        <v>625</v>
      </c>
      <c r="B10" s="71">
        <v>92710000</v>
      </c>
      <c r="C10" s="66" t="s">
        <v>642</v>
      </c>
      <c r="D10" s="71">
        <v>92710000</v>
      </c>
    </row>
    <row r="11" spans="2:4" ht="24.75" customHeight="1">
      <c r="B11" s="71"/>
      <c r="D11" s="71"/>
    </row>
    <row r="12" spans="1:4" ht="27" customHeight="1">
      <c r="A12" s="75"/>
      <c r="B12" s="71"/>
      <c r="C12" s="66"/>
      <c r="D12" s="71"/>
    </row>
    <row r="13" spans="1:4" ht="28.5" customHeight="1">
      <c r="A13" s="147"/>
      <c r="B13" s="71"/>
      <c r="C13" s="66"/>
      <c r="D13" s="71"/>
    </row>
    <row r="14" spans="1:4" ht="26.25" customHeight="1">
      <c r="A14" s="75"/>
      <c r="B14" s="76"/>
      <c r="C14" s="66"/>
      <c r="D14" s="76"/>
    </row>
    <row r="15" spans="1:4" ht="31.5" customHeight="1">
      <c r="A15" s="77" t="s">
        <v>6</v>
      </c>
      <c r="B15" s="78">
        <f>SUM(B10:B14)</f>
        <v>92710000</v>
      </c>
      <c r="C15" s="79"/>
      <c r="D15" s="78">
        <f>SUM(D10:D14)</f>
        <v>92710000</v>
      </c>
    </row>
  </sheetData>
  <sheetProtection selectLockedCells="1" selectUnlockedCells="1"/>
  <mergeCells count="3">
    <mergeCell ref="A5:D5"/>
    <mergeCell ref="A6:D6"/>
    <mergeCell ref="A2:E2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5.421875" style="0" customWidth="1"/>
    <col min="4" max="4" width="20.8515625" style="0" customWidth="1"/>
  </cols>
  <sheetData>
    <row r="1" spans="1:26" ht="12.75">
      <c r="A1" s="306" t="s">
        <v>663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" ht="12.75">
      <c r="A2" s="35"/>
      <c r="B2" s="35"/>
    </row>
    <row r="3" spans="1:2" ht="12.75">
      <c r="A3" s="35"/>
      <c r="B3" s="35"/>
    </row>
    <row r="4" spans="1:2" ht="12.75">
      <c r="A4" s="35"/>
      <c r="B4" s="35"/>
    </row>
    <row r="5" spans="1:12" ht="12.75" customHeight="1">
      <c r="A5" s="307" t="s">
        <v>596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55"/>
    </row>
    <row r="6" spans="1:12" ht="12.75">
      <c r="A6" s="307" t="s">
        <v>474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55"/>
    </row>
    <row r="7" spans="1:12" ht="12.75">
      <c r="A7" s="307" t="s">
        <v>626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55"/>
    </row>
    <row r="8" spans="1:12" ht="12.75">
      <c r="A8" s="80"/>
      <c r="B8" s="80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2.75">
      <c r="A9" s="80"/>
      <c r="B9" s="80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12.75">
      <c r="A10" s="80"/>
      <c r="B10" s="80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0:13" ht="12.75">
      <c r="J11" s="310" t="s">
        <v>641</v>
      </c>
      <c r="K11" s="310"/>
      <c r="L11" s="310"/>
      <c r="M11" s="310"/>
    </row>
    <row r="12" spans="1:13" ht="12.75" customHeight="1">
      <c r="A12" s="336" t="s">
        <v>420</v>
      </c>
      <c r="B12" s="311" t="s">
        <v>421</v>
      </c>
      <c r="C12" s="311"/>
      <c r="D12" s="311"/>
      <c r="E12" s="312" t="s">
        <v>475</v>
      </c>
      <c r="F12" s="312"/>
      <c r="G12" s="312" t="s">
        <v>476</v>
      </c>
      <c r="H12" s="312"/>
      <c r="I12" s="313" t="s">
        <v>463</v>
      </c>
      <c r="J12" s="313"/>
      <c r="K12" s="338" t="s">
        <v>463</v>
      </c>
      <c r="L12" s="338"/>
      <c r="M12" s="338"/>
    </row>
    <row r="13" spans="1:13" ht="12.75">
      <c r="A13" s="336"/>
      <c r="B13" s="311"/>
      <c r="C13" s="311"/>
      <c r="D13" s="311"/>
      <c r="E13" s="312"/>
      <c r="F13" s="312"/>
      <c r="G13" s="312"/>
      <c r="H13" s="312"/>
      <c r="I13" s="313"/>
      <c r="J13" s="313"/>
      <c r="K13" s="338"/>
      <c r="L13" s="338"/>
      <c r="M13" s="338"/>
    </row>
    <row r="14" spans="1:13" ht="12.75" customHeight="1">
      <c r="A14" s="336"/>
      <c r="B14" s="311"/>
      <c r="C14" s="311"/>
      <c r="D14" s="311"/>
      <c r="E14" s="308" t="s">
        <v>626</v>
      </c>
      <c r="F14" s="308" t="s">
        <v>626</v>
      </c>
      <c r="G14" s="308" t="s">
        <v>626</v>
      </c>
      <c r="H14" s="308" t="s">
        <v>626</v>
      </c>
      <c r="I14" s="308" t="s">
        <v>626</v>
      </c>
      <c r="J14" s="308" t="s">
        <v>626</v>
      </c>
      <c r="K14" s="339" t="s">
        <v>477</v>
      </c>
      <c r="L14" s="308" t="s">
        <v>478</v>
      </c>
      <c r="M14" s="335" t="s">
        <v>479</v>
      </c>
    </row>
    <row r="15" spans="1:13" ht="12.75">
      <c r="A15" s="336"/>
      <c r="B15" s="311"/>
      <c r="C15" s="311"/>
      <c r="D15" s="311"/>
      <c r="E15" s="308"/>
      <c r="F15" s="308"/>
      <c r="G15" s="308"/>
      <c r="H15" s="308"/>
      <c r="I15" s="308"/>
      <c r="J15" s="308"/>
      <c r="K15" s="339"/>
      <c r="L15" s="308"/>
      <c r="M15" s="335"/>
    </row>
    <row r="16" spans="1:13" ht="12.75">
      <c r="A16" s="324" t="s">
        <v>7</v>
      </c>
      <c r="B16" s="341" t="s">
        <v>624</v>
      </c>
      <c r="C16" s="341"/>
      <c r="D16" s="341"/>
      <c r="E16" s="337"/>
      <c r="F16" s="337">
        <v>0</v>
      </c>
      <c r="G16" s="337">
        <v>93330000</v>
      </c>
      <c r="H16" s="337">
        <v>0</v>
      </c>
      <c r="I16" s="337">
        <v>93330000</v>
      </c>
      <c r="J16" s="342">
        <v>0</v>
      </c>
      <c r="K16" s="343"/>
      <c r="L16" s="343"/>
      <c r="M16" s="342"/>
    </row>
    <row r="17" spans="1:13" ht="12.75">
      <c r="A17" s="324"/>
      <c r="B17" s="341"/>
      <c r="C17" s="341"/>
      <c r="D17" s="341"/>
      <c r="E17" s="337"/>
      <c r="F17" s="337"/>
      <c r="G17" s="337"/>
      <c r="H17" s="337"/>
      <c r="I17" s="337"/>
      <c r="J17" s="342"/>
      <c r="K17" s="343"/>
      <c r="L17" s="343"/>
      <c r="M17" s="342"/>
    </row>
    <row r="18" spans="1:13" ht="12.75">
      <c r="A18" s="324" t="s">
        <v>28</v>
      </c>
      <c r="B18" s="340"/>
      <c r="C18" s="340"/>
      <c r="D18" s="340"/>
      <c r="E18" s="337">
        <v>0</v>
      </c>
      <c r="F18" s="337">
        <v>0</v>
      </c>
      <c r="G18" s="337"/>
      <c r="H18" s="337"/>
      <c r="I18" s="337"/>
      <c r="J18" s="342"/>
      <c r="K18" s="343">
        <v>0</v>
      </c>
      <c r="L18" s="343"/>
      <c r="M18" s="342"/>
    </row>
    <row r="19" spans="1:13" ht="29.25" customHeight="1">
      <c r="A19" s="324"/>
      <c r="B19" s="340"/>
      <c r="C19" s="340"/>
      <c r="D19" s="340"/>
      <c r="E19" s="337"/>
      <c r="F19" s="337"/>
      <c r="G19" s="337"/>
      <c r="H19" s="337"/>
      <c r="I19" s="337"/>
      <c r="J19" s="342"/>
      <c r="K19" s="343"/>
      <c r="L19" s="343"/>
      <c r="M19" s="342"/>
    </row>
    <row r="20" spans="1:13" ht="12.75">
      <c r="A20" s="344"/>
      <c r="B20" s="345" t="s">
        <v>465</v>
      </c>
      <c r="C20" s="345"/>
      <c r="D20" s="345"/>
      <c r="E20" s="322">
        <f aca="true" t="shared" si="0" ref="E20:L20">SUM(E16:E19)</f>
        <v>0</v>
      </c>
      <c r="F20" s="322">
        <f t="shared" si="0"/>
        <v>0</v>
      </c>
      <c r="G20" s="322">
        <f t="shared" si="0"/>
        <v>93330000</v>
      </c>
      <c r="H20" s="322">
        <f t="shared" si="0"/>
        <v>0</v>
      </c>
      <c r="I20" s="322">
        <f t="shared" si="0"/>
        <v>93330000</v>
      </c>
      <c r="J20" s="322">
        <f t="shared" si="0"/>
        <v>0</v>
      </c>
      <c r="K20" s="322">
        <f t="shared" si="0"/>
        <v>0</v>
      </c>
      <c r="L20" s="322">
        <f t="shared" si="0"/>
        <v>0</v>
      </c>
      <c r="M20" s="323"/>
    </row>
    <row r="21" spans="1:13" ht="12.75">
      <c r="A21" s="344"/>
      <c r="B21" s="345"/>
      <c r="C21" s="345"/>
      <c r="D21" s="345"/>
      <c r="E21" s="322"/>
      <c r="F21" s="322"/>
      <c r="G21" s="322"/>
      <c r="H21" s="322"/>
      <c r="I21" s="322"/>
      <c r="J21" s="322"/>
      <c r="K21" s="322"/>
      <c r="L21" s="322"/>
      <c r="M21" s="323"/>
    </row>
  </sheetData>
  <sheetProtection selectLockedCells="1" selectUnlockedCells="1"/>
  <mergeCells count="53">
    <mergeCell ref="M20:M21"/>
    <mergeCell ref="A20:A21"/>
    <mergeCell ref="B20:D21"/>
    <mergeCell ref="E20:E21"/>
    <mergeCell ref="F20:F21"/>
    <mergeCell ref="G20:G21"/>
    <mergeCell ref="H20:H21"/>
    <mergeCell ref="K18:K19"/>
    <mergeCell ref="L18:L19"/>
    <mergeCell ref="I20:I21"/>
    <mergeCell ref="J20:J21"/>
    <mergeCell ref="K20:K21"/>
    <mergeCell ref="L20:L21"/>
    <mergeCell ref="G16:G17"/>
    <mergeCell ref="M18:M19"/>
    <mergeCell ref="I16:I17"/>
    <mergeCell ref="J16:J17"/>
    <mergeCell ref="K16:K17"/>
    <mergeCell ref="L16:L17"/>
    <mergeCell ref="M16:M17"/>
    <mergeCell ref="H18:H19"/>
    <mergeCell ref="I18:I19"/>
    <mergeCell ref="J18:J19"/>
    <mergeCell ref="L14:L15"/>
    <mergeCell ref="A18:A19"/>
    <mergeCell ref="B18:D19"/>
    <mergeCell ref="E18:E19"/>
    <mergeCell ref="F18:F19"/>
    <mergeCell ref="G18:G19"/>
    <mergeCell ref="A16:A17"/>
    <mergeCell ref="B16:D17"/>
    <mergeCell ref="E16:E17"/>
    <mergeCell ref="F16:F17"/>
    <mergeCell ref="G12:H13"/>
    <mergeCell ref="H16:H17"/>
    <mergeCell ref="K12:M13"/>
    <mergeCell ref="E14:E15"/>
    <mergeCell ref="F14:F15"/>
    <mergeCell ref="G14:G15"/>
    <mergeCell ref="H14:H15"/>
    <mergeCell ref="I14:I15"/>
    <mergeCell ref="J14:J15"/>
    <mergeCell ref="K14:K15"/>
    <mergeCell ref="I12:J13"/>
    <mergeCell ref="M14:M15"/>
    <mergeCell ref="A1:M1"/>
    <mergeCell ref="A5:K5"/>
    <mergeCell ref="A6:K6"/>
    <mergeCell ref="A7:K7"/>
    <mergeCell ref="J11:M11"/>
    <mergeCell ref="A12:A15"/>
    <mergeCell ref="B12:D15"/>
    <mergeCell ref="E12:F1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4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9.140625" style="1" customWidth="1"/>
    <col min="2" max="2" width="57.8515625" style="1" customWidth="1"/>
    <col min="3" max="3" width="5.421875" style="1" customWidth="1"/>
    <col min="4" max="4" width="10.28125" style="1" customWidth="1"/>
    <col min="5" max="16384" width="9.140625" style="1" customWidth="1"/>
  </cols>
  <sheetData>
    <row r="1" spans="1:4" ht="8.25">
      <c r="A1" s="221" t="s">
        <v>664</v>
      </c>
      <c r="B1" s="221"/>
      <c r="C1" s="221"/>
      <c r="D1" s="221"/>
    </row>
    <row r="2" spans="1:4" ht="36.75" customHeight="1">
      <c r="A2" s="81" t="s">
        <v>480</v>
      </c>
      <c r="B2" s="347" t="s">
        <v>601</v>
      </c>
      <c r="C2" s="347"/>
      <c r="D2" s="347"/>
    </row>
    <row r="3" spans="1:4" ht="25.5" customHeight="1">
      <c r="A3" s="82" t="s">
        <v>481</v>
      </c>
      <c r="B3" s="348" t="s">
        <v>482</v>
      </c>
      <c r="C3" s="348"/>
      <c r="D3" s="348"/>
    </row>
    <row r="4" spans="1:4" ht="8.25">
      <c r="A4" s="2"/>
      <c r="B4" s="2"/>
      <c r="C4" s="2"/>
      <c r="D4" s="2"/>
    </row>
    <row r="5" spans="1:4" ht="4.5" customHeight="1">
      <c r="A5" s="223"/>
      <c r="B5" s="223"/>
      <c r="C5" s="223"/>
      <c r="D5" s="223"/>
    </row>
    <row r="6" spans="1:4" ht="9.75" customHeight="1">
      <c r="A6" s="224" t="s">
        <v>641</v>
      </c>
      <c r="B6" s="224"/>
      <c r="C6" s="224"/>
      <c r="D6" s="224"/>
    </row>
    <row r="7" spans="1:4" ht="37.5" customHeight="1">
      <c r="A7" s="3" t="s">
        <v>1</v>
      </c>
      <c r="B7" s="57" t="s">
        <v>483</v>
      </c>
      <c r="C7" s="3" t="s">
        <v>3</v>
      </c>
      <c r="D7" s="4" t="s">
        <v>370</v>
      </c>
    </row>
    <row r="8" spans="1:4" ht="12.75" customHeight="1">
      <c r="A8" s="5" t="s">
        <v>7</v>
      </c>
      <c r="B8" s="6" t="s">
        <v>8</v>
      </c>
      <c r="C8" s="6" t="s">
        <v>9</v>
      </c>
      <c r="D8" s="7">
        <f>SUM(D9:D14)</f>
        <v>135379301</v>
      </c>
    </row>
    <row r="9" spans="1:4" ht="8.25">
      <c r="A9" s="8" t="s">
        <v>10</v>
      </c>
      <c r="B9" s="9" t="s">
        <v>11</v>
      </c>
      <c r="C9" s="9" t="s">
        <v>12</v>
      </c>
      <c r="D9" s="10">
        <v>74573338</v>
      </c>
    </row>
    <row r="10" spans="1:4" ht="8.25">
      <c r="A10" s="8" t="s">
        <v>13</v>
      </c>
      <c r="B10" s="9" t="s">
        <v>14</v>
      </c>
      <c r="C10" s="9" t="s">
        <v>15</v>
      </c>
      <c r="D10" s="10">
        <v>25792000</v>
      </c>
    </row>
    <row r="11" spans="1:4" ht="8.25">
      <c r="A11" s="8" t="s">
        <v>16</v>
      </c>
      <c r="B11" s="9" t="s">
        <v>17</v>
      </c>
      <c r="C11" s="9" t="s">
        <v>18</v>
      </c>
      <c r="D11" s="10">
        <v>33213963</v>
      </c>
    </row>
    <row r="12" spans="1:4" ht="8.25">
      <c r="A12" s="8" t="s">
        <v>19</v>
      </c>
      <c r="B12" s="9" t="s">
        <v>20</v>
      </c>
      <c r="C12" s="9" t="s">
        <v>21</v>
      </c>
      <c r="D12" s="10">
        <v>1800000</v>
      </c>
    </row>
    <row r="13" spans="1:4" ht="8.25">
      <c r="A13" s="8" t="s">
        <v>22</v>
      </c>
      <c r="B13" s="9" t="s">
        <v>23</v>
      </c>
      <c r="C13" s="9" t="s">
        <v>24</v>
      </c>
      <c r="D13" s="10"/>
    </row>
    <row r="14" spans="1:4" ht="8.25">
      <c r="A14" s="8" t="s">
        <v>25</v>
      </c>
      <c r="B14" s="9" t="s">
        <v>26</v>
      </c>
      <c r="C14" s="9" t="s">
        <v>27</v>
      </c>
      <c r="D14" s="10"/>
    </row>
    <row r="15" spans="1:4" ht="8.25">
      <c r="A15" s="5" t="s">
        <v>28</v>
      </c>
      <c r="B15" s="6" t="s">
        <v>29</v>
      </c>
      <c r="C15" s="6" t="s">
        <v>30</v>
      </c>
      <c r="D15" s="7">
        <f>SUM(D16:D20)</f>
        <v>55055149</v>
      </c>
    </row>
    <row r="16" spans="1:4" ht="8.25">
      <c r="A16" s="8" t="s">
        <v>31</v>
      </c>
      <c r="B16" s="9" t="s">
        <v>32</v>
      </c>
      <c r="C16" s="9" t="s">
        <v>33</v>
      </c>
      <c r="D16" s="10"/>
    </row>
    <row r="17" spans="1:4" ht="8.25">
      <c r="A17" s="8" t="s">
        <v>34</v>
      </c>
      <c r="B17" s="9" t="s">
        <v>35</v>
      </c>
      <c r="C17" s="9" t="s">
        <v>36</v>
      </c>
      <c r="D17" s="10"/>
    </row>
    <row r="18" spans="1:4" ht="8.25">
      <c r="A18" s="8" t="s">
        <v>37</v>
      </c>
      <c r="B18" s="9" t="s">
        <v>38</v>
      </c>
      <c r="C18" s="9" t="s">
        <v>39</v>
      </c>
      <c r="D18" s="10"/>
    </row>
    <row r="19" spans="1:4" ht="8.25">
      <c r="A19" s="8" t="s">
        <v>40</v>
      </c>
      <c r="B19" s="9" t="s">
        <v>41</v>
      </c>
      <c r="C19" s="9" t="s">
        <v>42</v>
      </c>
      <c r="D19" s="10"/>
    </row>
    <row r="20" spans="1:4" ht="8.25">
      <c r="A20" s="8" t="s">
        <v>43</v>
      </c>
      <c r="B20" s="9" t="s">
        <v>44</v>
      </c>
      <c r="C20" s="9" t="s">
        <v>45</v>
      </c>
      <c r="D20" s="10">
        <v>55055149</v>
      </c>
    </row>
    <row r="21" spans="1:4" ht="8.25">
      <c r="A21" s="11" t="s">
        <v>46</v>
      </c>
      <c r="B21" s="6" t="s">
        <v>47</v>
      </c>
      <c r="C21" s="6" t="s">
        <v>48</v>
      </c>
      <c r="D21" s="10">
        <f>SUM(D22:D26)</f>
        <v>0</v>
      </c>
    </row>
    <row r="22" spans="1:4" ht="8.25">
      <c r="A22" s="8" t="s">
        <v>49</v>
      </c>
      <c r="B22" s="9" t="s">
        <v>50</v>
      </c>
      <c r="C22" s="9" t="s">
        <v>51</v>
      </c>
      <c r="D22" s="10"/>
    </row>
    <row r="23" spans="1:4" ht="8.25">
      <c r="A23" s="8" t="s">
        <v>52</v>
      </c>
      <c r="B23" s="9" t="s">
        <v>53</v>
      </c>
      <c r="C23" s="9" t="s">
        <v>54</v>
      </c>
      <c r="D23" s="10"/>
    </row>
    <row r="24" spans="1:4" ht="8.25">
      <c r="A24" s="8" t="s">
        <v>55</v>
      </c>
      <c r="B24" s="9" t="s">
        <v>56</v>
      </c>
      <c r="C24" s="9" t="s">
        <v>57</v>
      </c>
      <c r="D24" s="10"/>
    </row>
    <row r="25" spans="1:4" ht="8.25">
      <c r="A25" s="8" t="s">
        <v>58</v>
      </c>
      <c r="B25" s="9" t="s">
        <v>59</v>
      </c>
      <c r="C25" s="9" t="s">
        <v>60</v>
      </c>
      <c r="D25" s="10"/>
    </row>
    <row r="26" spans="1:4" ht="8.25">
      <c r="A26" s="8" t="s">
        <v>61</v>
      </c>
      <c r="B26" s="9" t="s">
        <v>62</v>
      </c>
      <c r="C26" s="9" t="s">
        <v>63</v>
      </c>
      <c r="D26" s="10"/>
    </row>
    <row r="27" spans="1:4" ht="8.25">
      <c r="A27" s="5" t="s">
        <v>64</v>
      </c>
      <c r="B27" s="6" t="s">
        <v>65</v>
      </c>
      <c r="C27" s="6" t="s">
        <v>66</v>
      </c>
      <c r="D27" s="7">
        <f>SUM(D28:D33)</f>
        <v>9400000</v>
      </c>
    </row>
    <row r="28" spans="1:4" ht="8.25">
      <c r="A28" s="5"/>
      <c r="B28" s="12" t="s">
        <v>67</v>
      </c>
      <c r="C28" s="6" t="s">
        <v>68</v>
      </c>
      <c r="D28" s="7"/>
    </row>
    <row r="29" spans="1:4" ht="8.25" customHeight="1">
      <c r="A29" s="8" t="s">
        <v>69</v>
      </c>
      <c r="B29" s="13" t="s">
        <v>70</v>
      </c>
      <c r="C29" s="9" t="s">
        <v>71</v>
      </c>
      <c r="D29" s="10">
        <v>3000000</v>
      </c>
    </row>
    <row r="30" spans="1:4" ht="8.25">
      <c r="A30" s="8" t="s">
        <v>72</v>
      </c>
      <c r="B30" s="1" t="s">
        <v>73</v>
      </c>
      <c r="C30" s="9" t="s">
        <v>74</v>
      </c>
      <c r="D30" s="10">
        <v>5000000</v>
      </c>
    </row>
    <row r="31" spans="1:4" ht="8.25">
      <c r="A31" s="8" t="s">
        <v>75</v>
      </c>
      <c r="B31" s="13" t="s">
        <v>76</v>
      </c>
      <c r="C31" s="9" t="s">
        <v>77</v>
      </c>
      <c r="D31" s="10">
        <v>1200000</v>
      </c>
    </row>
    <row r="32" spans="1:4" ht="8.25">
      <c r="A32" s="8" t="s">
        <v>78</v>
      </c>
      <c r="B32" s="9" t="s">
        <v>79</v>
      </c>
      <c r="C32" s="9" t="s">
        <v>80</v>
      </c>
      <c r="D32" s="10"/>
    </row>
    <row r="33" spans="1:4" ht="8.25">
      <c r="A33" s="8" t="s">
        <v>81</v>
      </c>
      <c r="B33" s="9" t="s">
        <v>82</v>
      </c>
      <c r="C33" s="9" t="s">
        <v>83</v>
      </c>
      <c r="D33" s="10">
        <v>200000</v>
      </c>
    </row>
    <row r="34" spans="1:4" ht="8.25">
      <c r="A34" s="5" t="s">
        <v>84</v>
      </c>
      <c r="B34" s="6" t="s">
        <v>85</v>
      </c>
      <c r="C34" s="6" t="s">
        <v>86</v>
      </c>
      <c r="D34" s="7">
        <f>SUM(D35:D44)</f>
        <v>2300000</v>
      </c>
    </row>
    <row r="35" spans="1:4" ht="8.25">
      <c r="A35" s="8" t="s">
        <v>87</v>
      </c>
      <c r="B35" s="9" t="s">
        <v>88</v>
      </c>
      <c r="C35" s="9" t="s">
        <v>89</v>
      </c>
      <c r="D35" s="10"/>
    </row>
    <row r="36" spans="1:4" ht="8.25">
      <c r="A36" s="8" t="s">
        <v>90</v>
      </c>
      <c r="B36" s="9" t="s">
        <v>91</v>
      </c>
      <c r="C36" s="9" t="s">
        <v>92</v>
      </c>
      <c r="D36" s="10"/>
    </row>
    <row r="37" spans="1:4" ht="8.25">
      <c r="A37" s="8" t="s">
        <v>93</v>
      </c>
      <c r="B37" s="9" t="s">
        <v>94</v>
      </c>
      <c r="C37" s="9" t="s">
        <v>95</v>
      </c>
      <c r="D37" s="10">
        <v>300000</v>
      </c>
    </row>
    <row r="38" spans="1:4" ht="8.25">
      <c r="A38" s="8" t="s">
        <v>96</v>
      </c>
      <c r="B38" s="9" t="s">
        <v>97</v>
      </c>
      <c r="C38" s="9" t="s">
        <v>98</v>
      </c>
      <c r="D38" s="10"/>
    </row>
    <row r="39" spans="1:4" ht="8.25">
      <c r="A39" s="8" t="s">
        <v>99</v>
      </c>
      <c r="B39" s="9" t="s">
        <v>100</v>
      </c>
      <c r="C39" s="9" t="s">
        <v>101</v>
      </c>
      <c r="D39" s="10"/>
    </row>
    <row r="40" spans="1:4" ht="8.25">
      <c r="A40" s="8" t="s">
        <v>102</v>
      </c>
      <c r="B40" s="9" t="s">
        <v>103</v>
      </c>
      <c r="C40" s="9" t="s">
        <v>104</v>
      </c>
      <c r="D40" s="10">
        <v>1500000</v>
      </c>
    </row>
    <row r="41" spans="1:4" ht="8.25">
      <c r="A41" s="8" t="s">
        <v>105</v>
      </c>
      <c r="B41" s="9" t="s">
        <v>106</v>
      </c>
      <c r="C41" s="9" t="s">
        <v>107</v>
      </c>
      <c r="D41" s="10">
        <v>500000</v>
      </c>
    </row>
    <row r="42" spans="1:4" ht="8.25">
      <c r="A42" s="8" t="s">
        <v>108</v>
      </c>
      <c r="B42" s="9" t="s">
        <v>109</v>
      </c>
      <c r="C42" s="9" t="s">
        <v>110</v>
      </c>
      <c r="D42" s="10"/>
    </row>
    <row r="43" spans="1:4" ht="8.25">
      <c r="A43" s="8" t="s">
        <v>111</v>
      </c>
      <c r="B43" s="9" t="s">
        <v>112</v>
      </c>
      <c r="C43" s="9" t="s">
        <v>113</v>
      </c>
      <c r="D43" s="10"/>
    </row>
    <row r="44" spans="1:4" ht="8.25">
      <c r="A44" s="8" t="s">
        <v>114</v>
      </c>
      <c r="B44" s="9" t="s">
        <v>115</v>
      </c>
      <c r="C44" s="9" t="s">
        <v>116</v>
      </c>
      <c r="D44" s="10"/>
    </row>
    <row r="45" spans="1:4" ht="8.25">
      <c r="A45" s="5" t="s">
        <v>117</v>
      </c>
      <c r="B45" s="6" t="s">
        <v>118</v>
      </c>
      <c r="C45" s="6" t="s">
        <v>119</v>
      </c>
      <c r="D45" s="10">
        <v>200000</v>
      </c>
    </row>
    <row r="46" spans="1:4" ht="8.25">
      <c r="A46" s="14" t="s">
        <v>484</v>
      </c>
      <c r="B46" s="6" t="s">
        <v>97</v>
      </c>
      <c r="C46" s="6" t="s">
        <v>98</v>
      </c>
      <c r="D46" s="7"/>
    </row>
    <row r="47" spans="1:4" ht="8.25">
      <c r="A47" s="8" t="s">
        <v>485</v>
      </c>
      <c r="B47" s="9" t="s">
        <v>122</v>
      </c>
      <c r="C47" s="9" t="s">
        <v>123</v>
      </c>
      <c r="D47" s="10"/>
    </row>
    <row r="48" spans="1:4" ht="8.25">
      <c r="A48" s="8" t="s">
        <v>486</v>
      </c>
      <c r="B48" s="9" t="s">
        <v>125</v>
      </c>
      <c r="C48" s="9" t="s">
        <v>126</v>
      </c>
      <c r="D48" s="10"/>
    </row>
    <row r="49" spans="1:4" ht="8.25">
      <c r="A49" s="8" t="s">
        <v>487</v>
      </c>
      <c r="B49" s="9" t="s">
        <v>128</v>
      </c>
      <c r="C49" s="9" t="s">
        <v>129</v>
      </c>
      <c r="D49" s="10"/>
    </row>
    <row r="50" spans="1:4" ht="8.25">
      <c r="A50" s="8" t="s">
        <v>488</v>
      </c>
      <c r="B50" s="9" t="s">
        <v>131</v>
      </c>
      <c r="C50" s="9" t="s">
        <v>132</v>
      </c>
      <c r="D50" s="10"/>
    </row>
    <row r="51" spans="1:4" ht="8.25">
      <c r="A51" s="8" t="s">
        <v>489</v>
      </c>
      <c r="B51" s="9" t="s">
        <v>134</v>
      </c>
      <c r="C51" s="9" t="s">
        <v>135</v>
      </c>
      <c r="D51" s="10"/>
    </row>
    <row r="52" spans="1:4" ht="8.25">
      <c r="A52" s="5" t="s">
        <v>136</v>
      </c>
      <c r="B52" s="6" t="s">
        <v>137</v>
      </c>
      <c r="C52" s="6" t="s">
        <v>138</v>
      </c>
      <c r="D52" s="10">
        <f>SUM(D53:D55)</f>
        <v>0</v>
      </c>
    </row>
    <row r="53" spans="1:4" ht="8.25">
      <c r="A53" s="8" t="s">
        <v>139</v>
      </c>
      <c r="B53" s="9" t="s">
        <v>140</v>
      </c>
      <c r="C53" s="9" t="s">
        <v>141</v>
      </c>
      <c r="D53" s="10"/>
    </row>
    <row r="54" spans="1:4" ht="8.25">
      <c r="A54" s="8" t="s">
        <v>142</v>
      </c>
      <c r="B54" s="9" t="s">
        <v>143</v>
      </c>
      <c r="C54" s="9" t="s">
        <v>144</v>
      </c>
      <c r="D54" s="10"/>
    </row>
    <row r="55" spans="1:4" ht="8.25">
      <c r="A55" s="8" t="s">
        <v>145</v>
      </c>
      <c r="B55" s="9" t="s">
        <v>146</v>
      </c>
      <c r="C55" s="9" t="s">
        <v>147</v>
      </c>
      <c r="D55" s="10"/>
    </row>
    <row r="56" spans="1:4" ht="8.25">
      <c r="A56" s="5" t="s">
        <v>148</v>
      </c>
      <c r="B56" s="6" t="s">
        <v>149</v>
      </c>
      <c r="C56" s="6" t="s">
        <v>150</v>
      </c>
      <c r="D56" s="7">
        <f>SUM(D57:D59)</f>
        <v>0</v>
      </c>
    </row>
    <row r="57" spans="1:4" ht="8.25">
      <c r="A57" s="8" t="s">
        <v>151</v>
      </c>
      <c r="B57" s="9" t="s">
        <v>152</v>
      </c>
      <c r="C57" s="9" t="s">
        <v>153</v>
      </c>
      <c r="D57" s="10"/>
    </row>
    <row r="58" spans="1:4" ht="8.25">
      <c r="A58" s="8" t="s">
        <v>154</v>
      </c>
      <c r="B58" s="9" t="s">
        <v>155</v>
      </c>
      <c r="C58" s="9" t="s">
        <v>156</v>
      </c>
      <c r="D58" s="10">
        <v>0</v>
      </c>
    </row>
    <row r="59" spans="1:4" ht="8.25">
      <c r="A59" s="8" t="s">
        <v>157</v>
      </c>
      <c r="B59" s="9" t="s">
        <v>158</v>
      </c>
      <c r="C59" s="9" t="s">
        <v>159</v>
      </c>
      <c r="D59" s="10">
        <v>0</v>
      </c>
    </row>
    <row r="60" spans="1:4" ht="8.25">
      <c r="A60" s="14" t="s">
        <v>160</v>
      </c>
      <c r="B60" s="9" t="s">
        <v>161</v>
      </c>
      <c r="C60" s="9" t="s">
        <v>162</v>
      </c>
      <c r="D60" s="10">
        <f>D8+D15+D21+D27+D34+D45+D52+D56</f>
        <v>202334450</v>
      </c>
    </row>
    <row r="61" spans="1:4" ht="7.5" customHeight="1">
      <c r="A61" s="5" t="s">
        <v>163</v>
      </c>
      <c r="B61" s="6" t="s">
        <v>164</v>
      </c>
      <c r="C61" s="6" t="s">
        <v>165</v>
      </c>
      <c r="D61" s="10">
        <f>SUM(D62:D64)</f>
        <v>0</v>
      </c>
    </row>
    <row r="62" spans="1:4" ht="8.25">
      <c r="A62" s="8" t="s">
        <v>166</v>
      </c>
      <c r="B62" s="9" t="s">
        <v>167</v>
      </c>
      <c r="C62" s="9" t="s">
        <v>168</v>
      </c>
      <c r="D62" s="10"/>
    </row>
    <row r="63" spans="1:4" ht="12.75" customHeight="1">
      <c r="A63" s="8" t="s">
        <v>169</v>
      </c>
      <c r="B63" s="9" t="s">
        <v>170</v>
      </c>
      <c r="C63" s="9" t="s">
        <v>171</v>
      </c>
      <c r="D63" s="10"/>
    </row>
    <row r="64" spans="1:4" ht="8.25">
      <c r="A64" s="8" t="s">
        <v>172</v>
      </c>
      <c r="B64" s="9" t="s">
        <v>173</v>
      </c>
      <c r="C64" s="9" t="s">
        <v>174</v>
      </c>
      <c r="D64" s="10"/>
    </row>
    <row r="65" spans="1:4" ht="12.75" customHeight="1">
      <c r="A65" s="5" t="s">
        <v>175</v>
      </c>
      <c r="B65" s="6" t="s">
        <v>176</v>
      </c>
      <c r="C65" s="6" t="s">
        <v>177</v>
      </c>
      <c r="D65" s="10">
        <f>SUM(D66:D69)</f>
        <v>0</v>
      </c>
    </row>
    <row r="66" spans="1:4" ht="12.75" customHeight="1">
      <c r="A66" s="8" t="s">
        <v>178</v>
      </c>
      <c r="B66" s="9" t="s">
        <v>179</v>
      </c>
      <c r="C66" s="9" t="s">
        <v>180</v>
      </c>
      <c r="D66" s="10"/>
    </row>
    <row r="67" spans="1:4" ht="8.25">
      <c r="A67" s="8" t="s">
        <v>181</v>
      </c>
      <c r="B67" s="9" t="s">
        <v>182</v>
      </c>
      <c r="C67" s="9" t="s">
        <v>183</v>
      </c>
      <c r="D67" s="10"/>
    </row>
    <row r="68" spans="1:4" ht="12.75" customHeight="1">
      <c r="A68" s="8" t="s">
        <v>184</v>
      </c>
      <c r="B68" s="9" t="s">
        <v>185</v>
      </c>
      <c r="C68" s="9" t="s">
        <v>186</v>
      </c>
      <c r="D68" s="10"/>
    </row>
    <row r="69" spans="1:4" ht="8.25">
      <c r="A69" s="8" t="s">
        <v>187</v>
      </c>
      <c r="B69" s="9" t="s">
        <v>188</v>
      </c>
      <c r="C69" s="9" t="s">
        <v>189</v>
      </c>
      <c r="D69" s="10"/>
    </row>
    <row r="70" spans="1:4" ht="6.75" customHeight="1">
      <c r="A70" s="14" t="s">
        <v>190</v>
      </c>
      <c r="B70" s="6" t="s">
        <v>191</v>
      </c>
      <c r="C70" s="6" t="s">
        <v>192</v>
      </c>
      <c r="D70" s="10">
        <f>SUM(D71:D72)</f>
        <v>133383550</v>
      </c>
    </row>
    <row r="71" spans="1:4" ht="12.75" customHeight="1">
      <c r="A71" s="8" t="s">
        <v>193</v>
      </c>
      <c r="B71" s="9" t="s">
        <v>194</v>
      </c>
      <c r="C71" s="9" t="s">
        <v>195</v>
      </c>
      <c r="D71" s="10">
        <v>133383550</v>
      </c>
    </row>
    <row r="72" spans="1:4" ht="12.75" customHeight="1">
      <c r="A72" s="8" t="s">
        <v>196</v>
      </c>
      <c r="B72" s="9" t="s">
        <v>197</v>
      </c>
      <c r="C72" s="9" t="s">
        <v>198</v>
      </c>
      <c r="D72" s="10"/>
    </row>
    <row r="73" spans="1:4" ht="12.75" customHeight="1">
      <c r="A73" s="5" t="s">
        <v>199</v>
      </c>
      <c r="B73" s="6" t="s">
        <v>200</v>
      </c>
      <c r="C73" s="6" t="s">
        <v>201</v>
      </c>
      <c r="D73" s="7">
        <f>SUM(D74:D78)</f>
        <v>0</v>
      </c>
    </row>
    <row r="74" spans="1:4" ht="8.25">
      <c r="A74" s="8" t="s">
        <v>202</v>
      </c>
      <c r="B74" s="9" t="s">
        <v>203</v>
      </c>
      <c r="C74" s="9" t="s">
        <v>204</v>
      </c>
      <c r="D74" s="10"/>
    </row>
    <row r="75" spans="1:4" ht="8.25">
      <c r="A75" s="8" t="s">
        <v>205</v>
      </c>
      <c r="B75" s="9" t="s">
        <v>206</v>
      </c>
      <c r="C75" s="9" t="s">
        <v>207</v>
      </c>
      <c r="D75" s="10"/>
    </row>
    <row r="76" spans="1:4" ht="8.25">
      <c r="A76" s="8" t="s">
        <v>208</v>
      </c>
      <c r="B76" s="9" t="s">
        <v>209</v>
      </c>
      <c r="C76" s="9" t="s">
        <v>210</v>
      </c>
      <c r="D76" s="10"/>
    </row>
    <row r="77" spans="1:4" ht="8.25">
      <c r="A77" s="8" t="s">
        <v>211</v>
      </c>
      <c r="B77" s="9" t="s">
        <v>212</v>
      </c>
      <c r="C77" s="9" t="s">
        <v>213</v>
      </c>
      <c r="D77" s="10"/>
    </row>
    <row r="78" spans="1:4" ht="12.75" customHeight="1">
      <c r="A78" s="8" t="s">
        <v>214</v>
      </c>
      <c r="B78" s="9" t="s">
        <v>215</v>
      </c>
      <c r="C78" s="9" t="s">
        <v>216</v>
      </c>
      <c r="D78" s="10"/>
    </row>
    <row r="79" spans="1:4" ht="33.75" customHeight="1">
      <c r="A79" s="21" t="s">
        <v>1</v>
      </c>
      <c r="B79" s="57" t="s">
        <v>483</v>
      </c>
      <c r="C79" s="21" t="s">
        <v>3</v>
      </c>
      <c r="D79" s="4" t="s">
        <v>370</v>
      </c>
    </row>
    <row r="80" spans="1:4" ht="12.75" customHeight="1">
      <c r="A80" s="84" t="s">
        <v>217</v>
      </c>
      <c r="B80" s="6" t="s">
        <v>218</v>
      </c>
      <c r="C80" s="6" t="s">
        <v>219</v>
      </c>
      <c r="D80" s="10">
        <f>SUM(D81:D85)</f>
        <v>0</v>
      </c>
    </row>
    <row r="81" spans="1:4" ht="12.75" customHeight="1">
      <c r="A81" s="85" t="s">
        <v>220</v>
      </c>
      <c r="B81" s="9" t="s">
        <v>221</v>
      </c>
      <c r="C81" s="9" t="s">
        <v>222</v>
      </c>
      <c r="D81" s="10"/>
    </row>
    <row r="82" spans="1:4" ht="12.75" customHeight="1">
      <c r="A82" s="85" t="s">
        <v>223</v>
      </c>
      <c r="B82" s="9" t="s">
        <v>224</v>
      </c>
      <c r="C82" s="9" t="s">
        <v>225</v>
      </c>
      <c r="D82" s="10"/>
    </row>
    <row r="83" spans="1:4" ht="8.25">
      <c r="A83" s="85" t="s">
        <v>226</v>
      </c>
      <c r="B83" s="9" t="s">
        <v>227</v>
      </c>
      <c r="C83" s="9" t="s">
        <v>228</v>
      </c>
      <c r="D83" s="10"/>
    </row>
    <row r="84" spans="1:4" ht="8.25">
      <c r="A84" s="85" t="s">
        <v>229</v>
      </c>
      <c r="B84" s="9" t="s">
        <v>230</v>
      </c>
      <c r="C84" s="9" t="s">
        <v>231</v>
      </c>
      <c r="D84" s="10"/>
    </row>
    <row r="85" spans="1:4" ht="12.75" customHeight="1">
      <c r="A85" s="85" t="s">
        <v>232</v>
      </c>
      <c r="B85" s="9" t="s">
        <v>233</v>
      </c>
      <c r="C85" s="9" t="s">
        <v>234</v>
      </c>
      <c r="D85" s="10"/>
    </row>
    <row r="86" spans="1:4" ht="8.25">
      <c r="A86" s="85"/>
      <c r="B86" s="9" t="s">
        <v>235</v>
      </c>
      <c r="C86" s="9" t="s">
        <v>236</v>
      </c>
      <c r="D86" s="10">
        <f>D61+D65+D70+D73+D80</f>
        <v>133383550</v>
      </c>
    </row>
    <row r="87" spans="1:4" ht="8.25">
      <c r="A87" s="85"/>
      <c r="B87" s="9" t="s">
        <v>237</v>
      </c>
      <c r="C87" s="9"/>
      <c r="D87" s="10">
        <f>D60+D86</f>
        <v>335718000</v>
      </c>
    </row>
    <row r="88" spans="1:4" ht="9.75">
      <c r="A88" s="86" t="s">
        <v>7</v>
      </c>
      <c r="B88" s="24" t="s">
        <v>238</v>
      </c>
      <c r="C88" s="23"/>
      <c r="D88" s="29">
        <f>SUM(D89:D93)</f>
        <v>142424720</v>
      </c>
    </row>
    <row r="89" spans="1:4" ht="9.75">
      <c r="A89" s="87" t="s">
        <v>10</v>
      </c>
      <c r="B89" s="27" t="s">
        <v>239</v>
      </c>
      <c r="C89" s="27" t="s">
        <v>240</v>
      </c>
      <c r="D89" s="27">
        <v>62128000</v>
      </c>
    </row>
    <row r="90" spans="1:4" ht="9.75">
      <c r="A90" s="87" t="s">
        <v>13</v>
      </c>
      <c r="B90" s="30" t="s">
        <v>241</v>
      </c>
      <c r="C90" s="27" t="s">
        <v>242</v>
      </c>
      <c r="D90" s="27">
        <v>9213000</v>
      </c>
    </row>
    <row r="91" spans="1:4" ht="9.75">
      <c r="A91" s="87" t="s">
        <v>16</v>
      </c>
      <c r="B91" s="27" t="s">
        <v>243</v>
      </c>
      <c r="C91" s="27" t="s">
        <v>244</v>
      </c>
      <c r="D91" s="27">
        <v>51712720</v>
      </c>
    </row>
    <row r="92" spans="1:4" ht="9.75">
      <c r="A92" s="87" t="s">
        <v>19</v>
      </c>
      <c r="B92" s="27" t="s">
        <v>245</v>
      </c>
      <c r="C92" s="27" t="s">
        <v>246</v>
      </c>
      <c r="D92" s="27">
        <v>14871000</v>
      </c>
    </row>
    <row r="93" spans="1:4" ht="9.75">
      <c r="A93" s="87" t="s">
        <v>22</v>
      </c>
      <c r="B93" s="27" t="s">
        <v>247</v>
      </c>
      <c r="C93" s="27" t="s">
        <v>248</v>
      </c>
      <c r="D93" s="27">
        <v>4500000</v>
      </c>
    </row>
    <row r="94" spans="1:4" ht="9.75">
      <c r="A94" s="87" t="s">
        <v>249</v>
      </c>
      <c r="B94" s="27" t="s">
        <v>250</v>
      </c>
      <c r="C94" s="27" t="s">
        <v>251</v>
      </c>
      <c r="D94" s="27">
        <v>1000000</v>
      </c>
    </row>
    <row r="95" spans="1:4" ht="9.75">
      <c r="A95" s="87" t="s">
        <v>252</v>
      </c>
      <c r="B95" s="30" t="s">
        <v>253</v>
      </c>
      <c r="C95" s="27" t="s">
        <v>254</v>
      </c>
      <c r="D95" s="27"/>
    </row>
    <row r="96" spans="1:4" ht="9.75">
      <c r="A96" s="87" t="s">
        <v>255</v>
      </c>
      <c r="B96" s="30" t="s">
        <v>256</v>
      </c>
      <c r="C96" s="27" t="s">
        <v>257</v>
      </c>
      <c r="D96" s="27"/>
    </row>
    <row r="97" spans="1:4" ht="9.75">
      <c r="A97" s="87" t="s">
        <v>258</v>
      </c>
      <c r="B97" s="30" t="s">
        <v>259</v>
      </c>
      <c r="C97" s="27" t="s">
        <v>260</v>
      </c>
      <c r="D97" s="27"/>
    </row>
    <row r="98" spans="1:4" ht="9.75">
      <c r="A98" s="87" t="s">
        <v>261</v>
      </c>
      <c r="B98" s="30" t="s">
        <v>262</v>
      </c>
      <c r="C98" s="27" t="s">
        <v>263</v>
      </c>
      <c r="D98" s="27">
        <v>3500000</v>
      </c>
    </row>
    <row r="99" spans="1:4" ht="9.75">
      <c r="A99" s="87" t="s">
        <v>264</v>
      </c>
      <c r="B99" s="30" t="s">
        <v>265</v>
      </c>
      <c r="C99" s="27" t="s">
        <v>266</v>
      </c>
      <c r="D99" s="27"/>
    </row>
    <row r="100" spans="1:4" ht="9.75">
      <c r="A100" s="87" t="s">
        <v>267</v>
      </c>
      <c r="B100" s="30" t="s">
        <v>268</v>
      </c>
      <c r="C100" s="27" t="s">
        <v>269</v>
      </c>
      <c r="D100" s="27"/>
    </row>
    <row r="101" spans="1:4" ht="9.75">
      <c r="A101" s="87" t="s">
        <v>270</v>
      </c>
      <c r="B101" s="27" t="s">
        <v>271</v>
      </c>
      <c r="C101" s="27" t="s">
        <v>272</v>
      </c>
      <c r="D101" s="27"/>
    </row>
    <row r="102" spans="1:4" ht="9.75">
      <c r="A102" s="87" t="s">
        <v>273</v>
      </c>
      <c r="B102" s="27" t="s">
        <v>274</v>
      </c>
      <c r="C102" s="27" t="s">
        <v>275</v>
      </c>
      <c r="D102" s="27"/>
    </row>
    <row r="103" spans="1:4" ht="9.75">
      <c r="A103" s="87" t="s">
        <v>276</v>
      </c>
      <c r="B103" s="30" t="s">
        <v>277</v>
      </c>
      <c r="C103" s="27" t="s">
        <v>278</v>
      </c>
      <c r="D103" s="27"/>
    </row>
    <row r="104" spans="1:4" ht="9">
      <c r="A104" s="88" t="s">
        <v>28</v>
      </c>
      <c r="B104" s="28" t="s">
        <v>279</v>
      </c>
      <c r="C104" s="28"/>
      <c r="D104" s="28">
        <f>D105+D106+D107</f>
        <v>94252000</v>
      </c>
    </row>
    <row r="105" spans="1:4" ht="9.75">
      <c r="A105" s="87" t="s">
        <v>31</v>
      </c>
      <c r="B105" s="27" t="s">
        <v>280</v>
      </c>
      <c r="C105" s="27" t="s">
        <v>281</v>
      </c>
      <c r="D105" s="27">
        <v>1542000</v>
      </c>
    </row>
    <row r="106" spans="1:4" ht="9.75">
      <c r="A106" s="87" t="s">
        <v>34</v>
      </c>
      <c r="B106" s="27" t="s">
        <v>282</v>
      </c>
      <c r="C106" s="27" t="s">
        <v>283</v>
      </c>
      <c r="D106" s="27">
        <v>92710000</v>
      </c>
    </row>
    <row r="107" spans="1:4" ht="9.75">
      <c r="A107" s="87" t="s">
        <v>37</v>
      </c>
      <c r="B107" s="30" t="s">
        <v>284</v>
      </c>
      <c r="C107" s="27" t="s">
        <v>285</v>
      </c>
      <c r="D107" s="27"/>
    </row>
    <row r="108" spans="1:4" ht="14.25" customHeight="1">
      <c r="A108" s="87" t="s">
        <v>286</v>
      </c>
      <c r="B108" s="30" t="s">
        <v>287</v>
      </c>
      <c r="C108" s="27" t="s">
        <v>288</v>
      </c>
      <c r="D108" s="27"/>
    </row>
    <row r="109" spans="1:4" ht="15.75" customHeight="1">
      <c r="A109" s="87" t="s">
        <v>289</v>
      </c>
      <c r="B109" s="30" t="s">
        <v>290</v>
      </c>
      <c r="C109" s="27" t="s">
        <v>291</v>
      </c>
      <c r="D109" s="27"/>
    </row>
    <row r="110" spans="1:4" ht="19.5">
      <c r="A110" s="87" t="s">
        <v>292</v>
      </c>
      <c r="B110" s="30" t="s">
        <v>293</v>
      </c>
      <c r="C110" s="27" t="s">
        <v>294</v>
      </c>
      <c r="D110" s="27"/>
    </row>
    <row r="111" spans="1:4" ht="9.75">
      <c r="A111" s="87" t="s">
        <v>295</v>
      </c>
      <c r="B111" s="30" t="s">
        <v>296</v>
      </c>
      <c r="C111" s="27" t="s">
        <v>297</v>
      </c>
      <c r="D111" s="27">
        <v>0</v>
      </c>
    </row>
    <row r="112" spans="1:4" ht="12.75" customHeight="1">
      <c r="A112" s="87" t="s">
        <v>298</v>
      </c>
      <c r="B112" s="30" t="s">
        <v>299</v>
      </c>
      <c r="C112" s="27" t="s">
        <v>300</v>
      </c>
      <c r="D112" s="27"/>
    </row>
    <row r="113" spans="1:4" ht="15" customHeight="1">
      <c r="A113" s="87" t="s">
        <v>301</v>
      </c>
      <c r="B113" s="30" t="s">
        <v>302</v>
      </c>
      <c r="C113" s="27" t="s">
        <v>303</v>
      </c>
      <c r="D113" s="27"/>
    </row>
    <row r="114" spans="1:4" ht="9.75">
      <c r="A114" s="87" t="s">
        <v>304</v>
      </c>
      <c r="B114" s="27" t="s">
        <v>305</v>
      </c>
      <c r="C114" s="27" t="s">
        <v>306</v>
      </c>
      <c r="D114" s="27"/>
    </row>
    <row r="115" spans="1:4" ht="9.75">
      <c r="A115" s="87" t="s">
        <v>307</v>
      </c>
      <c r="B115" s="30" t="s">
        <v>308</v>
      </c>
      <c r="C115" s="27" t="s">
        <v>309</v>
      </c>
      <c r="D115" s="27">
        <v>0</v>
      </c>
    </row>
    <row r="116" spans="1:4" ht="9.75">
      <c r="A116" s="88" t="s">
        <v>46</v>
      </c>
      <c r="B116" s="28" t="s">
        <v>310</v>
      </c>
      <c r="C116" s="27" t="s">
        <v>311</v>
      </c>
      <c r="D116" s="27">
        <f>SUM(D117:D118)</f>
        <v>1000000</v>
      </c>
    </row>
    <row r="117" spans="1:4" ht="9.75">
      <c r="A117" s="87" t="s">
        <v>49</v>
      </c>
      <c r="B117" s="27" t="s">
        <v>312</v>
      </c>
      <c r="C117" s="27"/>
      <c r="D117" s="27">
        <v>1000000</v>
      </c>
    </row>
    <row r="118" spans="1:4" ht="9.75">
      <c r="A118" s="87" t="s">
        <v>52</v>
      </c>
      <c r="B118" s="27" t="s">
        <v>313</v>
      </c>
      <c r="C118" s="27"/>
      <c r="D118" s="27"/>
    </row>
    <row r="119" spans="1:4" ht="9">
      <c r="A119" s="88" t="s">
        <v>64</v>
      </c>
      <c r="B119" s="33" t="s">
        <v>314</v>
      </c>
      <c r="C119" s="28" t="s">
        <v>315</v>
      </c>
      <c r="D119" s="28">
        <f>D88+D104+D116</f>
        <v>237676720</v>
      </c>
    </row>
    <row r="120" spans="1:4" ht="9.75">
      <c r="A120" s="88" t="s">
        <v>84</v>
      </c>
      <c r="B120" s="28" t="s">
        <v>316</v>
      </c>
      <c r="C120" s="28" t="s">
        <v>317</v>
      </c>
      <c r="D120" s="27"/>
    </row>
    <row r="121" spans="1:4" ht="9.75">
      <c r="A121" s="87" t="s">
        <v>87</v>
      </c>
      <c r="B121" s="27" t="s">
        <v>318</v>
      </c>
      <c r="C121" s="27" t="s">
        <v>319</v>
      </c>
      <c r="D121" s="27"/>
    </row>
    <row r="122" spans="1:4" ht="9.75">
      <c r="A122" s="87" t="s">
        <v>90</v>
      </c>
      <c r="B122" s="27" t="s">
        <v>320</v>
      </c>
      <c r="C122" s="27" t="s">
        <v>321</v>
      </c>
      <c r="D122" s="27"/>
    </row>
    <row r="123" spans="1:4" ht="9.75">
      <c r="A123" s="87" t="s">
        <v>93</v>
      </c>
      <c r="B123" s="27" t="s">
        <v>322</v>
      </c>
      <c r="C123" s="27" t="s">
        <v>323</v>
      </c>
      <c r="D123" s="27"/>
    </row>
    <row r="124" spans="1:4" ht="9.75">
      <c r="A124" s="87" t="s">
        <v>117</v>
      </c>
      <c r="B124" s="28" t="s">
        <v>324</v>
      </c>
      <c r="C124" s="28" t="s">
        <v>325</v>
      </c>
      <c r="D124" s="27"/>
    </row>
    <row r="125" spans="1:4" ht="9.75">
      <c r="A125" s="87" t="s">
        <v>121</v>
      </c>
      <c r="B125" s="27" t="s">
        <v>326</v>
      </c>
      <c r="C125" s="27" t="s">
        <v>327</v>
      </c>
      <c r="D125" s="27"/>
    </row>
    <row r="126" spans="1:4" ht="9.75">
      <c r="A126" s="87" t="s">
        <v>124</v>
      </c>
      <c r="B126" s="27" t="s">
        <v>328</v>
      </c>
      <c r="C126" s="27" t="s">
        <v>329</v>
      </c>
      <c r="D126" s="27"/>
    </row>
    <row r="127" spans="1:4" ht="9.75">
      <c r="A127" s="87" t="s">
        <v>127</v>
      </c>
      <c r="B127" s="27" t="s">
        <v>330</v>
      </c>
      <c r="C127" s="27" t="s">
        <v>331</v>
      </c>
      <c r="D127" s="27"/>
    </row>
    <row r="128" spans="1:4" ht="9.75">
      <c r="A128" s="87" t="s">
        <v>130</v>
      </c>
      <c r="B128" s="27" t="s">
        <v>332</v>
      </c>
      <c r="C128" s="27" t="s">
        <v>333</v>
      </c>
      <c r="D128" s="27"/>
    </row>
    <row r="129" spans="1:4" ht="9.75">
      <c r="A129" s="88" t="s">
        <v>136</v>
      </c>
      <c r="B129" s="28" t="s">
        <v>334</v>
      </c>
      <c r="C129" s="28" t="s">
        <v>335</v>
      </c>
      <c r="D129" s="27">
        <f>SUM(D130:D134)</f>
        <v>98041280</v>
      </c>
    </row>
    <row r="130" spans="1:4" ht="9.75">
      <c r="A130" s="87" t="s">
        <v>139</v>
      </c>
      <c r="B130" s="27" t="s">
        <v>336</v>
      </c>
      <c r="C130" s="27" t="s">
        <v>337</v>
      </c>
      <c r="D130" s="27"/>
    </row>
    <row r="131" spans="1:4" ht="9.75">
      <c r="A131" s="87" t="s">
        <v>142</v>
      </c>
      <c r="B131" s="27" t="s">
        <v>338</v>
      </c>
      <c r="C131" s="27" t="s">
        <v>339</v>
      </c>
      <c r="D131" s="27">
        <v>5071280</v>
      </c>
    </row>
    <row r="132" spans="1:4" ht="9.75">
      <c r="A132" s="87" t="s">
        <v>145</v>
      </c>
      <c r="B132" s="27" t="s">
        <v>340</v>
      </c>
      <c r="C132" s="27" t="s">
        <v>341</v>
      </c>
      <c r="D132" s="27">
        <v>92970000</v>
      </c>
    </row>
    <row r="133" spans="1:4" ht="9.75">
      <c r="A133" s="87" t="s">
        <v>342</v>
      </c>
      <c r="B133" s="27" t="s">
        <v>343</v>
      </c>
      <c r="C133" s="27" t="s">
        <v>344</v>
      </c>
      <c r="D133" s="27"/>
    </row>
    <row r="134" spans="1:4" ht="9.75">
      <c r="A134" s="87" t="s">
        <v>345</v>
      </c>
      <c r="B134" s="27" t="s">
        <v>346</v>
      </c>
      <c r="C134" s="27" t="s">
        <v>347</v>
      </c>
      <c r="D134" s="27"/>
    </row>
    <row r="135" spans="1:4" ht="9.75">
      <c r="A135" s="88" t="s">
        <v>148</v>
      </c>
      <c r="B135" s="28" t="s">
        <v>348</v>
      </c>
      <c r="C135" s="28" t="s">
        <v>349</v>
      </c>
      <c r="D135" s="27"/>
    </row>
    <row r="136" spans="1:4" ht="9.75">
      <c r="A136" s="87" t="s">
        <v>151</v>
      </c>
      <c r="B136" s="27" t="s">
        <v>350</v>
      </c>
      <c r="C136" s="27" t="s">
        <v>351</v>
      </c>
      <c r="D136" s="27"/>
    </row>
    <row r="137" spans="1:4" ht="9.75">
      <c r="A137" s="87" t="s">
        <v>157</v>
      </c>
      <c r="B137" s="27" t="s">
        <v>352</v>
      </c>
      <c r="C137" s="27" t="s">
        <v>353</v>
      </c>
      <c r="D137" s="27"/>
    </row>
    <row r="138" spans="1:4" ht="9.75">
      <c r="A138" s="87" t="s">
        <v>354</v>
      </c>
      <c r="B138" s="27" t="s">
        <v>355</v>
      </c>
      <c r="C138" s="27" t="s">
        <v>356</v>
      </c>
      <c r="D138" s="27"/>
    </row>
    <row r="139" spans="1:4" ht="9.75">
      <c r="A139" s="87" t="s">
        <v>357</v>
      </c>
      <c r="B139" s="27" t="s">
        <v>358</v>
      </c>
      <c r="C139" s="27" t="s">
        <v>359</v>
      </c>
      <c r="D139" s="27"/>
    </row>
    <row r="140" spans="1:4" ht="9">
      <c r="A140" s="88" t="s">
        <v>160</v>
      </c>
      <c r="B140" s="28" t="s">
        <v>360</v>
      </c>
      <c r="C140" s="28" t="s">
        <v>361</v>
      </c>
      <c r="D140" s="28">
        <f>D120+D124+D129+D135</f>
        <v>98041280</v>
      </c>
    </row>
    <row r="141" spans="1:4" ht="9">
      <c r="A141" s="89" t="s">
        <v>163</v>
      </c>
      <c r="B141" s="28" t="s">
        <v>362</v>
      </c>
      <c r="C141" s="28"/>
      <c r="D141" s="28">
        <f>D119+D140</f>
        <v>335718000</v>
      </c>
    </row>
    <row r="142" spans="1:4" ht="9.75">
      <c r="A142" s="346" t="s">
        <v>490</v>
      </c>
      <c r="B142" s="346"/>
      <c r="C142" s="346"/>
      <c r="D142" s="91">
        <f>SUM(D143:D147)</f>
        <v>7</v>
      </c>
    </row>
    <row r="143" spans="1:4" ht="12.75">
      <c r="A143" s="90"/>
      <c r="B143" s="92" t="s">
        <v>602</v>
      </c>
      <c r="C143" s="92"/>
      <c r="D143" s="91">
        <v>1</v>
      </c>
    </row>
    <row r="144" spans="1:4" ht="12.75">
      <c r="A144" s="90"/>
      <c r="B144" s="92" t="s">
        <v>603</v>
      </c>
      <c r="C144" s="92"/>
      <c r="D144" s="91">
        <v>2</v>
      </c>
    </row>
    <row r="145" spans="1:4" ht="12.75">
      <c r="A145" s="90"/>
      <c r="B145" s="92" t="s">
        <v>491</v>
      </c>
      <c r="C145" s="92"/>
      <c r="D145" s="91">
        <v>1</v>
      </c>
    </row>
    <row r="146" spans="1:4" ht="12.75">
      <c r="A146" s="90"/>
      <c r="B146" s="92" t="s">
        <v>605</v>
      </c>
      <c r="C146" s="92"/>
      <c r="D146" s="91">
        <v>2</v>
      </c>
    </row>
    <row r="147" spans="1:4" ht="12.75">
      <c r="A147" s="90"/>
      <c r="B147" s="92" t="s">
        <v>604</v>
      </c>
      <c r="C147" s="92"/>
      <c r="D147" s="91">
        <v>1</v>
      </c>
    </row>
    <row r="148" spans="1:4" ht="9.75">
      <c r="A148" s="346" t="s">
        <v>492</v>
      </c>
      <c r="B148" s="346"/>
      <c r="C148" s="346"/>
      <c r="D148" s="91">
        <v>32</v>
      </c>
    </row>
  </sheetData>
  <sheetProtection selectLockedCells="1" selectUnlockedCells="1"/>
  <mergeCells count="7">
    <mergeCell ref="A148:C148"/>
    <mergeCell ref="A1:D1"/>
    <mergeCell ref="B2:D2"/>
    <mergeCell ref="B3:D3"/>
    <mergeCell ref="A5:D5"/>
    <mergeCell ref="A6:D6"/>
    <mergeCell ref="A142:C142"/>
  </mergeCells>
  <printOptions/>
  <pageMargins left="0.9055555555555556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9.140625" style="0" customWidth="1"/>
    <col min="2" max="2" width="57.8515625" style="0" customWidth="1"/>
    <col min="3" max="3" width="5.421875" style="0" customWidth="1"/>
    <col min="4" max="4" width="9.57421875" style="0" customWidth="1"/>
  </cols>
  <sheetData>
    <row r="1" spans="1:4" ht="12.75">
      <c r="A1" s="225" t="s">
        <v>665</v>
      </c>
      <c r="B1" s="225"/>
      <c r="C1" s="225"/>
      <c r="D1" s="225"/>
    </row>
    <row r="2" spans="1:4" ht="19.5">
      <c r="A2" s="81" t="s">
        <v>480</v>
      </c>
      <c r="B2" s="347" t="s">
        <v>600</v>
      </c>
      <c r="C2" s="347"/>
      <c r="D2" s="347"/>
    </row>
    <row r="3" spans="1:4" ht="27.75">
      <c r="A3" s="82" t="s">
        <v>481</v>
      </c>
      <c r="B3" s="348" t="s">
        <v>493</v>
      </c>
      <c r="C3" s="348"/>
      <c r="D3" s="348"/>
    </row>
    <row r="4" spans="1:4" ht="12.75">
      <c r="A4" s="18"/>
      <c r="B4" s="56"/>
      <c r="C4" s="93"/>
      <c r="D4" s="93"/>
    </row>
    <row r="5" spans="1:4" ht="12.75">
      <c r="A5" s="349" t="s">
        <v>0</v>
      </c>
      <c r="B5" s="349"/>
      <c r="C5" s="349"/>
      <c r="D5" s="349"/>
    </row>
    <row r="6" spans="1:4" ht="19.5">
      <c r="A6" s="23" t="s">
        <v>1</v>
      </c>
      <c r="B6" s="57" t="s">
        <v>483</v>
      </c>
      <c r="C6" s="23" t="s">
        <v>3</v>
      </c>
      <c r="D6" s="21" t="s">
        <v>370</v>
      </c>
    </row>
    <row r="7" spans="1:4" ht="12.75">
      <c r="A7" s="83" t="s">
        <v>7</v>
      </c>
      <c r="B7" s="23" t="s">
        <v>494</v>
      </c>
      <c r="C7" s="28"/>
      <c r="D7" s="21"/>
    </row>
    <row r="8" spans="1:4" ht="12.75">
      <c r="A8" s="95" t="s">
        <v>10</v>
      </c>
      <c r="B8" s="28" t="s">
        <v>85</v>
      </c>
      <c r="C8" s="28" t="s">
        <v>86</v>
      </c>
      <c r="D8" s="91">
        <f>SUM(D10:D18)</f>
        <v>0</v>
      </c>
    </row>
    <row r="9" spans="1:4" ht="12.75">
      <c r="A9" s="95" t="s">
        <v>13</v>
      </c>
      <c r="B9" s="27" t="s">
        <v>88</v>
      </c>
      <c r="C9" s="27" t="s">
        <v>89</v>
      </c>
      <c r="D9" s="91"/>
    </row>
    <row r="10" spans="1:4" ht="12.75">
      <c r="A10" s="95" t="s">
        <v>16</v>
      </c>
      <c r="B10" s="27" t="s">
        <v>91</v>
      </c>
      <c r="C10" s="27" t="s">
        <v>92</v>
      </c>
      <c r="D10" s="91"/>
    </row>
    <row r="11" spans="1:4" ht="12.75">
      <c r="A11" s="95" t="s">
        <v>19</v>
      </c>
      <c r="B11" s="27" t="s">
        <v>94</v>
      </c>
      <c r="C11" s="27" t="s">
        <v>95</v>
      </c>
      <c r="D11" s="91"/>
    </row>
    <row r="12" spans="1:4" ht="12.75">
      <c r="A12" s="95" t="s">
        <v>22</v>
      </c>
      <c r="B12" s="27" t="s">
        <v>97</v>
      </c>
      <c r="C12" s="27" t="s">
        <v>98</v>
      </c>
      <c r="D12" s="91"/>
    </row>
    <row r="13" spans="1:4" ht="12.75">
      <c r="A13" s="95" t="s">
        <v>25</v>
      </c>
      <c r="B13" s="27" t="s">
        <v>100</v>
      </c>
      <c r="C13" s="27" t="s">
        <v>101</v>
      </c>
      <c r="D13" s="91"/>
    </row>
    <row r="14" spans="1:4" ht="12.75">
      <c r="A14" s="95" t="s">
        <v>495</v>
      </c>
      <c r="B14" s="27" t="s">
        <v>103</v>
      </c>
      <c r="C14" s="27" t="s">
        <v>104</v>
      </c>
      <c r="D14" s="91"/>
    </row>
    <row r="15" spans="1:4" ht="12.75">
      <c r="A15" s="95" t="s">
        <v>496</v>
      </c>
      <c r="B15" s="27" t="s">
        <v>106</v>
      </c>
      <c r="C15" s="27" t="s">
        <v>107</v>
      </c>
      <c r="D15" s="91"/>
    </row>
    <row r="16" spans="1:4" ht="12.75">
      <c r="A16" s="95" t="s">
        <v>497</v>
      </c>
      <c r="B16" s="27" t="s">
        <v>109</v>
      </c>
      <c r="C16" s="27" t="s">
        <v>110</v>
      </c>
      <c r="D16" s="91"/>
    </row>
    <row r="17" spans="1:4" ht="12.75">
      <c r="A17" s="95" t="s">
        <v>498</v>
      </c>
      <c r="B17" s="27" t="s">
        <v>112</v>
      </c>
      <c r="C17" s="27" t="s">
        <v>113</v>
      </c>
      <c r="D17" s="91"/>
    </row>
    <row r="18" spans="1:4" ht="12.75">
      <c r="A18" s="97" t="s">
        <v>499</v>
      </c>
      <c r="B18" s="27" t="s">
        <v>115</v>
      </c>
      <c r="C18" s="27" t="s">
        <v>116</v>
      </c>
      <c r="D18" s="83"/>
    </row>
    <row r="19" spans="1:4" ht="12.75">
      <c r="A19" s="95" t="s">
        <v>28</v>
      </c>
      <c r="B19" s="28" t="s">
        <v>29</v>
      </c>
      <c r="C19" s="28" t="s">
        <v>30</v>
      </c>
      <c r="D19" s="91">
        <f>SUM(D20:D24)</f>
        <v>0</v>
      </c>
    </row>
    <row r="20" spans="1:4" ht="12.75">
      <c r="A20" s="95" t="s">
        <v>31</v>
      </c>
      <c r="B20" s="27" t="s">
        <v>32</v>
      </c>
      <c r="C20" s="27" t="s">
        <v>33</v>
      </c>
      <c r="D20" s="91"/>
    </row>
    <row r="21" spans="1:4" ht="12.75">
      <c r="A21" s="95" t="s">
        <v>34</v>
      </c>
      <c r="B21" s="27" t="s">
        <v>35</v>
      </c>
      <c r="C21" s="27" t="s">
        <v>36</v>
      </c>
      <c r="D21" s="91"/>
    </row>
    <row r="22" spans="1:4" ht="12.75">
      <c r="A22" s="95" t="s">
        <v>37</v>
      </c>
      <c r="B22" s="27" t="s">
        <v>38</v>
      </c>
      <c r="C22" s="27" t="s">
        <v>39</v>
      </c>
      <c r="D22" s="91"/>
    </row>
    <row r="23" spans="1:4" ht="12.75">
      <c r="A23" s="95" t="s">
        <v>40</v>
      </c>
      <c r="B23" s="27" t="s">
        <v>41</v>
      </c>
      <c r="C23" s="27" t="s">
        <v>42</v>
      </c>
      <c r="D23" s="91"/>
    </row>
    <row r="24" spans="1:4" ht="12.75">
      <c r="A24" s="98" t="s">
        <v>46</v>
      </c>
      <c r="B24" s="27" t="s">
        <v>44</v>
      </c>
      <c r="C24" s="27" t="s">
        <v>45</v>
      </c>
      <c r="D24" s="91"/>
    </row>
    <row r="25" spans="1:4" ht="12.75">
      <c r="A25" s="97" t="s">
        <v>64</v>
      </c>
      <c r="B25" s="28" t="s">
        <v>47</v>
      </c>
      <c r="C25" s="28" t="s">
        <v>48</v>
      </c>
      <c r="D25" s="91"/>
    </row>
    <row r="26" spans="1:4" ht="12.75">
      <c r="A26" s="83" t="s">
        <v>84</v>
      </c>
      <c r="B26" s="28" t="s">
        <v>380</v>
      </c>
      <c r="C26" s="28" t="s">
        <v>66</v>
      </c>
      <c r="D26" s="91"/>
    </row>
    <row r="27" spans="1:4" ht="12.75">
      <c r="A27" s="83" t="s">
        <v>117</v>
      </c>
      <c r="B27" s="28" t="s">
        <v>118</v>
      </c>
      <c r="C27" s="28" t="s">
        <v>119</v>
      </c>
      <c r="D27" s="91"/>
    </row>
    <row r="28" spans="1:4" ht="12.75">
      <c r="A28" s="83" t="s">
        <v>148</v>
      </c>
      <c r="B28" s="28" t="s">
        <v>137</v>
      </c>
      <c r="C28" s="28" t="s">
        <v>138</v>
      </c>
      <c r="D28" s="91"/>
    </row>
    <row r="29" spans="1:4" ht="12.75">
      <c r="A29" s="97" t="s">
        <v>160</v>
      </c>
      <c r="B29" s="28" t="s">
        <v>149</v>
      </c>
      <c r="C29" s="28" t="s">
        <v>150</v>
      </c>
      <c r="D29" s="91"/>
    </row>
    <row r="30" spans="1:4" ht="12.75">
      <c r="A30" s="97" t="s">
        <v>500</v>
      </c>
      <c r="B30" s="28" t="s">
        <v>161</v>
      </c>
      <c r="C30" s="28" t="s">
        <v>162</v>
      </c>
      <c r="D30" s="91">
        <f>D8+D19</f>
        <v>0</v>
      </c>
    </row>
    <row r="31" spans="1:4" ht="12.75">
      <c r="A31" s="95" t="s">
        <v>166</v>
      </c>
      <c r="B31" s="28" t="s">
        <v>191</v>
      </c>
      <c r="C31" s="28" t="s">
        <v>192</v>
      </c>
      <c r="D31" s="91">
        <f>SUM(D32:D33)</f>
        <v>5180462</v>
      </c>
    </row>
    <row r="32" spans="1:4" ht="12.75">
      <c r="A32" s="95" t="s">
        <v>169</v>
      </c>
      <c r="B32" s="27" t="s">
        <v>194</v>
      </c>
      <c r="C32" s="27" t="s">
        <v>195</v>
      </c>
      <c r="D32" s="91">
        <v>5180462</v>
      </c>
    </row>
    <row r="33" spans="1:4" ht="12.75">
      <c r="A33" s="83" t="s">
        <v>175</v>
      </c>
      <c r="B33" s="27" t="s">
        <v>197</v>
      </c>
      <c r="C33" s="27" t="s">
        <v>198</v>
      </c>
      <c r="D33" s="83"/>
    </row>
    <row r="34" spans="1:4" ht="12.75">
      <c r="A34" s="95" t="s">
        <v>178</v>
      </c>
      <c r="B34" s="28" t="s">
        <v>200</v>
      </c>
      <c r="C34" s="28" t="s">
        <v>201</v>
      </c>
      <c r="D34" s="91"/>
    </row>
    <row r="35" spans="1:4" ht="12.75">
      <c r="A35" s="95" t="s">
        <v>434</v>
      </c>
      <c r="B35" s="27" t="s">
        <v>209</v>
      </c>
      <c r="C35" s="27" t="s">
        <v>210</v>
      </c>
      <c r="D35" s="91">
        <v>50300000</v>
      </c>
    </row>
    <row r="36" spans="1:4" ht="12.75">
      <c r="A36" s="95" t="s">
        <v>199</v>
      </c>
      <c r="B36" s="27" t="s">
        <v>235</v>
      </c>
      <c r="C36" s="27" t="s">
        <v>236</v>
      </c>
      <c r="D36" s="91">
        <v>50300000</v>
      </c>
    </row>
    <row r="37" spans="1:4" ht="12.75">
      <c r="A37" s="91" t="s">
        <v>217</v>
      </c>
      <c r="B37" s="27" t="s">
        <v>237</v>
      </c>
      <c r="C37" s="27"/>
      <c r="D37" s="91">
        <f>D8+D19+D31+D36</f>
        <v>55480462</v>
      </c>
    </row>
    <row r="38" spans="1:4" ht="12.75">
      <c r="A38" s="15"/>
      <c r="B38" s="15"/>
      <c r="C38" s="15"/>
      <c r="D38" s="17"/>
    </row>
    <row r="39" spans="1:4" ht="12.75">
      <c r="A39" s="20"/>
      <c r="B39" s="15"/>
      <c r="C39" s="20"/>
      <c r="D39" s="99"/>
    </row>
    <row r="40" spans="1:4" ht="12.75">
      <c r="A40" s="21"/>
      <c r="B40" s="91" t="s">
        <v>501</v>
      </c>
      <c r="C40" s="21"/>
      <c r="D40" s="21"/>
    </row>
    <row r="41" spans="1:4" ht="12.75">
      <c r="A41" s="95" t="s">
        <v>7</v>
      </c>
      <c r="B41" s="27" t="s">
        <v>238</v>
      </c>
      <c r="C41" s="15"/>
      <c r="D41" s="91">
        <f>SUM(D42:D46)</f>
        <v>55480462</v>
      </c>
    </row>
    <row r="42" spans="1:4" ht="12.75">
      <c r="A42" s="95" t="s">
        <v>10</v>
      </c>
      <c r="B42" s="27" t="s">
        <v>239</v>
      </c>
      <c r="C42" s="27" t="s">
        <v>240</v>
      </c>
      <c r="D42" s="91">
        <v>39856000</v>
      </c>
    </row>
    <row r="43" spans="1:4" ht="12.75">
      <c r="A43" s="95" t="s">
        <v>13</v>
      </c>
      <c r="B43" s="27" t="s">
        <v>241</v>
      </c>
      <c r="C43" s="27" t="s">
        <v>242</v>
      </c>
      <c r="D43" s="91">
        <v>7550000</v>
      </c>
    </row>
    <row r="44" spans="1:4" ht="12.75">
      <c r="A44" s="95" t="s">
        <v>16</v>
      </c>
      <c r="B44" s="27" t="s">
        <v>243</v>
      </c>
      <c r="C44" s="27" t="s">
        <v>244</v>
      </c>
      <c r="D44" s="91">
        <v>8074462</v>
      </c>
    </row>
    <row r="45" spans="1:4" ht="12.75">
      <c r="A45" s="95" t="s">
        <v>19</v>
      </c>
      <c r="B45" s="27" t="s">
        <v>245</v>
      </c>
      <c r="C45" s="27" t="s">
        <v>246</v>
      </c>
      <c r="D45" s="91"/>
    </row>
    <row r="46" spans="1:4" ht="12.75">
      <c r="A46" s="95" t="s">
        <v>22</v>
      </c>
      <c r="B46" s="27" t="s">
        <v>247</v>
      </c>
      <c r="C46" s="27" t="s">
        <v>248</v>
      </c>
      <c r="D46" s="91"/>
    </row>
    <row r="47" spans="1:4" ht="12.75">
      <c r="A47" s="95" t="s">
        <v>28</v>
      </c>
      <c r="B47" s="27" t="s">
        <v>279</v>
      </c>
      <c r="C47" s="27"/>
      <c r="D47" s="91"/>
    </row>
    <row r="48" spans="1:4" ht="12.75">
      <c r="A48" s="95" t="s">
        <v>31</v>
      </c>
      <c r="B48" s="27" t="s">
        <v>280</v>
      </c>
      <c r="C48" s="27" t="s">
        <v>281</v>
      </c>
      <c r="D48" s="91"/>
    </row>
    <row r="49" spans="1:4" ht="12.75">
      <c r="A49" s="95" t="s">
        <v>34</v>
      </c>
      <c r="B49" s="27" t="s">
        <v>282</v>
      </c>
      <c r="C49" s="27" t="s">
        <v>283</v>
      </c>
      <c r="D49" s="91"/>
    </row>
    <row r="50" spans="1:4" ht="12.75">
      <c r="A50" s="95" t="s">
        <v>37</v>
      </c>
      <c r="B50" s="27" t="s">
        <v>284</v>
      </c>
      <c r="C50" s="27" t="s">
        <v>285</v>
      </c>
      <c r="D50" s="91"/>
    </row>
    <row r="51" spans="1:4" ht="12.75">
      <c r="A51" s="95" t="s">
        <v>46</v>
      </c>
      <c r="B51" s="27" t="s">
        <v>314</v>
      </c>
      <c r="C51" s="27" t="s">
        <v>315</v>
      </c>
      <c r="D51" s="91">
        <f>D41+D47</f>
        <v>55480462</v>
      </c>
    </row>
    <row r="52" spans="1:4" ht="12.75">
      <c r="A52" s="94"/>
      <c r="B52" s="94"/>
      <c r="C52" s="27"/>
      <c r="D52" s="100"/>
    </row>
    <row r="53" spans="1:4" ht="12.75">
      <c r="A53" s="346" t="s">
        <v>490</v>
      </c>
      <c r="B53" s="346"/>
      <c r="C53" s="346"/>
      <c r="D53" s="91">
        <v>9</v>
      </c>
    </row>
    <row r="54" spans="1:4" ht="12.75">
      <c r="A54" s="101"/>
      <c r="B54" s="102" t="s">
        <v>607</v>
      </c>
      <c r="C54" s="103"/>
      <c r="D54" s="91">
        <v>1</v>
      </c>
    </row>
    <row r="55" spans="1:4" ht="12.75">
      <c r="A55" s="101"/>
      <c r="B55" s="102" t="s">
        <v>608</v>
      </c>
      <c r="C55" s="103"/>
      <c r="D55" s="91">
        <v>8</v>
      </c>
    </row>
    <row r="56" spans="1:4" ht="12.75">
      <c r="A56" s="346" t="s">
        <v>492</v>
      </c>
      <c r="B56" s="346"/>
      <c r="C56" s="346"/>
      <c r="D56" s="91">
        <v>0</v>
      </c>
    </row>
  </sheetData>
  <sheetProtection/>
  <mergeCells count="6">
    <mergeCell ref="A1:D1"/>
    <mergeCell ref="B2:D2"/>
    <mergeCell ref="B3:D3"/>
    <mergeCell ref="A5:D5"/>
    <mergeCell ref="A53:C53"/>
    <mergeCell ref="A56:C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D7" sqref="D7:D9"/>
    </sheetView>
  </sheetViews>
  <sheetFormatPr defaultColWidth="9.140625" defaultRowHeight="12.75"/>
  <cols>
    <col min="1" max="1" width="4.57421875" style="15" customWidth="1"/>
    <col min="2" max="2" width="45.140625" style="15" customWidth="1"/>
    <col min="3" max="3" width="4.7109375" style="15" customWidth="1"/>
    <col min="4" max="5" width="8.7109375" style="15" customWidth="1"/>
    <col min="6" max="7" width="8.140625" style="15" customWidth="1"/>
    <col min="8" max="16384" width="9.140625" style="15" customWidth="1"/>
  </cols>
  <sheetData>
    <row r="1" spans="1:8" ht="9.75">
      <c r="A1" s="225" t="s">
        <v>650</v>
      </c>
      <c r="B1" s="225"/>
      <c r="C1" s="225"/>
      <c r="D1" s="225"/>
      <c r="E1" s="225"/>
      <c r="F1" s="225"/>
      <c r="G1" s="225"/>
      <c r="H1" s="16"/>
    </row>
    <row r="2" spans="1:8" ht="9.75">
      <c r="A2" s="226" t="s">
        <v>596</v>
      </c>
      <c r="B2" s="226"/>
      <c r="C2" s="226"/>
      <c r="D2" s="226"/>
      <c r="E2" s="226"/>
      <c r="F2" s="226"/>
      <c r="G2" s="226"/>
      <c r="H2" s="17"/>
    </row>
    <row r="3" spans="1:8" ht="9.75">
      <c r="A3" s="227" t="s">
        <v>629</v>
      </c>
      <c r="B3" s="227"/>
      <c r="C3" s="227"/>
      <c r="D3" s="227"/>
      <c r="E3" s="227"/>
      <c r="F3" s="227"/>
      <c r="G3" s="227"/>
      <c r="H3" s="19"/>
    </row>
    <row r="4" spans="1:8" ht="9.75">
      <c r="A4" s="228" t="s">
        <v>641</v>
      </c>
      <c r="B4" s="228"/>
      <c r="C4" s="228"/>
      <c r="D4" s="228"/>
      <c r="E4" s="228"/>
      <c r="F4" s="228"/>
      <c r="G4" s="228"/>
      <c r="H4" s="16"/>
    </row>
    <row r="5" spans="1:7" ht="38.25" customHeight="1">
      <c r="A5" s="21" t="s">
        <v>1</v>
      </c>
      <c r="B5" s="22" t="s">
        <v>2</v>
      </c>
      <c r="C5" s="21" t="s">
        <v>3</v>
      </c>
      <c r="D5" s="21" t="s">
        <v>4</v>
      </c>
      <c r="E5" s="21" t="s">
        <v>594</v>
      </c>
      <c r="F5" s="21" t="s">
        <v>593</v>
      </c>
      <c r="G5" s="21" t="s">
        <v>6</v>
      </c>
    </row>
    <row r="6" spans="1:7" ht="13.5" customHeight="1">
      <c r="A6" s="23" t="s">
        <v>7</v>
      </c>
      <c r="B6" s="24" t="s">
        <v>238</v>
      </c>
      <c r="C6" s="23"/>
      <c r="D6" s="25">
        <f>SUM(D7:D11)</f>
        <v>142424720</v>
      </c>
      <c r="E6" s="25">
        <f>SUM(E7:E11)</f>
        <v>55480462</v>
      </c>
      <c r="F6" s="25">
        <f>SUM(F7:F11)</f>
        <v>48322000</v>
      </c>
      <c r="G6" s="25">
        <f aca="true" t="shared" si="0" ref="G6:G37">SUM(D6:F6)</f>
        <v>246227182</v>
      </c>
    </row>
    <row r="7" spans="1:7" ht="9.75">
      <c r="A7" s="26" t="s">
        <v>10</v>
      </c>
      <c r="B7" s="27" t="s">
        <v>239</v>
      </c>
      <c r="C7" s="27" t="s">
        <v>240</v>
      </c>
      <c r="D7" s="27">
        <v>62128000</v>
      </c>
      <c r="E7" s="27">
        <v>39856000</v>
      </c>
      <c r="F7" s="28">
        <v>27977000</v>
      </c>
      <c r="G7" s="29">
        <f t="shared" si="0"/>
        <v>129961000</v>
      </c>
    </row>
    <row r="8" spans="1:7" ht="13.5" customHeight="1">
      <c r="A8" s="26" t="s">
        <v>13</v>
      </c>
      <c r="B8" s="30" t="s">
        <v>241</v>
      </c>
      <c r="C8" s="27" t="s">
        <v>242</v>
      </c>
      <c r="D8" s="27">
        <v>9213000</v>
      </c>
      <c r="E8" s="27">
        <v>7550000</v>
      </c>
      <c r="F8" s="27">
        <v>5485000</v>
      </c>
      <c r="G8" s="29">
        <f t="shared" si="0"/>
        <v>22248000</v>
      </c>
    </row>
    <row r="9" spans="1:7" ht="9.75">
      <c r="A9" s="26" t="s">
        <v>16</v>
      </c>
      <c r="B9" s="27" t="s">
        <v>243</v>
      </c>
      <c r="C9" s="27" t="s">
        <v>244</v>
      </c>
      <c r="D9" s="27">
        <v>51712720</v>
      </c>
      <c r="E9" s="27">
        <v>8074462</v>
      </c>
      <c r="F9" s="27">
        <v>14860000</v>
      </c>
      <c r="G9" s="29">
        <f t="shared" si="0"/>
        <v>74647182</v>
      </c>
    </row>
    <row r="10" spans="1:7" ht="9.75">
      <c r="A10" s="26" t="s">
        <v>19</v>
      </c>
      <c r="B10" s="27" t="s">
        <v>245</v>
      </c>
      <c r="C10" s="27" t="s">
        <v>246</v>
      </c>
      <c r="D10" s="27">
        <v>14871000</v>
      </c>
      <c r="E10" s="27"/>
      <c r="F10" s="27"/>
      <c r="G10" s="29">
        <f t="shared" si="0"/>
        <v>14871000</v>
      </c>
    </row>
    <row r="11" spans="1:7" ht="9.75">
      <c r="A11" s="26" t="s">
        <v>22</v>
      </c>
      <c r="B11" s="27" t="s">
        <v>247</v>
      </c>
      <c r="C11" s="27" t="s">
        <v>248</v>
      </c>
      <c r="D11" s="27">
        <v>4500000</v>
      </c>
      <c r="E11" s="27"/>
      <c r="F11" s="27"/>
      <c r="G11" s="29">
        <f t="shared" si="0"/>
        <v>4500000</v>
      </c>
    </row>
    <row r="12" spans="1:7" ht="11.25" customHeight="1">
      <c r="A12" s="31" t="s">
        <v>249</v>
      </c>
      <c r="B12" s="27" t="s">
        <v>250</v>
      </c>
      <c r="C12" s="27" t="s">
        <v>251</v>
      </c>
      <c r="D12" s="27">
        <v>1000000</v>
      </c>
      <c r="E12" s="27"/>
      <c r="F12" s="27"/>
      <c r="G12" s="29">
        <f t="shared" si="0"/>
        <v>1000000</v>
      </c>
    </row>
    <row r="13" spans="1:7" ht="22.5" customHeight="1">
      <c r="A13" s="31" t="s">
        <v>252</v>
      </c>
      <c r="B13" s="30" t="s">
        <v>253</v>
      </c>
      <c r="C13" s="27" t="s">
        <v>254</v>
      </c>
      <c r="D13" s="27"/>
      <c r="E13" s="27"/>
      <c r="F13" s="27"/>
      <c r="G13" s="29">
        <f t="shared" si="0"/>
        <v>0</v>
      </c>
    </row>
    <row r="14" spans="1:7" ht="23.25" customHeight="1">
      <c r="A14" s="31" t="s">
        <v>255</v>
      </c>
      <c r="B14" s="30" t="s">
        <v>256</v>
      </c>
      <c r="C14" s="27" t="s">
        <v>257</v>
      </c>
      <c r="D14" s="27"/>
      <c r="E14" s="27"/>
      <c r="F14" s="27"/>
      <c r="G14" s="29">
        <f t="shared" si="0"/>
        <v>0</v>
      </c>
    </row>
    <row r="15" spans="1:7" ht="19.5">
      <c r="A15" s="31" t="s">
        <v>258</v>
      </c>
      <c r="B15" s="30" t="s">
        <v>259</v>
      </c>
      <c r="C15" s="27" t="s">
        <v>260</v>
      </c>
      <c r="D15" s="27"/>
      <c r="E15" s="27"/>
      <c r="F15" s="27"/>
      <c r="G15" s="29">
        <f t="shared" si="0"/>
        <v>0</v>
      </c>
    </row>
    <row r="16" spans="1:7" ht="9.75">
      <c r="A16" s="31" t="s">
        <v>261</v>
      </c>
      <c r="B16" s="30" t="s">
        <v>262</v>
      </c>
      <c r="C16" s="27" t="s">
        <v>263</v>
      </c>
      <c r="D16" s="27">
        <v>3500000</v>
      </c>
      <c r="E16" s="27"/>
      <c r="F16" s="27"/>
      <c r="G16" s="29">
        <f t="shared" si="0"/>
        <v>3500000</v>
      </c>
    </row>
    <row r="17" spans="1:7" ht="19.5">
      <c r="A17" s="31" t="s">
        <v>264</v>
      </c>
      <c r="B17" s="30" t="s">
        <v>265</v>
      </c>
      <c r="C17" s="27" t="s">
        <v>266</v>
      </c>
      <c r="D17" s="27"/>
      <c r="E17" s="27"/>
      <c r="F17" s="27"/>
      <c r="G17" s="29">
        <f t="shared" si="0"/>
        <v>0</v>
      </c>
    </row>
    <row r="18" spans="1:7" ht="19.5">
      <c r="A18" s="31" t="s">
        <v>267</v>
      </c>
      <c r="B18" s="30" t="s">
        <v>268</v>
      </c>
      <c r="C18" s="27" t="s">
        <v>269</v>
      </c>
      <c r="D18" s="27"/>
      <c r="E18" s="27"/>
      <c r="F18" s="27"/>
      <c r="G18" s="29">
        <f t="shared" si="0"/>
        <v>0</v>
      </c>
    </row>
    <row r="19" spans="1:7" ht="9.75">
      <c r="A19" s="31" t="s">
        <v>270</v>
      </c>
      <c r="B19" s="27" t="s">
        <v>271</v>
      </c>
      <c r="C19" s="27" t="s">
        <v>272</v>
      </c>
      <c r="D19" s="27"/>
      <c r="E19" s="27"/>
      <c r="F19" s="27"/>
      <c r="G19" s="29">
        <f t="shared" si="0"/>
        <v>0</v>
      </c>
    </row>
    <row r="20" spans="1:7" ht="9.75">
      <c r="A20" s="31" t="s">
        <v>273</v>
      </c>
      <c r="B20" s="27" t="s">
        <v>274</v>
      </c>
      <c r="C20" s="27" t="s">
        <v>275</v>
      </c>
      <c r="D20" s="27"/>
      <c r="E20" s="27"/>
      <c r="F20" s="27"/>
      <c r="G20" s="29">
        <f t="shared" si="0"/>
        <v>0</v>
      </c>
    </row>
    <row r="21" spans="1:7" ht="9.75">
      <c r="A21" s="31" t="s">
        <v>276</v>
      </c>
      <c r="B21" s="30" t="s">
        <v>277</v>
      </c>
      <c r="C21" s="27" t="s">
        <v>278</v>
      </c>
      <c r="D21" s="27"/>
      <c r="E21" s="27"/>
      <c r="F21" s="27"/>
      <c r="G21" s="29">
        <f t="shared" si="0"/>
        <v>0</v>
      </c>
    </row>
    <row r="22" spans="1:7" ht="9.75">
      <c r="A22" s="32" t="s">
        <v>28</v>
      </c>
      <c r="B22" s="28" t="s">
        <v>279</v>
      </c>
      <c r="C22" s="28"/>
      <c r="D22" s="28">
        <f>D23+D24+D25</f>
        <v>94252000</v>
      </c>
      <c r="E22" s="28">
        <f>E23+E24+E25</f>
        <v>0</v>
      </c>
      <c r="F22" s="28">
        <f>F23+F24+F25</f>
        <v>635000</v>
      </c>
      <c r="G22" s="29">
        <f t="shared" si="0"/>
        <v>94887000</v>
      </c>
    </row>
    <row r="23" spans="1:7" ht="9.75">
      <c r="A23" s="31" t="s">
        <v>31</v>
      </c>
      <c r="B23" s="27" t="s">
        <v>280</v>
      </c>
      <c r="C23" s="27" t="s">
        <v>281</v>
      </c>
      <c r="D23" s="27">
        <v>1542000</v>
      </c>
      <c r="E23" s="27"/>
      <c r="F23" s="27">
        <v>635000</v>
      </c>
      <c r="G23" s="29">
        <f t="shared" si="0"/>
        <v>2177000</v>
      </c>
    </row>
    <row r="24" spans="1:7" ht="9.75">
      <c r="A24" s="31" t="s">
        <v>34</v>
      </c>
      <c r="B24" s="27" t="s">
        <v>282</v>
      </c>
      <c r="C24" s="27" t="s">
        <v>283</v>
      </c>
      <c r="D24" s="27">
        <v>92710000</v>
      </c>
      <c r="E24" s="27"/>
      <c r="F24" s="27"/>
      <c r="G24" s="29">
        <f t="shared" si="0"/>
        <v>92710000</v>
      </c>
    </row>
    <row r="25" spans="1:7" ht="9.75">
      <c r="A25" s="31" t="s">
        <v>37</v>
      </c>
      <c r="B25" s="30" t="s">
        <v>284</v>
      </c>
      <c r="C25" s="27" t="s">
        <v>285</v>
      </c>
      <c r="D25" s="27"/>
      <c r="E25" s="27"/>
      <c r="F25" s="27">
        <f>SUM(F26:F33)</f>
        <v>0</v>
      </c>
      <c r="G25" s="29">
        <f t="shared" si="0"/>
        <v>0</v>
      </c>
    </row>
    <row r="26" spans="1:7" ht="22.5" customHeight="1">
      <c r="A26" s="31" t="s">
        <v>286</v>
      </c>
      <c r="B26" s="30" t="s">
        <v>287</v>
      </c>
      <c r="C26" s="27" t="s">
        <v>288</v>
      </c>
      <c r="D26" s="27"/>
      <c r="E26" s="27"/>
      <c r="F26" s="27"/>
      <c r="G26" s="29">
        <f t="shared" si="0"/>
        <v>0</v>
      </c>
    </row>
    <row r="27" spans="1:7" ht="24.75" customHeight="1">
      <c r="A27" s="31" t="s">
        <v>289</v>
      </c>
      <c r="B27" s="30" t="s">
        <v>290</v>
      </c>
      <c r="C27" s="27" t="s">
        <v>291</v>
      </c>
      <c r="D27" s="27"/>
      <c r="E27" s="27"/>
      <c r="F27" s="27"/>
      <c r="G27" s="29">
        <f t="shared" si="0"/>
        <v>0</v>
      </c>
    </row>
    <row r="28" spans="1:7" ht="19.5">
      <c r="A28" s="31" t="s">
        <v>292</v>
      </c>
      <c r="B28" s="30" t="s">
        <v>293</v>
      </c>
      <c r="C28" s="27" t="s">
        <v>294</v>
      </c>
      <c r="D28" s="27"/>
      <c r="E28" s="27"/>
      <c r="F28" s="27"/>
      <c r="G28" s="29">
        <f t="shared" si="0"/>
        <v>0</v>
      </c>
    </row>
    <row r="29" spans="1:7" ht="9.75">
      <c r="A29" s="31" t="s">
        <v>295</v>
      </c>
      <c r="B29" s="30" t="s">
        <v>296</v>
      </c>
      <c r="C29" s="27" t="s">
        <v>297</v>
      </c>
      <c r="D29" s="27">
        <v>0</v>
      </c>
      <c r="E29" s="27">
        <v>0</v>
      </c>
      <c r="F29" s="27">
        <v>0</v>
      </c>
      <c r="G29" s="29">
        <f t="shared" si="0"/>
        <v>0</v>
      </c>
    </row>
    <row r="30" spans="1:7" ht="19.5">
      <c r="A30" s="31" t="s">
        <v>298</v>
      </c>
      <c r="B30" s="30" t="s">
        <v>299</v>
      </c>
      <c r="C30" s="27" t="s">
        <v>300</v>
      </c>
      <c r="D30" s="27"/>
      <c r="E30" s="27"/>
      <c r="F30" s="27"/>
      <c r="G30" s="29">
        <f t="shared" si="0"/>
        <v>0</v>
      </c>
    </row>
    <row r="31" spans="1:7" ht="19.5">
      <c r="A31" s="31" t="s">
        <v>301</v>
      </c>
      <c r="B31" s="30" t="s">
        <v>302</v>
      </c>
      <c r="C31" s="27" t="s">
        <v>303</v>
      </c>
      <c r="D31" s="27"/>
      <c r="E31" s="27"/>
      <c r="F31" s="27"/>
      <c r="G31" s="29">
        <f t="shared" si="0"/>
        <v>0</v>
      </c>
    </row>
    <row r="32" spans="1:7" ht="16.5" customHeight="1">
      <c r="A32" s="31" t="s">
        <v>304</v>
      </c>
      <c r="B32" s="27" t="s">
        <v>305</v>
      </c>
      <c r="C32" s="27" t="s">
        <v>306</v>
      </c>
      <c r="D32" s="27"/>
      <c r="E32" s="27"/>
      <c r="F32" s="27"/>
      <c r="G32" s="29">
        <f t="shared" si="0"/>
        <v>0</v>
      </c>
    </row>
    <row r="33" spans="1:7" ht="9.75">
      <c r="A33" s="31" t="s">
        <v>307</v>
      </c>
      <c r="B33" s="30" t="s">
        <v>308</v>
      </c>
      <c r="C33" s="27" t="s">
        <v>309</v>
      </c>
      <c r="D33" s="27">
        <v>0</v>
      </c>
      <c r="E33" s="27"/>
      <c r="F33" s="27"/>
      <c r="G33" s="29">
        <f t="shared" si="0"/>
        <v>0</v>
      </c>
    </row>
    <row r="34" spans="1:7" ht="9.75">
      <c r="A34" s="32" t="s">
        <v>46</v>
      </c>
      <c r="B34" s="28" t="s">
        <v>310</v>
      </c>
      <c r="C34" s="27" t="s">
        <v>311</v>
      </c>
      <c r="D34" s="27">
        <v>1000000</v>
      </c>
      <c r="E34" s="27">
        <f>SUM(E35:E36)</f>
        <v>0</v>
      </c>
      <c r="F34" s="27">
        <f>SUM(F35:F36)</f>
        <v>0</v>
      </c>
      <c r="G34" s="29">
        <f t="shared" si="0"/>
        <v>1000000</v>
      </c>
    </row>
    <row r="35" spans="1:7" ht="9.75">
      <c r="A35" s="31" t="s">
        <v>49</v>
      </c>
      <c r="B35" s="27" t="s">
        <v>312</v>
      </c>
      <c r="C35" s="27"/>
      <c r="D35" s="27">
        <v>1000000</v>
      </c>
      <c r="E35" s="27"/>
      <c r="F35" s="27"/>
      <c r="G35" s="29">
        <f t="shared" si="0"/>
        <v>1000000</v>
      </c>
    </row>
    <row r="36" spans="1:7" ht="9.75">
      <c r="A36" s="31" t="s">
        <v>52</v>
      </c>
      <c r="B36" s="27" t="s">
        <v>313</v>
      </c>
      <c r="C36" s="27"/>
      <c r="D36" s="27"/>
      <c r="E36" s="27"/>
      <c r="F36" s="27"/>
      <c r="G36" s="29">
        <f t="shared" si="0"/>
        <v>0</v>
      </c>
    </row>
    <row r="37" spans="1:7" ht="9.75">
      <c r="A37" s="32" t="s">
        <v>64</v>
      </c>
      <c r="B37" s="33" t="s">
        <v>314</v>
      </c>
      <c r="C37" s="28" t="s">
        <v>315</v>
      </c>
      <c r="D37" s="28">
        <f>D6+D22+D34</f>
        <v>237676720</v>
      </c>
      <c r="E37" s="28">
        <f>E6+E22+E34</f>
        <v>55480462</v>
      </c>
      <c r="F37" s="28">
        <f>F6+F22+F34</f>
        <v>48957000</v>
      </c>
      <c r="G37" s="29">
        <f t="shared" si="0"/>
        <v>342114182</v>
      </c>
    </row>
    <row r="38" spans="1:7" ht="9.75">
      <c r="A38" s="32" t="s">
        <v>84</v>
      </c>
      <c r="B38" s="28" t="s">
        <v>316</v>
      </c>
      <c r="C38" s="28" t="s">
        <v>317</v>
      </c>
      <c r="D38" s="27"/>
      <c r="E38" s="27"/>
      <c r="F38" s="27"/>
      <c r="G38" s="29">
        <f aca="true" t="shared" si="1" ref="G38:G59">SUM(D38:F38)</f>
        <v>0</v>
      </c>
    </row>
    <row r="39" spans="1:7" ht="9.75">
      <c r="A39" s="31" t="s">
        <v>87</v>
      </c>
      <c r="B39" s="27" t="s">
        <v>318</v>
      </c>
      <c r="C39" s="27" t="s">
        <v>319</v>
      </c>
      <c r="D39" s="27"/>
      <c r="E39" s="27"/>
      <c r="F39" s="27"/>
      <c r="G39" s="29">
        <f t="shared" si="1"/>
        <v>0</v>
      </c>
    </row>
    <row r="40" spans="1:7" ht="10.5" customHeight="1">
      <c r="A40" s="31" t="s">
        <v>90</v>
      </c>
      <c r="B40" s="27" t="s">
        <v>320</v>
      </c>
      <c r="C40" s="27" t="s">
        <v>321</v>
      </c>
      <c r="D40" s="27"/>
      <c r="E40" s="27"/>
      <c r="F40" s="27"/>
      <c r="G40" s="29">
        <f t="shared" si="1"/>
        <v>0</v>
      </c>
    </row>
    <row r="41" spans="1:7" ht="9.75">
      <c r="A41" s="31" t="s">
        <v>93</v>
      </c>
      <c r="B41" s="27" t="s">
        <v>322</v>
      </c>
      <c r="C41" s="27" t="s">
        <v>323</v>
      </c>
      <c r="D41" s="27"/>
      <c r="E41" s="27"/>
      <c r="F41" s="27"/>
      <c r="G41" s="29">
        <f t="shared" si="1"/>
        <v>0</v>
      </c>
    </row>
    <row r="42" spans="1:7" ht="9.75">
      <c r="A42" s="31" t="s">
        <v>117</v>
      </c>
      <c r="B42" s="28" t="s">
        <v>324</v>
      </c>
      <c r="C42" s="28" t="s">
        <v>325</v>
      </c>
      <c r="D42" s="27"/>
      <c r="E42" s="27"/>
      <c r="F42" s="27"/>
      <c r="G42" s="29">
        <f t="shared" si="1"/>
        <v>0</v>
      </c>
    </row>
    <row r="43" spans="1:7" ht="9.75">
      <c r="A43" s="31" t="s">
        <v>121</v>
      </c>
      <c r="B43" s="27" t="s">
        <v>326</v>
      </c>
      <c r="C43" s="27" t="s">
        <v>327</v>
      </c>
      <c r="D43" s="27"/>
      <c r="E43" s="27"/>
      <c r="F43" s="27"/>
      <c r="G43" s="29">
        <f t="shared" si="1"/>
        <v>0</v>
      </c>
    </row>
    <row r="44" spans="1:7" ht="11.25" customHeight="1">
      <c r="A44" s="31" t="s">
        <v>124</v>
      </c>
      <c r="B44" s="27" t="s">
        <v>328</v>
      </c>
      <c r="C44" s="27" t="s">
        <v>329</v>
      </c>
      <c r="D44" s="27"/>
      <c r="E44" s="27"/>
      <c r="F44" s="27"/>
      <c r="G44" s="29">
        <f t="shared" si="1"/>
        <v>0</v>
      </c>
    </row>
    <row r="45" spans="1:7" ht="9.75">
      <c r="A45" s="31" t="s">
        <v>127</v>
      </c>
      <c r="B45" s="27" t="s">
        <v>330</v>
      </c>
      <c r="C45" s="27" t="s">
        <v>331</v>
      </c>
      <c r="D45" s="27"/>
      <c r="E45" s="27"/>
      <c r="F45" s="27"/>
      <c r="G45" s="29">
        <f t="shared" si="1"/>
        <v>0</v>
      </c>
    </row>
    <row r="46" spans="1:7" ht="9.75">
      <c r="A46" s="31" t="s">
        <v>130</v>
      </c>
      <c r="B46" s="27" t="s">
        <v>332</v>
      </c>
      <c r="C46" s="27" t="s">
        <v>333</v>
      </c>
      <c r="D46" s="27"/>
      <c r="E46" s="27"/>
      <c r="F46" s="27"/>
      <c r="G46" s="29">
        <f t="shared" si="1"/>
        <v>0</v>
      </c>
    </row>
    <row r="47" spans="1:7" ht="9.75">
      <c r="A47" s="32" t="s">
        <v>136</v>
      </c>
      <c r="B47" s="28" t="s">
        <v>334</v>
      </c>
      <c r="C47" s="28" t="s">
        <v>335</v>
      </c>
      <c r="D47" s="27">
        <f>SUM(D48:D52)</f>
        <v>98041280</v>
      </c>
      <c r="E47" s="27">
        <f>SUM(E48:E52)</f>
        <v>0</v>
      </c>
      <c r="F47" s="27">
        <f>SUM(F48:F52)</f>
        <v>0</v>
      </c>
      <c r="G47" s="29">
        <f t="shared" si="1"/>
        <v>98041280</v>
      </c>
    </row>
    <row r="48" spans="1:7" ht="9.75">
      <c r="A48" s="31" t="s">
        <v>139</v>
      </c>
      <c r="B48" s="27" t="s">
        <v>336</v>
      </c>
      <c r="C48" s="27" t="s">
        <v>337</v>
      </c>
      <c r="D48" s="27"/>
      <c r="E48" s="27"/>
      <c r="F48" s="27"/>
      <c r="G48" s="29">
        <f t="shared" si="1"/>
        <v>0</v>
      </c>
    </row>
    <row r="49" spans="1:7" ht="9.75">
      <c r="A49" s="31" t="s">
        <v>142</v>
      </c>
      <c r="B49" s="27" t="s">
        <v>338</v>
      </c>
      <c r="C49" s="27" t="s">
        <v>339</v>
      </c>
      <c r="D49" s="27">
        <v>5071280</v>
      </c>
      <c r="E49" s="27"/>
      <c r="F49" s="27"/>
      <c r="G49" s="29">
        <f t="shared" si="1"/>
        <v>5071280</v>
      </c>
    </row>
    <row r="50" spans="1:7" ht="9.75">
      <c r="A50" s="31" t="s">
        <v>145</v>
      </c>
      <c r="B50" s="27" t="s">
        <v>340</v>
      </c>
      <c r="C50" s="27" t="s">
        <v>341</v>
      </c>
      <c r="D50" s="27">
        <v>92970000</v>
      </c>
      <c r="E50" s="27"/>
      <c r="F50" s="27"/>
      <c r="G50" s="29">
        <f t="shared" si="1"/>
        <v>92970000</v>
      </c>
    </row>
    <row r="51" spans="1:7" ht="9.75">
      <c r="A51" s="31" t="s">
        <v>342</v>
      </c>
      <c r="B51" s="27" t="s">
        <v>343</v>
      </c>
      <c r="C51" s="27" t="s">
        <v>344</v>
      </c>
      <c r="D51" s="27"/>
      <c r="E51" s="27"/>
      <c r="F51" s="27"/>
      <c r="G51" s="29">
        <f t="shared" si="1"/>
        <v>0</v>
      </c>
    </row>
    <row r="52" spans="1:7" ht="9.75">
      <c r="A52" s="31" t="s">
        <v>345</v>
      </c>
      <c r="B52" s="27" t="s">
        <v>346</v>
      </c>
      <c r="C52" s="27" t="s">
        <v>347</v>
      </c>
      <c r="D52" s="27"/>
      <c r="E52" s="27"/>
      <c r="F52" s="27"/>
      <c r="G52" s="29">
        <f t="shared" si="1"/>
        <v>0</v>
      </c>
    </row>
    <row r="53" spans="1:7" ht="9.75">
      <c r="A53" s="32" t="s">
        <v>148</v>
      </c>
      <c r="B53" s="28" t="s">
        <v>348</v>
      </c>
      <c r="C53" s="28" t="s">
        <v>349</v>
      </c>
      <c r="D53" s="27"/>
      <c r="E53" s="27"/>
      <c r="F53" s="27"/>
      <c r="G53" s="29">
        <f t="shared" si="1"/>
        <v>0</v>
      </c>
    </row>
    <row r="54" spans="1:7" ht="9.75">
      <c r="A54" s="31" t="s">
        <v>151</v>
      </c>
      <c r="B54" s="27" t="s">
        <v>350</v>
      </c>
      <c r="C54" s="27" t="s">
        <v>351</v>
      </c>
      <c r="D54" s="27"/>
      <c r="E54" s="27"/>
      <c r="F54" s="27"/>
      <c r="G54" s="29">
        <f t="shared" si="1"/>
        <v>0</v>
      </c>
    </row>
    <row r="55" spans="1:7" ht="9.75">
      <c r="A55" s="31" t="s">
        <v>157</v>
      </c>
      <c r="B55" s="27" t="s">
        <v>352</v>
      </c>
      <c r="C55" s="27" t="s">
        <v>353</v>
      </c>
      <c r="D55" s="27"/>
      <c r="E55" s="27"/>
      <c r="F55" s="27"/>
      <c r="G55" s="29">
        <f t="shared" si="1"/>
        <v>0</v>
      </c>
    </row>
    <row r="56" spans="1:7" ht="9.75">
      <c r="A56" s="31" t="s">
        <v>354</v>
      </c>
      <c r="B56" s="27" t="s">
        <v>355</v>
      </c>
      <c r="C56" s="27" t="s">
        <v>356</v>
      </c>
      <c r="D56" s="27"/>
      <c r="E56" s="27"/>
      <c r="F56" s="27"/>
      <c r="G56" s="29">
        <f t="shared" si="1"/>
        <v>0</v>
      </c>
    </row>
    <row r="57" spans="1:7" ht="9.75">
      <c r="A57" s="31" t="s">
        <v>357</v>
      </c>
      <c r="B57" s="27" t="s">
        <v>358</v>
      </c>
      <c r="C57" s="27" t="s">
        <v>359</v>
      </c>
      <c r="D57" s="27"/>
      <c r="E57" s="27"/>
      <c r="F57" s="27"/>
      <c r="G57" s="29">
        <f t="shared" si="1"/>
        <v>0</v>
      </c>
    </row>
    <row r="58" spans="1:7" ht="9.75">
      <c r="A58" s="32" t="s">
        <v>160</v>
      </c>
      <c r="B58" s="28" t="s">
        <v>360</v>
      </c>
      <c r="C58" s="28" t="s">
        <v>361</v>
      </c>
      <c r="D58" s="28">
        <f>D38+D42+D47+D53</f>
        <v>98041280</v>
      </c>
      <c r="E58" s="28">
        <f>E38+E42+E47+E53</f>
        <v>0</v>
      </c>
      <c r="F58" s="28">
        <f>F38+F42+F47+F53</f>
        <v>0</v>
      </c>
      <c r="G58" s="29">
        <f t="shared" si="1"/>
        <v>98041280</v>
      </c>
    </row>
    <row r="59" spans="1:7" ht="11.25" customHeight="1">
      <c r="A59" s="28" t="s">
        <v>163</v>
      </c>
      <c r="B59" s="28" t="s">
        <v>362</v>
      </c>
      <c r="C59" s="28"/>
      <c r="D59" s="28">
        <f>D37+D58</f>
        <v>335718000</v>
      </c>
      <c r="E59" s="28">
        <f>E37+E58</f>
        <v>55480462</v>
      </c>
      <c r="F59" s="28">
        <f>F37+F58</f>
        <v>48957000</v>
      </c>
      <c r="G59" s="25">
        <f t="shared" si="1"/>
        <v>440155462</v>
      </c>
    </row>
  </sheetData>
  <sheetProtection selectLockedCells="1" selectUnlockedCells="1"/>
  <mergeCells count="4">
    <mergeCell ref="A1:G1"/>
    <mergeCell ref="A2:G2"/>
    <mergeCell ref="A3:G3"/>
    <mergeCell ref="A4:G4"/>
  </mergeCells>
  <printOptions/>
  <pageMargins left="0.5118055555555555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57"/>
  <sheetViews>
    <sheetView zoomScale="115" zoomScaleNormal="115" zoomScalePageLayoutView="0" workbookViewId="0" topLeftCell="A1">
      <selection activeCell="A1" sqref="A1:D1"/>
    </sheetView>
  </sheetViews>
  <sheetFormatPr defaultColWidth="9.140625" defaultRowHeight="12.75"/>
  <cols>
    <col min="1" max="1" width="10.57421875" style="15" customWidth="1"/>
    <col min="2" max="2" width="60.7109375" style="15" customWidth="1"/>
    <col min="3" max="3" width="4.7109375" style="15" customWidth="1"/>
    <col min="4" max="4" width="9.57421875" style="15" customWidth="1"/>
    <col min="5" max="16384" width="9.140625" style="15" customWidth="1"/>
  </cols>
  <sheetData>
    <row r="1" spans="1:4" ht="9.75">
      <c r="A1" s="225" t="s">
        <v>666</v>
      </c>
      <c r="B1" s="225"/>
      <c r="C1" s="225"/>
      <c r="D1" s="225"/>
    </row>
    <row r="2" spans="1:4" ht="30.75" customHeight="1">
      <c r="A2" s="81" t="s">
        <v>480</v>
      </c>
      <c r="B2" s="347" t="s">
        <v>643</v>
      </c>
      <c r="C2" s="347"/>
      <c r="D2" s="347"/>
    </row>
    <row r="3" spans="1:4" ht="26.25" customHeight="1">
      <c r="A3" s="82" t="s">
        <v>481</v>
      </c>
      <c r="B3" s="348" t="s">
        <v>493</v>
      </c>
      <c r="C3" s="348"/>
      <c r="D3" s="348"/>
    </row>
    <row r="4" spans="1:4" ht="12.75">
      <c r="A4" s="18"/>
      <c r="B4" s="56"/>
      <c r="C4" s="93"/>
      <c r="D4" s="93"/>
    </row>
    <row r="5" spans="1:4" ht="12.75" customHeight="1">
      <c r="A5" s="349" t="s">
        <v>0</v>
      </c>
      <c r="B5" s="349"/>
      <c r="C5" s="349"/>
      <c r="D5" s="349"/>
    </row>
    <row r="6" spans="1:4" ht="31.5" customHeight="1">
      <c r="A6" s="23" t="s">
        <v>1</v>
      </c>
      <c r="B6" s="57" t="s">
        <v>483</v>
      </c>
      <c r="C6" s="23" t="s">
        <v>3</v>
      </c>
      <c r="D6" s="21" t="s">
        <v>370</v>
      </c>
    </row>
    <row r="7" spans="1:5" ht="12.75" customHeight="1">
      <c r="A7" s="83" t="s">
        <v>7</v>
      </c>
      <c r="B7" s="23" t="s">
        <v>494</v>
      </c>
      <c r="C7" s="28"/>
      <c r="D7" s="21"/>
      <c r="E7" s="94"/>
    </row>
    <row r="8" spans="1:5" ht="9.75">
      <c r="A8" s="95" t="s">
        <v>10</v>
      </c>
      <c r="B8" s="28" t="s">
        <v>85</v>
      </c>
      <c r="C8" s="28" t="s">
        <v>86</v>
      </c>
      <c r="D8" s="91">
        <f>SUM(D10:D18)</f>
        <v>3956066</v>
      </c>
      <c r="E8" s="96"/>
    </row>
    <row r="9" spans="1:5" ht="9.75">
      <c r="A9" s="95" t="s">
        <v>13</v>
      </c>
      <c r="B9" s="27" t="s">
        <v>88</v>
      </c>
      <c r="C9" s="27" t="s">
        <v>89</v>
      </c>
      <c r="D9" s="91"/>
      <c r="E9" s="94"/>
    </row>
    <row r="10" spans="1:5" ht="9.75">
      <c r="A10" s="95" t="s">
        <v>16</v>
      </c>
      <c r="B10" s="27" t="s">
        <v>91</v>
      </c>
      <c r="C10" s="27" t="s">
        <v>92</v>
      </c>
      <c r="D10" s="91">
        <v>3000000</v>
      </c>
      <c r="E10" s="94"/>
    </row>
    <row r="11" spans="1:5" ht="9.75">
      <c r="A11" s="95" t="s">
        <v>19</v>
      </c>
      <c r="B11" s="27" t="s">
        <v>94</v>
      </c>
      <c r="C11" s="27" t="s">
        <v>95</v>
      </c>
      <c r="D11" s="91"/>
      <c r="E11" s="94"/>
    </row>
    <row r="12" spans="1:5" ht="9.75">
      <c r="A12" s="95" t="s">
        <v>22</v>
      </c>
      <c r="B12" s="27" t="s">
        <v>97</v>
      </c>
      <c r="C12" s="27" t="s">
        <v>98</v>
      </c>
      <c r="D12" s="91"/>
      <c r="E12" s="94"/>
    </row>
    <row r="13" spans="1:5" ht="9.75">
      <c r="A13" s="95" t="s">
        <v>25</v>
      </c>
      <c r="B13" s="27" t="s">
        <v>100</v>
      </c>
      <c r="C13" s="27" t="s">
        <v>101</v>
      </c>
      <c r="D13" s="91">
        <v>116066</v>
      </c>
      <c r="E13" s="94"/>
    </row>
    <row r="14" spans="1:5" ht="9.75">
      <c r="A14" s="95" t="s">
        <v>495</v>
      </c>
      <c r="B14" s="27" t="s">
        <v>103</v>
      </c>
      <c r="C14" s="27" t="s">
        <v>104</v>
      </c>
      <c r="D14" s="91">
        <v>840000</v>
      </c>
      <c r="E14" s="94"/>
    </row>
    <row r="15" spans="1:5" ht="9.75">
      <c r="A15" s="95" t="s">
        <v>496</v>
      </c>
      <c r="B15" s="27" t="s">
        <v>106</v>
      </c>
      <c r="C15" s="27" t="s">
        <v>107</v>
      </c>
      <c r="D15" s="91"/>
      <c r="E15" s="94"/>
    </row>
    <row r="16" spans="1:5" ht="9.75">
      <c r="A16" s="95" t="s">
        <v>497</v>
      </c>
      <c r="B16" s="27" t="s">
        <v>109</v>
      </c>
      <c r="C16" s="27" t="s">
        <v>110</v>
      </c>
      <c r="D16" s="91"/>
      <c r="E16" s="94"/>
    </row>
    <row r="17" spans="1:5" ht="9.75">
      <c r="A17" s="95" t="s">
        <v>498</v>
      </c>
      <c r="B17" s="27" t="s">
        <v>112</v>
      </c>
      <c r="C17" s="27" t="s">
        <v>113</v>
      </c>
      <c r="D17" s="91"/>
      <c r="E17" s="94"/>
    </row>
    <row r="18" spans="1:5" ht="9.75">
      <c r="A18" s="97" t="s">
        <v>499</v>
      </c>
      <c r="B18" s="27" t="s">
        <v>115</v>
      </c>
      <c r="C18" s="27" t="s">
        <v>116</v>
      </c>
      <c r="D18" s="83"/>
      <c r="E18" s="94"/>
    </row>
    <row r="19" spans="1:5" ht="9.75">
      <c r="A19" s="95" t="s">
        <v>28</v>
      </c>
      <c r="B19" s="28" t="s">
        <v>29</v>
      </c>
      <c r="C19" s="28" t="s">
        <v>30</v>
      </c>
      <c r="D19" s="91">
        <f>SUM(D20:D24)</f>
        <v>0</v>
      </c>
      <c r="E19" s="96"/>
    </row>
    <row r="20" spans="1:5" ht="9.75">
      <c r="A20" s="95" t="s">
        <v>31</v>
      </c>
      <c r="B20" s="27" t="s">
        <v>32</v>
      </c>
      <c r="C20" s="27" t="s">
        <v>33</v>
      </c>
      <c r="D20" s="91"/>
      <c r="E20" s="94"/>
    </row>
    <row r="21" spans="1:5" ht="9.75">
      <c r="A21" s="95" t="s">
        <v>34</v>
      </c>
      <c r="B21" s="27" t="s">
        <v>35</v>
      </c>
      <c r="C21" s="27" t="s">
        <v>36</v>
      </c>
      <c r="D21" s="91"/>
      <c r="E21" s="94"/>
    </row>
    <row r="22" spans="1:5" ht="9.75">
      <c r="A22" s="95" t="s">
        <v>37</v>
      </c>
      <c r="B22" s="27" t="s">
        <v>38</v>
      </c>
      <c r="C22" s="27" t="s">
        <v>39</v>
      </c>
      <c r="D22" s="91"/>
      <c r="E22" s="94"/>
    </row>
    <row r="23" spans="1:5" ht="9.75">
      <c r="A23" s="95" t="s">
        <v>40</v>
      </c>
      <c r="B23" s="27" t="s">
        <v>41</v>
      </c>
      <c r="C23" s="27" t="s">
        <v>42</v>
      </c>
      <c r="D23" s="91"/>
      <c r="E23" s="94"/>
    </row>
    <row r="24" spans="1:5" ht="9.75">
      <c r="A24" s="98" t="s">
        <v>46</v>
      </c>
      <c r="B24" s="27" t="s">
        <v>44</v>
      </c>
      <c r="C24" s="27" t="s">
        <v>45</v>
      </c>
      <c r="D24" s="91"/>
      <c r="E24" s="94"/>
    </row>
    <row r="25" spans="1:5" ht="9.75">
      <c r="A25" s="97" t="s">
        <v>64</v>
      </c>
      <c r="B25" s="28" t="s">
        <v>47</v>
      </c>
      <c r="C25" s="28" t="s">
        <v>48</v>
      </c>
      <c r="D25" s="91"/>
      <c r="E25" s="96"/>
    </row>
    <row r="26" spans="1:5" ht="9.75">
      <c r="A26" s="83" t="s">
        <v>84</v>
      </c>
      <c r="B26" s="28" t="s">
        <v>380</v>
      </c>
      <c r="C26" s="28" t="s">
        <v>66</v>
      </c>
      <c r="D26" s="91"/>
      <c r="E26" s="96"/>
    </row>
    <row r="27" spans="1:5" ht="9.75">
      <c r="A27" s="83" t="s">
        <v>117</v>
      </c>
      <c r="B27" s="28" t="s">
        <v>118</v>
      </c>
      <c r="C27" s="28" t="s">
        <v>119</v>
      </c>
      <c r="D27" s="91"/>
      <c r="E27" s="96"/>
    </row>
    <row r="28" spans="1:5" ht="9.75">
      <c r="A28" s="83" t="s">
        <v>148</v>
      </c>
      <c r="B28" s="28" t="s">
        <v>137</v>
      </c>
      <c r="C28" s="28" t="s">
        <v>138</v>
      </c>
      <c r="D28" s="91"/>
      <c r="E28" s="96"/>
    </row>
    <row r="29" spans="1:5" ht="9.75">
      <c r="A29" s="97" t="s">
        <v>160</v>
      </c>
      <c r="B29" s="28" t="s">
        <v>149</v>
      </c>
      <c r="C29" s="28" t="s">
        <v>150</v>
      </c>
      <c r="D29" s="91"/>
      <c r="E29" s="96"/>
    </row>
    <row r="30" spans="1:5" ht="9.75">
      <c r="A30" s="97" t="s">
        <v>500</v>
      </c>
      <c r="B30" s="28" t="s">
        <v>161</v>
      </c>
      <c r="C30" s="28" t="s">
        <v>162</v>
      </c>
      <c r="D30" s="91">
        <f>D8+D19</f>
        <v>3956066</v>
      </c>
      <c r="E30" s="96"/>
    </row>
    <row r="31" spans="1:5" ht="12.75" customHeight="1">
      <c r="A31" s="95" t="s">
        <v>166</v>
      </c>
      <c r="B31" s="28" t="s">
        <v>191</v>
      </c>
      <c r="C31" s="28" t="s">
        <v>192</v>
      </c>
      <c r="D31" s="91">
        <f>SUM(D32:D33)</f>
        <v>2330934</v>
      </c>
      <c r="E31" s="96"/>
    </row>
    <row r="32" spans="1:5" ht="12.75" customHeight="1">
      <c r="A32" s="95" t="s">
        <v>169</v>
      </c>
      <c r="B32" s="27" t="s">
        <v>194</v>
      </c>
      <c r="C32" s="27" t="s">
        <v>195</v>
      </c>
      <c r="D32" s="91">
        <v>2330934</v>
      </c>
      <c r="E32" s="94"/>
    </row>
    <row r="33" spans="1:5" ht="12.75" customHeight="1">
      <c r="A33" s="83" t="s">
        <v>175</v>
      </c>
      <c r="B33" s="27" t="s">
        <v>197</v>
      </c>
      <c r="C33" s="27" t="s">
        <v>198</v>
      </c>
      <c r="D33" s="83"/>
      <c r="E33" s="94"/>
    </row>
    <row r="34" spans="1:5" ht="9.75">
      <c r="A34" s="95" t="s">
        <v>178</v>
      </c>
      <c r="B34" s="28" t="s">
        <v>200</v>
      </c>
      <c r="C34" s="28" t="s">
        <v>201</v>
      </c>
      <c r="D34" s="91"/>
      <c r="E34" s="96"/>
    </row>
    <row r="35" spans="1:5" ht="9.75">
      <c r="A35" s="95" t="s">
        <v>434</v>
      </c>
      <c r="B35" s="27" t="s">
        <v>209</v>
      </c>
      <c r="C35" s="27" t="s">
        <v>210</v>
      </c>
      <c r="D35" s="91">
        <v>42670000</v>
      </c>
      <c r="E35" s="94"/>
    </row>
    <row r="36" spans="1:5" ht="9.75">
      <c r="A36" s="95" t="s">
        <v>199</v>
      </c>
      <c r="B36" s="27" t="s">
        <v>235</v>
      </c>
      <c r="C36" s="27" t="s">
        <v>236</v>
      </c>
      <c r="D36" s="91">
        <v>42670000</v>
      </c>
      <c r="E36" s="94"/>
    </row>
    <row r="37" spans="1:5" ht="9.75">
      <c r="A37" s="91" t="s">
        <v>217</v>
      </c>
      <c r="B37" s="27" t="s">
        <v>237</v>
      </c>
      <c r="C37" s="27"/>
      <c r="D37" s="91">
        <f>D8+D19+D31+D36</f>
        <v>48957000</v>
      </c>
      <c r="E37" s="94"/>
    </row>
    <row r="38" ht="9.75">
      <c r="D38" s="17"/>
    </row>
    <row r="39" spans="1:4" ht="12.75" customHeight="1">
      <c r="A39" s="20"/>
      <c r="C39" s="20"/>
      <c r="D39" s="99"/>
    </row>
    <row r="40" spans="1:4" ht="15" customHeight="1">
      <c r="A40" s="21"/>
      <c r="B40" s="91" t="s">
        <v>501</v>
      </c>
      <c r="C40" s="21"/>
      <c r="D40" s="21"/>
    </row>
    <row r="41" spans="1:4" ht="9.75">
      <c r="A41" s="95" t="s">
        <v>7</v>
      </c>
      <c r="B41" s="27" t="s">
        <v>238</v>
      </c>
      <c r="D41" s="91">
        <f>SUM(D42:D46)</f>
        <v>48322000</v>
      </c>
    </row>
    <row r="42" spans="1:4" ht="9.75">
      <c r="A42" s="95" t="s">
        <v>10</v>
      </c>
      <c r="B42" s="27" t="s">
        <v>239</v>
      </c>
      <c r="C42" s="27" t="s">
        <v>240</v>
      </c>
      <c r="D42" s="91">
        <v>27977000</v>
      </c>
    </row>
    <row r="43" spans="1:4" ht="9.75">
      <c r="A43" s="95" t="s">
        <v>13</v>
      </c>
      <c r="B43" s="27" t="s">
        <v>241</v>
      </c>
      <c r="C43" s="27" t="s">
        <v>242</v>
      </c>
      <c r="D43" s="91">
        <v>5485000</v>
      </c>
    </row>
    <row r="44" spans="1:4" ht="9.75">
      <c r="A44" s="95" t="s">
        <v>16</v>
      </c>
      <c r="B44" s="27" t="s">
        <v>243</v>
      </c>
      <c r="C44" s="27" t="s">
        <v>244</v>
      </c>
      <c r="D44" s="91">
        <v>14860000</v>
      </c>
    </row>
    <row r="45" spans="1:4" ht="9.75">
      <c r="A45" s="95" t="s">
        <v>19</v>
      </c>
      <c r="B45" s="27" t="s">
        <v>245</v>
      </c>
      <c r="C45" s="27" t="s">
        <v>246</v>
      </c>
      <c r="D45" s="91"/>
    </row>
    <row r="46" spans="1:4" ht="9.75">
      <c r="A46" s="95" t="s">
        <v>22</v>
      </c>
      <c r="B46" s="27" t="s">
        <v>247</v>
      </c>
      <c r="C46" s="27" t="s">
        <v>248</v>
      </c>
      <c r="D46" s="91"/>
    </row>
    <row r="47" spans="1:4" ht="9.75">
      <c r="A47" s="95" t="s">
        <v>28</v>
      </c>
      <c r="B47" s="27" t="s">
        <v>279</v>
      </c>
      <c r="C47" s="27"/>
      <c r="D47" s="91"/>
    </row>
    <row r="48" spans="1:4" ht="9.75">
      <c r="A48" s="95" t="s">
        <v>31</v>
      </c>
      <c r="B48" s="27" t="s">
        <v>280</v>
      </c>
      <c r="C48" s="27" t="s">
        <v>281</v>
      </c>
      <c r="D48" s="91">
        <v>635000</v>
      </c>
    </row>
    <row r="49" spans="1:4" ht="9.75">
      <c r="A49" s="95" t="s">
        <v>34</v>
      </c>
      <c r="B49" s="27" t="s">
        <v>282</v>
      </c>
      <c r="C49" s="27" t="s">
        <v>283</v>
      </c>
      <c r="D49" s="91"/>
    </row>
    <row r="50" spans="1:4" ht="9.75">
      <c r="A50" s="95" t="s">
        <v>37</v>
      </c>
      <c r="B50" s="27" t="s">
        <v>284</v>
      </c>
      <c r="C50" s="27" t="s">
        <v>285</v>
      </c>
      <c r="D50" s="91"/>
    </row>
    <row r="51" spans="1:4" ht="9.75">
      <c r="A51" s="95" t="s">
        <v>46</v>
      </c>
      <c r="B51" s="27" t="s">
        <v>314</v>
      </c>
      <c r="C51" s="27" t="s">
        <v>315</v>
      </c>
      <c r="D51" s="91">
        <f>SUM(D42:D50)</f>
        <v>48957000</v>
      </c>
    </row>
    <row r="52" spans="1:4" ht="9.75">
      <c r="A52" s="94"/>
      <c r="B52" s="94"/>
      <c r="C52" s="27"/>
      <c r="D52" s="100"/>
    </row>
    <row r="53" spans="1:4" ht="9.75">
      <c r="A53" s="346" t="s">
        <v>490</v>
      </c>
      <c r="B53" s="346"/>
      <c r="C53" s="346"/>
      <c r="D53" s="91">
        <v>9</v>
      </c>
    </row>
    <row r="54" spans="1:4" ht="12.75">
      <c r="A54" s="101"/>
      <c r="B54" s="102" t="s">
        <v>502</v>
      </c>
      <c r="C54" s="103"/>
      <c r="D54" s="91">
        <v>3</v>
      </c>
    </row>
    <row r="55" spans="1:4" ht="12.75">
      <c r="A55" s="101"/>
      <c r="B55" s="102" t="s">
        <v>503</v>
      </c>
      <c r="C55" s="103"/>
      <c r="D55" s="91">
        <v>2</v>
      </c>
    </row>
    <row r="56" spans="1:4" ht="12.75">
      <c r="A56" s="101"/>
      <c r="B56" s="102" t="s">
        <v>606</v>
      </c>
      <c r="C56" s="182"/>
      <c r="D56" s="91">
        <v>4</v>
      </c>
    </row>
    <row r="57" spans="1:4" ht="9.75">
      <c r="A57" s="346" t="s">
        <v>492</v>
      </c>
      <c r="B57" s="346"/>
      <c r="C57" s="346"/>
      <c r="D57" s="91">
        <v>0</v>
      </c>
    </row>
  </sheetData>
  <sheetProtection selectLockedCells="1" selectUnlockedCells="1"/>
  <mergeCells count="6">
    <mergeCell ref="A53:C53"/>
    <mergeCell ref="A57:C57"/>
    <mergeCell ref="A1:D1"/>
    <mergeCell ref="B2:D2"/>
    <mergeCell ref="B3:D3"/>
    <mergeCell ref="A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E1" sqref="E1:J1"/>
    </sheetView>
  </sheetViews>
  <sheetFormatPr defaultColWidth="9.140625" defaultRowHeight="12.75"/>
  <cols>
    <col min="2" max="2" width="8.28125" style="0" customWidth="1"/>
    <col min="3" max="3" width="8.7109375" style="0" customWidth="1"/>
    <col min="4" max="8" width="8.8515625" style="0" customWidth="1"/>
    <col min="9" max="9" width="9.00390625" style="0" customWidth="1"/>
    <col min="10" max="11" width="8.7109375" style="0" customWidth="1"/>
    <col min="12" max="12" width="9.00390625" style="0" customWidth="1"/>
    <col min="13" max="14" width="8.7109375" style="0" customWidth="1"/>
    <col min="15" max="15" width="10.140625" style="0" customWidth="1"/>
  </cols>
  <sheetData>
    <row r="1" spans="1:10" ht="12.75">
      <c r="A1" s="111"/>
      <c r="B1" s="111"/>
      <c r="C1" s="111"/>
      <c r="D1" s="111"/>
      <c r="E1" s="261" t="s">
        <v>667</v>
      </c>
      <c r="F1" s="261"/>
      <c r="G1" s="261"/>
      <c r="H1" s="261"/>
      <c r="I1" s="262"/>
      <c r="J1" s="262"/>
    </row>
    <row r="4" spans="1:8" ht="12.75">
      <c r="A4" s="350" t="s">
        <v>644</v>
      </c>
      <c r="B4" s="350"/>
      <c r="C4" s="350"/>
      <c r="D4" s="350"/>
      <c r="E4" s="350"/>
      <c r="F4" s="350"/>
      <c r="G4" s="350"/>
      <c r="H4" s="350"/>
    </row>
    <row r="6" ht="12.75">
      <c r="D6" t="s">
        <v>521</v>
      </c>
    </row>
    <row r="7" ht="13.5" thickBot="1"/>
    <row r="8" spans="1:15" ht="13.5" thickBot="1">
      <c r="A8" s="185" t="s">
        <v>522</v>
      </c>
      <c r="B8" s="185"/>
      <c r="C8" s="185" t="s">
        <v>523</v>
      </c>
      <c r="D8" s="185" t="s">
        <v>524</v>
      </c>
      <c r="E8" s="185" t="s">
        <v>525</v>
      </c>
      <c r="F8" s="185" t="s">
        <v>526</v>
      </c>
      <c r="G8" s="185" t="s">
        <v>527</v>
      </c>
      <c r="H8" s="185" t="s">
        <v>528</v>
      </c>
      <c r="I8" s="185" t="s">
        <v>529</v>
      </c>
      <c r="J8" s="185" t="s">
        <v>530</v>
      </c>
      <c r="K8" s="185" t="s">
        <v>531</v>
      </c>
      <c r="L8" s="185" t="s">
        <v>532</v>
      </c>
      <c r="M8" s="185" t="s">
        <v>533</v>
      </c>
      <c r="N8" s="185" t="s">
        <v>534</v>
      </c>
      <c r="O8" s="185" t="s">
        <v>535</v>
      </c>
    </row>
    <row r="9" spans="1:15" ht="13.5" thickBot="1">
      <c r="A9" s="191" t="s">
        <v>536</v>
      </c>
      <c r="B9" s="191"/>
      <c r="C9" s="186">
        <v>11288301</v>
      </c>
      <c r="D9" s="186">
        <v>11281000</v>
      </c>
      <c r="E9" s="186">
        <v>11281000</v>
      </c>
      <c r="F9" s="186">
        <v>11281000</v>
      </c>
      <c r="G9" s="186">
        <v>11281000</v>
      </c>
      <c r="H9" s="186">
        <v>11281000</v>
      </c>
      <c r="I9" s="186">
        <v>11281000</v>
      </c>
      <c r="J9" s="186">
        <v>11281000</v>
      </c>
      <c r="K9" s="186">
        <v>11281000</v>
      </c>
      <c r="L9" s="186">
        <v>11281000</v>
      </c>
      <c r="M9" s="186">
        <v>11281000</v>
      </c>
      <c r="N9" s="186">
        <v>11281000</v>
      </c>
      <c r="O9" s="186">
        <f aca="true" t="shared" si="0" ref="O9:O14">SUM(C9:N9)</f>
        <v>135379301</v>
      </c>
    </row>
    <row r="10" spans="1:15" ht="12.75">
      <c r="A10" s="188" t="s">
        <v>537</v>
      </c>
      <c r="B10" s="188"/>
      <c r="C10" s="187">
        <v>530000</v>
      </c>
      <c r="D10" s="187">
        <v>530000</v>
      </c>
      <c r="E10" s="187">
        <v>530000</v>
      </c>
      <c r="F10" s="187">
        <v>530000</v>
      </c>
      <c r="G10" s="187">
        <v>530000</v>
      </c>
      <c r="H10" s="187">
        <v>530000</v>
      </c>
      <c r="I10" s="187">
        <v>530000</v>
      </c>
      <c r="J10" s="187">
        <v>530000</v>
      </c>
      <c r="K10" s="187">
        <v>530000</v>
      </c>
      <c r="L10" s="187">
        <v>530000</v>
      </c>
      <c r="M10" s="187">
        <v>530000</v>
      </c>
      <c r="N10" s="187">
        <v>626066</v>
      </c>
      <c r="O10" s="186">
        <f t="shared" si="0"/>
        <v>6456066</v>
      </c>
    </row>
    <row r="11" spans="1:15" ht="12.75">
      <c r="A11" s="188" t="s">
        <v>538</v>
      </c>
      <c r="B11" s="188"/>
      <c r="C11" s="187"/>
      <c r="D11" s="187">
        <v>210000</v>
      </c>
      <c r="E11" s="187">
        <v>4350000</v>
      </c>
      <c r="F11" s="187">
        <v>140000</v>
      </c>
      <c r="G11" s="187"/>
      <c r="H11" s="187"/>
      <c r="I11" s="187"/>
      <c r="J11" s="187">
        <v>120000</v>
      </c>
      <c r="K11" s="187">
        <v>3800000</v>
      </c>
      <c r="L11" s="187">
        <v>635000</v>
      </c>
      <c r="M11" s="187">
        <v>145000</v>
      </c>
      <c r="N11" s="187"/>
      <c r="O11" s="187">
        <f t="shared" si="0"/>
        <v>9400000</v>
      </c>
    </row>
    <row r="12" spans="1:15" ht="12.75">
      <c r="A12" s="188" t="s">
        <v>539</v>
      </c>
      <c r="B12" s="188"/>
      <c r="C12" s="187">
        <v>4580000</v>
      </c>
      <c r="D12" s="187">
        <v>4580000</v>
      </c>
      <c r="E12" s="187">
        <v>4580000</v>
      </c>
      <c r="F12" s="187">
        <v>4580000</v>
      </c>
      <c r="G12" s="187">
        <v>4580000</v>
      </c>
      <c r="H12" s="187">
        <v>4580000</v>
      </c>
      <c r="I12" s="187">
        <v>4580000</v>
      </c>
      <c r="J12" s="187">
        <v>4580000</v>
      </c>
      <c r="K12" s="187">
        <v>4580000</v>
      </c>
      <c r="L12" s="187">
        <v>4580000</v>
      </c>
      <c r="M12" s="187">
        <v>4580000</v>
      </c>
      <c r="N12" s="187">
        <v>4675149</v>
      </c>
      <c r="O12" s="187">
        <f t="shared" si="0"/>
        <v>55055149</v>
      </c>
    </row>
    <row r="13" spans="1:15" ht="12.75">
      <c r="A13" s="188" t="s">
        <v>540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7">
        <f t="shared" si="0"/>
        <v>0</v>
      </c>
    </row>
    <row r="14" spans="1:15" ht="12.75">
      <c r="A14" s="188" t="s">
        <v>541</v>
      </c>
      <c r="B14" s="188"/>
      <c r="C14" s="187"/>
      <c r="D14" s="188">
        <v>15000000</v>
      </c>
      <c r="E14" s="188">
        <v>12000000</v>
      </c>
      <c r="F14" s="188">
        <v>17000000</v>
      </c>
      <c r="G14" s="188">
        <v>6292946</v>
      </c>
      <c r="H14" s="188"/>
      <c r="I14" s="188"/>
      <c r="J14" s="188"/>
      <c r="K14" s="188"/>
      <c r="L14" s="188"/>
      <c r="M14" s="188"/>
      <c r="N14" s="188"/>
      <c r="O14" s="187">
        <f t="shared" si="0"/>
        <v>50292946</v>
      </c>
    </row>
    <row r="15" spans="1:15" ht="12.75">
      <c r="A15" s="188" t="s">
        <v>627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>
        <v>0</v>
      </c>
    </row>
    <row r="16" spans="1:15" ht="12.75">
      <c r="A16" s="188" t="s">
        <v>542</v>
      </c>
      <c r="B16" s="188"/>
      <c r="C16" s="187">
        <f>SUM(C9:C15)</f>
        <v>16398301</v>
      </c>
      <c r="D16" s="187">
        <f>SUM(D9:D15)</f>
        <v>31601000</v>
      </c>
      <c r="E16" s="187">
        <f aca="true" t="shared" si="1" ref="E16:N16">SUM(E9:E15)</f>
        <v>32741000</v>
      </c>
      <c r="F16" s="187">
        <f t="shared" si="1"/>
        <v>33531000</v>
      </c>
      <c r="G16" s="187">
        <f t="shared" si="1"/>
        <v>22683946</v>
      </c>
      <c r="H16" s="187">
        <f t="shared" si="1"/>
        <v>16391000</v>
      </c>
      <c r="I16" s="187">
        <f t="shared" si="1"/>
        <v>16391000</v>
      </c>
      <c r="J16" s="187">
        <f t="shared" si="1"/>
        <v>16511000</v>
      </c>
      <c r="K16" s="187">
        <f t="shared" si="1"/>
        <v>20191000</v>
      </c>
      <c r="L16" s="187">
        <f t="shared" si="1"/>
        <v>17026000</v>
      </c>
      <c r="M16" s="187">
        <f t="shared" si="1"/>
        <v>16536000</v>
      </c>
      <c r="N16" s="187">
        <f t="shared" si="1"/>
        <v>16582215</v>
      </c>
      <c r="O16" s="187">
        <f>SUM(O9:O15)</f>
        <v>256583462</v>
      </c>
    </row>
    <row r="17" spans="1:15" ht="12.75">
      <c r="A17" s="188" t="s">
        <v>543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7">
        <f>SUM(C17:N17)</f>
        <v>0</v>
      </c>
    </row>
    <row r="18" spans="1:15" ht="12.75">
      <c r="A18" s="188" t="s">
        <v>544</v>
      </c>
      <c r="B18" s="188"/>
      <c r="C18" s="187"/>
      <c r="D18" s="188"/>
      <c r="E18" s="188"/>
      <c r="F18" s="188"/>
      <c r="G18" s="188"/>
      <c r="H18" s="188">
        <v>45300000</v>
      </c>
      <c r="I18" s="188"/>
      <c r="J18" s="188"/>
      <c r="K18" s="188">
        <v>20000000</v>
      </c>
      <c r="L18" s="188">
        <v>25302000</v>
      </c>
      <c r="M18" s="188"/>
      <c r="N18" s="188"/>
      <c r="O18" s="187">
        <f>SUM(C18:N18)</f>
        <v>90602000</v>
      </c>
    </row>
    <row r="19" spans="1:15" ht="12.75">
      <c r="A19" s="188" t="s">
        <v>591</v>
      </c>
      <c r="B19" s="188"/>
      <c r="C19" s="187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7">
        <f>SUM(C19:N19)</f>
        <v>0</v>
      </c>
    </row>
    <row r="20" spans="1:15" ht="12.75">
      <c r="A20" s="195" t="s">
        <v>367</v>
      </c>
      <c r="B20" s="195"/>
      <c r="C20" s="189">
        <f>SUM(C16+C17+C18+C19)</f>
        <v>16398301</v>
      </c>
      <c r="D20" s="189">
        <f aca="true" t="shared" si="2" ref="D20:N20">SUM(D16+D17+D18)</f>
        <v>31601000</v>
      </c>
      <c r="E20" s="189">
        <f t="shared" si="2"/>
        <v>32741000</v>
      </c>
      <c r="F20" s="189">
        <f t="shared" si="2"/>
        <v>33531000</v>
      </c>
      <c r="G20" s="189">
        <f t="shared" si="2"/>
        <v>22683946</v>
      </c>
      <c r="H20" s="189">
        <f t="shared" si="2"/>
        <v>61691000</v>
      </c>
      <c r="I20" s="189">
        <f t="shared" si="2"/>
        <v>16391000</v>
      </c>
      <c r="J20" s="189">
        <f t="shared" si="2"/>
        <v>16511000</v>
      </c>
      <c r="K20" s="189">
        <f t="shared" si="2"/>
        <v>40191000</v>
      </c>
      <c r="L20" s="189">
        <f t="shared" si="2"/>
        <v>42328000</v>
      </c>
      <c r="M20" s="189">
        <f t="shared" si="2"/>
        <v>16536000</v>
      </c>
      <c r="N20" s="189">
        <f t="shared" si="2"/>
        <v>16582215</v>
      </c>
      <c r="O20" s="189">
        <f>SUM(O16+O17+O18+O19)</f>
        <v>347185462</v>
      </c>
    </row>
    <row r="21" spans="1:15" ht="12.75">
      <c r="A21" s="196"/>
      <c r="B21" s="197"/>
      <c r="C21" s="188"/>
      <c r="D21" s="188"/>
      <c r="E21" s="188"/>
      <c r="F21" s="188"/>
      <c r="G21" s="188"/>
      <c r="H21" s="188"/>
      <c r="I21" s="187"/>
      <c r="J21" s="188"/>
      <c r="K21" s="188"/>
      <c r="L21" s="188"/>
      <c r="M21" s="188"/>
      <c r="N21" s="188"/>
      <c r="O21" s="188"/>
    </row>
    <row r="22" spans="1:15" ht="12.75">
      <c r="A22" s="188" t="s">
        <v>545</v>
      </c>
      <c r="B22" s="188"/>
      <c r="C22" s="187">
        <v>10083000</v>
      </c>
      <c r="D22" s="187">
        <v>10898000</v>
      </c>
      <c r="E22" s="187">
        <v>10898000</v>
      </c>
      <c r="F22" s="187">
        <v>10898000</v>
      </c>
      <c r="G22" s="187">
        <v>10898000</v>
      </c>
      <c r="H22" s="187">
        <v>10898000</v>
      </c>
      <c r="I22" s="187">
        <v>10898000</v>
      </c>
      <c r="J22" s="187">
        <v>10898000</v>
      </c>
      <c r="K22" s="187">
        <v>10898000</v>
      </c>
      <c r="L22" s="187">
        <v>10898000</v>
      </c>
      <c r="M22" s="187">
        <v>10898000</v>
      </c>
      <c r="N22" s="187">
        <v>10898000</v>
      </c>
      <c r="O22" s="187">
        <f aca="true" t="shared" si="3" ref="O22:O28">SUM(C22:N22)</f>
        <v>129961000</v>
      </c>
    </row>
    <row r="23" spans="1:15" ht="12.75">
      <c r="A23" s="188" t="s">
        <v>546</v>
      </c>
      <c r="B23" s="188"/>
      <c r="C23" s="187">
        <v>1645000</v>
      </c>
      <c r="D23" s="187">
        <v>1873000</v>
      </c>
      <c r="E23" s="187">
        <v>1873000</v>
      </c>
      <c r="F23" s="187">
        <v>1873000</v>
      </c>
      <c r="G23" s="187">
        <v>1873000</v>
      </c>
      <c r="H23" s="187">
        <v>1873000</v>
      </c>
      <c r="I23" s="187">
        <v>1873000</v>
      </c>
      <c r="J23" s="187">
        <v>1873000</v>
      </c>
      <c r="K23" s="187">
        <v>1873000</v>
      </c>
      <c r="L23" s="187">
        <v>1873000</v>
      </c>
      <c r="M23" s="187">
        <v>1873000</v>
      </c>
      <c r="N23" s="187">
        <v>1873000</v>
      </c>
      <c r="O23" s="187">
        <f t="shared" si="3"/>
        <v>22248000</v>
      </c>
    </row>
    <row r="24" spans="1:15" ht="12.75">
      <c r="A24" s="188" t="s">
        <v>547</v>
      </c>
      <c r="B24" s="188"/>
      <c r="C24" s="187">
        <v>6120000</v>
      </c>
      <c r="D24" s="187">
        <v>6120000</v>
      </c>
      <c r="E24" s="187">
        <v>6120000</v>
      </c>
      <c r="F24" s="187">
        <v>6120000</v>
      </c>
      <c r="G24" s="187">
        <v>6120000</v>
      </c>
      <c r="H24" s="187">
        <v>6120000</v>
      </c>
      <c r="I24" s="187">
        <v>6120000</v>
      </c>
      <c r="J24" s="187">
        <v>6120000</v>
      </c>
      <c r="K24" s="187">
        <v>6120000</v>
      </c>
      <c r="L24" s="187">
        <v>6120000</v>
      </c>
      <c r="M24" s="187">
        <v>6120000</v>
      </c>
      <c r="N24" s="187">
        <v>7327182</v>
      </c>
      <c r="O24" s="187">
        <f t="shared" si="3"/>
        <v>74647182</v>
      </c>
    </row>
    <row r="25" spans="1:15" ht="12.75">
      <c r="A25" s="188" t="s">
        <v>659</v>
      </c>
      <c r="B25" s="188"/>
      <c r="C25" s="187">
        <v>1100000</v>
      </c>
      <c r="D25" s="187">
        <v>1100000</v>
      </c>
      <c r="E25" s="187">
        <v>1100000</v>
      </c>
      <c r="F25" s="187">
        <v>1100000</v>
      </c>
      <c r="G25" s="187">
        <v>1100000</v>
      </c>
      <c r="H25" s="187">
        <v>1100000</v>
      </c>
      <c r="I25" s="187">
        <v>1100000</v>
      </c>
      <c r="J25" s="187">
        <v>1100000</v>
      </c>
      <c r="K25" s="187">
        <v>1100000</v>
      </c>
      <c r="L25" s="187">
        <v>1100000</v>
      </c>
      <c r="M25" s="187">
        <v>1100000</v>
      </c>
      <c r="N25" s="187">
        <v>2771000</v>
      </c>
      <c r="O25" s="187">
        <f t="shared" si="3"/>
        <v>14871000</v>
      </c>
    </row>
    <row r="26" spans="1:15" ht="12.75">
      <c r="A26" s="188" t="s">
        <v>548</v>
      </c>
      <c r="B26" s="188"/>
      <c r="C26" s="187"/>
      <c r="D26" s="187">
        <v>200000</v>
      </c>
      <c r="E26" s="187">
        <v>1500000</v>
      </c>
      <c r="F26" s="187"/>
      <c r="G26" s="187"/>
      <c r="H26" s="187">
        <v>2300000</v>
      </c>
      <c r="I26" s="187"/>
      <c r="J26" s="187"/>
      <c r="K26" s="187"/>
      <c r="L26" s="187">
        <v>500000</v>
      </c>
      <c r="M26" s="187"/>
      <c r="N26" s="187"/>
      <c r="O26" s="187">
        <f t="shared" si="3"/>
        <v>4500000</v>
      </c>
    </row>
    <row r="27" spans="1:15" ht="12.75">
      <c r="A27" s="188" t="s">
        <v>621</v>
      </c>
      <c r="B27" s="188"/>
      <c r="C27" s="187">
        <v>5071280</v>
      </c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>
        <f t="shared" si="3"/>
        <v>5071280</v>
      </c>
    </row>
    <row r="28" spans="1:15" ht="12.75">
      <c r="A28" s="196" t="s">
        <v>549</v>
      </c>
      <c r="B28" s="197"/>
      <c r="C28" s="187">
        <v>1000000</v>
      </c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>
        <f t="shared" si="3"/>
        <v>1000000</v>
      </c>
    </row>
    <row r="29" spans="1:15" ht="12.75">
      <c r="A29" s="188" t="s">
        <v>550</v>
      </c>
      <c r="B29" s="188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</row>
    <row r="30" spans="1:15" ht="12.75">
      <c r="A30" s="188" t="s">
        <v>551</v>
      </c>
      <c r="B30" s="188"/>
      <c r="C30" s="187">
        <f>SUM(C22:C29)</f>
        <v>25019280</v>
      </c>
      <c r="D30" s="187">
        <f aca="true" t="shared" si="4" ref="D30:O30">SUM(D22:D29)</f>
        <v>20191000</v>
      </c>
      <c r="E30" s="187">
        <f t="shared" si="4"/>
        <v>21491000</v>
      </c>
      <c r="F30" s="187">
        <f t="shared" si="4"/>
        <v>19991000</v>
      </c>
      <c r="G30" s="187">
        <f t="shared" si="4"/>
        <v>19991000</v>
      </c>
      <c r="H30" s="187">
        <f t="shared" si="4"/>
        <v>22291000</v>
      </c>
      <c r="I30" s="187">
        <f t="shared" si="4"/>
        <v>19991000</v>
      </c>
      <c r="J30" s="187">
        <f t="shared" si="4"/>
        <v>19991000</v>
      </c>
      <c r="K30" s="187">
        <f t="shared" si="4"/>
        <v>19991000</v>
      </c>
      <c r="L30" s="187">
        <f t="shared" si="4"/>
        <v>20491000</v>
      </c>
      <c r="M30" s="187">
        <f t="shared" si="4"/>
        <v>19991000</v>
      </c>
      <c r="N30" s="187">
        <f t="shared" si="4"/>
        <v>22869182</v>
      </c>
      <c r="O30" s="187">
        <f t="shared" si="4"/>
        <v>252298462</v>
      </c>
    </row>
    <row r="31" spans="1:15" ht="12.75">
      <c r="A31" s="196"/>
      <c r="B31" s="197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</row>
    <row r="32" spans="1:15" ht="13.5" thickBot="1">
      <c r="A32" s="198" t="s">
        <v>552</v>
      </c>
      <c r="B32" s="188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</row>
    <row r="33" spans="1:15" ht="12.75">
      <c r="A33" s="196" t="s">
        <v>553</v>
      </c>
      <c r="B33" s="197"/>
      <c r="C33" s="191"/>
      <c r="D33" s="191"/>
      <c r="E33" s="191"/>
      <c r="F33" s="191"/>
      <c r="G33" s="191"/>
      <c r="H33" s="191">
        <v>45300000</v>
      </c>
      <c r="I33" s="191"/>
      <c r="J33" s="191"/>
      <c r="K33" s="191">
        <v>20000000</v>
      </c>
      <c r="L33" s="191">
        <v>27410000</v>
      </c>
      <c r="M33" s="191"/>
      <c r="N33" s="191"/>
      <c r="O33" s="191">
        <f>SUM(C33:N33)</f>
        <v>92710000</v>
      </c>
    </row>
    <row r="34" spans="1:15" ht="12.75">
      <c r="A34" s="196" t="s">
        <v>554</v>
      </c>
      <c r="B34" s="197"/>
      <c r="C34" s="188"/>
      <c r="D34" s="188">
        <v>635000</v>
      </c>
      <c r="E34" s="188">
        <v>380000</v>
      </c>
      <c r="F34" s="188"/>
      <c r="G34" s="188"/>
      <c r="H34" s="188"/>
      <c r="I34" s="188"/>
      <c r="J34" s="188">
        <v>1162000</v>
      </c>
      <c r="K34" s="188"/>
      <c r="L34" s="188"/>
      <c r="M34" s="188"/>
      <c r="N34" s="188"/>
      <c r="O34" s="188">
        <f>SUM(C34:N34)</f>
        <v>2177000</v>
      </c>
    </row>
    <row r="35" spans="1:15" ht="13.5" thickBot="1">
      <c r="A35" s="188" t="s">
        <v>555</v>
      </c>
      <c r="B35" s="188"/>
      <c r="C35" s="192">
        <f aca="true" t="shared" si="5" ref="C35:O35">SUM(C33:C34)</f>
        <v>0</v>
      </c>
      <c r="D35" s="192">
        <f t="shared" si="5"/>
        <v>635000</v>
      </c>
      <c r="E35" s="192">
        <f t="shared" si="5"/>
        <v>380000</v>
      </c>
      <c r="F35" s="192">
        <f t="shared" si="5"/>
        <v>0</v>
      </c>
      <c r="G35" s="192">
        <f t="shared" si="5"/>
        <v>0</v>
      </c>
      <c r="H35" s="192">
        <f t="shared" si="5"/>
        <v>45300000</v>
      </c>
      <c r="I35" s="192">
        <f t="shared" si="5"/>
        <v>0</v>
      </c>
      <c r="J35" s="192">
        <f t="shared" si="5"/>
        <v>1162000</v>
      </c>
      <c r="K35" s="192">
        <f t="shared" si="5"/>
        <v>20000000</v>
      </c>
      <c r="L35" s="192">
        <f t="shared" si="5"/>
        <v>27410000</v>
      </c>
      <c r="M35" s="192">
        <f t="shared" si="5"/>
        <v>0</v>
      </c>
      <c r="N35" s="192">
        <f t="shared" si="5"/>
        <v>0</v>
      </c>
      <c r="O35" s="192">
        <f t="shared" si="5"/>
        <v>94887000</v>
      </c>
    </row>
    <row r="36" spans="1:16" ht="13.5" thickBot="1">
      <c r="A36" s="199" t="s">
        <v>556</v>
      </c>
      <c r="B36" s="199"/>
      <c r="C36" s="193">
        <f>SUM(C30+C35)</f>
        <v>25019280</v>
      </c>
      <c r="D36" s="193">
        <f aca="true" t="shared" si="6" ref="D36:O36">SUM(D30+D35)</f>
        <v>20826000</v>
      </c>
      <c r="E36" s="193">
        <f t="shared" si="6"/>
        <v>21871000</v>
      </c>
      <c r="F36" s="193">
        <f t="shared" si="6"/>
        <v>19991000</v>
      </c>
      <c r="G36" s="193">
        <f t="shared" si="6"/>
        <v>19991000</v>
      </c>
      <c r="H36" s="193">
        <f t="shared" si="6"/>
        <v>67591000</v>
      </c>
      <c r="I36" s="193">
        <f t="shared" si="6"/>
        <v>19991000</v>
      </c>
      <c r="J36" s="193">
        <f t="shared" si="6"/>
        <v>21153000</v>
      </c>
      <c r="K36" s="193">
        <f t="shared" si="6"/>
        <v>39991000</v>
      </c>
      <c r="L36" s="193">
        <f t="shared" si="6"/>
        <v>47901000</v>
      </c>
      <c r="M36" s="193">
        <f t="shared" si="6"/>
        <v>19991000</v>
      </c>
      <c r="N36" s="193">
        <f t="shared" si="6"/>
        <v>22869182</v>
      </c>
      <c r="O36" s="194">
        <f t="shared" si="6"/>
        <v>347185462</v>
      </c>
      <c r="P36" s="148"/>
    </row>
  </sheetData>
  <sheetProtection/>
  <mergeCells count="2">
    <mergeCell ref="E1:J1"/>
    <mergeCell ref="A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D1" sqref="D1:I1"/>
    </sheetView>
  </sheetViews>
  <sheetFormatPr defaultColWidth="9.140625" defaultRowHeight="12.75"/>
  <cols>
    <col min="1" max="1" width="37.7109375" style="0" customWidth="1"/>
  </cols>
  <sheetData>
    <row r="1" spans="4:9" ht="12.75">
      <c r="D1" s="261" t="s">
        <v>668</v>
      </c>
      <c r="E1" s="261"/>
      <c r="F1" s="261"/>
      <c r="G1" s="261"/>
      <c r="H1" s="262"/>
      <c r="I1" s="262"/>
    </row>
    <row r="3" ht="12.75">
      <c r="A3" s="112" t="s">
        <v>613</v>
      </c>
    </row>
    <row r="6" ht="13.5" thickBot="1">
      <c r="G6" s="39" t="s">
        <v>614</v>
      </c>
    </row>
    <row r="7" spans="1:7" ht="12.75">
      <c r="A7" s="165"/>
      <c r="B7" s="166">
        <v>2019</v>
      </c>
      <c r="C7" s="166">
        <v>2020</v>
      </c>
      <c r="D7" s="166">
        <v>2021</v>
      </c>
      <c r="E7" s="166">
        <v>2022</v>
      </c>
      <c r="F7" s="167">
        <v>2023</v>
      </c>
      <c r="G7" s="168" t="s">
        <v>535</v>
      </c>
    </row>
    <row r="8" spans="1:7" ht="12.75">
      <c r="A8" s="169" t="s">
        <v>615</v>
      </c>
      <c r="B8" s="170"/>
      <c r="C8" s="170"/>
      <c r="D8" s="170"/>
      <c r="E8" s="170"/>
      <c r="F8" s="170"/>
      <c r="G8" s="171"/>
    </row>
    <row r="9" spans="1:7" ht="9.75" customHeight="1">
      <c r="A9" s="172" t="s">
        <v>616</v>
      </c>
      <c r="B9" s="170"/>
      <c r="C9" s="170"/>
      <c r="D9" s="170"/>
      <c r="E9" s="170"/>
      <c r="F9" s="170"/>
      <c r="G9" s="173"/>
    </row>
    <row r="10" spans="1:7" ht="12" customHeight="1">
      <c r="A10" s="172" t="s">
        <v>617</v>
      </c>
      <c r="B10" s="170"/>
      <c r="C10" s="170"/>
      <c r="D10" s="170"/>
      <c r="E10" s="170"/>
      <c r="F10" s="170"/>
      <c r="G10" s="173"/>
    </row>
    <row r="11" spans="1:7" ht="12.75">
      <c r="A11" s="169" t="s">
        <v>618</v>
      </c>
      <c r="B11" s="170"/>
      <c r="C11" s="170"/>
      <c r="D11" s="170"/>
      <c r="E11" s="170"/>
      <c r="F11" s="170"/>
      <c r="G11" s="173"/>
    </row>
    <row r="12" spans="1:7" ht="12.75">
      <c r="A12" s="169" t="s">
        <v>619</v>
      </c>
      <c r="B12" s="170"/>
      <c r="C12" s="170"/>
      <c r="D12" s="170"/>
      <c r="E12" s="170"/>
      <c r="F12" s="170"/>
      <c r="G12" s="173"/>
    </row>
    <row r="13" spans="1:7" ht="13.5" thickBot="1">
      <c r="A13" s="174" t="s">
        <v>620</v>
      </c>
      <c r="B13" s="175"/>
      <c r="C13" s="175"/>
      <c r="D13" s="175"/>
      <c r="E13" s="175"/>
      <c r="F13" s="175"/>
      <c r="G13" s="176"/>
    </row>
  </sheetData>
  <sheetProtection/>
  <mergeCells count="1">
    <mergeCell ref="D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1" sqref="E1:K1"/>
    </sheetView>
  </sheetViews>
  <sheetFormatPr defaultColWidth="9.140625" defaultRowHeight="12.75"/>
  <sheetData>
    <row r="1" spans="5:11" ht="12.75">
      <c r="E1" s="261" t="s">
        <v>669</v>
      </c>
      <c r="F1" s="262"/>
      <c r="G1" s="262"/>
      <c r="H1" s="262"/>
      <c r="I1" s="262"/>
      <c r="J1" s="262"/>
      <c r="K1" s="262"/>
    </row>
    <row r="5" spans="1:4" ht="12.75">
      <c r="A5" s="104" t="s">
        <v>511</v>
      </c>
      <c r="B5" s="55"/>
      <c r="D5" s="55"/>
    </row>
    <row r="6" spans="1:11" ht="13.5" thickBot="1">
      <c r="A6" s="104"/>
      <c r="B6" s="55"/>
      <c r="D6" s="55"/>
      <c r="K6" s="67" t="s">
        <v>512</v>
      </c>
    </row>
    <row r="7" spans="1:11" ht="13.5" thickBot="1">
      <c r="A7" s="105" t="s">
        <v>513</v>
      </c>
      <c r="B7" s="106"/>
      <c r="C7" s="106"/>
      <c r="D7" s="106"/>
      <c r="E7" s="106"/>
      <c r="F7" s="106"/>
      <c r="G7" s="106"/>
      <c r="H7" s="106"/>
      <c r="I7" s="106"/>
      <c r="J7" s="106"/>
      <c r="K7" s="107" t="s">
        <v>514</v>
      </c>
    </row>
    <row r="8" spans="1:11" ht="12.75">
      <c r="A8" s="357" t="s">
        <v>515</v>
      </c>
      <c r="B8" s="358"/>
      <c r="C8" s="358"/>
      <c r="D8" s="358"/>
      <c r="E8" s="358"/>
      <c r="F8" s="358"/>
      <c r="G8" s="358"/>
      <c r="H8" s="358"/>
      <c r="I8" s="358"/>
      <c r="J8" s="359"/>
      <c r="K8" s="108">
        <v>680000</v>
      </c>
    </row>
    <row r="9" spans="1:11" ht="12.75">
      <c r="A9" s="351" t="s">
        <v>516</v>
      </c>
      <c r="B9" s="352"/>
      <c r="C9" s="352"/>
      <c r="D9" s="352"/>
      <c r="E9" s="352"/>
      <c r="F9" s="352"/>
      <c r="G9" s="352"/>
      <c r="H9" s="352"/>
      <c r="I9" s="352"/>
      <c r="J9" s="353"/>
      <c r="K9" s="109">
        <v>0</v>
      </c>
    </row>
    <row r="10" spans="1:11" ht="12.75">
      <c r="A10" s="351" t="s">
        <v>517</v>
      </c>
      <c r="B10" s="352"/>
      <c r="C10" s="352"/>
      <c r="D10" s="352"/>
      <c r="E10" s="352"/>
      <c r="F10" s="352"/>
      <c r="G10" s="352"/>
      <c r="H10" s="352"/>
      <c r="I10" s="352"/>
      <c r="J10" s="353"/>
      <c r="K10" s="109">
        <v>194540</v>
      </c>
    </row>
    <row r="11" spans="1:11" ht="12.75">
      <c r="A11" s="351" t="s">
        <v>518</v>
      </c>
      <c r="B11" s="352"/>
      <c r="C11" s="352"/>
      <c r="D11" s="352"/>
      <c r="E11" s="352"/>
      <c r="F11" s="352"/>
      <c r="G11" s="352"/>
      <c r="H11" s="352"/>
      <c r="I11" s="352"/>
      <c r="J11" s="353"/>
      <c r="K11" s="109">
        <v>0</v>
      </c>
    </row>
    <row r="12" spans="1:11" ht="13.5" thickBot="1">
      <c r="A12" s="354" t="s">
        <v>519</v>
      </c>
      <c r="B12" s="355"/>
      <c r="C12" s="355"/>
      <c r="D12" s="355"/>
      <c r="E12" s="355"/>
      <c r="F12" s="355"/>
      <c r="G12" s="355"/>
      <c r="H12" s="355"/>
      <c r="I12" s="355"/>
      <c r="J12" s="356"/>
      <c r="K12" s="110">
        <v>0</v>
      </c>
    </row>
    <row r="13" ht="12.75">
      <c r="A13" t="s">
        <v>520</v>
      </c>
    </row>
  </sheetData>
  <sheetProtection/>
  <mergeCells count="6">
    <mergeCell ref="A11:J11"/>
    <mergeCell ref="A12:J12"/>
    <mergeCell ref="E1:K1"/>
    <mergeCell ref="A8:J8"/>
    <mergeCell ref="A9:J9"/>
    <mergeCell ref="A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D1" sqref="D1:I1"/>
    </sheetView>
  </sheetViews>
  <sheetFormatPr defaultColWidth="9.140625" defaultRowHeight="12.75"/>
  <cols>
    <col min="1" max="1" width="5.7109375" style="0" customWidth="1"/>
    <col min="5" max="7" width="12.7109375" style="0" bestFit="1" customWidth="1"/>
  </cols>
  <sheetData>
    <row r="1" spans="4:12" ht="12.75">
      <c r="D1" s="261" t="s">
        <v>670</v>
      </c>
      <c r="E1" s="261"/>
      <c r="F1" s="261"/>
      <c r="G1" s="261"/>
      <c r="H1" s="261"/>
      <c r="I1" s="261"/>
      <c r="J1" s="177"/>
      <c r="K1" s="177"/>
      <c r="L1" s="177"/>
    </row>
    <row r="3" ht="12.75">
      <c r="E3" s="118" t="s">
        <v>596</v>
      </c>
    </row>
    <row r="4" spans="2:3" ht="13.5">
      <c r="B4" s="119" t="s">
        <v>557</v>
      </c>
      <c r="C4" s="119"/>
    </row>
    <row r="6" ht="13.5" thickBot="1">
      <c r="A6" t="s">
        <v>559</v>
      </c>
    </row>
    <row r="7" spans="1:7" ht="13.5" thickBot="1">
      <c r="A7" s="125" t="s">
        <v>558</v>
      </c>
      <c r="B7" s="124" t="s">
        <v>560</v>
      </c>
      <c r="C7" s="124"/>
      <c r="D7" s="125" t="s">
        <v>561</v>
      </c>
      <c r="E7" s="124" t="s">
        <v>645</v>
      </c>
      <c r="F7" s="124" t="s">
        <v>646</v>
      </c>
      <c r="G7" s="124" t="s">
        <v>647</v>
      </c>
    </row>
    <row r="8" spans="1:7" ht="12.75">
      <c r="A8" s="113" t="s">
        <v>7</v>
      </c>
      <c r="B8" s="113" t="s">
        <v>562</v>
      </c>
      <c r="C8" s="113"/>
      <c r="D8" s="113" t="s">
        <v>9</v>
      </c>
      <c r="E8" s="114">
        <v>135850000</v>
      </c>
      <c r="F8" s="114">
        <v>135850000</v>
      </c>
      <c r="G8" s="114">
        <v>138250000</v>
      </c>
    </row>
    <row r="9" spans="1:7" ht="12.75">
      <c r="A9" s="115" t="s">
        <v>28</v>
      </c>
      <c r="B9" s="115" t="s">
        <v>563</v>
      </c>
      <c r="C9" s="115"/>
      <c r="D9" s="115" t="s">
        <v>564</v>
      </c>
      <c r="E9" s="116">
        <v>58500000</v>
      </c>
      <c r="F9" s="116">
        <v>58500000</v>
      </c>
      <c r="G9" s="116">
        <v>65500000</v>
      </c>
    </row>
    <row r="10" spans="1:7" ht="12.75">
      <c r="A10" s="115" t="s">
        <v>46</v>
      </c>
      <c r="B10" s="115" t="s">
        <v>565</v>
      </c>
      <c r="C10" s="115"/>
      <c r="D10" s="115" t="s">
        <v>566</v>
      </c>
      <c r="E10" s="116">
        <v>9400000</v>
      </c>
      <c r="F10" s="116">
        <v>9500000</v>
      </c>
      <c r="G10" s="116">
        <v>9500000</v>
      </c>
    </row>
    <row r="11" spans="1:7" ht="12.75">
      <c r="A11" s="115" t="s">
        <v>64</v>
      </c>
      <c r="B11" s="115" t="s">
        <v>567</v>
      </c>
      <c r="C11" s="115"/>
      <c r="D11" s="115" t="s">
        <v>568</v>
      </c>
      <c r="E11" s="116">
        <v>11980000</v>
      </c>
      <c r="F11" s="116">
        <v>12020000</v>
      </c>
      <c r="G11" s="116">
        <v>12150000</v>
      </c>
    </row>
    <row r="12" spans="1:7" ht="12.75">
      <c r="A12" s="120" t="s">
        <v>84</v>
      </c>
      <c r="B12" s="115" t="s">
        <v>569</v>
      </c>
      <c r="C12" s="115"/>
      <c r="D12" s="115" t="s">
        <v>570</v>
      </c>
      <c r="E12" s="116"/>
      <c r="F12" s="116"/>
      <c r="G12" s="116"/>
    </row>
    <row r="13" spans="1:7" ht="13.5" thickBot="1">
      <c r="A13" s="117" t="s">
        <v>571</v>
      </c>
      <c r="B13" s="117" t="s">
        <v>572</v>
      </c>
      <c r="C13" s="117"/>
      <c r="D13" s="117" t="s">
        <v>573</v>
      </c>
      <c r="E13" s="178"/>
      <c r="F13" s="178"/>
      <c r="G13" s="178"/>
    </row>
    <row r="14" spans="1:7" ht="13.5" thickBot="1">
      <c r="A14" s="123" t="s">
        <v>575</v>
      </c>
      <c r="B14" s="106"/>
      <c r="C14" s="106"/>
      <c r="D14" s="121"/>
      <c r="E14" s="179">
        <f>SUM(E8:E13)</f>
        <v>215730000</v>
      </c>
      <c r="F14" s="179">
        <f>SUM(F8:F13)</f>
        <v>215870000</v>
      </c>
      <c r="G14" s="179">
        <f>SUM(G8:G13)</f>
        <v>225400000</v>
      </c>
    </row>
    <row r="15" spans="5:7" ht="12.75">
      <c r="E15" s="180"/>
      <c r="F15" s="180"/>
      <c r="G15" s="180"/>
    </row>
    <row r="16" spans="1:7" ht="13.5" thickBot="1">
      <c r="A16" t="s">
        <v>574</v>
      </c>
      <c r="E16" s="180"/>
      <c r="F16" s="180"/>
      <c r="G16" s="180"/>
    </row>
    <row r="17" spans="1:7" ht="13.5" thickBot="1">
      <c r="A17" s="125" t="s">
        <v>558</v>
      </c>
      <c r="B17" s="124" t="s">
        <v>560</v>
      </c>
      <c r="C17" s="124"/>
      <c r="D17" s="125" t="s">
        <v>561</v>
      </c>
      <c r="E17" s="149" t="s">
        <v>645</v>
      </c>
      <c r="F17" s="149" t="s">
        <v>646</v>
      </c>
      <c r="G17" s="149" t="s">
        <v>647</v>
      </c>
    </row>
    <row r="18" spans="1:7" ht="12.75">
      <c r="A18" s="122" t="s">
        <v>7</v>
      </c>
      <c r="B18" s="122" t="s">
        <v>545</v>
      </c>
      <c r="C18" s="122"/>
      <c r="D18" s="122" t="s">
        <v>240</v>
      </c>
      <c r="E18" s="181">
        <v>120800000</v>
      </c>
      <c r="F18" s="181">
        <v>120500000</v>
      </c>
      <c r="G18" s="181">
        <v>118300000</v>
      </c>
    </row>
    <row r="19" spans="1:7" ht="12.75">
      <c r="A19" s="115" t="s">
        <v>28</v>
      </c>
      <c r="B19" s="115" t="s">
        <v>576</v>
      </c>
      <c r="C19" s="115"/>
      <c r="D19" s="115" t="s">
        <v>242</v>
      </c>
      <c r="E19" s="116">
        <v>22018000</v>
      </c>
      <c r="F19" s="116">
        <v>22018000</v>
      </c>
      <c r="G19" s="116">
        <v>21500000</v>
      </c>
    </row>
    <row r="20" spans="1:7" ht="12.75">
      <c r="A20" s="115" t="s">
        <v>46</v>
      </c>
      <c r="B20" s="115" t="s">
        <v>577</v>
      </c>
      <c r="C20" s="115"/>
      <c r="D20" s="115" t="s">
        <v>244</v>
      </c>
      <c r="E20" s="116">
        <v>52112000</v>
      </c>
      <c r="F20" s="116">
        <v>51752000</v>
      </c>
      <c r="G20" s="116">
        <v>63550000</v>
      </c>
    </row>
    <row r="21" spans="1:7" ht="12.75">
      <c r="A21" s="115" t="s">
        <v>64</v>
      </c>
      <c r="B21" s="115" t="s">
        <v>578</v>
      </c>
      <c r="C21" s="115"/>
      <c r="D21" s="115" t="s">
        <v>246</v>
      </c>
      <c r="E21" s="116">
        <v>15200000</v>
      </c>
      <c r="F21" s="116">
        <v>15200000</v>
      </c>
      <c r="G21" s="116">
        <v>15550000</v>
      </c>
    </row>
    <row r="22" spans="1:7" ht="12.75">
      <c r="A22" s="115" t="s">
        <v>84</v>
      </c>
      <c r="B22" s="115" t="s">
        <v>579</v>
      </c>
      <c r="C22" s="115"/>
      <c r="D22" s="115" t="s">
        <v>269</v>
      </c>
      <c r="E22" s="116"/>
      <c r="F22" s="116"/>
      <c r="G22" s="116"/>
    </row>
    <row r="23" spans="1:7" ht="13.5" thickBot="1">
      <c r="A23" s="117" t="s">
        <v>117</v>
      </c>
      <c r="B23" s="117" t="s">
        <v>622</v>
      </c>
      <c r="C23" s="117"/>
      <c r="D23" s="117" t="s">
        <v>263</v>
      </c>
      <c r="E23" s="178">
        <v>5600000</v>
      </c>
      <c r="F23" s="178">
        <v>6400000</v>
      </c>
      <c r="G23" s="178">
        <v>6500000</v>
      </c>
    </row>
    <row r="24" spans="1:7" ht="13.5" thickBot="1">
      <c r="A24" s="123" t="s">
        <v>580</v>
      </c>
      <c r="B24" s="106"/>
      <c r="C24" s="106"/>
      <c r="D24" s="121"/>
      <c r="E24" s="149">
        <f>SUM(E18:E23)</f>
        <v>215730000</v>
      </c>
      <c r="F24" s="149">
        <f>SUM(F18:F23)</f>
        <v>215870000</v>
      </c>
      <c r="G24" s="149">
        <f>SUM(G18:G23)</f>
        <v>225400000</v>
      </c>
    </row>
  </sheetData>
  <sheetProtection/>
  <mergeCells count="1">
    <mergeCell ref="D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C2" sqref="C2:H2"/>
    </sheetView>
  </sheetViews>
  <sheetFormatPr defaultColWidth="9.140625" defaultRowHeight="12.75"/>
  <sheetData>
    <row r="2" spans="3:8" ht="12.75">
      <c r="C2" s="261" t="s">
        <v>660</v>
      </c>
      <c r="D2" s="261"/>
      <c r="E2" s="261"/>
      <c r="F2" s="261"/>
      <c r="G2" s="261"/>
      <c r="H2" s="261"/>
    </row>
    <row r="5" spans="1:9" ht="12.75">
      <c r="A5" s="350" t="s">
        <v>609</v>
      </c>
      <c r="B5" s="350"/>
      <c r="C5" s="350"/>
      <c r="D5" s="350"/>
      <c r="E5" s="350"/>
      <c r="F5" s="350"/>
      <c r="G5" s="350"/>
      <c r="H5" s="350"/>
      <c r="I5" s="350"/>
    </row>
    <row r="6" spans="1:9" ht="12.75">
      <c r="A6" s="350" t="s">
        <v>610</v>
      </c>
      <c r="B6" s="350"/>
      <c r="C6" s="350"/>
      <c r="D6" s="350"/>
      <c r="E6" s="350"/>
      <c r="F6" s="350"/>
      <c r="G6" s="350"/>
      <c r="H6" s="350"/>
      <c r="I6" s="350"/>
    </row>
    <row r="9" spans="1:9" ht="12.75">
      <c r="A9" s="360" t="s">
        <v>611</v>
      </c>
      <c r="B9" s="361"/>
      <c r="C9" s="361"/>
      <c r="D9" s="361"/>
      <c r="E9" s="361"/>
      <c r="F9" s="361"/>
      <c r="G9" s="361"/>
      <c r="H9" s="362"/>
      <c r="I9" s="161"/>
    </row>
    <row r="10" spans="1:9" ht="12.75">
      <c r="A10" s="366" t="s">
        <v>600</v>
      </c>
      <c r="B10" s="367"/>
      <c r="C10" s="367"/>
      <c r="D10" s="367"/>
      <c r="E10" s="367"/>
      <c r="F10" s="367"/>
      <c r="G10" s="367"/>
      <c r="H10" s="368"/>
      <c r="I10" s="160"/>
    </row>
    <row r="13" spans="1:8" ht="12.75">
      <c r="A13" s="360" t="s">
        <v>611</v>
      </c>
      <c r="B13" s="361"/>
      <c r="C13" s="361"/>
      <c r="D13" s="361"/>
      <c r="E13" s="361"/>
      <c r="F13" s="361"/>
      <c r="G13" s="361"/>
      <c r="H13" s="362"/>
    </row>
    <row r="14" spans="1:8" ht="12.75">
      <c r="A14" s="162" t="s">
        <v>612</v>
      </c>
      <c r="B14" s="163"/>
      <c r="C14" s="163"/>
      <c r="D14" s="163"/>
      <c r="E14" s="163"/>
      <c r="F14" s="163"/>
      <c r="G14" s="163"/>
      <c r="H14" s="164"/>
    </row>
    <row r="17" spans="1:8" ht="12.75">
      <c r="A17" s="360" t="s">
        <v>611</v>
      </c>
      <c r="B17" s="361"/>
      <c r="C17" s="361"/>
      <c r="D17" s="361"/>
      <c r="E17" s="361"/>
      <c r="F17" s="361"/>
      <c r="G17" s="361"/>
      <c r="H17" s="362"/>
    </row>
    <row r="18" spans="1:8" ht="12.75">
      <c r="A18" s="363" t="s">
        <v>609</v>
      </c>
      <c r="B18" s="364"/>
      <c r="C18" s="364"/>
      <c r="D18" s="364"/>
      <c r="E18" s="364"/>
      <c r="F18" s="364"/>
      <c r="G18" s="364"/>
      <c r="H18" s="365"/>
    </row>
  </sheetData>
  <sheetProtection/>
  <mergeCells count="8">
    <mergeCell ref="C2:H2"/>
    <mergeCell ref="A13:H13"/>
    <mergeCell ref="A17:H17"/>
    <mergeCell ref="A18:H18"/>
    <mergeCell ref="A5:I5"/>
    <mergeCell ref="A6:I6"/>
    <mergeCell ref="A9:H9"/>
    <mergeCell ref="A10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5"/>
  <sheetViews>
    <sheetView zoomScale="115" zoomScaleNormal="115" zoomScalePageLayoutView="0" workbookViewId="0" topLeftCell="A1">
      <selection activeCell="F78" sqref="F78"/>
    </sheetView>
  </sheetViews>
  <sheetFormatPr defaultColWidth="9.140625" defaultRowHeight="12.75"/>
  <cols>
    <col min="1" max="1" width="4.7109375" style="0" customWidth="1"/>
    <col min="2" max="2" width="47.7109375" style="0" customWidth="1"/>
    <col min="3" max="3" width="4.140625" style="0" customWidth="1"/>
    <col min="4" max="4" width="7.421875" style="0" customWidth="1"/>
    <col min="5" max="5" width="7.140625" style="0" customWidth="1"/>
    <col min="6" max="6" width="7.57421875" style="0" customWidth="1"/>
  </cols>
  <sheetData>
    <row r="1" spans="1:7" ht="12.75">
      <c r="A1" s="221" t="s">
        <v>651</v>
      </c>
      <c r="B1" s="221"/>
      <c r="C1" s="221"/>
      <c r="D1" s="221"/>
      <c r="E1" s="221"/>
      <c r="F1" s="221"/>
      <c r="G1" s="221"/>
    </row>
    <row r="2" spans="1:7" ht="12.75">
      <c r="A2" s="222" t="s">
        <v>596</v>
      </c>
      <c r="B2" s="222"/>
      <c r="C2" s="222"/>
      <c r="D2" s="222"/>
      <c r="E2" s="222"/>
      <c r="F2" s="222"/>
      <c r="G2" s="222"/>
    </row>
    <row r="3" spans="1:7" ht="12.75">
      <c r="A3" s="223" t="s">
        <v>628</v>
      </c>
      <c r="B3" s="223"/>
      <c r="C3" s="223"/>
      <c r="D3" s="223"/>
      <c r="E3" s="223"/>
      <c r="F3" s="223"/>
      <c r="G3" s="223"/>
    </row>
    <row r="4" spans="1:7" ht="12.75">
      <c r="A4" s="223" t="s">
        <v>510</v>
      </c>
      <c r="B4" s="229"/>
      <c r="C4" s="229"/>
      <c r="D4" s="229"/>
      <c r="E4" s="229"/>
      <c r="F4" s="229"/>
      <c r="G4" s="229"/>
    </row>
    <row r="5" spans="1:7" ht="12.75">
      <c r="A5" s="224" t="s">
        <v>641</v>
      </c>
      <c r="B5" s="224"/>
      <c r="C5" s="224"/>
      <c r="D5" s="224"/>
      <c r="E5" s="224"/>
      <c r="F5" s="224"/>
      <c r="G5" s="224"/>
    </row>
    <row r="6" spans="1:7" ht="16.5">
      <c r="A6" s="3" t="s">
        <v>1</v>
      </c>
      <c r="B6" s="3" t="s">
        <v>2</v>
      </c>
      <c r="C6" s="3" t="s">
        <v>3</v>
      </c>
      <c r="D6" s="4" t="s">
        <v>4</v>
      </c>
      <c r="E6" s="4" t="s">
        <v>594</v>
      </c>
      <c r="F6" s="4" t="s">
        <v>593</v>
      </c>
      <c r="G6" s="4" t="s">
        <v>6</v>
      </c>
    </row>
    <row r="7" spans="1:7" ht="12.75">
      <c r="A7" s="5" t="s">
        <v>7</v>
      </c>
      <c r="B7" s="6" t="s">
        <v>8</v>
      </c>
      <c r="C7" s="6" t="s">
        <v>9</v>
      </c>
      <c r="D7" s="7">
        <f>SUM(D8:D13)</f>
        <v>135379301</v>
      </c>
      <c r="E7" s="7">
        <f>SUM(E8:E13)</f>
        <v>0</v>
      </c>
      <c r="F7" s="7">
        <f>SUM(F8:F13)</f>
        <v>0</v>
      </c>
      <c r="G7" s="7">
        <f aca="true" t="shared" si="0" ref="G7:G38">SUM(D7:F7)</f>
        <v>135379301</v>
      </c>
    </row>
    <row r="8" spans="1:7" ht="12.75">
      <c r="A8" s="8" t="s">
        <v>10</v>
      </c>
      <c r="B8" s="9" t="s">
        <v>11</v>
      </c>
      <c r="C8" s="9" t="s">
        <v>12</v>
      </c>
      <c r="D8" s="10">
        <v>74573338</v>
      </c>
      <c r="E8" s="10"/>
      <c r="F8" s="10"/>
      <c r="G8" s="10">
        <f t="shared" si="0"/>
        <v>74573338</v>
      </c>
    </row>
    <row r="9" spans="1:7" ht="12.75">
      <c r="A9" s="8" t="s">
        <v>13</v>
      </c>
      <c r="B9" s="9" t="s">
        <v>14</v>
      </c>
      <c r="C9" s="9" t="s">
        <v>15</v>
      </c>
      <c r="D9" s="10">
        <v>25792000</v>
      </c>
      <c r="E9" s="10"/>
      <c r="F9" s="10"/>
      <c r="G9" s="10">
        <f t="shared" si="0"/>
        <v>25792000</v>
      </c>
    </row>
    <row r="10" spans="1:7" ht="12.75">
      <c r="A10" s="8" t="s">
        <v>16</v>
      </c>
      <c r="B10" s="9" t="s">
        <v>17</v>
      </c>
      <c r="C10" s="9" t="s">
        <v>18</v>
      </c>
      <c r="D10" s="10">
        <v>33213963</v>
      </c>
      <c r="E10" s="10"/>
      <c r="F10" s="10"/>
      <c r="G10" s="10">
        <f t="shared" si="0"/>
        <v>33213963</v>
      </c>
    </row>
    <row r="11" spans="1:7" ht="12.75">
      <c r="A11" s="8" t="s">
        <v>19</v>
      </c>
      <c r="B11" s="9" t="s">
        <v>20</v>
      </c>
      <c r="C11" s="9" t="s">
        <v>21</v>
      </c>
      <c r="D11" s="10">
        <v>1800000</v>
      </c>
      <c r="E11" s="10"/>
      <c r="F11" s="10"/>
      <c r="G11" s="10">
        <f t="shared" si="0"/>
        <v>1800000</v>
      </c>
    </row>
    <row r="12" spans="1:7" ht="12.75">
      <c r="A12" s="8" t="s">
        <v>22</v>
      </c>
      <c r="B12" s="9" t="s">
        <v>23</v>
      </c>
      <c r="C12" s="9" t="s">
        <v>24</v>
      </c>
      <c r="D12" s="10"/>
      <c r="E12" s="10"/>
      <c r="F12" s="10"/>
      <c r="G12" s="10">
        <f t="shared" si="0"/>
        <v>0</v>
      </c>
    </row>
    <row r="13" spans="1:7" ht="12.75">
      <c r="A13" s="8" t="s">
        <v>25</v>
      </c>
      <c r="B13" s="9" t="s">
        <v>26</v>
      </c>
      <c r="C13" s="9" t="s">
        <v>27</v>
      </c>
      <c r="D13" s="10"/>
      <c r="E13" s="10"/>
      <c r="F13" s="10"/>
      <c r="G13" s="10">
        <f t="shared" si="0"/>
        <v>0</v>
      </c>
    </row>
    <row r="14" spans="1:7" ht="12.75">
      <c r="A14" s="5" t="s">
        <v>28</v>
      </c>
      <c r="B14" s="6" t="s">
        <v>29</v>
      </c>
      <c r="C14" s="6" t="s">
        <v>30</v>
      </c>
      <c r="D14" s="7">
        <f>SUM(D15:D19)</f>
        <v>55055149</v>
      </c>
      <c r="E14" s="7">
        <f>SUM(E15:E19)</f>
        <v>0</v>
      </c>
      <c r="F14" s="7">
        <f>SUM(F15:F19)</f>
        <v>0</v>
      </c>
      <c r="G14" s="10">
        <f t="shared" si="0"/>
        <v>55055149</v>
      </c>
    </row>
    <row r="15" spans="1:7" ht="12.75">
      <c r="A15" s="8" t="s">
        <v>31</v>
      </c>
      <c r="B15" s="9" t="s">
        <v>32</v>
      </c>
      <c r="C15" s="9" t="s">
        <v>33</v>
      </c>
      <c r="D15" s="10"/>
      <c r="E15" s="10"/>
      <c r="F15" s="10"/>
      <c r="G15" s="10">
        <f t="shared" si="0"/>
        <v>0</v>
      </c>
    </row>
    <row r="16" spans="1:7" ht="12.75">
      <c r="A16" s="8" t="s">
        <v>34</v>
      </c>
      <c r="B16" s="9" t="s">
        <v>35</v>
      </c>
      <c r="C16" s="9" t="s">
        <v>36</v>
      </c>
      <c r="D16" s="10"/>
      <c r="E16" s="10"/>
      <c r="F16" s="10"/>
      <c r="G16" s="10">
        <f t="shared" si="0"/>
        <v>0</v>
      </c>
    </row>
    <row r="17" spans="1:7" ht="12.75">
      <c r="A17" s="8" t="s">
        <v>37</v>
      </c>
      <c r="B17" s="9" t="s">
        <v>38</v>
      </c>
      <c r="C17" s="9" t="s">
        <v>39</v>
      </c>
      <c r="D17" s="10"/>
      <c r="E17" s="10"/>
      <c r="F17" s="10"/>
      <c r="G17" s="10">
        <f t="shared" si="0"/>
        <v>0</v>
      </c>
    </row>
    <row r="18" spans="1:7" ht="12.75">
      <c r="A18" s="8" t="s">
        <v>40</v>
      </c>
      <c r="B18" s="9" t="s">
        <v>41</v>
      </c>
      <c r="C18" s="9" t="s">
        <v>42</v>
      </c>
      <c r="D18" s="10"/>
      <c r="E18" s="10"/>
      <c r="F18" s="10"/>
      <c r="G18" s="10">
        <f t="shared" si="0"/>
        <v>0</v>
      </c>
    </row>
    <row r="19" spans="1:7" ht="12.75">
      <c r="A19" s="8" t="s">
        <v>43</v>
      </c>
      <c r="B19" s="9" t="s">
        <v>44</v>
      </c>
      <c r="C19" s="9" t="s">
        <v>45</v>
      </c>
      <c r="D19" s="10">
        <v>55055149</v>
      </c>
      <c r="E19" s="10"/>
      <c r="F19" s="10">
        <v>0</v>
      </c>
      <c r="G19" s="10">
        <f t="shared" si="0"/>
        <v>55055149</v>
      </c>
    </row>
    <row r="20" spans="1:7" ht="12.75">
      <c r="A20" s="11" t="s">
        <v>46</v>
      </c>
      <c r="B20" s="6" t="s">
        <v>47</v>
      </c>
      <c r="C20" s="6" t="s">
        <v>48</v>
      </c>
      <c r="D20" s="10">
        <f>SUM(D21:D25)</f>
        <v>0</v>
      </c>
      <c r="E20" s="10">
        <f>SUM(E21:E25)</f>
        <v>0</v>
      </c>
      <c r="F20" s="10">
        <f>SUM(F21:F25)</f>
        <v>0</v>
      </c>
      <c r="G20" s="10">
        <f t="shared" si="0"/>
        <v>0</v>
      </c>
    </row>
    <row r="21" spans="1:7" ht="12.75">
      <c r="A21" s="8" t="s">
        <v>49</v>
      </c>
      <c r="B21" s="9" t="s">
        <v>50</v>
      </c>
      <c r="C21" s="9" t="s">
        <v>51</v>
      </c>
      <c r="D21" s="10"/>
      <c r="E21" s="10"/>
      <c r="F21" s="10"/>
      <c r="G21" s="10">
        <f t="shared" si="0"/>
        <v>0</v>
      </c>
    </row>
    <row r="22" spans="1:7" ht="12.75">
      <c r="A22" s="8" t="s">
        <v>52</v>
      </c>
      <c r="B22" s="9" t="s">
        <v>53</v>
      </c>
      <c r="C22" s="9" t="s">
        <v>54</v>
      </c>
      <c r="D22" s="10"/>
      <c r="E22" s="10"/>
      <c r="F22" s="10"/>
      <c r="G22" s="10">
        <f t="shared" si="0"/>
        <v>0</v>
      </c>
    </row>
    <row r="23" spans="1:7" ht="12.75">
      <c r="A23" s="8" t="s">
        <v>55</v>
      </c>
      <c r="B23" s="9" t="s">
        <v>56</v>
      </c>
      <c r="C23" s="9" t="s">
        <v>57</v>
      </c>
      <c r="D23" s="10"/>
      <c r="E23" s="10"/>
      <c r="F23" s="10"/>
      <c r="G23" s="10">
        <f t="shared" si="0"/>
        <v>0</v>
      </c>
    </row>
    <row r="24" spans="1:7" ht="12.75">
      <c r="A24" s="8" t="s">
        <v>58</v>
      </c>
      <c r="B24" s="9" t="s">
        <v>59</v>
      </c>
      <c r="C24" s="9" t="s">
        <v>60</v>
      </c>
      <c r="D24" s="10"/>
      <c r="E24" s="10"/>
      <c r="F24" s="10"/>
      <c r="G24" s="10">
        <f t="shared" si="0"/>
        <v>0</v>
      </c>
    </row>
    <row r="25" spans="1:7" ht="12.75">
      <c r="A25" s="8" t="s">
        <v>61</v>
      </c>
      <c r="B25" s="9" t="s">
        <v>62</v>
      </c>
      <c r="C25" s="9" t="s">
        <v>63</v>
      </c>
      <c r="D25" s="10"/>
      <c r="E25" s="10"/>
      <c r="F25" s="10"/>
      <c r="G25" s="10">
        <f t="shared" si="0"/>
        <v>0</v>
      </c>
    </row>
    <row r="26" spans="1:7" ht="12.75">
      <c r="A26" s="5" t="s">
        <v>64</v>
      </c>
      <c r="B26" s="6" t="s">
        <v>65</v>
      </c>
      <c r="C26" s="6" t="s">
        <v>66</v>
      </c>
      <c r="D26" s="7">
        <f>SUM(D27:D32)</f>
        <v>9400000</v>
      </c>
      <c r="E26" s="7">
        <f>SUM(E27:E32)</f>
        <v>0</v>
      </c>
      <c r="F26" s="7">
        <f>SUM(F28:F32)</f>
        <v>0</v>
      </c>
      <c r="G26" s="10">
        <f t="shared" si="0"/>
        <v>9400000</v>
      </c>
    </row>
    <row r="27" spans="1:7" ht="12.75">
      <c r="A27" s="5"/>
      <c r="B27" s="12" t="s">
        <v>67</v>
      </c>
      <c r="C27" s="6" t="s">
        <v>68</v>
      </c>
      <c r="D27" s="7"/>
      <c r="E27" s="7"/>
      <c r="F27" s="7"/>
      <c r="G27" s="10">
        <f t="shared" si="0"/>
        <v>0</v>
      </c>
    </row>
    <row r="28" spans="1:7" ht="12.75">
      <c r="A28" s="8" t="s">
        <v>69</v>
      </c>
      <c r="B28" s="13" t="s">
        <v>70</v>
      </c>
      <c r="C28" s="9" t="s">
        <v>71</v>
      </c>
      <c r="D28" s="10">
        <v>3000000</v>
      </c>
      <c r="E28" s="10"/>
      <c r="F28" s="10"/>
      <c r="G28" s="10">
        <f t="shared" si="0"/>
        <v>3000000</v>
      </c>
    </row>
    <row r="29" spans="1:7" ht="12.75">
      <c r="A29" s="8" t="s">
        <v>72</v>
      </c>
      <c r="B29" s="1" t="s">
        <v>73</v>
      </c>
      <c r="C29" s="9" t="s">
        <v>74</v>
      </c>
      <c r="D29" s="10">
        <v>5000000</v>
      </c>
      <c r="E29" s="10"/>
      <c r="F29" s="10"/>
      <c r="G29" s="10">
        <f t="shared" si="0"/>
        <v>5000000</v>
      </c>
    </row>
    <row r="30" spans="1:7" ht="12.75">
      <c r="A30" s="8" t="s">
        <v>75</v>
      </c>
      <c r="B30" s="13" t="s">
        <v>76</v>
      </c>
      <c r="C30" s="9" t="s">
        <v>77</v>
      </c>
      <c r="D30" s="10">
        <v>1200000</v>
      </c>
      <c r="E30" s="10"/>
      <c r="F30" s="10"/>
      <c r="G30" s="10">
        <f t="shared" si="0"/>
        <v>1200000</v>
      </c>
    </row>
    <row r="31" spans="1:7" ht="12.75">
      <c r="A31" s="8" t="s">
        <v>78</v>
      </c>
      <c r="B31" s="9" t="s">
        <v>79</v>
      </c>
      <c r="C31" s="9" t="s">
        <v>80</v>
      </c>
      <c r="D31" s="10"/>
      <c r="E31" s="10"/>
      <c r="F31" s="10"/>
      <c r="G31" s="10">
        <f t="shared" si="0"/>
        <v>0</v>
      </c>
    </row>
    <row r="32" spans="1:7" ht="12.75">
      <c r="A32" s="8" t="s">
        <v>81</v>
      </c>
      <c r="B32" s="9" t="s">
        <v>82</v>
      </c>
      <c r="C32" s="9" t="s">
        <v>83</v>
      </c>
      <c r="D32" s="10">
        <v>200000</v>
      </c>
      <c r="E32" s="10"/>
      <c r="F32" s="10"/>
      <c r="G32" s="10">
        <f t="shared" si="0"/>
        <v>200000</v>
      </c>
    </row>
    <row r="33" spans="1:7" ht="12.75">
      <c r="A33" s="5" t="s">
        <v>84</v>
      </c>
      <c r="B33" s="6" t="s">
        <v>85</v>
      </c>
      <c r="C33" s="6" t="s">
        <v>86</v>
      </c>
      <c r="D33" s="7">
        <f>SUM(D34:D43)</f>
        <v>2500000</v>
      </c>
      <c r="E33" s="7">
        <f>SUM(E34:E43)</f>
        <v>0</v>
      </c>
      <c r="F33" s="7">
        <f>SUM(F34:F43)</f>
        <v>3956066</v>
      </c>
      <c r="G33" s="10">
        <f t="shared" si="0"/>
        <v>6456066</v>
      </c>
    </row>
    <row r="34" spans="1:7" ht="12.75">
      <c r="A34" s="8" t="s">
        <v>87</v>
      </c>
      <c r="B34" s="9" t="s">
        <v>88</v>
      </c>
      <c r="C34" s="9" t="s">
        <v>89</v>
      </c>
      <c r="D34" s="10"/>
      <c r="E34" s="10"/>
      <c r="F34" s="10"/>
      <c r="G34" s="10">
        <f t="shared" si="0"/>
        <v>0</v>
      </c>
    </row>
    <row r="35" spans="1:7" ht="12.75">
      <c r="A35" s="8" t="s">
        <v>90</v>
      </c>
      <c r="B35" s="9" t="s">
        <v>91</v>
      </c>
      <c r="C35" s="9" t="s">
        <v>92</v>
      </c>
      <c r="D35" s="10">
        <v>300000</v>
      </c>
      <c r="E35" s="10"/>
      <c r="F35" s="10">
        <v>3000000</v>
      </c>
      <c r="G35" s="10">
        <f t="shared" si="0"/>
        <v>3300000</v>
      </c>
    </row>
    <row r="36" spans="1:7" ht="12.75">
      <c r="A36" s="8" t="s">
        <v>93</v>
      </c>
      <c r="B36" s="9" t="s">
        <v>94</v>
      </c>
      <c r="C36" s="9" t="s">
        <v>95</v>
      </c>
      <c r="D36" s="10"/>
      <c r="E36" s="10"/>
      <c r="F36" s="10"/>
      <c r="G36" s="10">
        <f t="shared" si="0"/>
        <v>0</v>
      </c>
    </row>
    <row r="37" spans="1:7" ht="12.75">
      <c r="A37" s="8" t="s">
        <v>96</v>
      </c>
      <c r="B37" s="9" t="s">
        <v>97</v>
      </c>
      <c r="C37" s="9" t="s">
        <v>98</v>
      </c>
      <c r="D37" s="10"/>
      <c r="E37" s="10"/>
      <c r="F37" s="10"/>
      <c r="G37" s="10">
        <f t="shared" si="0"/>
        <v>0</v>
      </c>
    </row>
    <row r="38" spans="1:7" ht="12.75">
      <c r="A38" s="8" t="s">
        <v>99</v>
      </c>
      <c r="B38" s="9" t="s">
        <v>100</v>
      </c>
      <c r="C38" s="9" t="s">
        <v>101</v>
      </c>
      <c r="D38" s="10">
        <v>1500000</v>
      </c>
      <c r="E38" s="10"/>
      <c r="F38" s="10">
        <v>116066</v>
      </c>
      <c r="G38" s="10">
        <f t="shared" si="0"/>
        <v>1616066</v>
      </c>
    </row>
    <row r="39" spans="1:7" ht="12.75">
      <c r="A39" s="8" t="s">
        <v>102</v>
      </c>
      <c r="B39" s="9" t="s">
        <v>103</v>
      </c>
      <c r="C39" s="9" t="s">
        <v>104</v>
      </c>
      <c r="D39" s="10">
        <v>500000</v>
      </c>
      <c r="E39" s="10"/>
      <c r="F39" s="10">
        <v>840000</v>
      </c>
      <c r="G39" s="10">
        <f aca="true" t="shared" si="1" ref="G39:G70">SUM(D39:F39)</f>
        <v>1340000</v>
      </c>
    </row>
    <row r="40" spans="1:7" ht="12.75">
      <c r="A40" s="8" t="s">
        <v>105</v>
      </c>
      <c r="B40" s="9" t="s">
        <v>106</v>
      </c>
      <c r="C40" s="9" t="s">
        <v>107</v>
      </c>
      <c r="D40" s="10"/>
      <c r="E40" s="10"/>
      <c r="F40" s="10"/>
      <c r="G40" s="10">
        <f t="shared" si="1"/>
        <v>0</v>
      </c>
    </row>
    <row r="41" spans="1:7" ht="12.75">
      <c r="A41" s="8" t="s">
        <v>108</v>
      </c>
      <c r="B41" s="9" t="s">
        <v>109</v>
      </c>
      <c r="C41" s="9" t="s">
        <v>110</v>
      </c>
      <c r="D41" s="10"/>
      <c r="E41" s="10"/>
      <c r="F41" s="10"/>
      <c r="G41" s="10">
        <f t="shared" si="1"/>
        <v>0</v>
      </c>
    </row>
    <row r="42" spans="1:7" ht="12.75">
      <c r="A42" s="8" t="s">
        <v>111</v>
      </c>
      <c r="B42" s="9" t="s">
        <v>112</v>
      </c>
      <c r="C42" s="9" t="s">
        <v>113</v>
      </c>
      <c r="D42" s="10"/>
      <c r="E42" s="10"/>
      <c r="F42" s="10"/>
      <c r="G42" s="10">
        <f t="shared" si="1"/>
        <v>0</v>
      </c>
    </row>
    <row r="43" spans="1:7" ht="12.75">
      <c r="A43" s="8" t="s">
        <v>114</v>
      </c>
      <c r="B43" s="9" t="s">
        <v>115</v>
      </c>
      <c r="C43" s="9" t="s">
        <v>649</v>
      </c>
      <c r="D43" s="10">
        <v>200000</v>
      </c>
      <c r="E43" s="10"/>
      <c r="F43" s="10"/>
      <c r="G43" s="10">
        <f t="shared" si="1"/>
        <v>200000</v>
      </c>
    </row>
    <row r="44" spans="1:7" ht="12.75">
      <c r="A44" s="5" t="s">
        <v>117</v>
      </c>
      <c r="B44" s="6" t="s">
        <v>118</v>
      </c>
      <c r="C44" s="6" t="s">
        <v>119</v>
      </c>
      <c r="D44" s="7">
        <f>SUM(D45:D50)</f>
        <v>0</v>
      </c>
      <c r="E44" s="7">
        <f>SUM(E45:E50)</f>
        <v>0</v>
      </c>
      <c r="F44" s="7">
        <f>SUM(F46:F50)</f>
        <v>0</v>
      </c>
      <c r="G44" s="10">
        <f t="shared" si="1"/>
        <v>0</v>
      </c>
    </row>
    <row r="45" spans="1:7" ht="12.75">
      <c r="A45" s="5"/>
      <c r="B45" s="6" t="s">
        <v>120</v>
      </c>
      <c r="C45" s="6" t="s">
        <v>98</v>
      </c>
      <c r="D45" s="7"/>
      <c r="E45" s="7"/>
      <c r="F45" s="7"/>
      <c r="G45" s="10">
        <f t="shared" si="1"/>
        <v>0</v>
      </c>
    </row>
    <row r="46" spans="1:7" ht="12.75">
      <c r="A46" s="8" t="s">
        <v>121</v>
      </c>
      <c r="B46" s="9" t="s">
        <v>122</v>
      </c>
      <c r="C46" s="9" t="s">
        <v>123</v>
      </c>
      <c r="D46" s="10"/>
      <c r="E46" s="10"/>
      <c r="F46" s="10"/>
      <c r="G46" s="10">
        <f t="shared" si="1"/>
        <v>0</v>
      </c>
    </row>
    <row r="47" spans="1:7" ht="12.75">
      <c r="A47" s="8" t="s">
        <v>124</v>
      </c>
      <c r="B47" s="9" t="s">
        <v>125</v>
      </c>
      <c r="C47" s="9" t="s">
        <v>126</v>
      </c>
      <c r="D47" s="10"/>
      <c r="E47" s="10"/>
      <c r="F47" s="10"/>
      <c r="G47" s="10">
        <f t="shared" si="1"/>
        <v>0</v>
      </c>
    </row>
    <row r="48" spans="1:7" ht="12.75">
      <c r="A48" s="8" t="s">
        <v>127</v>
      </c>
      <c r="B48" s="9" t="s">
        <v>128</v>
      </c>
      <c r="C48" s="9" t="s">
        <v>129</v>
      </c>
      <c r="D48" s="10"/>
      <c r="E48" s="10"/>
      <c r="F48" s="10"/>
      <c r="G48" s="10">
        <f t="shared" si="1"/>
        <v>0</v>
      </c>
    </row>
    <row r="49" spans="1:7" ht="12.75">
      <c r="A49" s="8" t="s">
        <v>130</v>
      </c>
      <c r="B49" s="9" t="s">
        <v>131</v>
      </c>
      <c r="C49" s="9" t="s">
        <v>132</v>
      </c>
      <c r="D49" s="10"/>
      <c r="E49" s="10"/>
      <c r="F49" s="10"/>
      <c r="G49" s="10">
        <f t="shared" si="1"/>
        <v>0</v>
      </c>
    </row>
    <row r="50" spans="1:7" ht="12.75">
      <c r="A50" s="8" t="s">
        <v>133</v>
      </c>
      <c r="B50" s="9" t="s">
        <v>134</v>
      </c>
      <c r="C50" s="9" t="s">
        <v>135</v>
      </c>
      <c r="D50" s="10"/>
      <c r="E50" s="10"/>
      <c r="F50" s="10"/>
      <c r="G50" s="10">
        <f t="shared" si="1"/>
        <v>0</v>
      </c>
    </row>
    <row r="51" spans="1:7" ht="12.75">
      <c r="A51" s="5" t="s">
        <v>136</v>
      </c>
      <c r="B51" s="6" t="s">
        <v>137</v>
      </c>
      <c r="C51" s="6" t="s">
        <v>138</v>
      </c>
      <c r="D51" s="10">
        <f>SUM(D52:D54)</f>
        <v>0</v>
      </c>
      <c r="E51" s="10">
        <f>SUM(E52:E54)</f>
        <v>0</v>
      </c>
      <c r="F51" s="10">
        <f>SUM(F52:F54)</f>
        <v>0</v>
      </c>
      <c r="G51" s="10">
        <f t="shared" si="1"/>
        <v>0</v>
      </c>
    </row>
    <row r="52" spans="1:7" ht="12.75">
      <c r="A52" s="8" t="s">
        <v>139</v>
      </c>
      <c r="B52" s="9" t="s">
        <v>140</v>
      </c>
      <c r="C52" s="9" t="s">
        <v>141</v>
      </c>
      <c r="D52" s="10"/>
      <c r="E52" s="10"/>
      <c r="F52" s="10"/>
      <c r="G52" s="10">
        <f t="shared" si="1"/>
        <v>0</v>
      </c>
    </row>
    <row r="53" spans="1:7" ht="12.75">
      <c r="A53" s="8" t="s">
        <v>142</v>
      </c>
      <c r="B53" s="9" t="s">
        <v>143</v>
      </c>
      <c r="C53" s="9" t="s">
        <v>144</v>
      </c>
      <c r="D53" s="10"/>
      <c r="E53" s="10"/>
      <c r="F53" s="10"/>
      <c r="G53" s="10">
        <f t="shared" si="1"/>
        <v>0</v>
      </c>
    </row>
    <row r="54" spans="1:7" ht="12.75">
      <c r="A54" s="8" t="s">
        <v>145</v>
      </c>
      <c r="B54" s="9" t="s">
        <v>146</v>
      </c>
      <c r="C54" s="9" t="s">
        <v>147</v>
      </c>
      <c r="D54" s="10"/>
      <c r="E54" s="10"/>
      <c r="F54" s="10"/>
      <c r="G54" s="10">
        <f t="shared" si="1"/>
        <v>0</v>
      </c>
    </row>
    <row r="55" spans="1:7" ht="12.75">
      <c r="A55" s="5" t="s">
        <v>148</v>
      </c>
      <c r="B55" s="6" t="s">
        <v>149</v>
      </c>
      <c r="C55" s="6" t="s">
        <v>150</v>
      </c>
      <c r="D55" s="7">
        <f>SUM(D56:D58)</f>
        <v>0</v>
      </c>
      <c r="E55" s="7">
        <f>SUM(E56:E58)</f>
        <v>0</v>
      </c>
      <c r="F55" s="7">
        <f>SUM(F56:F58)</f>
        <v>0</v>
      </c>
      <c r="G55" s="10">
        <f t="shared" si="1"/>
        <v>0</v>
      </c>
    </row>
    <row r="56" spans="1:7" ht="12.75">
      <c r="A56" s="8" t="s">
        <v>151</v>
      </c>
      <c r="B56" s="9" t="s">
        <v>152</v>
      </c>
      <c r="C56" s="9" t="s">
        <v>153</v>
      </c>
      <c r="D56" s="10"/>
      <c r="E56" s="10"/>
      <c r="F56" s="10"/>
      <c r="G56" s="10">
        <f t="shared" si="1"/>
        <v>0</v>
      </c>
    </row>
    <row r="57" spans="1:7" ht="12.75">
      <c r="A57" s="8" t="s">
        <v>154</v>
      </c>
      <c r="B57" s="9" t="s">
        <v>155</v>
      </c>
      <c r="C57" s="9" t="s">
        <v>156</v>
      </c>
      <c r="D57" s="10">
        <v>0</v>
      </c>
      <c r="E57" s="10"/>
      <c r="F57" s="10"/>
      <c r="G57" s="10">
        <f t="shared" si="1"/>
        <v>0</v>
      </c>
    </row>
    <row r="58" spans="1:7" ht="12.75">
      <c r="A58" s="8" t="s">
        <v>157</v>
      </c>
      <c r="B58" s="9" t="s">
        <v>158</v>
      </c>
      <c r="C58" s="9" t="s">
        <v>159</v>
      </c>
      <c r="D58" s="10">
        <v>0</v>
      </c>
      <c r="E58" s="10"/>
      <c r="F58" s="10"/>
      <c r="G58" s="10">
        <f t="shared" si="1"/>
        <v>0</v>
      </c>
    </row>
    <row r="59" spans="1:7" ht="12.75">
      <c r="A59" s="14" t="s">
        <v>160</v>
      </c>
      <c r="B59" s="9" t="s">
        <v>161</v>
      </c>
      <c r="C59" s="9" t="s">
        <v>162</v>
      </c>
      <c r="D59" s="10">
        <f>D7+D14+D20+D26+D33+D44+D51+D55</f>
        <v>202334450</v>
      </c>
      <c r="E59" s="10">
        <f>E7+E14+E20+E26+E33+E44+E51+E55</f>
        <v>0</v>
      </c>
      <c r="F59" s="10">
        <f>F7+F14+F20+F26+F33+F44+F51+F55</f>
        <v>3956066</v>
      </c>
      <c r="G59" s="10">
        <f t="shared" si="1"/>
        <v>206290516</v>
      </c>
    </row>
    <row r="60" spans="1:7" ht="12.75">
      <c r="A60" s="5" t="s">
        <v>163</v>
      </c>
      <c r="B60" s="6" t="s">
        <v>164</v>
      </c>
      <c r="C60" s="6" t="s">
        <v>165</v>
      </c>
      <c r="D60" s="10">
        <f>SUM(D61:D63)</f>
        <v>0</v>
      </c>
      <c r="E60" s="10"/>
      <c r="F60" s="10">
        <f>SUM(F61:F63)</f>
        <v>0</v>
      </c>
      <c r="G60" s="10">
        <f t="shared" si="1"/>
        <v>0</v>
      </c>
    </row>
    <row r="61" spans="1:7" ht="12.75">
      <c r="A61" s="8" t="s">
        <v>166</v>
      </c>
      <c r="B61" s="9" t="s">
        <v>167</v>
      </c>
      <c r="C61" s="9" t="s">
        <v>168</v>
      </c>
      <c r="D61" s="10"/>
      <c r="E61" s="10"/>
      <c r="F61" s="10"/>
      <c r="G61" s="10">
        <f t="shared" si="1"/>
        <v>0</v>
      </c>
    </row>
    <row r="62" spans="1:7" ht="12.75">
      <c r="A62" s="8" t="s">
        <v>169</v>
      </c>
      <c r="B62" s="9" t="s">
        <v>170</v>
      </c>
      <c r="C62" s="9" t="s">
        <v>171</v>
      </c>
      <c r="D62" s="10"/>
      <c r="E62" s="10"/>
      <c r="F62" s="10"/>
      <c r="G62" s="10">
        <f t="shared" si="1"/>
        <v>0</v>
      </c>
    </row>
    <row r="63" spans="1:7" ht="12.75">
      <c r="A63" s="8" t="s">
        <v>172</v>
      </c>
      <c r="B63" s="9" t="s">
        <v>173</v>
      </c>
      <c r="C63" s="9" t="s">
        <v>174</v>
      </c>
      <c r="D63" s="10"/>
      <c r="E63" s="10"/>
      <c r="F63" s="10"/>
      <c r="G63" s="10">
        <f t="shared" si="1"/>
        <v>0</v>
      </c>
    </row>
    <row r="64" spans="1:7" ht="12.75">
      <c r="A64" s="5" t="s">
        <v>175</v>
      </c>
      <c r="B64" s="6" t="s">
        <v>176</v>
      </c>
      <c r="C64" s="6" t="s">
        <v>177</v>
      </c>
      <c r="D64" s="10">
        <f>SUM(D65:D68)</f>
        <v>0</v>
      </c>
      <c r="E64" s="10">
        <f>SUM(E65:E68)</f>
        <v>0</v>
      </c>
      <c r="F64" s="10">
        <f>SUM(F65:F68)</f>
        <v>0</v>
      </c>
      <c r="G64" s="10">
        <f t="shared" si="1"/>
        <v>0</v>
      </c>
    </row>
    <row r="65" spans="1:7" ht="12.75">
      <c r="A65" s="8" t="s">
        <v>178</v>
      </c>
      <c r="B65" s="9" t="s">
        <v>179</v>
      </c>
      <c r="C65" s="9" t="s">
        <v>180</v>
      </c>
      <c r="D65" s="10"/>
      <c r="E65" s="10"/>
      <c r="F65" s="10"/>
      <c r="G65" s="10">
        <f t="shared" si="1"/>
        <v>0</v>
      </c>
    </row>
    <row r="66" spans="1:7" ht="12.75">
      <c r="A66" s="8" t="s">
        <v>181</v>
      </c>
      <c r="B66" s="9" t="s">
        <v>182</v>
      </c>
      <c r="C66" s="9" t="s">
        <v>183</v>
      </c>
      <c r="D66" s="10"/>
      <c r="E66" s="10"/>
      <c r="F66" s="10"/>
      <c r="G66" s="10">
        <f t="shared" si="1"/>
        <v>0</v>
      </c>
    </row>
    <row r="67" spans="1:7" ht="12.75">
      <c r="A67" s="8" t="s">
        <v>184</v>
      </c>
      <c r="B67" s="9" t="s">
        <v>185</v>
      </c>
      <c r="C67" s="9" t="s">
        <v>186</v>
      </c>
      <c r="D67" s="10"/>
      <c r="E67" s="10"/>
      <c r="F67" s="10"/>
      <c r="G67" s="10">
        <f t="shared" si="1"/>
        <v>0</v>
      </c>
    </row>
    <row r="68" spans="1:7" ht="12.75">
      <c r="A68" s="8" t="s">
        <v>187</v>
      </c>
      <c r="B68" s="9" t="s">
        <v>188</v>
      </c>
      <c r="C68" s="9" t="s">
        <v>189</v>
      </c>
      <c r="D68" s="10"/>
      <c r="E68" s="10"/>
      <c r="F68" s="10"/>
      <c r="G68" s="10">
        <f t="shared" si="1"/>
        <v>0</v>
      </c>
    </row>
    <row r="69" spans="1:7" ht="12.75">
      <c r="A69" s="14" t="s">
        <v>190</v>
      </c>
      <c r="B69" s="6" t="s">
        <v>191</v>
      </c>
      <c r="C69" s="6" t="s">
        <v>192</v>
      </c>
      <c r="D69" s="10">
        <f>SUM(D70:D71)</f>
        <v>133383550</v>
      </c>
      <c r="E69" s="10">
        <f>SUM(E70:E71)</f>
        <v>5180462</v>
      </c>
      <c r="F69" s="10">
        <f>SUM(F70:F71)</f>
        <v>2330934</v>
      </c>
      <c r="G69" s="10">
        <f t="shared" si="1"/>
        <v>140894946</v>
      </c>
    </row>
    <row r="70" spans="1:7" ht="12.75">
      <c r="A70" s="8" t="s">
        <v>193</v>
      </c>
      <c r="B70" s="9" t="s">
        <v>194</v>
      </c>
      <c r="C70" s="9" t="s">
        <v>195</v>
      </c>
      <c r="D70" s="10">
        <v>133383550</v>
      </c>
      <c r="E70" s="10">
        <v>5180462</v>
      </c>
      <c r="F70" s="10">
        <v>2330934</v>
      </c>
      <c r="G70" s="10">
        <f t="shared" si="1"/>
        <v>140894946</v>
      </c>
    </row>
    <row r="71" spans="1:7" ht="12.75">
      <c r="A71" s="8" t="s">
        <v>196</v>
      </c>
      <c r="B71" s="9" t="s">
        <v>197</v>
      </c>
      <c r="C71" s="9" t="s">
        <v>198</v>
      </c>
      <c r="D71" s="10"/>
      <c r="E71" s="10"/>
      <c r="F71" s="10"/>
      <c r="G71" s="10">
        <f aca="true" t="shared" si="2" ref="G71:G85">SUM(D71:F71)</f>
        <v>0</v>
      </c>
    </row>
    <row r="72" spans="1:7" ht="12.75">
      <c r="A72" s="5" t="s">
        <v>199</v>
      </c>
      <c r="B72" s="6" t="s">
        <v>200</v>
      </c>
      <c r="C72" s="6" t="s">
        <v>201</v>
      </c>
      <c r="D72" s="7">
        <f>SUM(D73:D77)</f>
        <v>0</v>
      </c>
      <c r="E72" s="7">
        <f>SUM(E73:E77)</f>
        <v>50300000</v>
      </c>
      <c r="F72" s="7">
        <f>SUM(F73:F77)</f>
        <v>42670000</v>
      </c>
      <c r="G72" s="10">
        <f t="shared" si="2"/>
        <v>92970000</v>
      </c>
    </row>
    <row r="73" spans="1:7" ht="12.75">
      <c r="A73" s="8" t="s">
        <v>202</v>
      </c>
      <c r="B73" s="9" t="s">
        <v>203</v>
      </c>
      <c r="C73" s="9" t="s">
        <v>204</v>
      </c>
      <c r="D73" s="10"/>
      <c r="E73" s="10"/>
      <c r="F73" s="10"/>
      <c r="G73" s="10">
        <f t="shared" si="2"/>
        <v>0</v>
      </c>
    </row>
    <row r="74" spans="1:7" ht="12.75">
      <c r="A74" s="8" t="s">
        <v>205</v>
      </c>
      <c r="B74" s="9" t="s">
        <v>206</v>
      </c>
      <c r="C74" s="9" t="s">
        <v>207</v>
      </c>
      <c r="D74" s="10"/>
      <c r="E74" s="10"/>
      <c r="F74" s="10"/>
      <c r="G74" s="10">
        <f t="shared" si="2"/>
        <v>0</v>
      </c>
    </row>
    <row r="75" spans="1:7" ht="12.75">
      <c r="A75" s="8" t="s">
        <v>208</v>
      </c>
      <c r="B75" s="9" t="s">
        <v>209</v>
      </c>
      <c r="C75" s="9" t="s">
        <v>210</v>
      </c>
      <c r="D75" s="10"/>
      <c r="E75" s="10"/>
      <c r="F75" s="10"/>
      <c r="G75" s="10">
        <f t="shared" si="2"/>
        <v>0</v>
      </c>
    </row>
    <row r="76" spans="1:7" ht="12.75">
      <c r="A76" s="8" t="s">
        <v>211</v>
      </c>
      <c r="B76" s="9" t="s">
        <v>212</v>
      </c>
      <c r="C76" s="9" t="s">
        <v>213</v>
      </c>
      <c r="D76" s="10"/>
      <c r="E76" s="10"/>
      <c r="F76" s="10"/>
      <c r="G76" s="10">
        <f t="shared" si="2"/>
        <v>0</v>
      </c>
    </row>
    <row r="77" spans="1:7" ht="12.75">
      <c r="A77" s="8" t="s">
        <v>214</v>
      </c>
      <c r="B77" s="9" t="s">
        <v>215</v>
      </c>
      <c r="C77" s="9" t="s">
        <v>216</v>
      </c>
      <c r="D77" s="10"/>
      <c r="E77" s="10">
        <v>50300000</v>
      </c>
      <c r="F77" s="10">
        <v>42670000</v>
      </c>
      <c r="G77" s="10">
        <f t="shared" si="2"/>
        <v>92970000</v>
      </c>
    </row>
    <row r="78" spans="1:7" ht="12.75">
      <c r="A78" s="14" t="s">
        <v>217</v>
      </c>
      <c r="B78" s="6" t="s">
        <v>218</v>
      </c>
      <c r="C78" s="6" t="s">
        <v>219</v>
      </c>
      <c r="D78" s="10">
        <f>SUM(D79:D83)</f>
        <v>0</v>
      </c>
      <c r="E78" s="10">
        <f>SUM(E79:E83)</f>
        <v>0</v>
      </c>
      <c r="F78" s="10">
        <f>SUM(F79:F83)</f>
        <v>0</v>
      </c>
      <c r="G78" s="10">
        <f t="shared" si="2"/>
        <v>0</v>
      </c>
    </row>
    <row r="79" spans="1:7" ht="12.75">
      <c r="A79" s="8" t="s">
        <v>220</v>
      </c>
      <c r="B79" s="9" t="s">
        <v>221</v>
      </c>
      <c r="C79" s="9" t="s">
        <v>222</v>
      </c>
      <c r="D79" s="10"/>
      <c r="E79" s="10"/>
      <c r="F79" s="10"/>
      <c r="G79" s="10">
        <f t="shared" si="2"/>
        <v>0</v>
      </c>
    </row>
    <row r="80" spans="1:7" ht="12.75">
      <c r="A80" s="8" t="s">
        <v>223</v>
      </c>
      <c r="B80" s="9" t="s">
        <v>224</v>
      </c>
      <c r="C80" s="9" t="s">
        <v>225</v>
      </c>
      <c r="D80" s="10"/>
      <c r="E80" s="10"/>
      <c r="F80" s="10"/>
      <c r="G80" s="10">
        <f t="shared" si="2"/>
        <v>0</v>
      </c>
    </row>
    <row r="81" spans="1:7" ht="12.75">
      <c r="A81" s="8" t="s">
        <v>226</v>
      </c>
      <c r="B81" s="9" t="s">
        <v>227</v>
      </c>
      <c r="C81" s="9" t="s">
        <v>228</v>
      </c>
      <c r="D81" s="10"/>
      <c r="E81" s="10"/>
      <c r="F81" s="10"/>
      <c r="G81" s="10">
        <f t="shared" si="2"/>
        <v>0</v>
      </c>
    </row>
    <row r="82" spans="1:7" ht="12.75">
      <c r="A82" s="8" t="s">
        <v>229</v>
      </c>
      <c r="B82" s="9" t="s">
        <v>230</v>
      </c>
      <c r="C82" s="9" t="s">
        <v>231</v>
      </c>
      <c r="D82" s="10"/>
      <c r="E82" s="10"/>
      <c r="F82" s="10"/>
      <c r="G82" s="10">
        <f t="shared" si="2"/>
        <v>0</v>
      </c>
    </row>
    <row r="83" spans="1:7" ht="12.75">
      <c r="A83" s="8" t="s">
        <v>232</v>
      </c>
      <c r="B83" s="9" t="s">
        <v>233</v>
      </c>
      <c r="C83" s="9" t="s">
        <v>234</v>
      </c>
      <c r="D83" s="10"/>
      <c r="E83" s="10"/>
      <c r="F83" s="10"/>
      <c r="G83" s="10">
        <f t="shared" si="2"/>
        <v>0</v>
      </c>
    </row>
    <row r="84" spans="1:7" ht="12.75">
      <c r="A84" s="8"/>
      <c r="B84" s="9" t="s">
        <v>235</v>
      </c>
      <c r="C84" s="9" t="s">
        <v>236</v>
      </c>
      <c r="D84" s="10">
        <f>D60+D64+D69+D72+D78</f>
        <v>133383550</v>
      </c>
      <c r="E84" s="10">
        <f>E60+E64+E69+E72+E78</f>
        <v>55480462</v>
      </c>
      <c r="F84" s="10">
        <f>F60+F64+F69+F72+F78</f>
        <v>45000934</v>
      </c>
      <c r="G84" s="10">
        <f t="shared" si="2"/>
        <v>233864946</v>
      </c>
    </row>
    <row r="85" spans="1:7" ht="12.75">
      <c r="A85" s="8"/>
      <c r="B85" s="9" t="s">
        <v>237</v>
      </c>
      <c r="C85" s="9"/>
      <c r="D85" s="10">
        <f>D59+D84</f>
        <v>335718000</v>
      </c>
      <c r="E85" s="10">
        <f>E59+E84</f>
        <v>55480462</v>
      </c>
      <c r="F85" s="10">
        <f>F59+F84</f>
        <v>48957000</v>
      </c>
      <c r="G85" s="10">
        <f t="shared" si="2"/>
        <v>440155462</v>
      </c>
    </row>
  </sheetData>
  <sheetProtection selectLockedCells="1" selectUnlockedCells="1"/>
  <mergeCells count="5">
    <mergeCell ref="A1:G1"/>
    <mergeCell ref="A2:G2"/>
    <mergeCell ref="A3:G3"/>
    <mergeCell ref="A5:G5"/>
    <mergeCell ref="A4:G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A4" sqref="A4:G4"/>
    </sheetView>
  </sheetViews>
  <sheetFormatPr defaultColWidth="11.57421875" defaultRowHeight="12.75"/>
  <cols>
    <col min="1" max="1" width="5.140625" style="0" customWidth="1"/>
    <col min="2" max="2" width="51.00390625" style="0" customWidth="1"/>
    <col min="3" max="3" width="6.57421875" style="0" customWidth="1"/>
    <col min="4" max="5" width="8.7109375" style="0" customWidth="1"/>
    <col min="6" max="6" width="9.140625" style="0" customWidth="1"/>
    <col min="7" max="7" width="8.7109375" style="0" customWidth="1"/>
  </cols>
  <sheetData>
    <row r="1" spans="1:7" ht="12.75">
      <c r="A1" s="221" t="s">
        <v>652</v>
      </c>
      <c r="B1" s="221"/>
      <c r="C1" s="221"/>
      <c r="D1" s="221"/>
      <c r="E1" s="221"/>
      <c r="F1" s="221"/>
      <c r="G1" s="221"/>
    </row>
    <row r="2" spans="1:7" ht="12.75">
      <c r="A2" s="222" t="s">
        <v>596</v>
      </c>
      <c r="B2" s="222"/>
      <c r="C2" s="222"/>
      <c r="D2" s="222"/>
      <c r="E2" s="222"/>
      <c r="F2" s="222"/>
      <c r="G2" s="222"/>
    </row>
    <row r="3" spans="1:7" ht="12.75">
      <c r="A3" s="223" t="s">
        <v>628</v>
      </c>
      <c r="B3" s="223"/>
      <c r="C3" s="223"/>
      <c r="D3" s="223"/>
      <c r="E3" s="223"/>
      <c r="F3" s="223"/>
      <c r="G3" s="223"/>
    </row>
    <row r="4" spans="1:7" ht="12.75">
      <c r="A4" s="223" t="s">
        <v>364</v>
      </c>
      <c r="B4" s="229"/>
      <c r="C4" s="229"/>
      <c r="D4" s="229"/>
      <c r="E4" s="229"/>
      <c r="F4" s="229"/>
      <c r="G4" s="229"/>
    </row>
    <row r="5" spans="1:7" ht="12.75">
      <c r="A5" s="224" t="s">
        <v>641</v>
      </c>
      <c r="B5" s="224"/>
      <c r="C5" s="224"/>
      <c r="D5" s="224"/>
      <c r="E5" s="224"/>
      <c r="F5" s="224"/>
      <c r="G5" s="224"/>
    </row>
    <row r="6" spans="1:7" ht="16.5">
      <c r="A6" s="3" t="s">
        <v>1</v>
      </c>
      <c r="B6" s="3" t="s">
        <v>2</v>
      </c>
      <c r="C6" s="3" t="s">
        <v>3</v>
      </c>
      <c r="D6" s="4" t="s">
        <v>583</v>
      </c>
      <c r="E6" s="4" t="s">
        <v>594</v>
      </c>
      <c r="F6" s="4" t="s">
        <v>593</v>
      </c>
      <c r="G6" s="4" t="s">
        <v>6</v>
      </c>
    </row>
    <row r="7" spans="1:7" ht="12.75">
      <c r="A7" s="5" t="s">
        <v>7</v>
      </c>
      <c r="B7" s="6" t="s">
        <v>8</v>
      </c>
      <c r="C7" s="6" t="s">
        <v>9</v>
      </c>
      <c r="D7" s="7">
        <f>SUM(D8:D13)</f>
        <v>0</v>
      </c>
      <c r="E7" s="7">
        <f>SUM(E8:E13)</f>
        <v>0</v>
      </c>
      <c r="F7" s="7">
        <f>SUM(F8:F13)</f>
        <v>0</v>
      </c>
      <c r="G7" s="7">
        <f aca="true" t="shared" si="0" ref="G7:G38">SUM(D7:F7)</f>
        <v>0</v>
      </c>
    </row>
    <row r="8" spans="1:7" ht="12.75">
      <c r="A8" s="8" t="s">
        <v>10</v>
      </c>
      <c r="B8" s="9" t="s">
        <v>11</v>
      </c>
      <c r="C8" s="9" t="s">
        <v>12</v>
      </c>
      <c r="D8" s="10"/>
      <c r="E8" s="10"/>
      <c r="F8" s="10"/>
      <c r="G8" s="10">
        <f t="shared" si="0"/>
        <v>0</v>
      </c>
    </row>
    <row r="9" spans="1:7" ht="12.75">
      <c r="A9" s="8" t="s">
        <v>13</v>
      </c>
      <c r="B9" s="9" t="s">
        <v>14</v>
      </c>
      <c r="C9" s="9" t="s">
        <v>15</v>
      </c>
      <c r="D9" s="10"/>
      <c r="E9" s="10"/>
      <c r="F9" s="10"/>
      <c r="G9" s="10">
        <f t="shared" si="0"/>
        <v>0</v>
      </c>
    </row>
    <row r="10" spans="1:7" ht="12.75">
      <c r="A10" s="8" t="s">
        <v>16</v>
      </c>
      <c r="B10" s="9" t="s">
        <v>17</v>
      </c>
      <c r="C10" s="9" t="s">
        <v>18</v>
      </c>
      <c r="D10" s="10"/>
      <c r="E10" s="10"/>
      <c r="F10" s="10"/>
      <c r="G10" s="10">
        <f t="shared" si="0"/>
        <v>0</v>
      </c>
    </row>
    <row r="11" spans="1:7" ht="12.75">
      <c r="A11" s="8" t="s">
        <v>19</v>
      </c>
      <c r="B11" s="9" t="s">
        <v>20</v>
      </c>
      <c r="C11" s="9" t="s">
        <v>21</v>
      </c>
      <c r="D11" s="10"/>
      <c r="E11" s="10"/>
      <c r="F11" s="10"/>
      <c r="G11" s="10">
        <f t="shared" si="0"/>
        <v>0</v>
      </c>
    </row>
    <row r="12" spans="1:7" ht="12.75">
      <c r="A12" s="8" t="s">
        <v>22</v>
      </c>
      <c r="B12" s="9" t="s">
        <v>23</v>
      </c>
      <c r="C12" s="9" t="s">
        <v>24</v>
      </c>
      <c r="D12" s="10"/>
      <c r="E12" s="10"/>
      <c r="F12" s="10"/>
      <c r="G12" s="10">
        <f t="shared" si="0"/>
        <v>0</v>
      </c>
    </row>
    <row r="13" spans="1:7" ht="12.75">
      <c r="A13" s="8" t="s">
        <v>25</v>
      </c>
      <c r="B13" s="9" t="s">
        <v>26</v>
      </c>
      <c r="C13" s="9" t="s">
        <v>27</v>
      </c>
      <c r="D13" s="10"/>
      <c r="E13" s="10"/>
      <c r="F13" s="10"/>
      <c r="G13" s="10">
        <f t="shared" si="0"/>
        <v>0</v>
      </c>
    </row>
    <row r="14" spans="1:7" ht="12.75">
      <c r="A14" s="5" t="s">
        <v>28</v>
      </c>
      <c r="B14" s="6" t="s">
        <v>29</v>
      </c>
      <c r="C14" s="6" t="s">
        <v>30</v>
      </c>
      <c r="D14" s="7">
        <f>SUM(D15:D19)</f>
        <v>0</v>
      </c>
      <c r="E14" s="7">
        <f>SUM(E15:E19)</f>
        <v>0</v>
      </c>
      <c r="F14" s="7">
        <f>SUM(F15:F19)</f>
        <v>0</v>
      </c>
      <c r="G14" s="10">
        <f t="shared" si="0"/>
        <v>0</v>
      </c>
    </row>
    <row r="15" spans="1:7" ht="12.75">
      <c r="A15" s="8" t="s">
        <v>31</v>
      </c>
      <c r="B15" s="9" t="s">
        <v>32</v>
      </c>
      <c r="C15" s="9" t="s">
        <v>33</v>
      </c>
      <c r="D15" s="10"/>
      <c r="E15" s="10"/>
      <c r="F15" s="10"/>
      <c r="G15" s="10">
        <f t="shared" si="0"/>
        <v>0</v>
      </c>
    </row>
    <row r="16" spans="1:7" ht="12.75">
      <c r="A16" s="8" t="s">
        <v>34</v>
      </c>
      <c r="B16" s="9" t="s">
        <v>35</v>
      </c>
      <c r="C16" s="9" t="s">
        <v>36</v>
      </c>
      <c r="D16" s="10"/>
      <c r="E16" s="10"/>
      <c r="F16" s="10"/>
      <c r="G16" s="10">
        <f t="shared" si="0"/>
        <v>0</v>
      </c>
    </row>
    <row r="17" spans="1:7" ht="12.75">
      <c r="A17" s="8" t="s">
        <v>37</v>
      </c>
      <c r="B17" s="9" t="s">
        <v>38</v>
      </c>
      <c r="C17" s="9" t="s">
        <v>39</v>
      </c>
      <c r="D17" s="10"/>
      <c r="E17" s="10"/>
      <c r="F17" s="10"/>
      <c r="G17" s="10">
        <f t="shared" si="0"/>
        <v>0</v>
      </c>
    </row>
    <row r="18" spans="1:7" ht="12.75">
      <c r="A18" s="8" t="s">
        <v>40</v>
      </c>
      <c r="B18" s="9" t="s">
        <v>41</v>
      </c>
      <c r="C18" s="9" t="s">
        <v>42</v>
      </c>
      <c r="D18" s="10"/>
      <c r="E18" s="10"/>
      <c r="F18" s="10"/>
      <c r="G18" s="10">
        <f t="shared" si="0"/>
        <v>0</v>
      </c>
    </row>
    <row r="19" spans="1:7" ht="12.75">
      <c r="A19" s="8" t="s">
        <v>43</v>
      </c>
      <c r="B19" s="9" t="s">
        <v>44</v>
      </c>
      <c r="C19" s="9" t="s">
        <v>45</v>
      </c>
      <c r="D19" s="10"/>
      <c r="E19" s="10"/>
      <c r="F19" s="10">
        <v>0</v>
      </c>
      <c r="G19" s="10">
        <f t="shared" si="0"/>
        <v>0</v>
      </c>
    </row>
    <row r="20" spans="1:7" ht="12.75">
      <c r="A20" s="11" t="s">
        <v>46</v>
      </c>
      <c r="B20" s="6" t="s">
        <v>47</v>
      </c>
      <c r="C20" s="6" t="s">
        <v>48</v>
      </c>
      <c r="D20" s="10">
        <f>SUM(D21:D25)</f>
        <v>0</v>
      </c>
      <c r="E20" s="10">
        <f>SUM(E21:E25)</f>
        <v>0</v>
      </c>
      <c r="F20" s="10">
        <f>SUM(F21:F25)</f>
        <v>0</v>
      </c>
      <c r="G20" s="10">
        <f t="shared" si="0"/>
        <v>0</v>
      </c>
    </row>
    <row r="21" spans="1:7" ht="12.75">
      <c r="A21" s="8" t="s">
        <v>49</v>
      </c>
      <c r="B21" s="9" t="s">
        <v>50</v>
      </c>
      <c r="C21" s="9" t="s">
        <v>51</v>
      </c>
      <c r="D21" s="10"/>
      <c r="E21" s="10"/>
      <c r="F21" s="10"/>
      <c r="G21" s="10">
        <f t="shared" si="0"/>
        <v>0</v>
      </c>
    </row>
    <row r="22" spans="1:7" ht="12.75">
      <c r="A22" s="8" t="s">
        <v>52</v>
      </c>
      <c r="B22" s="9" t="s">
        <v>53</v>
      </c>
      <c r="C22" s="9" t="s">
        <v>54</v>
      </c>
      <c r="D22" s="10"/>
      <c r="E22" s="10"/>
      <c r="F22" s="10"/>
      <c r="G22" s="10">
        <f t="shared" si="0"/>
        <v>0</v>
      </c>
    </row>
    <row r="23" spans="1:7" ht="12.75">
      <c r="A23" s="8" t="s">
        <v>55</v>
      </c>
      <c r="B23" s="9" t="s">
        <v>56</v>
      </c>
      <c r="C23" s="9" t="s">
        <v>57</v>
      </c>
      <c r="D23" s="10"/>
      <c r="E23" s="10"/>
      <c r="F23" s="10"/>
      <c r="G23" s="10">
        <f t="shared" si="0"/>
        <v>0</v>
      </c>
    </row>
    <row r="24" spans="1:7" ht="12.75">
      <c r="A24" s="8" t="s">
        <v>58</v>
      </c>
      <c r="B24" s="9" t="s">
        <v>59</v>
      </c>
      <c r="C24" s="9" t="s">
        <v>60</v>
      </c>
      <c r="D24" s="10"/>
      <c r="E24" s="10"/>
      <c r="F24" s="10"/>
      <c r="G24" s="10">
        <f t="shared" si="0"/>
        <v>0</v>
      </c>
    </row>
    <row r="25" spans="1:7" ht="12.75">
      <c r="A25" s="8" t="s">
        <v>61</v>
      </c>
      <c r="B25" s="9" t="s">
        <v>62</v>
      </c>
      <c r="C25" s="9" t="s">
        <v>63</v>
      </c>
      <c r="D25" s="10"/>
      <c r="E25" s="10"/>
      <c r="F25" s="10"/>
      <c r="G25" s="10">
        <f t="shared" si="0"/>
        <v>0</v>
      </c>
    </row>
    <row r="26" spans="1:7" ht="12.75">
      <c r="A26" s="5" t="s">
        <v>64</v>
      </c>
      <c r="B26" s="6" t="s">
        <v>65</v>
      </c>
      <c r="C26" s="6" t="s">
        <v>66</v>
      </c>
      <c r="D26" s="7">
        <f>SUM(D27:D32)</f>
        <v>0</v>
      </c>
      <c r="E26" s="7">
        <f>SUM(E27:E32)</f>
        <v>0</v>
      </c>
      <c r="F26" s="7">
        <f>SUM(F28:F32)</f>
        <v>0</v>
      </c>
      <c r="G26" s="10">
        <f t="shared" si="0"/>
        <v>0</v>
      </c>
    </row>
    <row r="27" spans="1:7" ht="12.75">
      <c r="A27" s="5"/>
      <c r="B27" s="12" t="s">
        <v>67</v>
      </c>
      <c r="C27" s="6" t="s">
        <v>68</v>
      </c>
      <c r="D27" s="7"/>
      <c r="E27" s="7"/>
      <c r="F27" s="7"/>
      <c r="G27" s="10">
        <f t="shared" si="0"/>
        <v>0</v>
      </c>
    </row>
    <row r="28" spans="1:7" ht="12.75">
      <c r="A28" s="8" t="s">
        <v>69</v>
      </c>
      <c r="B28" s="13" t="s">
        <v>70</v>
      </c>
      <c r="C28" s="9" t="s">
        <v>71</v>
      </c>
      <c r="D28" s="10"/>
      <c r="E28" s="10"/>
      <c r="F28" s="10"/>
      <c r="G28" s="10">
        <f t="shared" si="0"/>
        <v>0</v>
      </c>
    </row>
    <row r="29" spans="1:7" ht="12.75">
      <c r="A29" s="8" t="s">
        <v>72</v>
      </c>
      <c r="B29" s="1" t="s">
        <v>73</v>
      </c>
      <c r="C29" s="9" t="s">
        <v>74</v>
      </c>
      <c r="D29" s="10"/>
      <c r="E29" s="10"/>
      <c r="F29" s="10"/>
      <c r="G29" s="10">
        <f t="shared" si="0"/>
        <v>0</v>
      </c>
    </row>
    <row r="30" spans="1:7" ht="12.75">
      <c r="A30" s="8" t="s">
        <v>75</v>
      </c>
      <c r="B30" s="13" t="s">
        <v>76</v>
      </c>
      <c r="C30" s="9" t="s">
        <v>77</v>
      </c>
      <c r="D30" s="10"/>
      <c r="E30" s="10"/>
      <c r="F30" s="10"/>
      <c r="G30" s="10">
        <f t="shared" si="0"/>
        <v>0</v>
      </c>
    </row>
    <row r="31" spans="1:7" ht="12.75">
      <c r="A31" s="8" t="s">
        <v>78</v>
      </c>
      <c r="B31" s="9" t="s">
        <v>79</v>
      </c>
      <c r="C31" s="9" t="s">
        <v>80</v>
      </c>
      <c r="D31" s="10"/>
      <c r="E31" s="10"/>
      <c r="F31" s="10"/>
      <c r="G31" s="10">
        <f t="shared" si="0"/>
        <v>0</v>
      </c>
    </row>
    <row r="32" spans="1:7" ht="12.75">
      <c r="A32" s="8" t="s">
        <v>81</v>
      </c>
      <c r="B32" s="9" t="s">
        <v>82</v>
      </c>
      <c r="C32" s="9" t="s">
        <v>83</v>
      </c>
      <c r="D32" s="10"/>
      <c r="E32" s="10"/>
      <c r="F32" s="10"/>
      <c r="G32" s="10">
        <f t="shared" si="0"/>
        <v>0</v>
      </c>
    </row>
    <row r="33" spans="1:7" ht="12.75">
      <c r="A33" s="5" t="s">
        <v>84</v>
      </c>
      <c r="B33" s="6" t="s">
        <v>85</v>
      </c>
      <c r="C33" s="6" t="s">
        <v>86</v>
      </c>
      <c r="D33" s="7"/>
      <c r="E33" s="7"/>
      <c r="F33" s="7">
        <f>SUM(F34:F43)</f>
        <v>0</v>
      </c>
      <c r="G33" s="10">
        <f t="shared" si="0"/>
        <v>0</v>
      </c>
    </row>
    <row r="34" spans="1:7" ht="12.75">
      <c r="A34" s="8" t="s">
        <v>87</v>
      </c>
      <c r="B34" s="9" t="s">
        <v>88</v>
      </c>
      <c r="C34" s="9" t="s">
        <v>89</v>
      </c>
      <c r="D34" s="10"/>
      <c r="E34" s="10"/>
      <c r="F34" s="10"/>
      <c r="G34" s="10">
        <f t="shared" si="0"/>
        <v>0</v>
      </c>
    </row>
    <row r="35" spans="1:7" ht="12.75">
      <c r="A35" s="8" t="s">
        <v>90</v>
      </c>
      <c r="B35" s="9" t="s">
        <v>91</v>
      </c>
      <c r="C35" s="9" t="s">
        <v>92</v>
      </c>
      <c r="D35" s="10"/>
      <c r="E35" s="10"/>
      <c r="F35" s="10">
        <v>0</v>
      </c>
      <c r="G35" s="10">
        <f t="shared" si="0"/>
        <v>0</v>
      </c>
    </row>
    <row r="36" spans="1:7" ht="12.75">
      <c r="A36" s="8" t="s">
        <v>93</v>
      </c>
      <c r="B36" s="9" t="s">
        <v>94</v>
      </c>
      <c r="C36" s="9" t="s">
        <v>95</v>
      </c>
      <c r="D36" s="10"/>
      <c r="E36" s="10"/>
      <c r="F36" s="10"/>
      <c r="G36" s="10">
        <f t="shared" si="0"/>
        <v>0</v>
      </c>
    </row>
    <row r="37" spans="1:7" ht="12.75">
      <c r="A37" s="8" t="s">
        <v>96</v>
      </c>
      <c r="B37" s="9" t="s">
        <v>97</v>
      </c>
      <c r="C37" s="9" t="s">
        <v>98</v>
      </c>
      <c r="D37" s="10"/>
      <c r="E37" s="10"/>
      <c r="F37" s="10"/>
      <c r="G37" s="10">
        <f t="shared" si="0"/>
        <v>0</v>
      </c>
    </row>
    <row r="38" spans="1:7" ht="12.75">
      <c r="A38" s="8" t="s">
        <v>99</v>
      </c>
      <c r="B38" s="9" t="s">
        <v>100</v>
      </c>
      <c r="C38" s="9" t="s">
        <v>101</v>
      </c>
      <c r="D38" s="10"/>
      <c r="E38" s="10"/>
      <c r="F38" s="10"/>
      <c r="G38" s="10">
        <f t="shared" si="0"/>
        <v>0</v>
      </c>
    </row>
    <row r="39" spans="1:7" ht="12.75">
      <c r="A39" s="8" t="s">
        <v>102</v>
      </c>
      <c r="B39" s="9" t="s">
        <v>103</v>
      </c>
      <c r="C39" s="9" t="s">
        <v>104</v>
      </c>
      <c r="D39" s="10"/>
      <c r="E39" s="10"/>
      <c r="F39" s="10"/>
      <c r="G39" s="10">
        <f aca="true" t="shared" si="1" ref="G39:G70">SUM(D39:F39)</f>
        <v>0</v>
      </c>
    </row>
    <row r="40" spans="1:7" ht="12.75">
      <c r="A40" s="8" t="s">
        <v>105</v>
      </c>
      <c r="B40" s="9" t="s">
        <v>106</v>
      </c>
      <c r="C40" s="9" t="s">
        <v>107</v>
      </c>
      <c r="D40" s="10"/>
      <c r="E40" s="10"/>
      <c r="F40" s="10"/>
      <c r="G40" s="10">
        <f t="shared" si="1"/>
        <v>0</v>
      </c>
    </row>
    <row r="41" spans="1:7" ht="12.75">
      <c r="A41" s="8" t="s">
        <v>108</v>
      </c>
      <c r="B41" s="9" t="s">
        <v>109</v>
      </c>
      <c r="C41" s="9" t="s">
        <v>110</v>
      </c>
      <c r="D41" s="10"/>
      <c r="E41" s="10"/>
      <c r="F41" s="10"/>
      <c r="G41" s="10">
        <f t="shared" si="1"/>
        <v>0</v>
      </c>
    </row>
    <row r="42" spans="1:7" ht="12.75">
      <c r="A42" s="8" t="s">
        <v>111</v>
      </c>
      <c r="B42" s="9" t="s">
        <v>112</v>
      </c>
      <c r="C42" s="9" t="s">
        <v>113</v>
      </c>
      <c r="D42" s="10"/>
      <c r="E42" s="10"/>
      <c r="F42" s="10"/>
      <c r="G42" s="10">
        <f t="shared" si="1"/>
        <v>0</v>
      </c>
    </row>
    <row r="43" spans="1:7" ht="12.75">
      <c r="A43" s="8" t="s">
        <v>114</v>
      </c>
      <c r="B43" s="9" t="s">
        <v>115</v>
      </c>
      <c r="C43" s="9" t="s">
        <v>116</v>
      </c>
      <c r="D43" s="10"/>
      <c r="E43" s="10"/>
      <c r="F43" s="10"/>
      <c r="G43" s="10">
        <f t="shared" si="1"/>
        <v>0</v>
      </c>
    </row>
    <row r="44" spans="1:7" ht="12.75">
      <c r="A44" s="5" t="s">
        <v>117</v>
      </c>
      <c r="B44" s="6" t="s">
        <v>118</v>
      </c>
      <c r="C44" s="6" t="s">
        <v>119</v>
      </c>
      <c r="D44" s="7">
        <f>SUM(D45:D50)</f>
        <v>0</v>
      </c>
      <c r="E44" s="7">
        <f>SUM(E45:E50)</f>
        <v>0</v>
      </c>
      <c r="F44" s="7">
        <f>SUM(F46:F50)</f>
        <v>0</v>
      </c>
      <c r="G44" s="10">
        <f t="shared" si="1"/>
        <v>0</v>
      </c>
    </row>
    <row r="45" spans="1:7" ht="12.75">
      <c r="A45" s="5"/>
      <c r="B45" s="6" t="s">
        <v>120</v>
      </c>
      <c r="C45" s="6" t="s">
        <v>98</v>
      </c>
      <c r="D45" s="7"/>
      <c r="E45" s="7"/>
      <c r="F45" s="7"/>
      <c r="G45" s="10">
        <f t="shared" si="1"/>
        <v>0</v>
      </c>
    </row>
    <row r="46" spans="1:7" ht="12.75">
      <c r="A46" s="8" t="s">
        <v>121</v>
      </c>
      <c r="B46" s="9" t="s">
        <v>122</v>
      </c>
      <c r="C46" s="9" t="s">
        <v>123</v>
      </c>
      <c r="D46" s="10"/>
      <c r="E46" s="10"/>
      <c r="F46" s="10"/>
      <c r="G46" s="10">
        <f t="shared" si="1"/>
        <v>0</v>
      </c>
    </row>
    <row r="47" spans="1:7" ht="12.75">
      <c r="A47" s="8" t="s">
        <v>124</v>
      </c>
      <c r="B47" s="9" t="s">
        <v>125</v>
      </c>
      <c r="C47" s="9" t="s">
        <v>126</v>
      </c>
      <c r="D47" s="10"/>
      <c r="E47" s="10"/>
      <c r="F47" s="10"/>
      <c r="G47" s="10">
        <f t="shared" si="1"/>
        <v>0</v>
      </c>
    </row>
    <row r="48" spans="1:7" ht="12.75">
      <c r="A48" s="8" t="s">
        <v>127</v>
      </c>
      <c r="B48" s="9" t="s">
        <v>128</v>
      </c>
      <c r="C48" s="9" t="s">
        <v>129</v>
      </c>
      <c r="D48" s="10"/>
      <c r="E48" s="10"/>
      <c r="F48" s="10"/>
      <c r="G48" s="10">
        <f t="shared" si="1"/>
        <v>0</v>
      </c>
    </row>
    <row r="49" spans="1:7" ht="12.75">
      <c r="A49" s="8" t="s">
        <v>130</v>
      </c>
      <c r="B49" s="9" t="s">
        <v>131</v>
      </c>
      <c r="C49" s="9" t="s">
        <v>132</v>
      </c>
      <c r="D49" s="10"/>
      <c r="E49" s="10"/>
      <c r="F49" s="10"/>
      <c r="G49" s="10">
        <f t="shared" si="1"/>
        <v>0</v>
      </c>
    </row>
    <row r="50" spans="1:7" ht="12.75">
      <c r="A50" s="8" t="s">
        <v>133</v>
      </c>
      <c r="B50" s="9" t="s">
        <v>134</v>
      </c>
      <c r="C50" s="9" t="s">
        <v>135</v>
      </c>
      <c r="D50" s="10"/>
      <c r="E50" s="10"/>
      <c r="F50" s="10"/>
      <c r="G50" s="10">
        <f t="shared" si="1"/>
        <v>0</v>
      </c>
    </row>
    <row r="51" spans="1:7" ht="12.75">
      <c r="A51" s="5" t="s">
        <v>136</v>
      </c>
      <c r="B51" s="6" t="s">
        <v>137</v>
      </c>
      <c r="C51" s="6" t="s">
        <v>138</v>
      </c>
      <c r="D51" s="10">
        <f>SUM(D52:D54)</f>
        <v>0</v>
      </c>
      <c r="E51" s="10">
        <f>SUM(E52:E54)</f>
        <v>0</v>
      </c>
      <c r="F51" s="10">
        <f>SUM(F52:F54)</f>
        <v>0</v>
      </c>
      <c r="G51" s="10">
        <f t="shared" si="1"/>
        <v>0</v>
      </c>
    </row>
    <row r="52" spans="1:7" ht="12.75">
      <c r="A52" s="8" t="s">
        <v>139</v>
      </c>
      <c r="B52" s="9" t="s">
        <v>140</v>
      </c>
      <c r="C52" s="9" t="s">
        <v>141</v>
      </c>
      <c r="D52" s="10"/>
      <c r="E52" s="10"/>
      <c r="F52" s="10"/>
      <c r="G52" s="10">
        <f t="shared" si="1"/>
        <v>0</v>
      </c>
    </row>
    <row r="53" spans="1:7" ht="12.75">
      <c r="A53" s="8" t="s">
        <v>142</v>
      </c>
      <c r="B53" s="9" t="s">
        <v>143</v>
      </c>
      <c r="C53" s="9" t="s">
        <v>144</v>
      </c>
      <c r="D53" s="10"/>
      <c r="E53" s="10"/>
      <c r="F53" s="10"/>
      <c r="G53" s="10">
        <f t="shared" si="1"/>
        <v>0</v>
      </c>
    </row>
    <row r="54" spans="1:7" ht="12.75">
      <c r="A54" s="8" t="s">
        <v>145</v>
      </c>
      <c r="B54" s="9" t="s">
        <v>146</v>
      </c>
      <c r="C54" s="9" t="s">
        <v>147</v>
      </c>
      <c r="D54" s="10"/>
      <c r="E54" s="10"/>
      <c r="F54" s="10"/>
      <c r="G54" s="10">
        <f t="shared" si="1"/>
        <v>0</v>
      </c>
    </row>
    <row r="55" spans="1:7" ht="12.75">
      <c r="A55" s="5" t="s">
        <v>148</v>
      </c>
      <c r="B55" s="6" t="s">
        <v>149</v>
      </c>
      <c r="C55" s="6" t="s">
        <v>150</v>
      </c>
      <c r="D55" s="7">
        <f>SUM(D56:D58)</f>
        <v>0</v>
      </c>
      <c r="E55" s="7">
        <f>SUM(E56:E58)</f>
        <v>0</v>
      </c>
      <c r="F55" s="7">
        <f>SUM(F56:F58)</f>
        <v>0</v>
      </c>
      <c r="G55" s="10">
        <f t="shared" si="1"/>
        <v>0</v>
      </c>
    </row>
    <row r="56" spans="1:7" ht="12.75">
      <c r="A56" s="8" t="s">
        <v>151</v>
      </c>
      <c r="B56" s="9" t="s">
        <v>152</v>
      </c>
      <c r="C56" s="9" t="s">
        <v>153</v>
      </c>
      <c r="D56" s="10"/>
      <c r="E56" s="10"/>
      <c r="F56" s="10"/>
      <c r="G56" s="10">
        <f t="shared" si="1"/>
        <v>0</v>
      </c>
    </row>
    <row r="57" spans="1:7" ht="12.75">
      <c r="A57" s="8" t="s">
        <v>154</v>
      </c>
      <c r="B57" s="9" t="s">
        <v>155</v>
      </c>
      <c r="C57" s="9" t="s">
        <v>156</v>
      </c>
      <c r="D57" s="10">
        <v>0</v>
      </c>
      <c r="E57" s="10"/>
      <c r="F57" s="10"/>
      <c r="G57" s="10">
        <f t="shared" si="1"/>
        <v>0</v>
      </c>
    </row>
    <row r="58" spans="1:7" ht="12.75">
      <c r="A58" s="8" t="s">
        <v>157</v>
      </c>
      <c r="B58" s="9" t="s">
        <v>158</v>
      </c>
      <c r="C58" s="9" t="s">
        <v>159</v>
      </c>
      <c r="D58" s="10">
        <v>0</v>
      </c>
      <c r="E58" s="10"/>
      <c r="F58" s="10"/>
      <c r="G58" s="10">
        <f t="shared" si="1"/>
        <v>0</v>
      </c>
    </row>
    <row r="59" spans="1:7" ht="12.75">
      <c r="A59" s="14" t="s">
        <v>160</v>
      </c>
      <c r="B59" s="9" t="s">
        <v>161</v>
      </c>
      <c r="C59" s="9" t="s">
        <v>162</v>
      </c>
      <c r="D59" s="10">
        <f>D7+D14+D20+D26+D33+D44+D51+D55</f>
        <v>0</v>
      </c>
      <c r="E59" s="10">
        <f>E7+E14+E20+E26+E33+E44+E51+E55</f>
        <v>0</v>
      </c>
      <c r="F59" s="10">
        <f>F7+F14+F20+F26+F33+F44+F51+F55</f>
        <v>0</v>
      </c>
      <c r="G59" s="10">
        <f t="shared" si="1"/>
        <v>0</v>
      </c>
    </row>
    <row r="60" spans="1:7" ht="12.75">
      <c r="A60" s="5" t="s">
        <v>163</v>
      </c>
      <c r="B60" s="6" t="s">
        <v>164</v>
      </c>
      <c r="C60" s="6" t="s">
        <v>165</v>
      </c>
      <c r="D60" s="10">
        <f>SUM(D61:D63)</f>
        <v>0</v>
      </c>
      <c r="E60" s="10">
        <f>SUM(E61:E63)</f>
        <v>0</v>
      </c>
      <c r="F60" s="10">
        <f>SUM(F61:F63)</f>
        <v>0</v>
      </c>
      <c r="G60" s="10">
        <f t="shared" si="1"/>
        <v>0</v>
      </c>
    </row>
    <row r="61" spans="1:7" ht="12.75">
      <c r="A61" s="8" t="s">
        <v>166</v>
      </c>
      <c r="B61" s="9" t="s">
        <v>167</v>
      </c>
      <c r="C61" s="9" t="s">
        <v>168</v>
      </c>
      <c r="D61" s="10"/>
      <c r="E61" s="10"/>
      <c r="F61" s="10"/>
      <c r="G61" s="10">
        <f t="shared" si="1"/>
        <v>0</v>
      </c>
    </row>
    <row r="62" spans="1:7" ht="12.75">
      <c r="A62" s="8" t="s">
        <v>169</v>
      </c>
      <c r="B62" s="9" t="s">
        <v>170</v>
      </c>
      <c r="C62" s="9" t="s">
        <v>171</v>
      </c>
      <c r="D62" s="10"/>
      <c r="E62" s="10"/>
      <c r="F62" s="10"/>
      <c r="G62" s="10">
        <f t="shared" si="1"/>
        <v>0</v>
      </c>
    </row>
    <row r="63" spans="1:7" ht="12.75">
      <c r="A63" s="8" t="s">
        <v>172</v>
      </c>
      <c r="B63" s="9" t="s">
        <v>173</v>
      </c>
      <c r="C63" s="9" t="s">
        <v>174</v>
      </c>
      <c r="D63" s="10"/>
      <c r="E63" s="10"/>
      <c r="F63" s="10"/>
      <c r="G63" s="10">
        <f t="shared" si="1"/>
        <v>0</v>
      </c>
    </row>
    <row r="64" spans="1:7" ht="12.75">
      <c r="A64" s="5" t="s">
        <v>175</v>
      </c>
      <c r="B64" s="6" t="s">
        <v>176</v>
      </c>
      <c r="C64" s="6" t="s">
        <v>177</v>
      </c>
      <c r="D64" s="10">
        <f>SUM(D65:D68)</f>
        <v>0</v>
      </c>
      <c r="E64" s="10">
        <f>SUM(E65:E68)</f>
        <v>0</v>
      </c>
      <c r="F64" s="10">
        <f>SUM(F65:F68)</f>
        <v>0</v>
      </c>
      <c r="G64" s="10">
        <f t="shared" si="1"/>
        <v>0</v>
      </c>
    </row>
    <row r="65" spans="1:7" ht="12.75">
      <c r="A65" s="8" t="s">
        <v>178</v>
      </c>
      <c r="B65" s="9" t="s">
        <v>179</v>
      </c>
      <c r="C65" s="9" t="s">
        <v>180</v>
      </c>
      <c r="D65" s="10"/>
      <c r="E65" s="10"/>
      <c r="F65" s="10"/>
      <c r="G65" s="10">
        <f t="shared" si="1"/>
        <v>0</v>
      </c>
    </row>
    <row r="66" spans="1:7" ht="12.75">
      <c r="A66" s="8" t="s">
        <v>181</v>
      </c>
      <c r="B66" s="9" t="s">
        <v>182</v>
      </c>
      <c r="C66" s="9" t="s">
        <v>183</v>
      </c>
      <c r="D66" s="10"/>
      <c r="E66" s="10"/>
      <c r="F66" s="10"/>
      <c r="G66" s="10">
        <f t="shared" si="1"/>
        <v>0</v>
      </c>
    </row>
    <row r="67" spans="1:7" ht="12.75">
      <c r="A67" s="8" t="s">
        <v>184</v>
      </c>
      <c r="B67" s="9" t="s">
        <v>185</v>
      </c>
      <c r="C67" s="9" t="s">
        <v>186</v>
      </c>
      <c r="D67" s="10"/>
      <c r="E67" s="10"/>
      <c r="F67" s="10"/>
      <c r="G67" s="10">
        <f t="shared" si="1"/>
        <v>0</v>
      </c>
    </row>
    <row r="68" spans="1:7" ht="12.75">
      <c r="A68" s="8" t="s">
        <v>187</v>
      </c>
      <c r="B68" s="9" t="s">
        <v>188</v>
      </c>
      <c r="C68" s="9" t="s">
        <v>189</v>
      </c>
      <c r="D68" s="10"/>
      <c r="E68" s="10"/>
      <c r="F68" s="10"/>
      <c r="G68" s="10">
        <f t="shared" si="1"/>
        <v>0</v>
      </c>
    </row>
    <row r="69" spans="1:7" ht="12.75">
      <c r="A69" s="14" t="s">
        <v>190</v>
      </c>
      <c r="B69" s="6" t="s">
        <v>191</v>
      </c>
      <c r="C69" s="6" t="s">
        <v>192</v>
      </c>
      <c r="D69" s="10">
        <f>SUM(D70:D71)</f>
        <v>0</v>
      </c>
      <c r="E69" s="10">
        <f>SUM(E70:E71)</f>
        <v>0</v>
      </c>
      <c r="F69" s="10">
        <f>SUM(F70:F71)</f>
        <v>0</v>
      </c>
      <c r="G69" s="10">
        <f t="shared" si="1"/>
        <v>0</v>
      </c>
    </row>
    <row r="70" spans="1:7" ht="12.75">
      <c r="A70" s="8" t="s">
        <v>193</v>
      </c>
      <c r="B70" s="9" t="s">
        <v>194</v>
      </c>
      <c r="C70" s="9" t="s">
        <v>195</v>
      </c>
      <c r="D70" s="10"/>
      <c r="E70" s="10"/>
      <c r="F70" s="10"/>
      <c r="G70" s="10">
        <f t="shared" si="1"/>
        <v>0</v>
      </c>
    </row>
    <row r="71" spans="1:7" ht="12.75">
      <c r="A71" s="8" t="s">
        <v>196</v>
      </c>
      <c r="B71" s="9" t="s">
        <v>197</v>
      </c>
      <c r="C71" s="9" t="s">
        <v>198</v>
      </c>
      <c r="D71" s="10"/>
      <c r="E71" s="10"/>
      <c r="F71" s="10"/>
      <c r="G71" s="10">
        <f aca="true" t="shared" si="2" ref="G71:G85">SUM(D71:F71)</f>
        <v>0</v>
      </c>
    </row>
    <row r="72" spans="1:7" ht="12.75">
      <c r="A72" s="5" t="s">
        <v>199</v>
      </c>
      <c r="B72" s="6" t="s">
        <v>200</v>
      </c>
      <c r="C72" s="6" t="s">
        <v>201</v>
      </c>
      <c r="D72" s="7">
        <f>SUM(D73:D77)</f>
        <v>0</v>
      </c>
      <c r="E72" s="7">
        <f>SUM(E73:E77)</f>
        <v>0</v>
      </c>
      <c r="F72" s="7">
        <f>SUM(F73:F77)</f>
        <v>0</v>
      </c>
      <c r="G72" s="10">
        <f t="shared" si="2"/>
        <v>0</v>
      </c>
    </row>
    <row r="73" spans="1:7" ht="12.75">
      <c r="A73" s="8" t="s">
        <v>202</v>
      </c>
      <c r="B73" s="9" t="s">
        <v>203</v>
      </c>
      <c r="C73" s="9" t="s">
        <v>204</v>
      </c>
      <c r="D73" s="10"/>
      <c r="E73" s="10"/>
      <c r="F73" s="10"/>
      <c r="G73" s="10">
        <f t="shared" si="2"/>
        <v>0</v>
      </c>
    </row>
    <row r="74" spans="1:7" ht="12.75">
      <c r="A74" s="8" t="s">
        <v>205</v>
      </c>
      <c r="B74" s="9" t="s">
        <v>206</v>
      </c>
      <c r="C74" s="9" t="s">
        <v>207</v>
      </c>
      <c r="D74" s="10"/>
      <c r="E74" s="10"/>
      <c r="F74" s="10"/>
      <c r="G74" s="10">
        <f t="shared" si="2"/>
        <v>0</v>
      </c>
    </row>
    <row r="75" spans="1:7" ht="12.75">
      <c r="A75" s="8" t="s">
        <v>208</v>
      </c>
      <c r="B75" s="9" t="s">
        <v>209</v>
      </c>
      <c r="C75" s="9" t="s">
        <v>210</v>
      </c>
      <c r="D75" s="10"/>
      <c r="E75" s="10"/>
      <c r="F75" s="10"/>
      <c r="G75" s="10">
        <f t="shared" si="2"/>
        <v>0</v>
      </c>
    </row>
    <row r="76" spans="1:7" ht="12.75">
      <c r="A76" s="8" t="s">
        <v>211</v>
      </c>
      <c r="B76" s="9" t="s">
        <v>212</v>
      </c>
      <c r="C76" s="9" t="s">
        <v>213</v>
      </c>
      <c r="D76" s="10"/>
      <c r="E76" s="10"/>
      <c r="F76" s="10"/>
      <c r="G76" s="10">
        <f t="shared" si="2"/>
        <v>0</v>
      </c>
    </row>
    <row r="77" spans="1:7" ht="12.75">
      <c r="A77" s="8" t="s">
        <v>214</v>
      </c>
      <c r="B77" s="9" t="s">
        <v>215</v>
      </c>
      <c r="C77" s="9" t="s">
        <v>216</v>
      </c>
      <c r="D77" s="10"/>
      <c r="E77" s="10"/>
      <c r="F77" s="10"/>
      <c r="G77" s="10">
        <f t="shared" si="2"/>
        <v>0</v>
      </c>
    </row>
    <row r="78" spans="1:7" ht="12.75">
      <c r="A78" s="14" t="s">
        <v>217</v>
      </c>
      <c r="B78" s="6" t="s">
        <v>218</v>
      </c>
      <c r="C78" s="6" t="s">
        <v>219</v>
      </c>
      <c r="D78" s="10">
        <f>SUM(D79:D83)</f>
        <v>0</v>
      </c>
      <c r="E78" s="10">
        <f>SUM(E79:E83)</f>
        <v>0</v>
      </c>
      <c r="F78" s="10">
        <f>SUM(F79:F83)</f>
        <v>0</v>
      </c>
      <c r="G78" s="10">
        <f t="shared" si="2"/>
        <v>0</v>
      </c>
    </row>
    <row r="79" spans="1:7" ht="12.75">
      <c r="A79" s="8" t="s">
        <v>220</v>
      </c>
      <c r="B79" s="9" t="s">
        <v>221</v>
      </c>
      <c r="C79" s="9" t="s">
        <v>222</v>
      </c>
      <c r="D79" s="10"/>
      <c r="E79" s="10"/>
      <c r="F79" s="10"/>
      <c r="G79" s="10">
        <f t="shared" si="2"/>
        <v>0</v>
      </c>
    </row>
    <row r="80" spans="1:7" ht="12.75">
      <c r="A80" s="8" t="s">
        <v>223</v>
      </c>
      <c r="B80" s="9" t="s">
        <v>224</v>
      </c>
      <c r="C80" s="9" t="s">
        <v>225</v>
      </c>
      <c r="D80" s="10"/>
      <c r="E80" s="10"/>
      <c r="F80" s="10"/>
      <c r="G80" s="10">
        <f t="shared" si="2"/>
        <v>0</v>
      </c>
    </row>
    <row r="81" spans="1:7" ht="12.75">
      <c r="A81" s="8" t="s">
        <v>226</v>
      </c>
      <c r="B81" s="9" t="s">
        <v>227</v>
      </c>
      <c r="C81" s="9" t="s">
        <v>228</v>
      </c>
      <c r="D81" s="10"/>
      <c r="E81" s="10"/>
      <c r="F81" s="10"/>
      <c r="G81" s="10">
        <f t="shared" si="2"/>
        <v>0</v>
      </c>
    </row>
    <row r="82" spans="1:7" ht="12.75">
      <c r="A82" s="8" t="s">
        <v>229</v>
      </c>
      <c r="B82" s="9" t="s">
        <v>230</v>
      </c>
      <c r="C82" s="9" t="s">
        <v>231</v>
      </c>
      <c r="D82" s="10"/>
      <c r="E82" s="10"/>
      <c r="F82" s="10"/>
      <c r="G82" s="10">
        <f t="shared" si="2"/>
        <v>0</v>
      </c>
    </row>
    <row r="83" spans="1:7" ht="12.75">
      <c r="A83" s="8" t="s">
        <v>232</v>
      </c>
      <c r="B83" s="9" t="s">
        <v>233</v>
      </c>
      <c r="C83" s="9" t="s">
        <v>234</v>
      </c>
      <c r="D83" s="10"/>
      <c r="E83" s="10"/>
      <c r="F83" s="10"/>
      <c r="G83" s="10">
        <f t="shared" si="2"/>
        <v>0</v>
      </c>
    </row>
    <row r="84" spans="1:7" ht="12.75">
      <c r="A84" s="8"/>
      <c r="B84" s="9" t="s">
        <v>235</v>
      </c>
      <c r="C84" s="9" t="s">
        <v>236</v>
      </c>
      <c r="D84" s="10">
        <f>D60+D64+D69+D72+D78</f>
        <v>0</v>
      </c>
      <c r="E84" s="10">
        <f>E60+E64+E69+E72+E78</f>
        <v>0</v>
      </c>
      <c r="F84" s="10">
        <f>F60+F64+F69+F72+F78</f>
        <v>0</v>
      </c>
      <c r="G84" s="10">
        <f t="shared" si="2"/>
        <v>0</v>
      </c>
    </row>
    <row r="85" spans="1:7" ht="12.75">
      <c r="A85" s="8"/>
      <c r="B85" s="9" t="s">
        <v>237</v>
      </c>
      <c r="C85" s="9"/>
      <c r="D85" s="10">
        <f>D59+D84</f>
        <v>0</v>
      </c>
      <c r="E85" s="10">
        <f>E59+E84</f>
        <v>0</v>
      </c>
      <c r="F85" s="10">
        <f>F59+F84</f>
        <v>0</v>
      </c>
      <c r="G85" s="10">
        <f t="shared" si="2"/>
        <v>0</v>
      </c>
    </row>
  </sheetData>
  <sheetProtection selectLockedCells="1" selectUnlockedCells="1"/>
  <mergeCells count="5">
    <mergeCell ref="A1:G1"/>
    <mergeCell ref="A2:G2"/>
    <mergeCell ref="A3:G3"/>
    <mergeCell ref="A5:G5"/>
    <mergeCell ref="A4:G4"/>
  </mergeCells>
  <printOptions/>
  <pageMargins left="0.31496062992125984" right="0.2755905511811024" top="1.062992125984252" bottom="1.062992125984252" header="0.7874015748031497" footer="0.7874015748031497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A3" sqref="A3:G3"/>
    </sheetView>
  </sheetViews>
  <sheetFormatPr defaultColWidth="11.57421875" defaultRowHeight="12.75"/>
  <cols>
    <col min="1" max="1" width="4.421875" style="0" customWidth="1"/>
    <col min="2" max="2" width="51.57421875" style="0" customWidth="1"/>
    <col min="3" max="3" width="7.140625" style="0" customWidth="1"/>
    <col min="4" max="5" width="9.140625" style="0" customWidth="1"/>
    <col min="6" max="6" width="9.00390625" style="0" customWidth="1"/>
    <col min="7" max="7" width="9.140625" style="0" customWidth="1"/>
  </cols>
  <sheetData>
    <row r="1" spans="1:7" ht="12.75">
      <c r="A1" s="221" t="s">
        <v>653</v>
      </c>
      <c r="B1" s="221"/>
      <c r="C1" s="221"/>
      <c r="D1" s="221"/>
      <c r="E1" s="221"/>
      <c r="F1" s="221"/>
      <c r="G1" s="221"/>
    </row>
    <row r="2" spans="1:7" ht="12.75">
      <c r="A2" s="222" t="s">
        <v>596</v>
      </c>
      <c r="B2" s="222"/>
      <c r="C2" s="222"/>
      <c r="D2" s="222"/>
      <c r="E2" s="222"/>
      <c r="F2" s="222"/>
      <c r="G2" s="222"/>
    </row>
    <row r="3" spans="1:7" ht="12.75">
      <c r="A3" s="223" t="s">
        <v>628</v>
      </c>
      <c r="B3" s="223"/>
      <c r="C3" s="223"/>
      <c r="D3" s="223"/>
      <c r="E3" s="223"/>
      <c r="F3" s="223"/>
      <c r="G3" s="223"/>
    </row>
    <row r="4" spans="1:7" ht="12.75">
      <c r="A4" s="229" t="s">
        <v>365</v>
      </c>
      <c r="B4" s="229"/>
      <c r="C4" s="229"/>
      <c r="D4" s="229"/>
      <c r="E4" s="229"/>
      <c r="F4" s="229"/>
      <c r="G4" s="229"/>
    </row>
    <row r="5" spans="1:7" ht="12.75">
      <c r="A5" s="224" t="s">
        <v>641</v>
      </c>
      <c r="B5" s="224"/>
      <c r="C5" s="224"/>
      <c r="D5" s="224"/>
      <c r="E5" s="224"/>
      <c r="F5" s="224"/>
      <c r="G5" s="224"/>
    </row>
    <row r="6" spans="1:7" ht="16.5">
      <c r="A6" s="3" t="s">
        <v>1</v>
      </c>
      <c r="B6" s="3" t="s">
        <v>2</v>
      </c>
      <c r="C6" s="3" t="s">
        <v>3</v>
      </c>
      <c r="D6" s="4" t="s">
        <v>583</v>
      </c>
      <c r="E6" s="4" t="s">
        <v>594</v>
      </c>
      <c r="F6" s="4" t="s">
        <v>593</v>
      </c>
      <c r="G6" s="4" t="s">
        <v>6</v>
      </c>
    </row>
    <row r="7" spans="1:7" ht="12.75">
      <c r="A7" s="5" t="s">
        <v>7</v>
      </c>
      <c r="B7" s="6" t="s">
        <v>8</v>
      </c>
      <c r="C7" s="6" t="s">
        <v>9</v>
      </c>
      <c r="D7" s="7">
        <f>SUM(D8:D13)</f>
        <v>0</v>
      </c>
      <c r="E7" s="7">
        <f>SUM(E8:E13)</f>
        <v>0</v>
      </c>
      <c r="F7" s="7">
        <f>SUM(F8:F13)</f>
        <v>0</v>
      </c>
      <c r="G7" s="7">
        <f aca="true" t="shared" si="0" ref="G7:G38">SUM(D7:F7)</f>
        <v>0</v>
      </c>
    </row>
    <row r="8" spans="1:7" ht="12.75">
      <c r="A8" s="8" t="s">
        <v>10</v>
      </c>
      <c r="B8" s="9" t="s">
        <v>11</v>
      </c>
      <c r="C8" s="9" t="s">
        <v>12</v>
      </c>
      <c r="D8" s="10"/>
      <c r="E8" s="10"/>
      <c r="F8" s="10"/>
      <c r="G8" s="10">
        <f t="shared" si="0"/>
        <v>0</v>
      </c>
    </row>
    <row r="9" spans="1:7" ht="12.75">
      <c r="A9" s="8" t="s">
        <v>13</v>
      </c>
      <c r="B9" s="9" t="s">
        <v>14</v>
      </c>
      <c r="C9" s="9" t="s">
        <v>15</v>
      </c>
      <c r="D9" s="10"/>
      <c r="E9" s="10"/>
      <c r="F9" s="10"/>
      <c r="G9" s="10">
        <f t="shared" si="0"/>
        <v>0</v>
      </c>
    </row>
    <row r="10" spans="1:7" ht="12.75">
      <c r="A10" s="8" t="s">
        <v>16</v>
      </c>
      <c r="B10" s="9" t="s">
        <v>17</v>
      </c>
      <c r="C10" s="9" t="s">
        <v>18</v>
      </c>
      <c r="D10" s="10"/>
      <c r="E10" s="10"/>
      <c r="F10" s="10"/>
      <c r="G10" s="10">
        <f t="shared" si="0"/>
        <v>0</v>
      </c>
    </row>
    <row r="11" spans="1:7" ht="12.75">
      <c r="A11" s="8" t="s">
        <v>19</v>
      </c>
      <c r="B11" s="9" t="s">
        <v>20</v>
      </c>
      <c r="C11" s="9" t="s">
        <v>21</v>
      </c>
      <c r="D11" s="10"/>
      <c r="E11" s="10"/>
      <c r="F11" s="10"/>
      <c r="G11" s="10">
        <f t="shared" si="0"/>
        <v>0</v>
      </c>
    </row>
    <row r="12" spans="1:7" ht="12.75">
      <c r="A12" s="8" t="s">
        <v>22</v>
      </c>
      <c r="B12" s="9" t="s">
        <v>23</v>
      </c>
      <c r="C12" s="9" t="s">
        <v>24</v>
      </c>
      <c r="D12" s="10"/>
      <c r="E12" s="10"/>
      <c r="F12" s="10"/>
      <c r="G12" s="10">
        <f t="shared" si="0"/>
        <v>0</v>
      </c>
    </row>
    <row r="13" spans="1:7" ht="12.75">
      <c r="A13" s="8" t="s">
        <v>25</v>
      </c>
      <c r="B13" s="9" t="s">
        <v>26</v>
      </c>
      <c r="C13" s="9" t="s">
        <v>27</v>
      </c>
      <c r="D13" s="10"/>
      <c r="E13" s="10"/>
      <c r="F13" s="10"/>
      <c r="G13" s="10">
        <f t="shared" si="0"/>
        <v>0</v>
      </c>
    </row>
    <row r="14" spans="1:7" ht="12.75">
      <c r="A14" s="5" t="s">
        <v>28</v>
      </c>
      <c r="B14" s="6" t="s">
        <v>29</v>
      </c>
      <c r="C14" s="6" t="s">
        <v>30</v>
      </c>
      <c r="D14" s="7">
        <f>SUM(D15:D19)</f>
        <v>0</v>
      </c>
      <c r="E14" s="7">
        <f>SUM(E15:E19)</f>
        <v>0</v>
      </c>
      <c r="F14" s="7">
        <f>SUM(F15:F19)</f>
        <v>0</v>
      </c>
      <c r="G14" s="10">
        <f t="shared" si="0"/>
        <v>0</v>
      </c>
    </row>
    <row r="15" spans="1:7" ht="12.75">
      <c r="A15" s="8" t="s">
        <v>31</v>
      </c>
      <c r="B15" s="9" t="s">
        <v>32</v>
      </c>
      <c r="C15" s="9" t="s">
        <v>33</v>
      </c>
      <c r="D15" s="10"/>
      <c r="E15" s="10"/>
      <c r="F15" s="10"/>
      <c r="G15" s="10">
        <f t="shared" si="0"/>
        <v>0</v>
      </c>
    </row>
    <row r="16" spans="1:7" ht="12.75">
      <c r="A16" s="8" t="s">
        <v>34</v>
      </c>
      <c r="B16" s="9" t="s">
        <v>35</v>
      </c>
      <c r="C16" s="9" t="s">
        <v>36</v>
      </c>
      <c r="D16" s="10"/>
      <c r="E16" s="10"/>
      <c r="F16" s="10"/>
      <c r="G16" s="10">
        <f t="shared" si="0"/>
        <v>0</v>
      </c>
    </row>
    <row r="17" spans="1:7" ht="12.75">
      <c r="A17" s="8" t="s">
        <v>37</v>
      </c>
      <c r="B17" s="9" t="s">
        <v>38</v>
      </c>
      <c r="C17" s="9" t="s">
        <v>39</v>
      </c>
      <c r="D17" s="10"/>
      <c r="E17" s="10"/>
      <c r="F17" s="10"/>
      <c r="G17" s="10">
        <f t="shared" si="0"/>
        <v>0</v>
      </c>
    </row>
    <row r="18" spans="1:7" ht="12.75">
      <c r="A18" s="8" t="s">
        <v>40</v>
      </c>
      <c r="B18" s="9" t="s">
        <v>41</v>
      </c>
      <c r="C18" s="9" t="s">
        <v>42</v>
      </c>
      <c r="D18" s="10"/>
      <c r="E18" s="10"/>
      <c r="F18" s="10"/>
      <c r="G18" s="10">
        <f t="shared" si="0"/>
        <v>0</v>
      </c>
    </row>
    <row r="19" spans="1:7" ht="12.75">
      <c r="A19" s="8" t="s">
        <v>43</v>
      </c>
      <c r="B19" s="9" t="s">
        <v>44</v>
      </c>
      <c r="C19" s="9" t="s">
        <v>45</v>
      </c>
      <c r="D19" s="10"/>
      <c r="E19" s="10"/>
      <c r="F19" s="10">
        <v>0</v>
      </c>
      <c r="G19" s="10">
        <f t="shared" si="0"/>
        <v>0</v>
      </c>
    </row>
    <row r="20" spans="1:7" ht="12.75">
      <c r="A20" s="11" t="s">
        <v>46</v>
      </c>
      <c r="B20" s="6" t="s">
        <v>47</v>
      </c>
      <c r="C20" s="6" t="s">
        <v>48</v>
      </c>
      <c r="D20" s="10">
        <f>SUM(D21:D25)</f>
        <v>0</v>
      </c>
      <c r="E20" s="10">
        <f>SUM(E21:E25)</f>
        <v>0</v>
      </c>
      <c r="F20" s="10">
        <f>SUM(F21:F25)</f>
        <v>0</v>
      </c>
      <c r="G20" s="10">
        <f t="shared" si="0"/>
        <v>0</v>
      </c>
    </row>
    <row r="21" spans="1:7" ht="12.75">
      <c r="A21" s="8" t="s">
        <v>49</v>
      </c>
      <c r="B21" s="9" t="s">
        <v>50</v>
      </c>
      <c r="C21" s="9" t="s">
        <v>51</v>
      </c>
      <c r="D21" s="10"/>
      <c r="E21" s="10"/>
      <c r="F21" s="10"/>
      <c r="G21" s="10">
        <f t="shared" si="0"/>
        <v>0</v>
      </c>
    </row>
    <row r="22" spans="1:7" ht="12.75">
      <c r="A22" s="8" t="s">
        <v>52</v>
      </c>
      <c r="B22" s="9" t="s">
        <v>53</v>
      </c>
      <c r="C22" s="9" t="s">
        <v>54</v>
      </c>
      <c r="D22" s="10"/>
      <c r="E22" s="10"/>
      <c r="F22" s="10"/>
      <c r="G22" s="10">
        <f t="shared" si="0"/>
        <v>0</v>
      </c>
    </row>
    <row r="23" spans="1:7" ht="12.75">
      <c r="A23" s="8" t="s">
        <v>55</v>
      </c>
      <c r="B23" s="9" t="s">
        <v>56</v>
      </c>
      <c r="C23" s="9" t="s">
        <v>57</v>
      </c>
      <c r="D23" s="10"/>
      <c r="E23" s="10"/>
      <c r="F23" s="10"/>
      <c r="G23" s="10">
        <f t="shared" si="0"/>
        <v>0</v>
      </c>
    </row>
    <row r="24" spans="1:7" ht="12.75">
      <c r="A24" s="8" t="s">
        <v>58</v>
      </c>
      <c r="B24" s="9" t="s">
        <v>59</v>
      </c>
      <c r="C24" s="9" t="s">
        <v>60</v>
      </c>
      <c r="D24" s="10"/>
      <c r="E24" s="10"/>
      <c r="F24" s="10"/>
      <c r="G24" s="10">
        <f t="shared" si="0"/>
        <v>0</v>
      </c>
    </row>
    <row r="25" spans="1:7" ht="12.75">
      <c r="A25" s="8" t="s">
        <v>61</v>
      </c>
      <c r="B25" s="9" t="s">
        <v>62</v>
      </c>
      <c r="C25" s="9" t="s">
        <v>63</v>
      </c>
      <c r="D25" s="10"/>
      <c r="E25" s="10"/>
      <c r="F25" s="10"/>
      <c r="G25" s="10">
        <f t="shared" si="0"/>
        <v>0</v>
      </c>
    </row>
    <row r="26" spans="1:7" ht="12.75">
      <c r="A26" s="5" t="s">
        <v>64</v>
      </c>
      <c r="B26" s="6" t="s">
        <v>65</v>
      </c>
      <c r="C26" s="6" t="s">
        <v>66</v>
      </c>
      <c r="D26" s="7">
        <f>SUM(D27:D32)</f>
        <v>0</v>
      </c>
      <c r="E26" s="7">
        <f>SUM(E27:E32)</f>
        <v>0</v>
      </c>
      <c r="F26" s="7">
        <f>SUM(F28:F32)</f>
        <v>0</v>
      </c>
      <c r="G26" s="10">
        <f t="shared" si="0"/>
        <v>0</v>
      </c>
    </row>
    <row r="27" spans="1:7" ht="12.75">
      <c r="A27" s="5"/>
      <c r="B27" s="12" t="s">
        <v>67</v>
      </c>
      <c r="C27" s="6" t="s">
        <v>68</v>
      </c>
      <c r="D27" s="7"/>
      <c r="E27" s="7"/>
      <c r="F27" s="7"/>
      <c r="G27" s="10">
        <f t="shared" si="0"/>
        <v>0</v>
      </c>
    </row>
    <row r="28" spans="1:7" ht="12.75">
      <c r="A28" s="8" t="s">
        <v>69</v>
      </c>
      <c r="B28" s="13" t="s">
        <v>70</v>
      </c>
      <c r="C28" s="9" t="s">
        <v>71</v>
      </c>
      <c r="D28" s="10"/>
      <c r="E28" s="10"/>
      <c r="F28" s="10"/>
      <c r="G28" s="10">
        <f t="shared" si="0"/>
        <v>0</v>
      </c>
    </row>
    <row r="29" spans="1:7" ht="12.75">
      <c r="A29" s="8" t="s">
        <v>72</v>
      </c>
      <c r="B29" s="1" t="s">
        <v>73</v>
      </c>
      <c r="C29" s="9" t="s">
        <v>74</v>
      </c>
      <c r="D29" s="10"/>
      <c r="E29" s="10"/>
      <c r="F29" s="10"/>
      <c r="G29" s="10">
        <f t="shared" si="0"/>
        <v>0</v>
      </c>
    </row>
    <row r="30" spans="1:7" ht="12.75">
      <c r="A30" s="8" t="s">
        <v>75</v>
      </c>
      <c r="B30" s="13" t="s">
        <v>76</v>
      </c>
      <c r="C30" s="9" t="s">
        <v>77</v>
      </c>
      <c r="D30" s="10"/>
      <c r="E30" s="10"/>
      <c r="F30" s="10"/>
      <c r="G30" s="10">
        <f t="shared" si="0"/>
        <v>0</v>
      </c>
    </row>
    <row r="31" spans="1:7" ht="12.75">
      <c r="A31" s="8" t="s">
        <v>78</v>
      </c>
      <c r="B31" s="9" t="s">
        <v>79</v>
      </c>
      <c r="C31" s="9" t="s">
        <v>80</v>
      </c>
      <c r="D31" s="10"/>
      <c r="E31" s="10"/>
      <c r="F31" s="10"/>
      <c r="G31" s="10">
        <f t="shared" si="0"/>
        <v>0</v>
      </c>
    </row>
    <row r="32" spans="1:7" ht="12.75">
      <c r="A32" s="8" t="s">
        <v>81</v>
      </c>
      <c r="B32" s="9" t="s">
        <v>82</v>
      </c>
      <c r="C32" s="9" t="s">
        <v>83</v>
      </c>
      <c r="D32" s="10"/>
      <c r="E32" s="10"/>
      <c r="F32" s="10"/>
      <c r="G32" s="10">
        <f t="shared" si="0"/>
        <v>0</v>
      </c>
    </row>
    <row r="33" spans="1:7" ht="12.75">
      <c r="A33" s="5" t="s">
        <v>84</v>
      </c>
      <c r="B33" s="6" t="s">
        <v>85</v>
      </c>
      <c r="C33" s="6" t="s">
        <v>86</v>
      </c>
      <c r="D33" s="7">
        <f>SUM(D34:D43)</f>
        <v>0</v>
      </c>
      <c r="E33" s="7">
        <f>SUM(E34:E43)</f>
        <v>0</v>
      </c>
      <c r="F33" s="7">
        <f>SUM(F34:F43)</f>
        <v>0</v>
      </c>
      <c r="G33" s="10">
        <f t="shared" si="0"/>
        <v>0</v>
      </c>
    </row>
    <row r="34" spans="1:7" ht="12.75">
      <c r="A34" s="8" t="s">
        <v>87</v>
      </c>
      <c r="B34" s="9" t="s">
        <v>88</v>
      </c>
      <c r="C34" s="9" t="s">
        <v>89</v>
      </c>
      <c r="D34" s="10"/>
      <c r="E34" s="10"/>
      <c r="F34" s="10"/>
      <c r="G34" s="10">
        <f t="shared" si="0"/>
        <v>0</v>
      </c>
    </row>
    <row r="35" spans="1:7" ht="12.75">
      <c r="A35" s="8" t="s">
        <v>90</v>
      </c>
      <c r="B35" s="9" t="s">
        <v>91</v>
      </c>
      <c r="C35" s="9" t="s">
        <v>92</v>
      </c>
      <c r="D35" s="10"/>
      <c r="E35" s="10"/>
      <c r="F35" s="10">
        <v>0</v>
      </c>
      <c r="G35" s="10">
        <f t="shared" si="0"/>
        <v>0</v>
      </c>
    </row>
    <row r="36" spans="1:7" ht="12.75">
      <c r="A36" s="8" t="s">
        <v>93</v>
      </c>
      <c r="B36" s="9" t="s">
        <v>94</v>
      </c>
      <c r="C36" s="9" t="s">
        <v>95</v>
      </c>
      <c r="D36" s="10"/>
      <c r="E36" s="10"/>
      <c r="F36" s="10"/>
      <c r="G36" s="10">
        <f t="shared" si="0"/>
        <v>0</v>
      </c>
    </row>
    <row r="37" spans="1:7" ht="12.75">
      <c r="A37" s="8" t="s">
        <v>96</v>
      </c>
      <c r="B37" s="9" t="s">
        <v>97</v>
      </c>
      <c r="C37" s="9" t="s">
        <v>98</v>
      </c>
      <c r="D37" s="10"/>
      <c r="E37" s="10"/>
      <c r="F37" s="10"/>
      <c r="G37" s="10">
        <f t="shared" si="0"/>
        <v>0</v>
      </c>
    </row>
    <row r="38" spans="1:7" ht="12.75">
      <c r="A38" s="8" t="s">
        <v>99</v>
      </c>
      <c r="B38" s="9" t="s">
        <v>100</v>
      </c>
      <c r="C38" s="9" t="s">
        <v>101</v>
      </c>
      <c r="D38" s="10"/>
      <c r="E38" s="10"/>
      <c r="F38" s="10"/>
      <c r="G38" s="10">
        <f t="shared" si="0"/>
        <v>0</v>
      </c>
    </row>
    <row r="39" spans="1:7" ht="12.75">
      <c r="A39" s="8" t="s">
        <v>102</v>
      </c>
      <c r="B39" s="9" t="s">
        <v>103</v>
      </c>
      <c r="C39" s="9" t="s">
        <v>104</v>
      </c>
      <c r="D39" s="10"/>
      <c r="E39" s="10"/>
      <c r="F39" s="10"/>
      <c r="G39" s="10">
        <f aca="true" t="shared" si="1" ref="G39:G70">SUM(D39:F39)</f>
        <v>0</v>
      </c>
    </row>
    <row r="40" spans="1:7" ht="12.75">
      <c r="A40" s="8" t="s">
        <v>105</v>
      </c>
      <c r="B40" s="9" t="s">
        <v>106</v>
      </c>
      <c r="C40" s="9" t="s">
        <v>107</v>
      </c>
      <c r="D40" s="10"/>
      <c r="E40" s="10"/>
      <c r="F40" s="10"/>
      <c r="G40" s="10">
        <f t="shared" si="1"/>
        <v>0</v>
      </c>
    </row>
    <row r="41" spans="1:7" ht="12.75">
      <c r="A41" s="8" t="s">
        <v>108</v>
      </c>
      <c r="B41" s="9" t="s">
        <v>109</v>
      </c>
      <c r="C41" s="9" t="s">
        <v>110</v>
      </c>
      <c r="D41" s="10"/>
      <c r="E41" s="10"/>
      <c r="F41" s="10"/>
      <c r="G41" s="10">
        <f t="shared" si="1"/>
        <v>0</v>
      </c>
    </row>
    <row r="42" spans="1:7" ht="12.75">
      <c r="A42" s="8" t="s">
        <v>111</v>
      </c>
      <c r="B42" s="9" t="s">
        <v>112</v>
      </c>
      <c r="C42" s="9" t="s">
        <v>113</v>
      </c>
      <c r="D42" s="10"/>
      <c r="E42" s="10"/>
      <c r="F42" s="10"/>
      <c r="G42" s="10">
        <f t="shared" si="1"/>
        <v>0</v>
      </c>
    </row>
    <row r="43" spans="1:7" ht="12.75">
      <c r="A43" s="8" t="s">
        <v>114</v>
      </c>
      <c r="B43" s="9" t="s">
        <v>115</v>
      </c>
      <c r="C43" s="9" t="s">
        <v>116</v>
      </c>
      <c r="D43" s="10"/>
      <c r="E43" s="10"/>
      <c r="F43" s="10"/>
      <c r="G43" s="10">
        <f t="shared" si="1"/>
        <v>0</v>
      </c>
    </row>
    <row r="44" spans="1:7" ht="12.75">
      <c r="A44" s="5" t="s">
        <v>117</v>
      </c>
      <c r="B44" s="6" t="s">
        <v>118</v>
      </c>
      <c r="C44" s="6" t="s">
        <v>119</v>
      </c>
      <c r="D44" s="7">
        <f>SUM(D45:D50)</f>
        <v>0</v>
      </c>
      <c r="E44" s="7">
        <f>SUM(E45:E50)</f>
        <v>0</v>
      </c>
      <c r="F44" s="7">
        <f>SUM(F46:F50)</f>
        <v>0</v>
      </c>
      <c r="G44" s="10">
        <f t="shared" si="1"/>
        <v>0</v>
      </c>
    </row>
    <row r="45" spans="1:7" ht="12.75">
      <c r="A45" s="5"/>
      <c r="B45" s="6" t="s">
        <v>120</v>
      </c>
      <c r="C45" s="6" t="s">
        <v>98</v>
      </c>
      <c r="D45" s="7"/>
      <c r="E45" s="7"/>
      <c r="F45" s="7"/>
      <c r="G45" s="10">
        <f t="shared" si="1"/>
        <v>0</v>
      </c>
    </row>
    <row r="46" spans="1:7" ht="12.75">
      <c r="A46" s="8" t="s">
        <v>121</v>
      </c>
      <c r="B46" s="9" t="s">
        <v>122</v>
      </c>
      <c r="C46" s="9" t="s">
        <v>123</v>
      </c>
      <c r="D46" s="10"/>
      <c r="E46" s="10"/>
      <c r="F46" s="10"/>
      <c r="G46" s="10">
        <f t="shared" si="1"/>
        <v>0</v>
      </c>
    </row>
    <row r="47" spans="1:7" ht="12.75">
      <c r="A47" s="8" t="s">
        <v>124</v>
      </c>
      <c r="B47" s="9" t="s">
        <v>125</v>
      </c>
      <c r="C47" s="9" t="s">
        <v>126</v>
      </c>
      <c r="D47" s="10"/>
      <c r="E47" s="10"/>
      <c r="F47" s="10"/>
      <c r="G47" s="10">
        <f t="shared" si="1"/>
        <v>0</v>
      </c>
    </row>
    <row r="48" spans="1:7" ht="12.75">
      <c r="A48" s="8" t="s">
        <v>127</v>
      </c>
      <c r="B48" s="9" t="s">
        <v>128</v>
      </c>
      <c r="C48" s="9" t="s">
        <v>129</v>
      </c>
      <c r="D48" s="10"/>
      <c r="E48" s="10"/>
      <c r="F48" s="10"/>
      <c r="G48" s="10">
        <f t="shared" si="1"/>
        <v>0</v>
      </c>
    </row>
    <row r="49" spans="1:7" ht="12.75">
      <c r="A49" s="8" t="s">
        <v>130</v>
      </c>
      <c r="B49" s="9" t="s">
        <v>131</v>
      </c>
      <c r="C49" s="9" t="s">
        <v>132</v>
      </c>
      <c r="D49" s="10"/>
      <c r="E49" s="10"/>
      <c r="F49" s="10"/>
      <c r="G49" s="10">
        <f t="shared" si="1"/>
        <v>0</v>
      </c>
    </row>
    <row r="50" spans="1:7" ht="12.75">
      <c r="A50" s="8" t="s">
        <v>133</v>
      </c>
      <c r="B50" s="9" t="s">
        <v>134</v>
      </c>
      <c r="C50" s="9" t="s">
        <v>135</v>
      </c>
      <c r="D50" s="10"/>
      <c r="E50" s="10"/>
      <c r="F50" s="10"/>
      <c r="G50" s="10">
        <f t="shared" si="1"/>
        <v>0</v>
      </c>
    </row>
    <row r="51" spans="1:7" ht="12.75">
      <c r="A51" s="5" t="s">
        <v>136</v>
      </c>
      <c r="B51" s="6" t="s">
        <v>137</v>
      </c>
      <c r="C51" s="6" t="s">
        <v>138</v>
      </c>
      <c r="D51" s="10">
        <f>SUM(D52:D54)</f>
        <v>0</v>
      </c>
      <c r="E51" s="10">
        <f>SUM(E52:E54)</f>
        <v>0</v>
      </c>
      <c r="F51" s="10">
        <f>SUM(F52:F54)</f>
        <v>0</v>
      </c>
      <c r="G51" s="10">
        <f t="shared" si="1"/>
        <v>0</v>
      </c>
    </row>
    <row r="52" spans="1:7" ht="12.75">
      <c r="A52" s="8" t="s">
        <v>139</v>
      </c>
      <c r="B52" s="9" t="s">
        <v>140</v>
      </c>
      <c r="C52" s="9" t="s">
        <v>141</v>
      </c>
      <c r="D52" s="10"/>
      <c r="E52" s="10"/>
      <c r="F52" s="10"/>
      <c r="G52" s="10">
        <f t="shared" si="1"/>
        <v>0</v>
      </c>
    </row>
    <row r="53" spans="1:7" ht="12.75">
      <c r="A53" s="8" t="s">
        <v>142</v>
      </c>
      <c r="B53" s="9" t="s">
        <v>143</v>
      </c>
      <c r="C53" s="9" t="s">
        <v>144</v>
      </c>
      <c r="D53" s="10"/>
      <c r="E53" s="10"/>
      <c r="F53" s="10"/>
      <c r="G53" s="10">
        <f t="shared" si="1"/>
        <v>0</v>
      </c>
    </row>
    <row r="54" spans="1:7" ht="12.75">
      <c r="A54" s="8" t="s">
        <v>145</v>
      </c>
      <c r="B54" s="9" t="s">
        <v>146</v>
      </c>
      <c r="C54" s="9" t="s">
        <v>147</v>
      </c>
      <c r="D54" s="10"/>
      <c r="E54" s="10"/>
      <c r="F54" s="10"/>
      <c r="G54" s="10">
        <f t="shared" si="1"/>
        <v>0</v>
      </c>
    </row>
    <row r="55" spans="1:7" ht="12.75">
      <c r="A55" s="5" t="s">
        <v>148</v>
      </c>
      <c r="B55" s="6" t="s">
        <v>149</v>
      </c>
      <c r="C55" s="6" t="s">
        <v>150</v>
      </c>
      <c r="D55" s="7">
        <f>SUM(D56:D58)</f>
        <v>0</v>
      </c>
      <c r="E55" s="7">
        <f>SUM(E56:E58)</f>
        <v>0</v>
      </c>
      <c r="F55" s="7">
        <f>SUM(F56:F58)</f>
        <v>0</v>
      </c>
      <c r="G55" s="10">
        <f t="shared" si="1"/>
        <v>0</v>
      </c>
    </row>
    <row r="56" spans="1:7" ht="12.75">
      <c r="A56" s="8" t="s">
        <v>151</v>
      </c>
      <c r="B56" s="9" t="s">
        <v>152</v>
      </c>
      <c r="C56" s="9" t="s">
        <v>153</v>
      </c>
      <c r="D56" s="10"/>
      <c r="E56" s="10"/>
      <c r="F56" s="10"/>
      <c r="G56" s="10">
        <f t="shared" si="1"/>
        <v>0</v>
      </c>
    </row>
    <row r="57" spans="1:7" ht="12.75">
      <c r="A57" s="8" t="s">
        <v>154</v>
      </c>
      <c r="B57" s="9" t="s">
        <v>155</v>
      </c>
      <c r="C57" s="9" t="s">
        <v>156</v>
      </c>
      <c r="D57" s="10">
        <v>0</v>
      </c>
      <c r="E57" s="10"/>
      <c r="F57" s="10"/>
      <c r="G57" s="10">
        <f t="shared" si="1"/>
        <v>0</v>
      </c>
    </row>
    <row r="58" spans="1:7" ht="12.75">
      <c r="A58" s="8" t="s">
        <v>157</v>
      </c>
      <c r="B58" s="9" t="s">
        <v>158</v>
      </c>
      <c r="C58" s="9" t="s">
        <v>159</v>
      </c>
      <c r="D58" s="10">
        <v>0</v>
      </c>
      <c r="E58" s="10"/>
      <c r="F58" s="10"/>
      <c r="G58" s="10">
        <f t="shared" si="1"/>
        <v>0</v>
      </c>
    </row>
    <row r="59" spans="1:7" ht="12.75">
      <c r="A59" s="14" t="s">
        <v>160</v>
      </c>
      <c r="B59" s="9" t="s">
        <v>161</v>
      </c>
      <c r="C59" s="9" t="s">
        <v>162</v>
      </c>
      <c r="D59" s="10">
        <f>D7+D14+D20+D26+D33+D44+D51+D55</f>
        <v>0</v>
      </c>
      <c r="E59" s="10">
        <f>E7+E14+E20+E26+E33+E44+E51+E55</f>
        <v>0</v>
      </c>
      <c r="F59" s="10">
        <f>F7+F14+F20+F26+F33+F44+F51+F55</f>
        <v>0</v>
      </c>
      <c r="G59" s="10">
        <f t="shared" si="1"/>
        <v>0</v>
      </c>
    </row>
    <row r="60" spans="1:7" ht="12.75">
      <c r="A60" s="5" t="s">
        <v>163</v>
      </c>
      <c r="B60" s="6" t="s">
        <v>164</v>
      </c>
      <c r="C60" s="6" t="s">
        <v>165</v>
      </c>
      <c r="D60" s="10">
        <f>SUM(D61:D63)</f>
        <v>0</v>
      </c>
      <c r="E60" s="10">
        <f>SUM(E61:E63)</f>
        <v>0</v>
      </c>
      <c r="F60" s="10">
        <f>SUM(F61:F63)</f>
        <v>0</v>
      </c>
      <c r="G60" s="10">
        <f t="shared" si="1"/>
        <v>0</v>
      </c>
    </row>
    <row r="61" spans="1:7" ht="12.75">
      <c r="A61" s="8" t="s">
        <v>166</v>
      </c>
      <c r="B61" s="9" t="s">
        <v>167</v>
      </c>
      <c r="C61" s="9" t="s">
        <v>168</v>
      </c>
      <c r="D61" s="10"/>
      <c r="E61" s="10"/>
      <c r="F61" s="10"/>
      <c r="G61" s="10">
        <f t="shared" si="1"/>
        <v>0</v>
      </c>
    </row>
    <row r="62" spans="1:7" ht="12.75">
      <c r="A62" s="8" t="s">
        <v>169</v>
      </c>
      <c r="B62" s="9" t="s">
        <v>170</v>
      </c>
      <c r="C62" s="9" t="s">
        <v>171</v>
      </c>
      <c r="D62" s="10"/>
      <c r="E62" s="10"/>
      <c r="F62" s="10"/>
      <c r="G62" s="10">
        <f t="shared" si="1"/>
        <v>0</v>
      </c>
    </row>
    <row r="63" spans="1:7" ht="12.75">
      <c r="A63" s="8" t="s">
        <v>172</v>
      </c>
      <c r="B63" s="9" t="s">
        <v>173</v>
      </c>
      <c r="C63" s="9" t="s">
        <v>174</v>
      </c>
      <c r="D63" s="10"/>
      <c r="E63" s="10"/>
      <c r="F63" s="10"/>
      <c r="G63" s="10">
        <f t="shared" si="1"/>
        <v>0</v>
      </c>
    </row>
    <row r="64" spans="1:7" ht="12.75">
      <c r="A64" s="5" t="s">
        <v>175</v>
      </c>
      <c r="B64" s="6" t="s">
        <v>176</v>
      </c>
      <c r="C64" s="6" t="s">
        <v>177</v>
      </c>
      <c r="D64" s="10">
        <f>SUM(D65:D68)</f>
        <v>0</v>
      </c>
      <c r="E64" s="10">
        <f>SUM(E65:E68)</f>
        <v>0</v>
      </c>
      <c r="F64" s="10">
        <f>SUM(F65:F68)</f>
        <v>0</v>
      </c>
      <c r="G64" s="10">
        <f t="shared" si="1"/>
        <v>0</v>
      </c>
    </row>
    <row r="65" spans="1:7" ht="12.75">
      <c r="A65" s="8" t="s">
        <v>178</v>
      </c>
      <c r="B65" s="9" t="s">
        <v>179</v>
      </c>
      <c r="C65" s="9" t="s">
        <v>180</v>
      </c>
      <c r="D65" s="10"/>
      <c r="E65" s="10"/>
      <c r="F65" s="10"/>
      <c r="G65" s="10">
        <f t="shared" si="1"/>
        <v>0</v>
      </c>
    </row>
    <row r="66" spans="1:7" ht="12.75">
      <c r="A66" s="8" t="s">
        <v>181</v>
      </c>
      <c r="B66" s="9" t="s">
        <v>182</v>
      </c>
      <c r="C66" s="9" t="s">
        <v>183</v>
      </c>
      <c r="D66" s="10"/>
      <c r="E66" s="10"/>
      <c r="F66" s="10"/>
      <c r="G66" s="10">
        <f t="shared" si="1"/>
        <v>0</v>
      </c>
    </row>
    <row r="67" spans="1:7" ht="12.75">
      <c r="A67" s="8" t="s">
        <v>184</v>
      </c>
      <c r="B67" s="9" t="s">
        <v>185</v>
      </c>
      <c r="C67" s="9" t="s">
        <v>186</v>
      </c>
      <c r="D67" s="10"/>
      <c r="E67" s="10"/>
      <c r="F67" s="10"/>
      <c r="G67" s="10">
        <f t="shared" si="1"/>
        <v>0</v>
      </c>
    </row>
    <row r="68" spans="1:7" ht="12.75">
      <c r="A68" s="8" t="s">
        <v>187</v>
      </c>
      <c r="B68" s="9" t="s">
        <v>188</v>
      </c>
      <c r="C68" s="9" t="s">
        <v>189</v>
      </c>
      <c r="D68" s="10"/>
      <c r="E68" s="10"/>
      <c r="F68" s="10"/>
      <c r="G68" s="10">
        <f t="shared" si="1"/>
        <v>0</v>
      </c>
    </row>
    <row r="69" spans="1:7" ht="12.75">
      <c r="A69" s="14" t="s">
        <v>190</v>
      </c>
      <c r="B69" s="6" t="s">
        <v>191</v>
      </c>
      <c r="C69" s="6" t="s">
        <v>192</v>
      </c>
      <c r="D69" s="10">
        <f>SUM(D70:D71)</f>
        <v>0</v>
      </c>
      <c r="E69" s="10">
        <f>SUM(E70:E71)</f>
        <v>0</v>
      </c>
      <c r="F69" s="10">
        <f>SUM(F70:F71)</f>
        <v>0</v>
      </c>
      <c r="G69" s="10">
        <f t="shared" si="1"/>
        <v>0</v>
      </c>
    </row>
    <row r="70" spans="1:7" ht="12.75">
      <c r="A70" s="8" t="s">
        <v>193</v>
      </c>
      <c r="B70" s="9" t="s">
        <v>194</v>
      </c>
      <c r="C70" s="9" t="s">
        <v>195</v>
      </c>
      <c r="D70" s="10"/>
      <c r="E70" s="10"/>
      <c r="F70" s="10"/>
      <c r="G70" s="10">
        <f t="shared" si="1"/>
        <v>0</v>
      </c>
    </row>
    <row r="71" spans="1:7" ht="12.75">
      <c r="A71" s="8" t="s">
        <v>196</v>
      </c>
      <c r="B71" s="9" t="s">
        <v>197</v>
      </c>
      <c r="C71" s="9" t="s">
        <v>198</v>
      </c>
      <c r="D71" s="10"/>
      <c r="E71" s="10"/>
      <c r="F71" s="10"/>
      <c r="G71" s="10">
        <f aca="true" t="shared" si="2" ref="G71:G85">SUM(D71:F71)</f>
        <v>0</v>
      </c>
    </row>
    <row r="72" spans="1:7" ht="12.75">
      <c r="A72" s="5" t="s">
        <v>199</v>
      </c>
      <c r="B72" s="6" t="s">
        <v>200</v>
      </c>
      <c r="C72" s="6" t="s">
        <v>201</v>
      </c>
      <c r="D72" s="7">
        <f>SUM(D73:D77)</f>
        <v>0</v>
      </c>
      <c r="E72" s="7">
        <f>SUM(E73:E77)</f>
        <v>0</v>
      </c>
      <c r="F72" s="7">
        <f>SUM(F73:F77)</f>
        <v>0</v>
      </c>
      <c r="G72" s="10">
        <f t="shared" si="2"/>
        <v>0</v>
      </c>
    </row>
    <row r="73" spans="1:7" ht="12.75">
      <c r="A73" s="8" t="s">
        <v>202</v>
      </c>
      <c r="B73" s="9" t="s">
        <v>203</v>
      </c>
      <c r="C73" s="9" t="s">
        <v>204</v>
      </c>
      <c r="D73" s="10"/>
      <c r="E73" s="10"/>
      <c r="F73" s="10"/>
      <c r="G73" s="10">
        <f t="shared" si="2"/>
        <v>0</v>
      </c>
    </row>
    <row r="74" spans="1:7" ht="12.75">
      <c r="A74" s="8" t="s">
        <v>205</v>
      </c>
      <c r="B74" s="9" t="s">
        <v>206</v>
      </c>
      <c r="C74" s="9" t="s">
        <v>207</v>
      </c>
      <c r="D74" s="10"/>
      <c r="E74" s="10"/>
      <c r="F74" s="10"/>
      <c r="G74" s="10">
        <f t="shared" si="2"/>
        <v>0</v>
      </c>
    </row>
    <row r="75" spans="1:7" ht="12.75">
      <c r="A75" s="8" t="s">
        <v>208</v>
      </c>
      <c r="B75" s="9" t="s">
        <v>209</v>
      </c>
      <c r="C75" s="9" t="s">
        <v>210</v>
      </c>
      <c r="D75" s="10"/>
      <c r="E75" s="10"/>
      <c r="F75" s="10"/>
      <c r="G75" s="10">
        <f t="shared" si="2"/>
        <v>0</v>
      </c>
    </row>
    <row r="76" spans="1:7" ht="12.75">
      <c r="A76" s="8" t="s">
        <v>211</v>
      </c>
      <c r="B76" s="9" t="s">
        <v>212</v>
      </c>
      <c r="C76" s="9" t="s">
        <v>213</v>
      </c>
      <c r="D76" s="10"/>
      <c r="E76" s="10"/>
      <c r="F76" s="10"/>
      <c r="G76" s="10">
        <f t="shared" si="2"/>
        <v>0</v>
      </c>
    </row>
    <row r="77" spans="1:7" ht="12.75">
      <c r="A77" s="8" t="s">
        <v>214</v>
      </c>
      <c r="B77" s="9" t="s">
        <v>215</v>
      </c>
      <c r="C77" s="9" t="s">
        <v>216</v>
      </c>
      <c r="D77" s="10"/>
      <c r="E77" s="10"/>
      <c r="F77" s="10"/>
      <c r="G77" s="10">
        <f t="shared" si="2"/>
        <v>0</v>
      </c>
    </row>
    <row r="78" spans="1:7" ht="12.75">
      <c r="A78" s="14" t="s">
        <v>217</v>
      </c>
      <c r="B78" s="6" t="s">
        <v>218</v>
      </c>
      <c r="C78" s="6" t="s">
        <v>219</v>
      </c>
      <c r="D78" s="10">
        <f>SUM(D79:D83)</f>
        <v>0</v>
      </c>
      <c r="E78" s="10">
        <f>SUM(E79:E83)</f>
        <v>0</v>
      </c>
      <c r="F78" s="10">
        <f>SUM(F79:F83)</f>
        <v>0</v>
      </c>
      <c r="G78" s="10">
        <f t="shared" si="2"/>
        <v>0</v>
      </c>
    </row>
    <row r="79" spans="1:7" ht="12.75">
      <c r="A79" s="8" t="s">
        <v>220</v>
      </c>
      <c r="B79" s="9" t="s">
        <v>221</v>
      </c>
      <c r="C79" s="9" t="s">
        <v>222</v>
      </c>
      <c r="D79" s="10"/>
      <c r="E79" s="10"/>
      <c r="F79" s="10"/>
      <c r="G79" s="10">
        <f t="shared" si="2"/>
        <v>0</v>
      </c>
    </row>
    <row r="80" spans="1:7" ht="12.75">
      <c r="A80" s="8" t="s">
        <v>223</v>
      </c>
      <c r="B80" s="9" t="s">
        <v>224</v>
      </c>
      <c r="C80" s="9" t="s">
        <v>225</v>
      </c>
      <c r="D80" s="10"/>
      <c r="E80" s="10"/>
      <c r="F80" s="10"/>
      <c r="G80" s="10">
        <f t="shared" si="2"/>
        <v>0</v>
      </c>
    </row>
    <row r="81" spans="1:7" ht="12.75">
      <c r="A81" s="8" t="s">
        <v>226</v>
      </c>
      <c r="B81" s="9" t="s">
        <v>227</v>
      </c>
      <c r="C81" s="9" t="s">
        <v>228</v>
      </c>
      <c r="D81" s="10"/>
      <c r="E81" s="10"/>
      <c r="F81" s="10"/>
      <c r="G81" s="10">
        <f t="shared" si="2"/>
        <v>0</v>
      </c>
    </row>
    <row r="82" spans="1:7" ht="12.75">
      <c r="A82" s="8" t="s">
        <v>229</v>
      </c>
      <c r="B82" s="9" t="s">
        <v>230</v>
      </c>
      <c r="C82" s="9" t="s">
        <v>231</v>
      </c>
      <c r="D82" s="10"/>
      <c r="E82" s="10"/>
      <c r="F82" s="10"/>
      <c r="G82" s="10">
        <f t="shared" si="2"/>
        <v>0</v>
      </c>
    </row>
    <row r="83" spans="1:7" ht="12.75">
      <c r="A83" s="8" t="s">
        <v>232</v>
      </c>
      <c r="B83" s="9" t="s">
        <v>233</v>
      </c>
      <c r="C83" s="9" t="s">
        <v>234</v>
      </c>
      <c r="D83" s="10"/>
      <c r="E83" s="10"/>
      <c r="F83" s="10"/>
      <c r="G83" s="10">
        <f t="shared" si="2"/>
        <v>0</v>
      </c>
    </row>
    <row r="84" spans="1:7" ht="12.75">
      <c r="A84" s="8"/>
      <c r="B84" s="9" t="s">
        <v>235</v>
      </c>
      <c r="C84" s="9" t="s">
        <v>236</v>
      </c>
      <c r="D84" s="10">
        <f>D60+D64+D69+D72+D78</f>
        <v>0</v>
      </c>
      <c r="E84" s="10">
        <f>E60+E64+E69+E72+E78</f>
        <v>0</v>
      </c>
      <c r="F84" s="10">
        <f>F60+F64+F69+F72+F78</f>
        <v>0</v>
      </c>
      <c r="G84" s="10">
        <f t="shared" si="2"/>
        <v>0</v>
      </c>
    </row>
    <row r="85" spans="1:7" ht="12.75">
      <c r="A85" s="8"/>
      <c r="B85" s="9" t="s">
        <v>237</v>
      </c>
      <c r="C85" s="9"/>
      <c r="D85" s="10">
        <f>D59+D84</f>
        <v>0</v>
      </c>
      <c r="E85" s="10">
        <f>E59+E84</f>
        <v>0</v>
      </c>
      <c r="F85" s="10">
        <f>F59+F84</f>
        <v>0</v>
      </c>
      <c r="G85" s="10">
        <f t="shared" si="2"/>
        <v>0</v>
      </c>
    </row>
  </sheetData>
  <sheetProtection selectLockedCells="1" selectUnlockedCells="1"/>
  <mergeCells count="5">
    <mergeCell ref="A1:G1"/>
    <mergeCell ref="A2:G2"/>
    <mergeCell ref="A3:G3"/>
    <mergeCell ref="A5:G5"/>
    <mergeCell ref="A4:G4"/>
  </mergeCells>
  <printOptions/>
  <pageMargins left="0.31496062992125984" right="0.2755905511811024" top="1.062992125984252" bottom="1.062992125984252" header="0.7874015748031497" footer="0.7874015748031497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0"/>
  <sheetViews>
    <sheetView zoomScale="115" zoomScaleNormal="115" zoomScalePageLayoutView="0" workbookViewId="0" topLeftCell="A4">
      <selection activeCell="I14" sqref="I14"/>
    </sheetView>
  </sheetViews>
  <sheetFormatPr defaultColWidth="11.57421875" defaultRowHeight="12.75"/>
  <cols>
    <col min="1" max="1" width="6.28125" style="0" customWidth="1"/>
    <col min="2" max="2" width="45.7109375" style="0" customWidth="1"/>
    <col min="3" max="3" width="6.8515625" style="0" customWidth="1"/>
    <col min="4" max="5" width="9.7109375" style="0" customWidth="1"/>
    <col min="6" max="6" width="8.8515625" style="0" customWidth="1"/>
  </cols>
  <sheetData>
    <row r="1" spans="1:7" ht="12.75">
      <c r="A1" s="225" t="s">
        <v>654</v>
      </c>
      <c r="B1" s="225"/>
      <c r="C1" s="225"/>
      <c r="D1" s="225"/>
      <c r="E1" s="225"/>
      <c r="F1" s="225"/>
      <c r="G1" s="225"/>
    </row>
    <row r="2" spans="1:7" ht="12.75">
      <c r="A2" s="226" t="s">
        <v>596</v>
      </c>
      <c r="B2" s="226"/>
      <c r="C2" s="226"/>
      <c r="D2" s="226"/>
      <c r="E2" s="226"/>
      <c r="F2" s="226"/>
      <c r="G2" s="226"/>
    </row>
    <row r="3" spans="1:7" ht="12.75">
      <c r="A3" s="227" t="s">
        <v>629</v>
      </c>
      <c r="B3" s="227"/>
      <c r="C3" s="227"/>
      <c r="D3" s="227"/>
      <c r="E3" s="227"/>
      <c r="F3" s="227"/>
      <c r="G3" s="227"/>
    </row>
    <row r="4" spans="1:7" ht="12.75">
      <c r="A4" s="227" t="s">
        <v>363</v>
      </c>
      <c r="B4" s="229"/>
      <c r="C4" s="229"/>
      <c r="D4" s="229"/>
      <c r="E4" s="229"/>
      <c r="F4" s="229"/>
      <c r="G4" s="229"/>
    </row>
    <row r="5" spans="1:7" ht="12.75">
      <c r="A5" s="228" t="s">
        <v>655</v>
      </c>
      <c r="B5" s="228"/>
      <c r="C5" s="228"/>
      <c r="D5" s="228"/>
      <c r="E5" s="228"/>
      <c r="F5" s="228"/>
      <c r="G5" s="228"/>
    </row>
    <row r="6" spans="1:7" ht="18">
      <c r="A6" s="21" t="s">
        <v>1</v>
      </c>
      <c r="B6" s="22" t="s">
        <v>2</v>
      </c>
      <c r="C6" s="21" t="s">
        <v>3</v>
      </c>
      <c r="D6" s="21" t="s">
        <v>4</v>
      </c>
      <c r="E6" s="21" t="s">
        <v>594</v>
      </c>
      <c r="F6" s="21" t="s">
        <v>593</v>
      </c>
      <c r="G6" s="21" t="s">
        <v>6</v>
      </c>
    </row>
    <row r="7" spans="1:7" ht="14.25" customHeight="1">
      <c r="A7" s="23" t="s">
        <v>7</v>
      </c>
      <c r="B7" s="24" t="s">
        <v>238</v>
      </c>
      <c r="C7" s="23"/>
      <c r="D7" s="25">
        <f>SUM(D8:D12)</f>
        <v>142424720</v>
      </c>
      <c r="E7" s="25">
        <f>SUM(E8:E12)</f>
        <v>55480462</v>
      </c>
      <c r="F7" s="25">
        <f>SUM(F8:F12)</f>
        <v>48322000</v>
      </c>
      <c r="G7" s="25">
        <f aca="true" t="shared" si="0" ref="G7:G38">SUM(D7:F7)</f>
        <v>246227182</v>
      </c>
    </row>
    <row r="8" spans="1:7" ht="14.25" customHeight="1">
      <c r="A8" s="26" t="s">
        <v>10</v>
      </c>
      <c r="B8" s="27" t="s">
        <v>239</v>
      </c>
      <c r="C8" s="27" t="s">
        <v>240</v>
      </c>
      <c r="D8" s="27">
        <v>62128000</v>
      </c>
      <c r="E8" s="27">
        <v>39856000</v>
      </c>
      <c r="F8" s="28">
        <v>27977000</v>
      </c>
      <c r="G8" s="29">
        <f t="shared" si="0"/>
        <v>129961000</v>
      </c>
    </row>
    <row r="9" spans="1:7" ht="22.5" customHeight="1">
      <c r="A9" s="26" t="s">
        <v>13</v>
      </c>
      <c r="B9" s="30" t="s">
        <v>241</v>
      </c>
      <c r="C9" s="27" t="s">
        <v>242</v>
      </c>
      <c r="D9" s="27">
        <v>9213000</v>
      </c>
      <c r="E9" s="27">
        <v>7550000</v>
      </c>
      <c r="F9" s="27">
        <v>5485000</v>
      </c>
      <c r="G9" s="29">
        <f t="shared" si="0"/>
        <v>22248000</v>
      </c>
    </row>
    <row r="10" spans="1:7" ht="14.25" customHeight="1">
      <c r="A10" s="26" t="s">
        <v>16</v>
      </c>
      <c r="B10" s="27" t="s">
        <v>243</v>
      </c>
      <c r="C10" s="27" t="s">
        <v>244</v>
      </c>
      <c r="D10" s="27">
        <v>51712720</v>
      </c>
      <c r="E10" s="27">
        <v>8074462</v>
      </c>
      <c r="F10" s="27">
        <v>14860000</v>
      </c>
      <c r="G10" s="29">
        <f t="shared" si="0"/>
        <v>74647182</v>
      </c>
    </row>
    <row r="11" spans="1:7" ht="14.25" customHeight="1">
      <c r="A11" s="26" t="s">
        <v>19</v>
      </c>
      <c r="B11" s="27" t="s">
        <v>245</v>
      </c>
      <c r="C11" s="27" t="s">
        <v>246</v>
      </c>
      <c r="D11" s="27">
        <v>14871000</v>
      </c>
      <c r="E11" s="27"/>
      <c r="F11" s="27"/>
      <c r="G11" s="29">
        <f t="shared" si="0"/>
        <v>14871000</v>
      </c>
    </row>
    <row r="12" spans="1:7" ht="14.25" customHeight="1">
      <c r="A12" s="26" t="s">
        <v>22</v>
      </c>
      <c r="B12" s="27" t="s">
        <v>247</v>
      </c>
      <c r="C12" s="27" t="s">
        <v>248</v>
      </c>
      <c r="D12" s="27">
        <f>SUM(D13:D22)</f>
        <v>4500000</v>
      </c>
      <c r="E12" s="27">
        <f>SUM(E13:E22)</f>
        <v>0</v>
      </c>
      <c r="F12" s="27">
        <f>SUM(F13:F22)</f>
        <v>0</v>
      </c>
      <c r="G12" s="29">
        <f t="shared" si="0"/>
        <v>4500000</v>
      </c>
    </row>
    <row r="13" spans="1:7" ht="14.25" customHeight="1">
      <c r="A13" s="31" t="s">
        <v>249</v>
      </c>
      <c r="B13" s="27" t="s">
        <v>250</v>
      </c>
      <c r="C13" s="27" t="s">
        <v>251</v>
      </c>
      <c r="D13" s="27">
        <v>1000000</v>
      </c>
      <c r="E13" s="27"/>
      <c r="F13" s="27"/>
      <c r="G13" s="29">
        <f t="shared" si="0"/>
        <v>1000000</v>
      </c>
    </row>
    <row r="14" spans="1:7" ht="21.75" customHeight="1">
      <c r="A14" s="31" t="s">
        <v>252</v>
      </c>
      <c r="B14" s="30" t="s">
        <v>253</v>
      </c>
      <c r="C14" s="27" t="s">
        <v>254</v>
      </c>
      <c r="D14" s="27"/>
      <c r="E14" s="27"/>
      <c r="F14" s="27"/>
      <c r="G14" s="29">
        <f t="shared" si="0"/>
        <v>0</v>
      </c>
    </row>
    <row r="15" spans="1:7" ht="20.25" customHeight="1">
      <c r="A15" s="31" t="s">
        <v>255</v>
      </c>
      <c r="B15" s="30" t="s">
        <v>256</v>
      </c>
      <c r="C15" s="27" t="s">
        <v>257</v>
      </c>
      <c r="D15" s="27"/>
      <c r="E15" s="27"/>
      <c r="F15" s="27"/>
      <c r="G15" s="29">
        <f t="shared" si="0"/>
        <v>0</v>
      </c>
    </row>
    <row r="16" spans="1:7" ht="21" customHeight="1">
      <c r="A16" s="31" t="s">
        <v>258</v>
      </c>
      <c r="B16" s="30" t="s">
        <v>259</v>
      </c>
      <c r="C16" s="27" t="s">
        <v>260</v>
      </c>
      <c r="D16" s="27"/>
      <c r="E16" s="27"/>
      <c r="F16" s="27"/>
      <c r="G16" s="29">
        <f t="shared" si="0"/>
        <v>0</v>
      </c>
    </row>
    <row r="17" spans="1:7" ht="14.25" customHeight="1">
      <c r="A17" s="31" t="s">
        <v>261</v>
      </c>
      <c r="B17" s="30" t="s">
        <v>262</v>
      </c>
      <c r="C17" s="27" t="s">
        <v>263</v>
      </c>
      <c r="D17" s="27">
        <v>3500000</v>
      </c>
      <c r="E17" s="27"/>
      <c r="F17" s="27"/>
      <c r="G17" s="29">
        <f t="shared" si="0"/>
        <v>3500000</v>
      </c>
    </row>
    <row r="18" spans="1:7" ht="22.5" customHeight="1">
      <c r="A18" s="31" t="s">
        <v>264</v>
      </c>
      <c r="B18" s="30" t="s">
        <v>265</v>
      </c>
      <c r="C18" s="27" t="s">
        <v>266</v>
      </c>
      <c r="D18" s="27"/>
      <c r="E18" s="27"/>
      <c r="F18" s="27"/>
      <c r="G18" s="29">
        <f t="shared" si="0"/>
        <v>0</v>
      </c>
    </row>
    <row r="19" spans="1:7" ht="20.25" customHeight="1">
      <c r="A19" s="31" t="s">
        <v>267</v>
      </c>
      <c r="B19" s="30" t="s">
        <v>268</v>
      </c>
      <c r="C19" s="27" t="s">
        <v>269</v>
      </c>
      <c r="D19" s="27"/>
      <c r="E19" s="27"/>
      <c r="F19" s="27"/>
      <c r="G19" s="29">
        <f t="shared" si="0"/>
        <v>0</v>
      </c>
    </row>
    <row r="20" spans="1:7" ht="14.25" customHeight="1">
      <c r="A20" s="31" t="s">
        <v>270</v>
      </c>
      <c r="B20" s="27" t="s">
        <v>271</v>
      </c>
      <c r="C20" s="27" t="s">
        <v>272</v>
      </c>
      <c r="D20" s="27"/>
      <c r="E20" s="27"/>
      <c r="F20" s="27"/>
      <c r="G20" s="29">
        <f t="shared" si="0"/>
        <v>0</v>
      </c>
    </row>
    <row r="21" spans="1:7" ht="14.25" customHeight="1">
      <c r="A21" s="31" t="s">
        <v>273</v>
      </c>
      <c r="B21" s="27" t="s">
        <v>274</v>
      </c>
      <c r="C21" s="27" t="s">
        <v>275</v>
      </c>
      <c r="D21" s="27"/>
      <c r="E21" s="27"/>
      <c r="F21" s="27"/>
      <c r="G21" s="29">
        <f t="shared" si="0"/>
        <v>0</v>
      </c>
    </row>
    <row r="22" spans="1:7" ht="14.25" customHeight="1">
      <c r="A22" s="31" t="s">
        <v>276</v>
      </c>
      <c r="B22" s="30" t="s">
        <v>277</v>
      </c>
      <c r="C22" s="27" t="s">
        <v>278</v>
      </c>
      <c r="D22" s="27"/>
      <c r="E22" s="27"/>
      <c r="F22" s="27"/>
      <c r="G22" s="29">
        <f t="shared" si="0"/>
        <v>0</v>
      </c>
    </row>
    <row r="23" spans="1:7" ht="14.25" customHeight="1">
      <c r="A23" s="32" t="s">
        <v>28</v>
      </c>
      <c r="B23" s="28" t="s">
        <v>279</v>
      </c>
      <c r="C23" s="28"/>
      <c r="D23" s="28">
        <f>D24+D25+D26</f>
        <v>94252000</v>
      </c>
      <c r="E23" s="28">
        <f>E24+E25+E26</f>
        <v>0</v>
      </c>
      <c r="F23" s="28">
        <f>F24+F25+F26</f>
        <v>635000</v>
      </c>
      <c r="G23" s="29">
        <f t="shared" si="0"/>
        <v>94887000</v>
      </c>
    </row>
    <row r="24" spans="1:7" ht="14.25" customHeight="1">
      <c r="A24" s="31" t="s">
        <v>31</v>
      </c>
      <c r="B24" s="27" t="s">
        <v>280</v>
      </c>
      <c r="C24" s="27" t="s">
        <v>281</v>
      </c>
      <c r="D24" s="27">
        <v>1542000</v>
      </c>
      <c r="E24" s="27"/>
      <c r="F24" s="27">
        <v>635000</v>
      </c>
      <c r="G24" s="29">
        <f t="shared" si="0"/>
        <v>2177000</v>
      </c>
    </row>
    <row r="25" spans="1:7" ht="14.25" customHeight="1">
      <c r="A25" s="31" t="s">
        <v>34</v>
      </c>
      <c r="B25" s="27" t="s">
        <v>282</v>
      </c>
      <c r="C25" s="27" t="s">
        <v>283</v>
      </c>
      <c r="D25" s="27">
        <v>92710000</v>
      </c>
      <c r="E25" s="27"/>
      <c r="F25" s="27"/>
      <c r="G25" s="29">
        <f t="shared" si="0"/>
        <v>92710000</v>
      </c>
    </row>
    <row r="26" spans="1:7" ht="14.25" customHeight="1">
      <c r="A26" s="31" t="s">
        <v>37</v>
      </c>
      <c r="B26" s="30" t="s">
        <v>284</v>
      </c>
      <c r="C26" s="27" t="s">
        <v>285</v>
      </c>
      <c r="D26" s="27"/>
      <c r="E26" s="27">
        <v>0</v>
      </c>
      <c r="F26" s="27">
        <f>SUM(F27:F34)</f>
        <v>0</v>
      </c>
      <c r="G26" s="29">
        <f t="shared" si="0"/>
        <v>0</v>
      </c>
    </row>
    <row r="27" spans="1:7" ht="18" customHeight="1">
      <c r="A27" s="31" t="s">
        <v>286</v>
      </c>
      <c r="B27" s="30" t="s">
        <v>287</v>
      </c>
      <c r="C27" s="27" t="s">
        <v>288</v>
      </c>
      <c r="D27" s="27"/>
      <c r="E27" s="27"/>
      <c r="F27" s="27"/>
      <c r="G27" s="29">
        <f t="shared" si="0"/>
        <v>0</v>
      </c>
    </row>
    <row r="28" spans="1:7" ht="23.25" customHeight="1">
      <c r="A28" s="31" t="s">
        <v>289</v>
      </c>
      <c r="B28" s="30" t="s">
        <v>290</v>
      </c>
      <c r="C28" s="27" t="s">
        <v>291</v>
      </c>
      <c r="D28" s="27"/>
      <c r="E28" s="27"/>
      <c r="F28" s="27"/>
      <c r="G28" s="29">
        <f t="shared" si="0"/>
        <v>0</v>
      </c>
    </row>
    <row r="29" spans="1:7" ht="18" customHeight="1">
      <c r="A29" s="31" t="s">
        <v>292</v>
      </c>
      <c r="B29" s="30" t="s">
        <v>293</v>
      </c>
      <c r="C29" s="27" t="s">
        <v>294</v>
      </c>
      <c r="D29" s="27"/>
      <c r="E29" s="27"/>
      <c r="F29" s="27"/>
      <c r="G29" s="29">
        <f t="shared" si="0"/>
        <v>0</v>
      </c>
    </row>
    <row r="30" spans="1:7" ht="14.25" customHeight="1">
      <c r="A30" s="31" t="s">
        <v>295</v>
      </c>
      <c r="B30" s="30" t="s">
        <v>296</v>
      </c>
      <c r="C30" s="27" t="s">
        <v>297</v>
      </c>
      <c r="D30" s="27">
        <v>0</v>
      </c>
      <c r="E30" s="27">
        <v>0</v>
      </c>
      <c r="F30" s="27">
        <v>0</v>
      </c>
      <c r="G30" s="29">
        <f t="shared" si="0"/>
        <v>0</v>
      </c>
    </row>
    <row r="31" spans="1:7" ht="18" customHeight="1">
      <c r="A31" s="31" t="s">
        <v>298</v>
      </c>
      <c r="B31" s="30" t="s">
        <v>299</v>
      </c>
      <c r="C31" s="27" t="s">
        <v>300</v>
      </c>
      <c r="D31" s="27"/>
      <c r="E31" s="27"/>
      <c r="F31" s="27"/>
      <c r="G31" s="29">
        <f t="shared" si="0"/>
        <v>0</v>
      </c>
    </row>
    <row r="32" spans="1:7" ht="24.75" customHeight="1">
      <c r="A32" s="31" t="s">
        <v>301</v>
      </c>
      <c r="B32" s="30" t="s">
        <v>302</v>
      </c>
      <c r="C32" s="27" t="s">
        <v>303</v>
      </c>
      <c r="D32" s="27"/>
      <c r="E32" s="27"/>
      <c r="F32" s="27"/>
      <c r="G32" s="29">
        <f t="shared" si="0"/>
        <v>0</v>
      </c>
    </row>
    <row r="33" spans="1:7" ht="14.25" customHeight="1">
      <c r="A33" s="31" t="s">
        <v>304</v>
      </c>
      <c r="B33" s="27" t="s">
        <v>305</v>
      </c>
      <c r="C33" s="27" t="s">
        <v>306</v>
      </c>
      <c r="D33" s="27"/>
      <c r="E33" s="27"/>
      <c r="F33" s="27"/>
      <c r="G33" s="29">
        <f t="shared" si="0"/>
        <v>0</v>
      </c>
    </row>
    <row r="34" spans="1:7" ht="14.25" customHeight="1">
      <c r="A34" s="31" t="s">
        <v>307</v>
      </c>
      <c r="B34" s="30" t="s">
        <v>308</v>
      </c>
      <c r="C34" s="27" t="s">
        <v>309</v>
      </c>
      <c r="D34" s="27">
        <v>0</v>
      </c>
      <c r="E34" s="27"/>
      <c r="F34" s="27"/>
      <c r="G34" s="29">
        <f t="shared" si="0"/>
        <v>0</v>
      </c>
    </row>
    <row r="35" spans="1:7" ht="14.25" customHeight="1">
      <c r="A35" s="32" t="s">
        <v>46</v>
      </c>
      <c r="B35" s="28" t="s">
        <v>310</v>
      </c>
      <c r="C35" s="27" t="s">
        <v>311</v>
      </c>
      <c r="D35" s="27">
        <f>SUM(D36:D37)</f>
        <v>1000000</v>
      </c>
      <c r="E35" s="27">
        <f>SUM(E36:E37)</f>
        <v>0</v>
      </c>
      <c r="F35" s="27">
        <f>SUM(F36:F37)</f>
        <v>0</v>
      </c>
      <c r="G35" s="29">
        <f t="shared" si="0"/>
        <v>1000000</v>
      </c>
    </row>
    <row r="36" spans="1:7" ht="14.25" customHeight="1">
      <c r="A36" s="31" t="s">
        <v>49</v>
      </c>
      <c r="B36" s="27" t="s">
        <v>312</v>
      </c>
      <c r="C36" s="27"/>
      <c r="D36" s="27">
        <v>1000000</v>
      </c>
      <c r="E36" s="27"/>
      <c r="F36" s="27"/>
      <c r="G36" s="29">
        <f t="shared" si="0"/>
        <v>1000000</v>
      </c>
    </row>
    <row r="37" spans="1:7" ht="14.25" customHeight="1">
      <c r="A37" s="31" t="s">
        <v>52</v>
      </c>
      <c r="B37" s="27" t="s">
        <v>313</v>
      </c>
      <c r="C37" s="27"/>
      <c r="D37" s="27"/>
      <c r="E37" s="27"/>
      <c r="F37" s="27"/>
      <c r="G37" s="29">
        <f t="shared" si="0"/>
        <v>0</v>
      </c>
    </row>
    <row r="38" spans="1:7" ht="14.25" customHeight="1">
      <c r="A38" s="32" t="s">
        <v>64</v>
      </c>
      <c r="B38" s="33" t="s">
        <v>314</v>
      </c>
      <c r="C38" s="28" t="s">
        <v>315</v>
      </c>
      <c r="D38" s="28">
        <f>D7+D23+D35</f>
        <v>237676720</v>
      </c>
      <c r="E38" s="28">
        <f>E7+E23+E35</f>
        <v>55480462</v>
      </c>
      <c r="F38" s="28">
        <f>F7+F23+F35</f>
        <v>48957000</v>
      </c>
      <c r="G38" s="29">
        <f t="shared" si="0"/>
        <v>342114182</v>
      </c>
    </row>
    <row r="39" spans="1:7" ht="14.25" customHeight="1">
      <c r="A39" s="32" t="s">
        <v>84</v>
      </c>
      <c r="B39" s="28" t="s">
        <v>316</v>
      </c>
      <c r="C39" s="28" t="s">
        <v>317</v>
      </c>
      <c r="D39" s="27"/>
      <c r="E39" s="27"/>
      <c r="F39" s="27"/>
      <c r="G39" s="29">
        <f aca="true" t="shared" si="1" ref="G39:G60">SUM(D39:F39)</f>
        <v>0</v>
      </c>
    </row>
    <row r="40" spans="1:7" ht="14.25" customHeight="1">
      <c r="A40" s="31" t="s">
        <v>87</v>
      </c>
      <c r="B40" s="27" t="s">
        <v>318</v>
      </c>
      <c r="C40" s="27" t="s">
        <v>319</v>
      </c>
      <c r="D40" s="27"/>
      <c r="E40" s="27"/>
      <c r="F40" s="27"/>
      <c r="G40" s="29">
        <f t="shared" si="1"/>
        <v>0</v>
      </c>
    </row>
    <row r="41" spans="1:7" ht="14.25" customHeight="1">
      <c r="A41" s="31" t="s">
        <v>90</v>
      </c>
      <c r="B41" s="27" t="s">
        <v>320</v>
      </c>
      <c r="C41" s="27" t="s">
        <v>321</v>
      </c>
      <c r="D41" s="27"/>
      <c r="E41" s="27"/>
      <c r="F41" s="27"/>
      <c r="G41" s="29">
        <f t="shared" si="1"/>
        <v>0</v>
      </c>
    </row>
    <row r="42" spans="1:7" ht="14.25" customHeight="1">
      <c r="A42" s="31" t="s">
        <v>93</v>
      </c>
      <c r="B42" s="27" t="s">
        <v>322</v>
      </c>
      <c r="C42" s="27" t="s">
        <v>323</v>
      </c>
      <c r="D42" s="27"/>
      <c r="E42" s="27"/>
      <c r="F42" s="27"/>
      <c r="G42" s="29">
        <f t="shared" si="1"/>
        <v>0</v>
      </c>
    </row>
    <row r="43" spans="1:7" ht="14.25" customHeight="1">
      <c r="A43" s="31" t="s">
        <v>117</v>
      </c>
      <c r="B43" s="28" t="s">
        <v>324</v>
      </c>
      <c r="C43" s="28" t="s">
        <v>325</v>
      </c>
      <c r="D43" s="27"/>
      <c r="E43" s="27"/>
      <c r="F43" s="27"/>
      <c r="G43" s="29">
        <f t="shared" si="1"/>
        <v>0</v>
      </c>
    </row>
    <row r="44" spans="1:7" ht="14.25" customHeight="1">
      <c r="A44" s="31" t="s">
        <v>121</v>
      </c>
      <c r="B44" s="27" t="s">
        <v>326</v>
      </c>
      <c r="C44" s="27" t="s">
        <v>327</v>
      </c>
      <c r="D44" s="27"/>
      <c r="E44" s="27"/>
      <c r="F44" s="27"/>
      <c r="G44" s="29">
        <f t="shared" si="1"/>
        <v>0</v>
      </c>
    </row>
    <row r="45" spans="1:7" ht="14.25" customHeight="1">
      <c r="A45" s="31" t="s">
        <v>124</v>
      </c>
      <c r="B45" s="27" t="s">
        <v>328</v>
      </c>
      <c r="C45" s="27" t="s">
        <v>329</v>
      </c>
      <c r="D45" s="27"/>
      <c r="E45" s="27"/>
      <c r="F45" s="27"/>
      <c r="G45" s="29">
        <f t="shared" si="1"/>
        <v>0</v>
      </c>
    </row>
    <row r="46" spans="1:7" ht="14.25" customHeight="1">
      <c r="A46" s="31" t="s">
        <v>127</v>
      </c>
      <c r="B46" s="27" t="s">
        <v>330</v>
      </c>
      <c r="C46" s="27" t="s">
        <v>331</v>
      </c>
      <c r="D46" s="27"/>
      <c r="E46" s="27"/>
      <c r="F46" s="27"/>
      <c r="G46" s="29">
        <f t="shared" si="1"/>
        <v>0</v>
      </c>
    </row>
    <row r="47" spans="1:7" ht="14.25" customHeight="1">
      <c r="A47" s="31" t="s">
        <v>130</v>
      </c>
      <c r="B47" s="27" t="s">
        <v>332</v>
      </c>
      <c r="C47" s="27" t="s">
        <v>333</v>
      </c>
      <c r="D47" s="27"/>
      <c r="E47" s="27"/>
      <c r="F47" s="27"/>
      <c r="G47" s="29">
        <f t="shared" si="1"/>
        <v>0</v>
      </c>
    </row>
    <row r="48" spans="1:7" ht="14.25" customHeight="1">
      <c r="A48" s="32" t="s">
        <v>136</v>
      </c>
      <c r="B48" s="28" t="s">
        <v>334</v>
      </c>
      <c r="C48" s="28" t="s">
        <v>335</v>
      </c>
      <c r="D48" s="27">
        <f>SUM(D49:D53)</f>
        <v>98041280</v>
      </c>
      <c r="E48" s="27">
        <f>SUM(E49:E53)</f>
        <v>0</v>
      </c>
      <c r="F48" s="27">
        <f>SUM(F49:F53)</f>
        <v>0</v>
      </c>
      <c r="G48" s="29">
        <f t="shared" si="1"/>
        <v>98041280</v>
      </c>
    </row>
    <row r="49" spans="1:7" ht="14.25" customHeight="1">
      <c r="A49" s="31" t="s">
        <v>139</v>
      </c>
      <c r="B49" s="27" t="s">
        <v>336</v>
      </c>
      <c r="C49" s="27" t="s">
        <v>337</v>
      </c>
      <c r="D49" s="27"/>
      <c r="E49" s="27"/>
      <c r="F49" s="27"/>
      <c r="G49" s="29">
        <f t="shared" si="1"/>
        <v>0</v>
      </c>
    </row>
    <row r="50" spans="1:7" ht="14.25" customHeight="1">
      <c r="A50" s="31" t="s">
        <v>142</v>
      </c>
      <c r="B50" s="27" t="s">
        <v>338</v>
      </c>
      <c r="C50" s="27" t="s">
        <v>339</v>
      </c>
      <c r="D50" s="27">
        <v>5071280</v>
      </c>
      <c r="E50" s="27"/>
      <c r="F50" s="27"/>
      <c r="G50" s="29">
        <f t="shared" si="1"/>
        <v>5071280</v>
      </c>
    </row>
    <row r="51" spans="1:7" ht="14.25" customHeight="1">
      <c r="A51" s="31" t="s">
        <v>145</v>
      </c>
      <c r="B51" s="27" t="s">
        <v>340</v>
      </c>
      <c r="C51" s="27" t="s">
        <v>341</v>
      </c>
      <c r="D51" s="27">
        <v>92970000</v>
      </c>
      <c r="E51" s="27"/>
      <c r="F51" s="27"/>
      <c r="G51" s="29">
        <f t="shared" si="1"/>
        <v>92970000</v>
      </c>
    </row>
    <row r="52" spans="1:7" ht="14.25" customHeight="1">
      <c r="A52" s="31" t="s">
        <v>342</v>
      </c>
      <c r="B52" s="27" t="s">
        <v>343</v>
      </c>
      <c r="C52" s="27" t="s">
        <v>344</v>
      </c>
      <c r="D52" s="27"/>
      <c r="E52" s="27"/>
      <c r="F52" s="27"/>
      <c r="G52" s="29">
        <f t="shared" si="1"/>
        <v>0</v>
      </c>
    </row>
    <row r="53" spans="1:7" ht="14.25" customHeight="1">
      <c r="A53" s="31" t="s">
        <v>345</v>
      </c>
      <c r="B53" s="27" t="s">
        <v>346</v>
      </c>
      <c r="C53" s="27" t="s">
        <v>347</v>
      </c>
      <c r="D53" s="27"/>
      <c r="E53" s="27"/>
      <c r="F53" s="27"/>
      <c r="G53" s="29">
        <f t="shared" si="1"/>
        <v>0</v>
      </c>
    </row>
    <row r="54" spans="1:7" ht="14.25" customHeight="1">
      <c r="A54" s="32" t="s">
        <v>148</v>
      </c>
      <c r="B54" s="28" t="s">
        <v>348</v>
      </c>
      <c r="C54" s="28" t="s">
        <v>349</v>
      </c>
      <c r="D54" s="27"/>
      <c r="E54" s="27"/>
      <c r="F54" s="27"/>
      <c r="G54" s="29">
        <f t="shared" si="1"/>
        <v>0</v>
      </c>
    </row>
    <row r="55" spans="1:7" ht="14.25" customHeight="1">
      <c r="A55" s="31" t="s">
        <v>151</v>
      </c>
      <c r="B55" s="27" t="s">
        <v>350</v>
      </c>
      <c r="C55" s="27" t="s">
        <v>351</v>
      </c>
      <c r="D55" s="27"/>
      <c r="E55" s="27"/>
      <c r="F55" s="27"/>
      <c r="G55" s="29">
        <f t="shared" si="1"/>
        <v>0</v>
      </c>
    </row>
    <row r="56" spans="1:7" ht="14.25" customHeight="1">
      <c r="A56" s="31" t="s">
        <v>157</v>
      </c>
      <c r="B56" s="27" t="s">
        <v>352</v>
      </c>
      <c r="C56" s="27" t="s">
        <v>353</v>
      </c>
      <c r="D56" s="27"/>
      <c r="E56" s="27"/>
      <c r="F56" s="27"/>
      <c r="G56" s="29">
        <f t="shared" si="1"/>
        <v>0</v>
      </c>
    </row>
    <row r="57" spans="1:7" ht="14.25" customHeight="1">
      <c r="A57" s="31" t="s">
        <v>354</v>
      </c>
      <c r="B57" s="27" t="s">
        <v>355</v>
      </c>
      <c r="C57" s="27" t="s">
        <v>356</v>
      </c>
      <c r="D57" s="27"/>
      <c r="E57" s="27"/>
      <c r="F57" s="27"/>
      <c r="G57" s="29">
        <f t="shared" si="1"/>
        <v>0</v>
      </c>
    </row>
    <row r="58" spans="1:7" ht="14.25" customHeight="1">
      <c r="A58" s="31" t="s">
        <v>357</v>
      </c>
      <c r="B58" s="27" t="s">
        <v>358</v>
      </c>
      <c r="C58" s="27" t="s">
        <v>359</v>
      </c>
      <c r="D58" s="27"/>
      <c r="E58" s="27"/>
      <c r="F58" s="27"/>
      <c r="G58" s="29">
        <f t="shared" si="1"/>
        <v>0</v>
      </c>
    </row>
    <row r="59" spans="1:7" ht="14.25" customHeight="1">
      <c r="A59" s="32" t="s">
        <v>160</v>
      </c>
      <c r="B59" s="28" t="s">
        <v>360</v>
      </c>
      <c r="C59" s="28" t="s">
        <v>361</v>
      </c>
      <c r="D59" s="28">
        <f>D39+D43+D48+D54</f>
        <v>98041280</v>
      </c>
      <c r="E59" s="28">
        <f>E39+E43+E48+E54</f>
        <v>0</v>
      </c>
      <c r="F59" s="28">
        <f>F39+F43+F48+F54</f>
        <v>0</v>
      </c>
      <c r="G59" s="29">
        <f t="shared" si="1"/>
        <v>98041280</v>
      </c>
    </row>
    <row r="60" spans="1:7" ht="14.25" customHeight="1">
      <c r="A60" s="28" t="s">
        <v>163</v>
      </c>
      <c r="B60" s="28" t="s">
        <v>362</v>
      </c>
      <c r="C60" s="28"/>
      <c r="D60" s="28">
        <f>D38+D59</f>
        <v>335718000</v>
      </c>
      <c r="E60" s="28">
        <f>E38+E59</f>
        <v>55480462</v>
      </c>
      <c r="F60" s="28">
        <f>F38+F59</f>
        <v>48957000</v>
      </c>
      <c r="G60" s="25">
        <f t="shared" si="1"/>
        <v>440155462</v>
      </c>
    </row>
  </sheetData>
  <sheetProtection selectLockedCells="1" selectUnlockedCells="1"/>
  <mergeCells count="5">
    <mergeCell ref="A1:G1"/>
    <mergeCell ref="A2:G2"/>
    <mergeCell ref="A3:G3"/>
    <mergeCell ref="A5:G5"/>
    <mergeCell ref="A4:G4"/>
  </mergeCells>
  <printOptions/>
  <pageMargins left="0.31496062992125984" right="0.2755905511811024" top="1.062992125984252" bottom="1.062992125984252" header="0.7874015748031497" footer="0.7874015748031497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2" sqref="A2:G2"/>
    </sheetView>
  </sheetViews>
  <sheetFormatPr defaultColWidth="11.57421875" defaultRowHeight="12.75"/>
  <cols>
    <col min="1" max="1" width="6.7109375" style="0" customWidth="1"/>
    <col min="2" max="2" width="34.57421875" style="0" customWidth="1"/>
  </cols>
  <sheetData>
    <row r="1" spans="1:7" ht="12.75">
      <c r="A1" s="225" t="s">
        <v>656</v>
      </c>
      <c r="B1" s="225"/>
      <c r="C1" s="225"/>
      <c r="D1" s="225"/>
      <c r="E1" s="225"/>
      <c r="F1" s="225"/>
      <c r="G1" s="225"/>
    </row>
    <row r="2" spans="1:7" ht="12.75">
      <c r="A2" s="226" t="s">
        <v>596</v>
      </c>
      <c r="B2" s="226"/>
      <c r="C2" s="226"/>
      <c r="D2" s="226"/>
      <c r="E2" s="226"/>
      <c r="F2" s="226"/>
      <c r="G2" s="226"/>
    </row>
    <row r="3" spans="1:7" ht="12.75">
      <c r="A3" s="227" t="s">
        <v>629</v>
      </c>
      <c r="B3" s="227"/>
      <c r="C3" s="227"/>
      <c r="D3" s="227"/>
      <c r="E3" s="227"/>
      <c r="F3" s="227"/>
      <c r="G3" s="227"/>
    </row>
    <row r="4" spans="1:7" ht="12.75">
      <c r="A4" s="227" t="s">
        <v>364</v>
      </c>
      <c r="B4" s="229"/>
      <c r="C4" s="229"/>
      <c r="D4" s="229"/>
      <c r="E4" s="229"/>
      <c r="F4" s="229"/>
      <c r="G4" s="229"/>
    </row>
    <row r="5" spans="1:7" ht="12.75">
      <c r="A5" s="228" t="s">
        <v>641</v>
      </c>
      <c r="B5" s="228"/>
      <c r="C5" s="228"/>
      <c r="D5" s="228"/>
      <c r="E5" s="228"/>
      <c r="F5" s="228"/>
      <c r="G5" s="228"/>
    </row>
    <row r="6" spans="1:7" ht="18">
      <c r="A6" s="21" t="s">
        <v>1</v>
      </c>
      <c r="B6" s="22" t="s">
        <v>2</v>
      </c>
      <c r="C6" s="21" t="s">
        <v>3</v>
      </c>
      <c r="D6" s="21" t="s">
        <v>583</v>
      </c>
      <c r="E6" s="21" t="s">
        <v>594</v>
      </c>
      <c r="F6" s="21" t="s">
        <v>5</v>
      </c>
      <c r="G6" s="21" t="s">
        <v>6</v>
      </c>
    </row>
    <row r="7" spans="1:7" ht="12.75">
      <c r="A7" s="23" t="s">
        <v>7</v>
      </c>
      <c r="B7" s="24" t="s">
        <v>238</v>
      </c>
      <c r="C7" s="23"/>
      <c r="D7" s="25">
        <f>SUM(D8:D12)</f>
        <v>0</v>
      </c>
      <c r="E7" s="25">
        <f>SUM(E8:E12)</f>
        <v>0</v>
      </c>
      <c r="F7" s="25">
        <f>SUM(F8:F12)</f>
        <v>0</v>
      </c>
      <c r="G7" s="25">
        <f aca="true" t="shared" si="0" ref="G7:G38">SUM(D7:F7)</f>
        <v>0</v>
      </c>
    </row>
    <row r="8" spans="1:7" ht="18.75" customHeight="1">
      <c r="A8" s="159" t="s">
        <v>10</v>
      </c>
      <c r="B8" s="27" t="s">
        <v>239</v>
      </c>
      <c r="C8" s="27" t="s">
        <v>240</v>
      </c>
      <c r="D8" s="27"/>
      <c r="E8" s="27"/>
      <c r="F8" s="28"/>
      <c r="G8" s="29">
        <f t="shared" si="0"/>
        <v>0</v>
      </c>
    </row>
    <row r="9" spans="1:7" ht="27" customHeight="1">
      <c r="A9" s="159" t="s">
        <v>13</v>
      </c>
      <c r="B9" s="30" t="s">
        <v>241</v>
      </c>
      <c r="C9" s="27" t="s">
        <v>242</v>
      </c>
      <c r="D9" s="27"/>
      <c r="E9" s="27"/>
      <c r="F9" s="27"/>
      <c r="G9" s="29">
        <f t="shared" si="0"/>
        <v>0</v>
      </c>
    </row>
    <row r="10" spans="1:7" ht="12.75">
      <c r="A10" s="159" t="s">
        <v>16</v>
      </c>
      <c r="B10" s="27" t="s">
        <v>243</v>
      </c>
      <c r="C10" s="27" t="s">
        <v>244</v>
      </c>
      <c r="D10" s="27"/>
      <c r="E10" s="27"/>
      <c r="F10" s="27"/>
      <c r="G10" s="29">
        <f t="shared" si="0"/>
        <v>0</v>
      </c>
    </row>
    <row r="11" spans="1:7" ht="12.75">
      <c r="A11" s="159" t="s">
        <v>19</v>
      </c>
      <c r="B11" s="27" t="s">
        <v>245</v>
      </c>
      <c r="C11" s="27" t="s">
        <v>246</v>
      </c>
      <c r="D11" s="27"/>
      <c r="E11" s="27"/>
      <c r="F11" s="27"/>
      <c r="G11" s="29">
        <f t="shared" si="0"/>
        <v>0</v>
      </c>
    </row>
    <row r="12" spans="1:7" ht="12.75">
      <c r="A12" s="159" t="s">
        <v>22</v>
      </c>
      <c r="B12" s="27" t="s">
        <v>247</v>
      </c>
      <c r="C12" s="27" t="s">
        <v>248</v>
      </c>
      <c r="D12" s="27"/>
      <c r="E12" s="27"/>
      <c r="F12" s="27"/>
      <c r="G12" s="29">
        <f t="shared" si="0"/>
        <v>0</v>
      </c>
    </row>
    <row r="13" spans="1:7" ht="12.75">
      <c r="A13" s="31" t="s">
        <v>249</v>
      </c>
      <c r="B13" s="27" t="s">
        <v>250</v>
      </c>
      <c r="C13" s="27" t="s">
        <v>251</v>
      </c>
      <c r="D13" s="27"/>
      <c r="E13" s="27"/>
      <c r="F13" s="27"/>
      <c r="G13" s="29">
        <f t="shared" si="0"/>
        <v>0</v>
      </c>
    </row>
    <row r="14" spans="1:7" ht="26.25" customHeight="1">
      <c r="A14" s="31" t="s">
        <v>252</v>
      </c>
      <c r="B14" s="30" t="s">
        <v>253</v>
      </c>
      <c r="C14" s="27" t="s">
        <v>254</v>
      </c>
      <c r="D14" s="27"/>
      <c r="E14" s="27"/>
      <c r="F14" s="27"/>
      <c r="G14" s="29">
        <f t="shared" si="0"/>
        <v>0</v>
      </c>
    </row>
    <row r="15" spans="1:7" ht="24.75" customHeight="1">
      <c r="A15" s="31" t="s">
        <v>255</v>
      </c>
      <c r="B15" s="30" t="s">
        <v>256</v>
      </c>
      <c r="C15" s="27" t="s">
        <v>257</v>
      </c>
      <c r="D15" s="27"/>
      <c r="E15" s="27"/>
      <c r="F15" s="27"/>
      <c r="G15" s="29">
        <f t="shared" si="0"/>
        <v>0</v>
      </c>
    </row>
    <row r="16" spans="1:7" ht="27.75" customHeight="1">
      <c r="A16" s="31" t="s">
        <v>258</v>
      </c>
      <c r="B16" s="30" t="s">
        <v>259</v>
      </c>
      <c r="C16" s="27" t="s">
        <v>260</v>
      </c>
      <c r="D16" s="27"/>
      <c r="E16" s="27"/>
      <c r="F16" s="27"/>
      <c r="G16" s="29">
        <f t="shared" si="0"/>
        <v>0</v>
      </c>
    </row>
    <row r="17" spans="1:7" ht="21.75" customHeight="1">
      <c r="A17" s="31" t="s">
        <v>261</v>
      </c>
      <c r="B17" s="30" t="s">
        <v>262</v>
      </c>
      <c r="C17" s="27" t="s">
        <v>263</v>
      </c>
      <c r="D17" s="27"/>
      <c r="E17" s="27"/>
      <c r="F17" s="27"/>
      <c r="G17" s="29">
        <f t="shared" si="0"/>
        <v>0</v>
      </c>
    </row>
    <row r="18" spans="1:7" ht="26.25" customHeight="1">
      <c r="A18" s="31" t="s">
        <v>264</v>
      </c>
      <c r="B18" s="30" t="s">
        <v>265</v>
      </c>
      <c r="C18" s="27" t="s">
        <v>266</v>
      </c>
      <c r="D18" s="27"/>
      <c r="E18" s="27"/>
      <c r="F18" s="27"/>
      <c r="G18" s="29">
        <f t="shared" si="0"/>
        <v>0</v>
      </c>
    </row>
    <row r="19" spans="1:7" ht="25.5" customHeight="1">
      <c r="A19" s="31" t="s">
        <v>267</v>
      </c>
      <c r="B19" s="30" t="s">
        <v>268</v>
      </c>
      <c r="C19" s="27" t="s">
        <v>269</v>
      </c>
      <c r="D19" s="27"/>
      <c r="E19" s="27"/>
      <c r="F19" s="27"/>
      <c r="G19" s="29">
        <f t="shared" si="0"/>
        <v>0</v>
      </c>
    </row>
    <row r="20" spans="1:7" ht="12.75">
      <c r="A20" s="31" t="s">
        <v>270</v>
      </c>
      <c r="B20" s="27" t="s">
        <v>271</v>
      </c>
      <c r="C20" s="27" t="s">
        <v>272</v>
      </c>
      <c r="D20" s="27"/>
      <c r="E20" s="27"/>
      <c r="F20" s="27"/>
      <c r="G20" s="29">
        <f t="shared" si="0"/>
        <v>0</v>
      </c>
    </row>
    <row r="21" spans="1:7" ht="12.75">
      <c r="A21" s="31" t="s">
        <v>273</v>
      </c>
      <c r="B21" s="27" t="s">
        <v>274</v>
      </c>
      <c r="C21" s="27" t="s">
        <v>275</v>
      </c>
      <c r="D21" s="27"/>
      <c r="E21" s="27"/>
      <c r="F21" s="27"/>
      <c r="G21" s="29">
        <f t="shared" si="0"/>
        <v>0</v>
      </c>
    </row>
    <row r="22" spans="1:7" ht="19.5">
      <c r="A22" s="31" t="s">
        <v>276</v>
      </c>
      <c r="B22" s="30" t="s">
        <v>277</v>
      </c>
      <c r="C22" s="27" t="s">
        <v>278</v>
      </c>
      <c r="D22" s="27"/>
      <c r="E22" s="27"/>
      <c r="F22" s="27"/>
      <c r="G22" s="29">
        <f t="shared" si="0"/>
        <v>0</v>
      </c>
    </row>
    <row r="23" spans="1:7" ht="12.75">
      <c r="A23" s="32" t="s">
        <v>28</v>
      </c>
      <c r="B23" s="28" t="s">
        <v>279</v>
      </c>
      <c r="C23" s="28"/>
      <c r="D23" s="28">
        <f>D24+D25+D26</f>
        <v>0</v>
      </c>
      <c r="E23" s="28">
        <f>E24+E25+E26</f>
        <v>0</v>
      </c>
      <c r="F23" s="28">
        <f>F24+F25+F26</f>
        <v>0</v>
      </c>
      <c r="G23" s="29">
        <f t="shared" si="0"/>
        <v>0</v>
      </c>
    </row>
    <row r="24" spans="1:7" ht="12.75">
      <c r="A24" s="31" t="s">
        <v>31</v>
      </c>
      <c r="B24" s="27" t="s">
        <v>280</v>
      </c>
      <c r="C24" s="27" t="s">
        <v>281</v>
      </c>
      <c r="D24" s="27"/>
      <c r="E24" s="27"/>
      <c r="F24" s="27"/>
      <c r="G24" s="29">
        <f t="shared" si="0"/>
        <v>0</v>
      </c>
    </row>
    <row r="25" spans="1:7" ht="12.75">
      <c r="A25" s="31" t="s">
        <v>34</v>
      </c>
      <c r="B25" s="27" t="s">
        <v>282</v>
      </c>
      <c r="C25" s="27" t="s">
        <v>283</v>
      </c>
      <c r="D25" s="27"/>
      <c r="E25" s="27"/>
      <c r="F25" s="27"/>
      <c r="G25" s="29">
        <f t="shared" si="0"/>
        <v>0</v>
      </c>
    </row>
    <row r="26" spans="1:7" ht="19.5" customHeight="1">
      <c r="A26" s="31" t="s">
        <v>37</v>
      </c>
      <c r="B26" s="30" t="s">
        <v>284</v>
      </c>
      <c r="C26" s="27" t="s">
        <v>285</v>
      </c>
      <c r="D26" s="27">
        <v>0</v>
      </c>
      <c r="E26" s="27">
        <v>0</v>
      </c>
      <c r="F26" s="27">
        <f>SUM(F27:F34)</f>
        <v>0</v>
      </c>
      <c r="G26" s="29">
        <f t="shared" si="0"/>
        <v>0</v>
      </c>
    </row>
    <row r="27" spans="1:7" ht="24" customHeight="1">
      <c r="A27" s="31" t="s">
        <v>286</v>
      </c>
      <c r="B27" s="30" t="s">
        <v>287</v>
      </c>
      <c r="C27" s="27" t="s">
        <v>288</v>
      </c>
      <c r="D27" s="27"/>
      <c r="E27" s="27"/>
      <c r="F27" s="27"/>
      <c r="G27" s="29">
        <f t="shared" si="0"/>
        <v>0</v>
      </c>
    </row>
    <row r="28" spans="1:7" ht="21.75" customHeight="1">
      <c r="A28" s="31" t="s">
        <v>289</v>
      </c>
      <c r="B28" s="30" t="s">
        <v>290</v>
      </c>
      <c r="C28" s="27" t="s">
        <v>291</v>
      </c>
      <c r="D28" s="27"/>
      <c r="E28" s="27"/>
      <c r="F28" s="27"/>
      <c r="G28" s="29">
        <f t="shared" si="0"/>
        <v>0</v>
      </c>
    </row>
    <row r="29" spans="1:7" ht="24.75" customHeight="1">
      <c r="A29" s="31" t="s">
        <v>292</v>
      </c>
      <c r="B29" s="30" t="s">
        <v>293</v>
      </c>
      <c r="C29" s="27" t="s">
        <v>294</v>
      </c>
      <c r="D29" s="27"/>
      <c r="E29" s="27"/>
      <c r="F29" s="27"/>
      <c r="G29" s="29">
        <f t="shared" si="0"/>
        <v>0</v>
      </c>
    </row>
    <row r="30" spans="1:7" ht="24" customHeight="1">
      <c r="A30" s="31" t="s">
        <v>295</v>
      </c>
      <c r="B30" s="30" t="s">
        <v>296</v>
      </c>
      <c r="C30" s="27" t="s">
        <v>297</v>
      </c>
      <c r="D30" s="27">
        <v>0</v>
      </c>
      <c r="E30" s="27"/>
      <c r="F30" s="27"/>
      <c r="G30" s="29">
        <f t="shared" si="0"/>
        <v>0</v>
      </c>
    </row>
    <row r="31" spans="1:7" ht="27" customHeight="1">
      <c r="A31" s="31" t="s">
        <v>298</v>
      </c>
      <c r="B31" s="30" t="s">
        <v>299</v>
      </c>
      <c r="C31" s="27" t="s">
        <v>300</v>
      </c>
      <c r="D31" s="27"/>
      <c r="E31" s="27"/>
      <c r="F31" s="27"/>
      <c r="G31" s="29">
        <f t="shared" si="0"/>
        <v>0</v>
      </c>
    </row>
    <row r="32" spans="1:7" ht="25.5" customHeight="1">
      <c r="A32" s="31" t="s">
        <v>301</v>
      </c>
      <c r="B32" s="30" t="s">
        <v>302</v>
      </c>
      <c r="C32" s="27" t="s">
        <v>303</v>
      </c>
      <c r="D32" s="27"/>
      <c r="E32" s="27"/>
      <c r="F32" s="27"/>
      <c r="G32" s="29">
        <f t="shared" si="0"/>
        <v>0</v>
      </c>
    </row>
    <row r="33" spans="1:7" ht="12.75">
      <c r="A33" s="31" t="s">
        <v>304</v>
      </c>
      <c r="B33" s="27" t="s">
        <v>305</v>
      </c>
      <c r="C33" s="27" t="s">
        <v>306</v>
      </c>
      <c r="D33" s="27"/>
      <c r="E33" s="27"/>
      <c r="F33" s="27"/>
      <c r="G33" s="29">
        <f t="shared" si="0"/>
        <v>0</v>
      </c>
    </row>
    <row r="34" spans="1:7" ht="24" customHeight="1">
      <c r="A34" s="31" t="s">
        <v>307</v>
      </c>
      <c r="B34" s="30" t="s">
        <v>308</v>
      </c>
      <c r="C34" s="27" t="s">
        <v>309</v>
      </c>
      <c r="D34" s="27">
        <v>0</v>
      </c>
      <c r="E34" s="27"/>
      <c r="F34" s="27"/>
      <c r="G34" s="29">
        <f t="shared" si="0"/>
        <v>0</v>
      </c>
    </row>
    <row r="35" spans="1:7" ht="12.75">
      <c r="A35" s="32" t="s">
        <v>46</v>
      </c>
      <c r="B35" s="28" t="s">
        <v>310</v>
      </c>
      <c r="C35" s="27" t="s">
        <v>311</v>
      </c>
      <c r="D35" s="27">
        <f>SUM(D36:D37)</f>
        <v>0</v>
      </c>
      <c r="E35" s="27">
        <f>SUM(E36:E37)</f>
        <v>0</v>
      </c>
      <c r="F35" s="27">
        <f>SUM(F36:F37)</f>
        <v>0</v>
      </c>
      <c r="G35" s="29">
        <f t="shared" si="0"/>
        <v>0</v>
      </c>
    </row>
    <row r="36" spans="1:7" ht="12.75">
      <c r="A36" s="31" t="s">
        <v>49</v>
      </c>
      <c r="B36" s="27" t="s">
        <v>312</v>
      </c>
      <c r="C36" s="27"/>
      <c r="D36" s="27"/>
      <c r="E36" s="27"/>
      <c r="F36" s="27"/>
      <c r="G36" s="29">
        <f t="shared" si="0"/>
        <v>0</v>
      </c>
    </row>
    <row r="37" spans="1:7" ht="12.75">
      <c r="A37" s="31" t="s">
        <v>52</v>
      </c>
      <c r="B37" s="27" t="s">
        <v>313</v>
      </c>
      <c r="C37" s="27"/>
      <c r="D37" s="27"/>
      <c r="E37" s="27"/>
      <c r="F37" s="27"/>
      <c r="G37" s="29">
        <f t="shared" si="0"/>
        <v>0</v>
      </c>
    </row>
    <row r="38" spans="1:7" ht="12.75">
      <c r="A38" s="32" t="s">
        <v>64</v>
      </c>
      <c r="B38" s="33" t="s">
        <v>314</v>
      </c>
      <c r="C38" s="28" t="s">
        <v>315</v>
      </c>
      <c r="D38" s="28">
        <f>D7+D23+D35</f>
        <v>0</v>
      </c>
      <c r="E38" s="28">
        <f>E7+E23+E35</f>
        <v>0</v>
      </c>
      <c r="F38" s="28">
        <f>F7+F23+F35</f>
        <v>0</v>
      </c>
      <c r="G38" s="29">
        <f t="shared" si="0"/>
        <v>0</v>
      </c>
    </row>
    <row r="39" spans="1:7" ht="12.75">
      <c r="A39" s="32" t="s">
        <v>84</v>
      </c>
      <c r="B39" s="28" t="s">
        <v>316</v>
      </c>
      <c r="C39" s="28" t="s">
        <v>317</v>
      </c>
      <c r="D39" s="27"/>
      <c r="E39" s="27"/>
      <c r="F39" s="27"/>
      <c r="G39" s="29">
        <f aca="true" t="shared" si="1" ref="G39:G60">SUM(D39:F39)</f>
        <v>0</v>
      </c>
    </row>
    <row r="40" spans="1:7" ht="12.75">
      <c r="A40" s="31" t="s">
        <v>87</v>
      </c>
      <c r="B40" s="27" t="s">
        <v>318</v>
      </c>
      <c r="C40" s="27" t="s">
        <v>319</v>
      </c>
      <c r="D40" s="27"/>
      <c r="E40" s="27"/>
      <c r="F40" s="27"/>
      <c r="G40" s="29">
        <f t="shared" si="1"/>
        <v>0</v>
      </c>
    </row>
    <row r="41" spans="1:7" ht="12.75">
      <c r="A41" s="31" t="s">
        <v>90</v>
      </c>
      <c r="B41" s="27" t="s">
        <v>320</v>
      </c>
      <c r="C41" s="27" t="s">
        <v>321</v>
      </c>
      <c r="D41" s="27"/>
      <c r="E41" s="27"/>
      <c r="F41" s="27"/>
      <c r="G41" s="29">
        <f t="shared" si="1"/>
        <v>0</v>
      </c>
    </row>
    <row r="42" spans="1:7" ht="12.75">
      <c r="A42" s="31" t="s">
        <v>93</v>
      </c>
      <c r="B42" s="27" t="s">
        <v>322</v>
      </c>
      <c r="C42" s="27" t="s">
        <v>323</v>
      </c>
      <c r="D42" s="27"/>
      <c r="E42" s="27"/>
      <c r="F42" s="27"/>
      <c r="G42" s="29">
        <f t="shared" si="1"/>
        <v>0</v>
      </c>
    </row>
    <row r="43" spans="1:7" ht="12.75">
      <c r="A43" s="31" t="s">
        <v>117</v>
      </c>
      <c r="B43" s="28" t="s">
        <v>324</v>
      </c>
      <c r="C43" s="28" t="s">
        <v>325</v>
      </c>
      <c r="D43" s="27"/>
      <c r="E43" s="27"/>
      <c r="F43" s="27"/>
      <c r="G43" s="29">
        <f t="shared" si="1"/>
        <v>0</v>
      </c>
    </row>
    <row r="44" spans="1:7" ht="12.75">
      <c r="A44" s="31" t="s">
        <v>121</v>
      </c>
      <c r="B44" s="27" t="s">
        <v>326</v>
      </c>
      <c r="C44" s="27" t="s">
        <v>327</v>
      </c>
      <c r="D44" s="27"/>
      <c r="E44" s="27"/>
      <c r="F44" s="27"/>
      <c r="G44" s="29">
        <f t="shared" si="1"/>
        <v>0</v>
      </c>
    </row>
    <row r="45" spans="1:7" ht="12.75">
      <c r="A45" s="31" t="s">
        <v>124</v>
      </c>
      <c r="B45" s="27" t="s">
        <v>328</v>
      </c>
      <c r="C45" s="27" t="s">
        <v>329</v>
      </c>
      <c r="D45" s="27"/>
      <c r="E45" s="27"/>
      <c r="F45" s="27"/>
      <c r="G45" s="29">
        <f t="shared" si="1"/>
        <v>0</v>
      </c>
    </row>
    <row r="46" spans="1:7" ht="12.75">
      <c r="A46" s="31" t="s">
        <v>127</v>
      </c>
      <c r="B46" s="27" t="s">
        <v>330</v>
      </c>
      <c r="C46" s="27" t="s">
        <v>331</v>
      </c>
      <c r="D46" s="27"/>
      <c r="E46" s="27"/>
      <c r="F46" s="27"/>
      <c r="G46" s="29">
        <f t="shared" si="1"/>
        <v>0</v>
      </c>
    </row>
    <row r="47" spans="1:7" ht="12.75">
      <c r="A47" s="31" t="s">
        <v>130</v>
      </c>
      <c r="B47" s="27" t="s">
        <v>332</v>
      </c>
      <c r="C47" s="27" t="s">
        <v>333</v>
      </c>
      <c r="D47" s="27"/>
      <c r="E47" s="27"/>
      <c r="F47" s="27"/>
      <c r="G47" s="29">
        <f t="shared" si="1"/>
        <v>0</v>
      </c>
    </row>
    <row r="48" spans="1:7" ht="12.75">
      <c r="A48" s="32" t="s">
        <v>136</v>
      </c>
      <c r="B48" s="28" t="s">
        <v>334</v>
      </c>
      <c r="C48" s="28" t="s">
        <v>335</v>
      </c>
      <c r="D48" s="27">
        <f>SUM(D49:D53)</f>
        <v>0</v>
      </c>
      <c r="E48" s="27">
        <f>SUM(E49:E53)</f>
        <v>0</v>
      </c>
      <c r="F48" s="27">
        <f>SUM(F49:F53)</f>
        <v>0</v>
      </c>
      <c r="G48" s="29">
        <f t="shared" si="1"/>
        <v>0</v>
      </c>
    </row>
    <row r="49" spans="1:7" ht="12.75">
      <c r="A49" s="31" t="s">
        <v>139</v>
      </c>
      <c r="B49" s="27" t="s">
        <v>336</v>
      </c>
      <c r="C49" s="27" t="s">
        <v>337</v>
      </c>
      <c r="D49" s="27"/>
      <c r="E49" s="27"/>
      <c r="F49" s="27"/>
      <c r="G49" s="29">
        <f t="shared" si="1"/>
        <v>0</v>
      </c>
    </row>
    <row r="50" spans="1:7" ht="12.75">
      <c r="A50" s="31" t="s">
        <v>142</v>
      </c>
      <c r="B50" s="27" t="s">
        <v>338</v>
      </c>
      <c r="C50" s="27" t="s">
        <v>339</v>
      </c>
      <c r="D50" s="27"/>
      <c r="E50" s="27"/>
      <c r="F50" s="27"/>
      <c r="G50" s="29">
        <f t="shared" si="1"/>
        <v>0</v>
      </c>
    </row>
    <row r="51" spans="1:7" ht="12.75">
      <c r="A51" s="31" t="s">
        <v>145</v>
      </c>
      <c r="B51" s="27" t="s">
        <v>340</v>
      </c>
      <c r="C51" s="27" t="s">
        <v>341</v>
      </c>
      <c r="D51" s="27"/>
      <c r="E51" s="27"/>
      <c r="F51" s="27"/>
      <c r="G51" s="29">
        <f t="shared" si="1"/>
        <v>0</v>
      </c>
    </row>
    <row r="52" spans="1:7" ht="12.75">
      <c r="A52" s="31" t="s">
        <v>342</v>
      </c>
      <c r="B52" s="27" t="s">
        <v>343</v>
      </c>
      <c r="C52" s="27" t="s">
        <v>344</v>
      </c>
      <c r="D52" s="27"/>
      <c r="E52" s="27"/>
      <c r="F52" s="27"/>
      <c r="G52" s="29">
        <f t="shared" si="1"/>
        <v>0</v>
      </c>
    </row>
    <row r="53" spans="1:7" ht="12.75">
      <c r="A53" s="31" t="s">
        <v>345</v>
      </c>
      <c r="B53" s="27" t="s">
        <v>346</v>
      </c>
      <c r="C53" s="27" t="s">
        <v>347</v>
      </c>
      <c r="D53" s="27"/>
      <c r="E53" s="27"/>
      <c r="F53" s="27"/>
      <c r="G53" s="29">
        <f t="shared" si="1"/>
        <v>0</v>
      </c>
    </row>
    <row r="54" spans="1:7" ht="12.75">
      <c r="A54" s="32" t="s">
        <v>148</v>
      </c>
      <c r="B54" s="28" t="s">
        <v>348</v>
      </c>
      <c r="C54" s="28" t="s">
        <v>349</v>
      </c>
      <c r="D54" s="27"/>
      <c r="E54" s="27"/>
      <c r="F54" s="27"/>
      <c r="G54" s="29">
        <f t="shared" si="1"/>
        <v>0</v>
      </c>
    </row>
    <row r="55" spans="1:7" ht="12.75">
      <c r="A55" s="31" t="s">
        <v>151</v>
      </c>
      <c r="B55" s="27" t="s">
        <v>350</v>
      </c>
      <c r="C55" s="27" t="s">
        <v>351</v>
      </c>
      <c r="D55" s="27"/>
      <c r="E55" s="27"/>
      <c r="F55" s="27"/>
      <c r="G55" s="29">
        <f t="shared" si="1"/>
        <v>0</v>
      </c>
    </row>
    <row r="56" spans="1:7" ht="12.75">
      <c r="A56" s="31" t="s">
        <v>157</v>
      </c>
      <c r="B56" s="27" t="s">
        <v>352</v>
      </c>
      <c r="C56" s="27" t="s">
        <v>353</v>
      </c>
      <c r="D56" s="27"/>
      <c r="E56" s="27"/>
      <c r="F56" s="27"/>
      <c r="G56" s="29">
        <f t="shared" si="1"/>
        <v>0</v>
      </c>
    </row>
    <row r="57" spans="1:7" ht="12.75">
      <c r="A57" s="31" t="s">
        <v>354</v>
      </c>
      <c r="B57" s="27" t="s">
        <v>355</v>
      </c>
      <c r="C57" s="27" t="s">
        <v>356</v>
      </c>
      <c r="D57" s="27"/>
      <c r="E57" s="27"/>
      <c r="F57" s="27"/>
      <c r="G57" s="29">
        <f t="shared" si="1"/>
        <v>0</v>
      </c>
    </row>
    <row r="58" spans="1:7" ht="12.75">
      <c r="A58" s="31" t="s">
        <v>357</v>
      </c>
      <c r="B58" s="27" t="s">
        <v>358</v>
      </c>
      <c r="C58" s="27" t="s">
        <v>359</v>
      </c>
      <c r="D58" s="27"/>
      <c r="E58" s="27"/>
      <c r="F58" s="27"/>
      <c r="G58" s="29">
        <f t="shared" si="1"/>
        <v>0</v>
      </c>
    </row>
    <row r="59" spans="1:7" ht="12.75">
      <c r="A59" s="32" t="s">
        <v>160</v>
      </c>
      <c r="B59" s="28" t="s">
        <v>360</v>
      </c>
      <c r="C59" s="28" t="s">
        <v>361</v>
      </c>
      <c r="D59" s="28">
        <f>D39+D43+D48+D54</f>
        <v>0</v>
      </c>
      <c r="E59" s="28">
        <f>E39+E43+E48+E54</f>
        <v>0</v>
      </c>
      <c r="F59" s="28">
        <f>F39+F43+F48+F54</f>
        <v>0</v>
      </c>
      <c r="G59" s="29">
        <f t="shared" si="1"/>
        <v>0</v>
      </c>
    </row>
    <row r="60" spans="1:7" ht="12.75">
      <c r="A60" s="28" t="s">
        <v>163</v>
      </c>
      <c r="B60" s="28" t="s">
        <v>362</v>
      </c>
      <c r="C60" s="28"/>
      <c r="D60" s="28">
        <f>D38+D59</f>
        <v>0</v>
      </c>
      <c r="E60" s="28">
        <f>E38+E59</f>
        <v>0</v>
      </c>
      <c r="F60" s="28">
        <f>F38+F59</f>
        <v>0</v>
      </c>
      <c r="G60" s="25">
        <f t="shared" si="1"/>
        <v>0</v>
      </c>
    </row>
  </sheetData>
  <sheetProtection selectLockedCells="1" selectUnlockedCells="1"/>
  <mergeCells count="5">
    <mergeCell ref="A1:G1"/>
    <mergeCell ref="A2:G2"/>
    <mergeCell ref="A3:G3"/>
    <mergeCell ref="A5:G5"/>
    <mergeCell ref="A4:G4"/>
  </mergeCells>
  <printOptions/>
  <pageMargins left="0.31496062992125984" right="0.2755905511811024" top="1.062992125984252" bottom="1.062992125984252" header="0.7874015748031497" footer="0.7874015748031497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5" sqref="A5:G5"/>
    </sheetView>
  </sheetViews>
  <sheetFormatPr defaultColWidth="11.57421875" defaultRowHeight="12.75"/>
  <cols>
    <col min="1" max="1" width="5.57421875" style="0" customWidth="1"/>
    <col min="2" max="2" width="40.421875" style="0" customWidth="1"/>
    <col min="3" max="3" width="7.421875" style="0" customWidth="1"/>
  </cols>
  <sheetData>
    <row r="1" spans="1:7" ht="12.75">
      <c r="A1" s="225" t="s">
        <v>630</v>
      </c>
      <c r="B1" s="225"/>
      <c r="C1" s="225"/>
      <c r="D1" s="225"/>
      <c r="E1" s="225"/>
      <c r="F1" s="225"/>
      <c r="G1" s="225"/>
    </row>
    <row r="2" spans="1:7" ht="12.75">
      <c r="A2" s="226" t="s">
        <v>596</v>
      </c>
      <c r="B2" s="226"/>
      <c r="C2" s="226"/>
      <c r="D2" s="226"/>
      <c r="E2" s="226"/>
      <c r="F2" s="226"/>
      <c r="G2" s="226"/>
    </row>
    <row r="3" spans="1:7" ht="12.75">
      <c r="A3" s="227" t="s">
        <v>629</v>
      </c>
      <c r="B3" s="227"/>
      <c r="C3" s="227"/>
      <c r="D3" s="227"/>
      <c r="E3" s="227"/>
      <c r="F3" s="227"/>
      <c r="G3" s="227"/>
    </row>
    <row r="4" spans="1:7" ht="12.75">
      <c r="A4" s="227" t="s">
        <v>365</v>
      </c>
      <c r="B4" s="227"/>
      <c r="C4" s="227"/>
      <c r="D4" s="227"/>
      <c r="E4" s="227"/>
      <c r="F4" s="227"/>
      <c r="G4" s="227"/>
    </row>
    <row r="5" spans="1:7" ht="12.75">
      <c r="A5" s="228" t="s">
        <v>655</v>
      </c>
      <c r="B5" s="228"/>
      <c r="C5" s="228"/>
      <c r="D5" s="228"/>
      <c r="E5" s="228"/>
      <c r="F5" s="228"/>
      <c r="G5" s="228"/>
    </row>
    <row r="6" spans="1:7" ht="18">
      <c r="A6" s="21" t="s">
        <v>1</v>
      </c>
      <c r="B6" s="22" t="s">
        <v>2</v>
      </c>
      <c r="C6" s="21" t="s">
        <v>3</v>
      </c>
      <c r="D6" s="21" t="s">
        <v>583</v>
      </c>
      <c r="E6" s="21" t="s">
        <v>594</v>
      </c>
      <c r="F6" s="21" t="s">
        <v>5</v>
      </c>
      <c r="G6" s="21" t="s">
        <v>6</v>
      </c>
    </row>
    <row r="7" spans="1:7" ht="12.75">
      <c r="A7" s="23" t="s">
        <v>7</v>
      </c>
      <c r="B7" s="24" t="s">
        <v>238</v>
      </c>
      <c r="C7" s="23"/>
      <c r="D7" s="25">
        <f>SUM(D8:D22)</f>
        <v>0</v>
      </c>
      <c r="E7" s="25">
        <f>SUM(E8:E22)</f>
        <v>0</v>
      </c>
      <c r="F7" s="25">
        <f>SUM(F8:F12)</f>
        <v>0</v>
      </c>
      <c r="G7" s="25">
        <f aca="true" t="shared" si="0" ref="G7:G38">SUM(D7:F7)</f>
        <v>0</v>
      </c>
    </row>
    <row r="8" spans="1:7" ht="12.75">
      <c r="A8" s="159" t="s">
        <v>10</v>
      </c>
      <c r="B8" s="27" t="s">
        <v>239</v>
      </c>
      <c r="C8" s="27" t="s">
        <v>240</v>
      </c>
      <c r="D8" s="27"/>
      <c r="E8" s="27"/>
      <c r="F8" s="28"/>
      <c r="G8" s="29">
        <f t="shared" si="0"/>
        <v>0</v>
      </c>
    </row>
    <row r="9" spans="1:7" ht="23.25" customHeight="1">
      <c r="A9" s="159" t="s">
        <v>13</v>
      </c>
      <c r="B9" s="30" t="s">
        <v>241</v>
      </c>
      <c r="C9" s="27" t="s">
        <v>242</v>
      </c>
      <c r="D9" s="27"/>
      <c r="E9" s="27"/>
      <c r="F9" s="27"/>
      <c r="G9" s="29">
        <f t="shared" si="0"/>
        <v>0</v>
      </c>
    </row>
    <row r="10" spans="1:7" ht="12.75">
      <c r="A10" s="159" t="s">
        <v>16</v>
      </c>
      <c r="B10" s="27" t="s">
        <v>243</v>
      </c>
      <c r="C10" s="27" t="s">
        <v>244</v>
      </c>
      <c r="D10" s="27"/>
      <c r="E10" s="27"/>
      <c r="F10" s="27"/>
      <c r="G10" s="29">
        <f t="shared" si="0"/>
        <v>0</v>
      </c>
    </row>
    <row r="11" spans="1:7" ht="12.75">
      <c r="A11" s="159" t="s">
        <v>19</v>
      </c>
      <c r="B11" s="27" t="s">
        <v>245</v>
      </c>
      <c r="C11" s="27" t="s">
        <v>246</v>
      </c>
      <c r="D11" s="27"/>
      <c r="E11" s="27"/>
      <c r="F11" s="27"/>
      <c r="G11" s="29">
        <f t="shared" si="0"/>
        <v>0</v>
      </c>
    </row>
    <row r="12" spans="1:7" ht="12.75">
      <c r="A12" s="159" t="s">
        <v>22</v>
      </c>
      <c r="B12" s="27" t="s">
        <v>247</v>
      </c>
      <c r="C12" s="27" t="s">
        <v>248</v>
      </c>
      <c r="D12" s="27"/>
      <c r="E12" s="27"/>
      <c r="F12" s="27"/>
      <c r="G12" s="29">
        <f t="shared" si="0"/>
        <v>0</v>
      </c>
    </row>
    <row r="13" spans="1:7" ht="12.75">
      <c r="A13" s="31" t="s">
        <v>249</v>
      </c>
      <c r="B13" s="27" t="s">
        <v>250</v>
      </c>
      <c r="C13" s="27" t="s">
        <v>251</v>
      </c>
      <c r="D13" s="27"/>
      <c r="E13" s="27"/>
      <c r="F13" s="27"/>
      <c r="G13" s="29">
        <f t="shared" si="0"/>
        <v>0</v>
      </c>
    </row>
    <row r="14" spans="1:7" ht="26.25" customHeight="1">
      <c r="A14" s="31" t="s">
        <v>252</v>
      </c>
      <c r="B14" s="30" t="s">
        <v>253</v>
      </c>
      <c r="C14" s="27" t="s">
        <v>254</v>
      </c>
      <c r="D14" s="27"/>
      <c r="E14" s="27"/>
      <c r="F14" s="27"/>
      <c r="G14" s="29">
        <f t="shared" si="0"/>
        <v>0</v>
      </c>
    </row>
    <row r="15" spans="1:7" ht="23.25" customHeight="1">
      <c r="A15" s="31" t="s">
        <v>255</v>
      </c>
      <c r="B15" s="30" t="s">
        <v>256</v>
      </c>
      <c r="C15" s="27" t="s">
        <v>257</v>
      </c>
      <c r="D15" s="27"/>
      <c r="E15" s="27"/>
      <c r="F15" s="27"/>
      <c r="G15" s="29">
        <f t="shared" si="0"/>
        <v>0</v>
      </c>
    </row>
    <row r="16" spans="1:7" ht="23.25" customHeight="1">
      <c r="A16" s="31" t="s">
        <v>258</v>
      </c>
      <c r="B16" s="30" t="s">
        <v>259</v>
      </c>
      <c r="C16" s="27" t="s">
        <v>260</v>
      </c>
      <c r="D16" s="27"/>
      <c r="E16" s="27"/>
      <c r="F16" s="27"/>
      <c r="G16" s="29">
        <f t="shared" si="0"/>
        <v>0</v>
      </c>
    </row>
    <row r="17" spans="1:7" ht="23.25" customHeight="1">
      <c r="A17" s="31" t="s">
        <v>261</v>
      </c>
      <c r="B17" s="30" t="s">
        <v>262</v>
      </c>
      <c r="C17" s="27" t="s">
        <v>263</v>
      </c>
      <c r="D17" s="27"/>
      <c r="E17" s="27"/>
      <c r="F17" s="27"/>
      <c r="G17" s="29">
        <f t="shared" si="0"/>
        <v>0</v>
      </c>
    </row>
    <row r="18" spans="1:7" ht="23.25" customHeight="1">
      <c r="A18" s="31" t="s">
        <v>264</v>
      </c>
      <c r="B18" s="30" t="s">
        <v>265</v>
      </c>
      <c r="C18" s="27" t="s">
        <v>266</v>
      </c>
      <c r="D18" s="27"/>
      <c r="E18" s="27"/>
      <c r="F18" s="27"/>
      <c r="G18" s="29">
        <f t="shared" si="0"/>
        <v>0</v>
      </c>
    </row>
    <row r="19" spans="1:7" ht="23.25" customHeight="1">
      <c r="A19" s="31" t="s">
        <v>267</v>
      </c>
      <c r="B19" s="30" t="s">
        <v>268</v>
      </c>
      <c r="C19" s="27" t="s">
        <v>269</v>
      </c>
      <c r="D19" s="27"/>
      <c r="E19" s="27"/>
      <c r="F19" s="27"/>
      <c r="G19" s="29">
        <f t="shared" si="0"/>
        <v>0</v>
      </c>
    </row>
    <row r="20" spans="1:7" ht="23.25" customHeight="1">
      <c r="A20" s="31" t="s">
        <v>270</v>
      </c>
      <c r="B20" s="27" t="s">
        <v>271</v>
      </c>
      <c r="C20" s="27" t="s">
        <v>272</v>
      </c>
      <c r="D20" s="27"/>
      <c r="E20" s="27"/>
      <c r="F20" s="27"/>
      <c r="G20" s="29">
        <f t="shared" si="0"/>
        <v>0</v>
      </c>
    </row>
    <row r="21" spans="1:7" ht="23.25" customHeight="1">
      <c r="A21" s="31" t="s">
        <v>273</v>
      </c>
      <c r="B21" s="27" t="s">
        <v>274</v>
      </c>
      <c r="C21" s="27" t="s">
        <v>275</v>
      </c>
      <c r="D21" s="27"/>
      <c r="E21" s="27"/>
      <c r="F21" s="27"/>
      <c r="G21" s="29">
        <f t="shared" si="0"/>
        <v>0</v>
      </c>
    </row>
    <row r="22" spans="1:7" ht="23.25" customHeight="1">
      <c r="A22" s="31" t="s">
        <v>276</v>
      </c>
      <c r="B22" s="30" t="s">
        <v>277</v>
      </c>
      <c r="C22" s="27" t="s">
        <v>278</v>
      </c>
      <c r="D22" s="27"/>
      <c r="E22" s="27"/>
      <c r="F22" s="27"/>
      <c r="G22" s="29">
        <f t="shared" si="0"/>
        <v>0</v>
      </c>
    </row>
    <row r="23" spans="1:7" ht="23.25" customHeight="1">
      <c r="A23" s="32" t="s">
        <v>28</v>
      </c>
      <c r="B23" s="28" t="s">
        <v>279</v>
      </c>
      <c r="C23" s="28"/>
      <c r="D23" s="28">
        <f>D24+D25+D26</f>
        <v>0</v>
      </c>
      <c r="E23" s="28">
        <f>E24+E25+E26</f>
        <v>0</v>
      </c>
      <c r="F23" s="28">
        <f>F24+F25+F26</f>
        <v>0</v>
      </c>
      <c r="G23" s="29">
        <f t="shared" si="0"/>
        <v>0</v>
      </c>
    </row>
    <row r="24" spans="1:7" ht="23.25" customHeight="1">
      <c r="A24" s="31" t="s">
        <v>31</v>
      </c>
      <c r="B24" s="27" t="s">
        <v>280</v>
      </c>
      <c r="C24" s="27" t="s">
        <v>281</v>
      </c>
      <c r="D24" s="27"/>
      <c r="E24" s="27"/>
      <c r="F24" s="27"/>
      <c r="G24" s="29">
        <f t="shared" si="0"/>
        <v>0</v>
      </c>
    </row>
    <row r="25" spans="1:7" ht="23.25" customHeight="1">
      <c r="A25" s="31" t="s">
        <v>34</v>
      </c>
      <c r="B25" s="27" t="s">
        <v>282</v>
      </c>
      <c r="C25" s="27" t="s">
        <v>283</v>
      </c>
      <c r="D25" s="27"/>
      <c r="E25" s="27"/>
      <c r="F25" s="27"/>
      <c r="G25" s="29">
        <f t="shared" si="0"/>
        <v>0</v>
      </c>
    </row>
    <row r="26" spans="1:7" ht="23.25" customHeight="1">
      <c r="A26" s="31" t="s">
        <v>37</v>
      </c>
      <c r="B26" s="30" t="s">
        <v>284</v>
      </c>
      <c r="C26" s="27" t="s">
        <v>285</v>
      </c>
      <c r="D26" s="27">
        <v>0</v>
      </c>
      <c r="E26" s="27"/>
      <c r="F26" s="27">
        <f>SUM(F27:F34)</f>
        <v>0</v>
      </c>
      <c r="G26" s="29">
        <f t="shared" si="0"/>
        <v>0</v>
      </c>
    </row>
    <row r="27" spans="1:7" ht="23.25" customHeight="1">
      <c r="A27" s="31" t="s">
        <v>286</v>
      </c>
      <c r="B27" s="30" t="s">
        <v>287</v>
      </c>
      <c r="C27" s="27" t="s">
        <v>288</v>
      </c>
      <c r="D27" s="27"/>
      <c r="E27" s="27"/>
      <c r="F27" s="27"/>
      <c r="G27" s="29">
        <f t="shared" si="0"/>
        <v>0</v>
      </c>
    </row>
    <row r="28" spans="1:7" ht="23.25" customHeight="1">
      <c r="A28" s="31" t="s">
        <v>289</v>
      </c>
      <c r="B28" s="30" t="s">
        <v>290</v>
      </c>
      <c r="C28" s="27" t="s">
        <v>291</v>
      </c>
      <c r="D28" s="27"/>
      <c r="E28" s="27"/>
      <c r="F28" s="27"/>
      <c r="G28" s="29">
        <f t="shared" si="0"/>
        <v>0</v>
      </c>
    </row>
    <row r="29" spans="1:7" ht="23.25" customHeight="1">
      <c r="A29" s="31" t="s">
        <v>292</v>
      </c>
      <c r="B29" s="30" t="s">
        <v>293</v>
      </c>
      <c r="C29" s="27" t="s">
        <v>294</v>
      </c>
      <c r="D29" s="27"/>
      <c r="E29" s="27"/>
      <c r="F29" s="27"/>
      <c r="G29" s="29">
        <f t="shared" si="0"/>
        <v>0</v>
      </c>
    </row>
    <row r="30" spans="1:7" ht="23.25" customHeight="1">
      <c r="A30" s="31" t="s">
        <v>295</v>
      </c>
      <c r="B30" s="30" t="s">
        <v>296</v>
      </c>
      <c r="C30" s="27" t="s">
        <v>297</v>
      </c>
      <c r="D30" s="27">
        <v>0</v>
      </c>
      <c r="E30" s="27"/>
      <c r="F30" s="27"/>
      <c r="G30" s="29">
        <f t="shared" si="0"/>
        <v>0</v>
      </c>
    </row>
    <row r="31" spans="1:7" ht="23.25" customHeight="1">
      <c r="A31" s="31" t="s">
        <v>298</v>
      </c>
      <c r="B31" s="30" t="s">
        <v>299</v>
      </c>
      <c r="C31" s="27" t="s">
        <v>300</v>
      </c>
      <c r="D31" s="27"/>
      <c r="E31" s="27"/>
      <c r="F31" s="27"/>
      <c r="G31" s="29">
        <f t="shared" si="0"/>
        <v>0</v>
      </c>
    </row>
    <row r="32" spans="1:7" ht="23.25" customHeight="1">
      <c r="A32" s="31" t="s">
        <v>301</v>
      </c>
      <c r="B32" s="30" t="s">
        <v>302</v>
      </c>
      <c r="C32" s="27" t="s">
        <v>303</v>
      </c>
      <c r="D32" s="27"/>
      <c r="E32" s="27"/>
      <c r="F32" s="27"/>
      <c r="G32" s="29">
        <f t="shared" si="0"/>
        <v>0</v>
      </c>
    </row>
    <row r="33" spans="1:7" ht="23.25" customHeight="1">
      <c r="A33" s="31" t="s">
        <v>304</v>
      </c>
      <c r="B33" s="27" t="s">
        <v>305</v>
      </c>
      <c r="C33" s="27" t="s">
        <v>306</v>
      </c>
      <c r="D33" s="27"/>
      <c r="E33" s="27"/>
      <c r="F33" s="27"/>
      <c r="G33" s="29">
        <f t="shared" si="0"/>
        <v>0</v>
      </c>
    </row>
    <row r="34" spans="1:7" ht="23.25" customHeight="1">
      <c r="A34" s="31" t="s">
        <v>307</v>
      </c>
      <c r="B34" s="30" t="s">
        <v>308</v>
      </c>
      <c r="C34" s="27" t="s">
        <v>309</v>
      </c>
      <c r="D34" s="27">
        <v>0</v>
      </c>
      <c r="E34" s="27"/>
      <c r="F34" s="27"/>
      <c r="G34" s="29">
        <f t="shared" si="0"/>
        <v>0</v>
      </c>
    </row>
    <row r="35" spans="1:7" ht="23.25" customHeight="1">
      <c r="A35" s="32" t="s">
        <v>46</v>
      </c>
      <c r="B35" s="28" t="s">
        <v>310</v>
      </c>
      <c r="C35" s="27" t="s">
        <v>311</v>
      </c>
      <c r="D35" s="27">
        <f>SUM(D36:D37)</f>
        <v>0</v>
      </c>
      <c r="E35" s="27">
        <f>SUM(E36:E37)</f>
        <v>0</v>
      </c>
      <c r="F35" s="27">
        <f>SUM(F36:F37)</f>
        <v>0</v>
      </c>
      <c r="G35" s="29">
        <f t="shared" si="0"/>
        <v>0</v>
      </c>
    </row>
    <row r="36" spans="1:7" ht="23.25" customHeight="1">
      <c r="A36" s="31" t="s">
        <v>49</v>
      </c>
      <c r="B36" s="27" t="s">
        <v>312</v>
      </c>
      <c r="C36" s="27"/>
      <c r="D36" s="27"/>
      <c r="E36" s="27"/>
      <c r="F36" s="27"/>
      <c r="G36" s="29">
        <f t="shared" si="0"/>
        <v>0</v>
      </c>
    </row>
    <row r="37" spans="1:7" ht="23.25" customHeight="1">
      <c r="A37" s="31" t="s">
        <v>52</v>
      </c>
      <c r="B37" s="27" t="s">
        <v>313</v>
      </c>
      <c r="C37" s="27"/>
      <c r="D37" s="27"/>
      <c r="E37" s="27"/>
      <c r="F37" s="27"/>
      <c r="G37" s="29">
        <f t="shared" si="0"/>
        <v>0</v>
      </c>
    </row>
    <row r="38" spans="1:7" ht="23.25" customHeight="1">
      <c r="A38" s="32" t="s">
        <v>64</v>
      </c>
      <c r="B38" s="33" t="s">
        <v>314</v>
      </c>
      <c r="C38" s="28" t="s">
        <v>315</v>
      </c>
      <c r="D38" s="28">
        <f>D7+D23+D35</f>
        <v>0</v>
      </c>
      <c r="E38" s="28">
        <f>E7+E23+E35</f>
        <v>0</v>
      </c>
      <c r="F38" s="28">
        <f>F7+F23+F35</f>
        <v>0</v>
      </c>
      <c r="G38" s="29">
        <f t="shared" si="0"/>
        <v>0</v>
      </c>
    </row>
    <row r="39" spans="1:7" ht="23.25" customHeight="1">
      <c r="A39" s="32" t="s">
        <v>84</v>
      </c>
      <c r="B39" s="28" t="s">
        <v>316</v>
      </c>
      <c r="C39" s="28" t="s">
        <v>317</v>
      </c>
      <c r="D39" s="27"/>
      <c r="E39" s="27"/>
      <c r="F39" s="27"/>
      <c r="G39" s="29">
        <f aca="true" t="shared" si="1" ref="G39:G60">SUM(D39:F39)</f>
        <v>0</v>
      </c>
    </row>
    <row r="40" spans="1:7" ht="23.25" customHeight="1">
      <c r="A40" s="31" t="s">
        <v>87</v>
      </c>
      <c r="B40" s="27" t="s">
        <v>318</v>
      </c>
      <c r="C40" s="27" t="s">
        <v>319</v>
      </c>
      <c r="D40" s="27"/>
      <c r="E40" s="27"/>
      <c r="F40" s="27"/>
      <c r="G40" s="29">
        <f t="shared" si="1"/>
        <v>0</v>
      </c>
    </row>
    <row r="41" spans="1:7" ht="23.25" customHeight="1">
      <c r="A41" s="31" t="s">
        <v>90</v>
      </c>
      <c r="B41" s="27" t="s">
        <v>320</v>
      </c>
      <c r="C41" s="27" t="s">
        <v>321</v>
      </c>
      <c r="D41" s="27"/>
      <c r="E41" s="27"/>
      <c r="F41" s="27"/>
      <c r="G41" s="29">
        <f t="shared" si="1"/>
        <v>0</v>
      </c>
    </row>
    <row r="42" spans="1:7" ht="23.25" customHeight="1">
      <c r="A42" s="31" t="s">
        <v>93</v>
      </c>
      <c r="B42" s="27" t="s">
        <v>322</v>
      </c>
      <c r="C42" s="27" t="s">
        <v>323</v>
      </c>
      <c r="D42" s="27"/>
      <c r="E42" s="27"/>
      <c r="F42" s="27"/>
      <c r="G42" s="29">
        <f t="shared" si="1"/>
        <v>0</v>
      </c>
    </row>
    <row r="43" spans="1:7" ht="23.25" customHeight="1">
      <c r="A43" s="31" t="s">
        <v>117</v>
      </c>
      <c r="B43" s="28" t="s">
        <v>324</v>
      </c>
      <c r="C43" s="28" t="s">
        <v>325</v>
      </c>
      <c r="D43" s="27"/>
      <c r="E43" s="27"/>
      <c r="F43" s="27"/>
      <c r="G43" s="29">
        <f t="shared" si="1"/>
        <v>0</v>
      </c>
    </row>
    <row r="44" spans="1:7" ht="23.25" customHeight="1">
      <c r="A44" s="31" t="s">
        <v>121</v>
      </c>
      <c r="B44" s="27" t="s">
        <v>326</v>
      </c>
      <c r="C44" s="27" t="s">
        <v>327</v>
      </c>
      <c r="D44" s="27"/>
      <c r="E44" s="27"/>
      <c r="F44" s="27"/>
      <c r="G44" s="29">
        <f t="shared" si="1"/>
        <v>0</v>
      </c>
    </row>
    <row r="45" spans="1:7" ht="23.25" customHeight="1">
      <c r="A45" s="31" t="s">
        <v>124</v>
      </c>
      <c r="B45" s="27" t="s">
        <v>328</v>
      </c>
      <c r="C45" s="27" t="s">
        <v>329</v>
      </c>
      <c r="D45" s="27"/>
      <c r="E45" s="27"/>
      <c r="F45" s="27"/>
      <c r="G45" s="29">
        <f t="shared" si="1"/>
        <v>0</v>
      </c>
    </row>
    <row r="46" spans="1:7" ht="23.25" customHeight="1">
      <c r="A46" s="31" t="s">
        <v>127</v>
      </c>
      <c r="B46" s="27" t="s">
        <v>330</v>
      </c>
      <c r="C46" s="27" t="s">
        <v>331</v>
      </c>
      <c r="D46" s="27"/>
      <c r="E46" s="27"/>
      <c r="F46" s="27"/>
      <c r="G46" s="29">
        <f t="shared" si="1"/>
        <v>0</v>
      </c>
    </row>
    <row r="47" spans="1:7" ht="23.25" customHeight="1">
      <c r="A47" s="31" t="s">
        <v>130</v>
      </c>
      <c r="B47" s="27" t="s">
        <v>332</v>
      </c>
      <c r="C47" s="27" t="s">
        <v>333</v>
      </c>
      <c r="D47" s="27"/>
      <c r="E47" s="27"/>
      <c r="F47" s="27"/>
      <c r="G47" s="29">
        <f t="shared" si="1"/>
        <v>0</v>
      </c>
    </row>
    <row r="48" spans="1:7" ht="23.25" customHeight="1">
      <c r="A48" s="32" t="s">
        <v>136</v>
      </c>
      <c r="B48" s="28" t="s">
        <v>334</v>
      </c>
      <c r="C48" s="28" t="s">
        <v>335</v>
      </c>
      <c r="D48" s="27">
        <f>SUM(D49:D53)</f>
        <v>0</v>
      </c>
      <c r="E48" s="27">
        <f>SUM(E49:E53)</f>
        <v>0</v>
      </c>
      <c r="F48" s="27">
        <f>SUM(F49:F53)</f>
        <v>0</v>
      </c>
      <c r="G48" s="29">
        <f t="shared" si="1"/>
        <v>0</v>
      </c>
    </row>
    <row r="49" spans="1:7" ht="23.25" customHeight="1">
      <c r="A49" s="31" t="s">
        <v>139</v>
      </c>
      <c r="B49" s="27" t="s">
        <v>336</v>
      </c>
      <c r="C49" s="27" t="s">
        <v>337</v>
      </c>
      <c r="D49" s="27"/>
      <c r="E49" s="27"/>
      <c r="F49" s="27"/>
      <c r="G49" s="29">
        <f t="shared" si="1"/>
        <v>0</v>
      </c>
    </row>
    <row r="50" spans="1:7" ht="23.25" customHeight="1">
      <c r="A50" s="31" t="s">
        <v>142</v>
      </c>
      <c r="B50" s="27" t="s">
        <v>338</v>
      </c>
      <c r="C50" s="27" t="s">
        <v>339</v>
      </c>
      <c r="D50" s="27"/>
      <c r="E50" s="27"/>
      <c r="F50" s="27"/>
      <c r="G50" s="29">
        <f t="shared" si="1"/>
        <v>0</v>
      </c>
    </row>
    <row r="51" spans="1:7" ht="23.25" customHeight="1">
      <c r="A51" s="31" t="s">
        <v>145</v>
      </c>
      <c r="B51" s="27" t="s">
        <v>340</v>
      </c>
      <c r="C51" s="27" t="s">
        <v>341</v>
      </c>
      <c r="D51" s="27"/>
      <c r="E51" s="27"/>
      <c r="F51" s="27"/>
      <c r="G51" s="29">
        <f t="shared" si="1"/>
        <v>0</v>
      </c>
    </row>
    <row r="52" spans="1:7" ht="23.25" customHeight="1">
      <c r="A52" s="31" t="s">
        <v>342</v>
      </c>
      <c r="B52" s="27" t="s">
        <v>343</v>
      </c>
      <c r="C52" s="27" t="s">
        <v>344</v>
      </c>
      <c r="D52" s="27"/>
      <c r="E52" s="27"/>
      <c r="F52" s="27"/>
      <c r="G52" s="29">
        <f t="shared" si="1"/>
        <v>0</v>
      </c>
    </row>
    <row r="53" spans="1:7" ht="23.25" customHeight="1">
      <c r="A53" s="31" t="s">
        <v>345</v>
      </c>
      <c r="B53" s="27" t="s">
        <v>346</v>
      </c>
      <c r="C53" s="27" t="s">
        <v>347</v>
      </c>
      <c r="D53" s="27"/>
      <c r="E53" s="27"/>
      <c r="F53" s="27"/>
      <c r="G53" s="29">
        <f t="shared" si="1"/>
        <v>0</v>
      </c>
    </row>
    <row r="54" spans="1:7" ht="23.25" customHeight="1">
      <c r="A54" s="32" t="s">
        <v>148</v>
      </c>
      <c r="B54" s="28" t="s">
        <v>348</v>
      </c>
      <c r="C54" s="28" t="s">
        <v>349</v>
      </c>
      <c r="D54" s="27"/>
      <c r="E54" s="27"/>
      <c r="F54" s="27"/>
      <c r="G54" s="29">
        <f t="shared" si="1"/>
        <v>0</v>
      </c>
    </row>
    <row r="55" spans="1:7" ht="23.25" customHeight="1">
      <c r="A55" s="31" t="s">
        <v>151</v>
      </c>
      <c r="B55" s="27" t="s">
        <v>350</v>
      </c>
      <c r="C55" s="27" t="s">
        <v>351</v>
      </c>
      <c r="D55" s="27"/>
      <c r="E55" s="27"/>
      <c r="F55" s="27"/>
      <c r="G55" s="29">
        <f t="shared" si="1"/>
        <v>0</v>
      </c>
    </row>
    <row r="56" spans="1:7" ht="23.25" customHeight="1">
      <c r="A56" s="31" t="s">
        <v>157</v>
      </c>
      <c r="B56" s="27" t="s">
        <v>352</v>
      </c>
      <c r="C56" s="27" t="s">
        <v>353</v>
      </c>
      <c r="D56" s="27"/>
      <c r="E56" s="27"/>
      <c r="F56" s="27"/>
      <c r="G56" s="29">
        <f t="shared" si="1"/>
        <v>0</v>
      </c>
    </row>
    <row r="57" spans="1:7" ht="23.25" customHeight="1">
      <c r="A57" s="31" t="s">
        <v>354</v>
      </c>
      <c r="B57" s="27" t="s">
        <v>355</v>
      </c>
      <c r="C57" s="27" t="s">
        <v>356</v>
      </c>
      <c r="D57" s="27"/>
      <c r="E57" s="27"/>
      <c r="F57" s="27"/>
      <c r="G57" s="29">
        <f t="shared" si="1"/>
        <v>0</v>
      </c>
    </row>
    <row r="58" spans="1:7" ht="23.25" customHeight="1">
      <c r="A58" s="31" t="s">
        <v>357</v>
      </c>
      <c r="B58" s="27" t="s">
        <v>358</v>
      </c>
      <c r="C58" s="27" t="s">
        <v>359</v>
      </c>
      <c r="D58" s="27"/>
      <c r="E58" s="27"/>
      <c r="F58" s="27"/>
      <c r="G58" s="29">
        <f t="shared" si="1"/>
        <v>0</v>
      </c>
    </row>
    <row r="59" spans="1:7" ht="23.25" customHeight="1">
      <c r="A59" s="32" t="s">
        <v>160</v>
      </c>
      <c r="B59" s="28" t="s">
        <v>360</v>
      </c>
      <c r="C59" s="28" t="s">
        <v>361</v>
      </c>
      <c r="D59" s="28">
        <f>D39+D43+D48+D54</f>
        <v>0</v>
      </c>
      <c r="E59" s="28">
        <f>E39+E43+E48+E54</f>
        <v>0</v>
      </c>
      <c r="F59" s="28">
        <f>F39+F43+F48+F54</f>
        <v>0</v>
      </c>
      <c r="G59" s="29">
        <f t="shared" si="1"/>
        <v>0</v>
      </c>
    </row>
    <row r="60" spans="1:7" ht="23.25" customHeight="1">
      <c r="A60" s="28" t="s">
        <v>163</v>
      </c>
      <c r="B60" s="28" t="s">
        <v>362</v>
      </c>
      <c r="C60" s="28"/>
      <c r="D60" s="28">
        <f>D38+D59</f>
        <v>0</v>
      </c>
      <c r="E60" s="28">
        <f>E38+E59</f>
        <v>0</v>
      </c>
      <c r="F60" s="28">
        <f>F38+F59</f>
        <v>0</v>
      </c>
      <c r="G60" s="25">
        <f t="shared" si="1"/>
        <v>0</v>
      </c>
    </row>
  </sheetData>
  <sheetProtection selectLockedCells="1" selectUnlockedCells="1"/>
  <mergeCells count="5">
    <mergeCell ref="A1:G1"/>
    <mergeCell ref="A2:G2"/>
    <mergeCell ref="A3:G3"/>
    <mergeCell ref="A5:G5"/>
    <mergeCell ref="A4:G4"/>
  </mergeCells>
  <printOptions/>
  <pageMargins left="0.31496062992125984" right="0.2755905511811024" top="1.062992125984252" bottom="1.062992125984252" header="0.7874015748031497" footer="0.7874015748031497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9.140625" style="34" customWidth="1"/>
    <col min="2" max="2" width="26.421875" style="34" customWidth="1"/>
    <col min="3" max="3" width="9.28125" style="34" customWidth="1"/>
    <col min="4" max="4" width="31.140625" style="34" customWidth="1"/>
    <col min="5" max="5" width="10.28125" style="34" customWidth="1"/>
    <col min="6" max="16384" width="9.140625" style="34" customWidth="1"/>
  </cols>
  <sheetData>
    <row r="1" spans="1:5" ht="11.25">
      <c r="A1" s="231" t="s">
        <v>631</v>
      </c>
      <c r="B1" s="231"/>
      <c r="C1" s="231"/>
      <c r="D1" s="231"/>
      <c r="E1" s="231"/>
    </row>
    <row r="2" spans="1:5" ht="11.25">
      <c r="A2" s="35"/>
      <c r="B2" s="35"/>
      <c r="C2" s="35"/>
      <c r="D2" s="35"/>
      <c r="E2" s="35"/>
    </row>
    <row r="3" spans="1:11" ht="11.25">
      <c r="A3" s="235" t="s">
        <v>596</v>
      </c>
      <c r="B3" s="235"/>
      <c r="C3" s="235"/>
      <c r="D3" s="235"/>
      <c r="E3" s="235"/>
      <c r="F3" s="36"/>
      <c r="G3" s="36"/>
      <c r="H3" s="36"/>
      <c r="I3" s="37"/>
      <c r="J3" s="37"/>
      <c r="K3" s="37"/>
    </row>
    <row r="4" spans="1:5" ht="11.25">
      <c r="A4" s="232" t="s">
        <v>366</v>
      </c>
      <c r="B4" s="232"/>
      <c r="C4" s="232"/>
      <c r="D4" s="232"/>
      <c r="E4" s="232"/>
    </row>
    <row r="5" spans="1:5" ht="11.25">
      <c r="A5" s="38"/>
      <c r="B5" s="39"/>
      <c r="C5" s="39"/>
      <c r="D5" s="39"/>
      <c r="E5" s="39"/>
    </row>
    <row r="6" spans="1:5" ht="11.25">
      <c r="A6" s="38"/>
      <c r="B6" s="39"/>
      <c r="C6" s="39"/>
      <c r="D6" s="39"/>
      <c r="E6" s="39"/>
    </row>
    <row r="7" ht="11.25">
      <c r="E7" s="36" t="s">
        <v>655</v>
      </c>
    </row>
    <row r="8" spans="1:5" ht="11.25">
      <c r="A8" s="233" t="s">
        <v>367</v>
      </c>
      <c r="B8" s="233"/>
      <c r="C8" s="233"/>
      <c r="D8" s="233" t="s">
        <v>368</v>
      </c>
      <c r="E8" s="233"/>
    </row>
    <row r="9" spans="1:5" ht="34.5" customHeight="1">
      <c r="A9" s="234" t="s">
        <v>369</v>
      </c>
      <c r="B9" s="234"/>
      <c r="C9" s="41" t="s">
        <v>370</v>
      </c>
      <c r="D9" s="40" t="s">
        <v>369</v>
      </c>
      <c r="E9" s="41" t="s">
        <v>370</v>
      </c>
    </row>
    <row r="10" spans="1:5" ht="11.25">
      <c r="A10" s="42" t="s">
        <v>371</v>
      </c>
      <c r="B10" s="43"/>
      <c r="C10" s="43"/>
      <c r="D10" s="42" t="s">
        <v>372</v>
      </c>
      <c r="E10" s="43"/>
    </row>
    <row r="11" spans="1:5" ht="11.25">
      <c r="A11" s="44" t="s">
        <v>373</v>
      </c>
      <c r="B11" s="43"/>
      <c r="C11" s="43">
        <f>C12</f>
        <v>206290516</v>
      </c>
      <c r="D11" s="44" t="s">
        <v>373</v>
      </c>
      <c r="E11" s="43">
        <f>E12+E18</f>
        <v>252298462</v>
      </c>
    </row>
    <row r="12" spans="1:5" ht="11.25">
      <c r="A12" s="44" t="s">
        <v>374</v>
      </c>
      <c r="B12" s="43"/>
      <c r="C12" s="43">
        <f>SUM(C13:C20)</f>
        <v>206290516</v>
      </c>
      <c r="D12" s="44" t="s">
        <v>375</v>
      </c>
      <c r="E12" s="43">
        <f>SUM(E13:E17)</f>
        <v>246227182</v>
      </c>
    </row>
    <row r="13" spans="1:5" ht="11.25">
      <c r="A13" s="45" t="s">
        <v>376</v>
      </c>
      <c r="B13" s="46"/>
      <c r="C13" s="46">
        <v>135379301</v>
      </c>
      <c r="D13" s="45" t="s">
        <v>377</v>
      </c>
      <c r="E13" s="46">
        <v>129961000</v>
      </c>
    </row>
    <row r="14" spans="1:5" ht="11.25">
      <c r="A14" s="47" t="s">
        <v>378</v>
      </c>
      <c r="B14" s="46"/>
      <c r="C14" s="46">
        <v>6456066</v>
      </c>
      <c r="D14" s="45" t="s">
        <v>379</v>
      </c>
      <c r="E14" s="46">
        <v>22248000</v>
      </c>
    </row>
    <row r="15" spans="1:5" ht="11.25">
      <c r="A15" s="34" t="s">
        <v>380</v>
      </c>
      <c r="C15" s="46">
        <v>9400000</v>
      </c>
      <c r="D15" s="45" t="s">
        <v>381</v>
      </c>
      <c r="E15" s="46">
        <v>74647182</v>
      </c>
    </row>
    <row r="16" spans="1:5" ht="11.25">
      <c r="A16" s="47" t="s">
        <v>382</v>
      </c>
      <c r="B16" s="48"/>
      <c r="C16" s="46">
        <v>55055149</v>
      </c>
      <c r="D16" s="45" t="s">
        <v>383</v>
      </c>
      <c r="E16" s="46">
        <v>14871000</v>
      </c>
    </row>
    <row r="17" spans="1:5" ht="11.25">
      <c r="A17" s="230" t="s">
        <v>384</v>
      </c>
      <c r="B17" s="230"/>
      <c r="C17" s="46"/>
      <c r="D17" s="45" t="s">
        <v>385</v>
      </c>
      <c r="E17" s="46">
        <v>4500000</v>
      </c>
    </row>
    <row r="18" spans="1:5" ht="11.25">
      <c r="A18" s="230"/>
      <c r="B18" s="230"/>
      <c r="C18" s="46"/>
      <c r="D18" s="49" t="s">
        <v>386</v>
      </c>
      <c r="E18" s="43">
        <f>SUM(E19:E20)</f>
        <v>6071280</v>
      </c>
    </row>
    <row r="19" spans="1:5" ht="11.25">
      <c r="A19" s="230"/>
      <c r="B19" s="230"/>
      <c r="C19" s="46"/>
      <c r="D19" s="45" t="s">
        <v>387</v>
      </c>
      <c r="E19" s="46">
        <v>1000000</v>
      </c>
    </row>
    <row r="20" spans="1:5" ht="11.25">
      <c r="A20" s="230"/>
      <c r="B20" s="230"/>
      <c r="C20" s="46"/>
      <c r="D20" s="9" t="s">
        <v>206</v>
      </c>
      <c r="E20" s="46">
        <v>5071280</v>
      </c>
    </row>
    <row r="21" spans="1:5" ht="11.25">
      <c r="A21" s="44" t="s">
        <v>388</v>
      </c>
      <c r="B21" s="43"/>
      <c r="C21" s="43">
        <f>C23+C24+C25</f>
        <v>0</v>
      </c>
      <c r="D21" s="44" t="s">
        <v>389</v>
      </c>
      <c r="E21" s="43">
        <f>E22+E27</f>
        <v>94887000</v>
      </c>
    </row>
    <row r="22" spans="1:5" ht="11.25">
      <c r="A22" s="44" t="s">
        <v>374</v>
      </c>
      <c r="B22" s="43"/>
      <c r="C22" s="43">
        <v>0</v>
      </c>
      <c r="D22" s="44" t="s">
        <v>375</v>
      </c>
      <c r="E22" s="43">
        <f>SUM(E23:E26)</f>
        <v>94887000</v>
      </c>
    </row>
    <row r="23" spans="1:5" ht="11.25">
      <c r="A23" s="45" t="s">
        <v>390</v>
      </c>
      <c r="B23" s="46"/>
      <c r="C23" s="46"/>
      <c r="D23" s="45" t="s">
        <v>391</v>
      </c>
      <c r="E23" s="46">
        <v>2177000</v>
      </c>
    </row>
    <row r="24" spans="1:5" ht="11.25">
      <c r="A24" s="45" t="s">
        <v>392</v>
      </c>
      <c r="B24" s="46"/>
      <c r="C24" s="46"/>
      <c r="D24" s="45" t="s">
        <v>393</v>
      </c>
      <c r="E24" s="46">
        <v>92710000</v>
      </c>
    </row>
    <row r="25" spans="1:9" ht="11.25">
      <c r="A25" s="45" t="s">
        <v>394</v>
      </c>
      <c r="B25" s="46"/>
      <c r="C25" s="46"/>
      <c r="D25" s="45" t="s">
        <v>395</v>
      </c>
      <c r="E25" s="46">
        <v>0</v>
      </c>
      <c r="I25" s="50"/>
    </row>
    <row r="26" spans="1:5" ht="11.25">
      <c r="A26" s="238"/>
      <c r="B26" s="238"/>
      <c r="C26" s="46"/>
      <c r="D26" s="45" t="s">
        <v>396</v>
      </c>
      <c r="E26" s="46"/>
    </row>
    <row r="27" spans="1:5" ht="11.25">
      <c r="A27" s="238"/>
      <c r="B27" s="238"/>
      <c r="C27" s="46"/>
      <c r="D27" s="44" t="s">
        <v>386</v>
      </c>
      <c r="E27" s="43"/>
    </row>
    <row r="28" spans="1:5" ht="11.25">
      <c r="A28" s="238"/>
      <c r="B28" s="238"/>
      <c r="C28" s="46"/>
      <c r="D28" s="51" t="s">
        <v>397</v>
      </c>
      <c r="E28" s="46"/>
    </row>
    <row r="29" spans="1:5" ht="33" customHeight="1">
      <c r="A29" s="237" t="s">
        <v>398</v>
      </c>
      <c r="B29" s="237"/>
      <c r="C29" s="52">
        <f>C11+C21</f>
        <v>206290516</v>
      </c>
      <c r="D29" s="53" t="s">
        <v>399</v>
      </c>
      <c r="E29" s="43">
        <f>E11+E21</f>
        <v>347185462</v>
      </c>
    </row>
    <row r="30" spans="1:5" ht="13.5" customHeight="1">
      <c r="A30" s="237"/>
      <c r="B30" s="237"/>
      <c r="C30" s="52"/>
      <c r="D30" s="53"/>
      <c r="E30" s="43"/>
    </row>
    <row r="31" spans="1:5" ht="11.25">
      <c r="A31" s="238"/>
      <c r="B31" s="238"/>
      <c r="C31" s="46"/>
      <c r="D31" s="42" t="s">
        <v>400</v>
      </c>
      <c r="E31" s="43">
        <f>E29-C29</f>
        <v>140894946</v>
      </c>
    </row>
    <row r="32" spans="1:5" ht="11.25">
      <c r="A32" s="238"/>
      <c r="B32" s="238"/>
      <c r="C32" s="46"/>
      <c r="D32" s="45" t="s">
        <v>401</v>
      </c>
      <c r="E32" s="46">
        <f>E11-C11</f>
        <v>46007946</v>
      </c>
    </row>
    <row r="33" spans="1:5" ht="11.25">
      <c r="A33" s="238"/>
      <c r="B33" s="238"/>
      <c r="C33" s="46"/>
      <c r="D33" s="45" t="s">
        <v>402</v>
      </c>
      <c r="E33" s="46">
        <f>E21-C21</f>
        <v>94887000</v>
      </c>
    </row>
    <row r="34" spans="1:5" ht="11.25">
      <c r="A34" s="238"/>
      <c r="B34" s="238"/>
      <c r="C34" s="46"/>
      <c r="D34" s="45"/>
      <c r="E34" s="46"/>
    </row>
    <row r="35" spans="1:5" ht="11.25">
      <c r="A35" s="42" t="s">
        <v>403</v>
      </c>
      <c r="B35" s="43"/>
      <c r="C35" s="43"/>
      <c r="D35" s="42" t="s">
        <v>404</v>
      </c>
      <c r="E35" s="43"/>
    </row>
    <row r="36" spans="1:5" ht="11.25">
      <c r="A36" s="44" t="s">
        <v>405</v>
      </c>
      <c r="B36" s="43"/>
      <c r="C36" s="43">
        <v>0</v>
      </c>
      <c r="D36" s="45" t="s">
        <v>406</v>
      </c>
      <c r="E36" s="46"/>
    </row>
    <row r="37" spans="1:5" ht="11.25">
      <c r="A37" s="51" t="s">
        <v>407</v>
      </c>
      <c r="B37" s="46"/>
      <c r="C37" s="46">
        <v>50292946</v>
      </c>
      <c r="D37" s="45" t="s">
        <v>408</v>
      </c>
      <c r="E37" s="46"/>
    </row>
    <row r="38" spans="1:5" ht="11.25">
      <c r="A38" s="51" t="s">
        <v>409</v>
      </c>
      <c r="B38" s="46"/>
      <c r="C38" s="46">
        <v>90602000</v>
      </c>
      <c r="D38" s="45"/>
      <c r="E38" s="46"/>
    </row>
    <row r="39" spans="1:5" ht="11.25">
      <c r="A39" s="236"/>
      <c r="B39" s="236"/>
      <c r="C39" s="43"/>
      <c r="D39" s="45"/>
      <c r="E39" s="46"/>
    </row>
    <row r="40" spans="1:5" ht="11.25">
      <c r="A40" s="236"/>
      <c r="B40" s="236"/>
      <c r="C40" s="43"/>
      <c r="D40" s="45"/>
      <c r="E40" s="46"/>
    </row>
    <row r="41" spans="1:5" ht="11.25">
      <c r="A41" s="44" t="s">
        <v>410</v>
      </c>
      <c r="B41" s="43"/>
      <c r="C41" s="43"/>
      <c r="D41" s="51"/>
      <c r="E41" s="46"/>
    </row>
    <row r="42" spans="1:5" ht="11.25">
      <c r="A42" s="51" t="s">
        <v>411</v>
      </c>
      <c r="B42" s="46"/>
      <c r="C42" s="46"/>
      <c r="D42" s="45"/>
      <c r="E42" s="46"/>
    </row>
    <row r="43" spans="1:5" ht="11.25">
      <c r="A43" s="51" t="s">
        <v>412</v>
      </c>
      <c r="B43" s="46"/>
      <c r="C43" s="46"/>
      <c r="D43" s="45"/>
      <c r="E43" s="46"/>
    </row>
    <row r="44" spans="1:5" ht="11.25">
      <c r="A44" s="238"/>
      <c r="B44" s="238"/>
      <c r="C44" s="46"/>
      <c r="D44" s="45"/>
      <c r="E44" s="46"/>
    </row>
    <row r="45" spans="1:5" ht="11.25">
      <c r="A45" s="236"/>
      <c r="B45" s="236"/>
      <c r="C45" s="43"/>
      <c r="D45" s="45"/>
      <c r="E45" s="46"/>
    </row>
    <row r="46" spans="1:5" ht="11.25">
      <c r="A46" s="236"/>
      <c r="B46" s="236"/>
      <c r="C46" s="46"/>
      <c r="D46" s="45"/>
      <c r="E46" s="46"/>
    </row>
    <row r="47" spans="1:5" ht="11.25">
      <c r="A47" s="42" t="s">
        <v>413</v>
      </c>
      <c r="B47" s="43"/>
      <c r="C47" s="43">
        <f>C48+C49</f>
        <v>347185462</v>
      </c>
      <c r="D47" s="42" t="s">
        <v>362</v>
      </c>
      <c r="E47" s="43">
        <f>E48+E49</f>
        <v>347185462</v>
      </c>
    </row>
    <row r="48" spans="1:5" ht="11.25">
      <c r="A48" s="51" t="s">
        <v>414</v>
      </c>
      <c r="B48" s="46"/>
      <c r="C48" s="46">
        <f>C11+C37+C42+C39</f>
        <v>256583462</v>
      </c>
      <c r="D48" s="45" t="s">
        <v>415</v>
      </c>
      <c r="E48" s="46">
        <f>E11</f>
        <v>252298462</v>
      </c>
    </row>
    <row r="49" spans="1:5" ht="11.25">
      <c r="A49" s="51" t="s">
        <v>416</v>
      </c>
      <c r="B49" s="46"/>
      <c r="C49" s="46">
        <f>C21+C38</f>
        <v>90602000</v>
      </c>
      <c r="D49" s="45" t="s">
        <v>417</v>
      </c>
      <c r="E49" s="46">
        <f>E21</f>
        <v>94887000</v>
      </c>
    </row>
  </sheetData>
  <sheetProtection selectLockedCells="1" selectUnlockedCells="1"/>
  <mergeCells count="24">
    <mergeCell ref="A45:B45"/>
    <mergeCell ref="A19:B19"/>
    <mergeCell ref="A20:B20"/>
    <mergeCell ref="A26:B26"/>
    <mergeCell ref="A27:B27"/>
    <mergeCell ref="A28:B28"/>
    <mergeCell ref="A46:B46"/>
    <mergeCell ref="A29:B29"/>
    <mergeCell ref="A30:B30"/>
    <mergeCell ref="A31:B31"/>
    <mergeCell ref="A32:B32"/>
    <mergeCell ref="A33:B33"/>
    <mergeCell ref="A34:B34"/>
    <mergeCell ref="A39:B39"/>
    <mergeCell ref="A40:B40"/>
    <mergeCell ref="A44:B44"/>
    <mergeCell ref="A18:B18"/>
    <mergeCell ref="A1:E1"/>
    <mergeCell ref="A4:E4"/>
    <mergeCell ref="A8:C8"/>
    <mergeCell ref="D8:E8"/>
    <mergeCell ref="A9:B9"/>
    <mergeCell ref="A17:B17"/>
    <mergeCell ref="A3:E3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Windows-felhasználó</cp:lastModifiedBy>
  <cp:lastPrinted>2019-02-11T12:27:21Z</cp:lastPrinted>
  <dcterms:created xsi:type="dcterms:W3CDTF">2015-02-08T18:38:39Z</dcterms:created>
  <dcterms:modified xsi:type="dcterms:W3CDTF">2019-02-18T10:32:21Z</dcterms:modified>
  <cp:category/>
  <cp:version/>
  <cp:contentType/>
  <cp:contentStatus/>
</cp:coreProperties>
</file>