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 firstSheet="5" activeTab="15"/>
  </bookViews>
  <sheets>
    <sheet name="1.mell." sheetId="1" r:id="rId1"/>
    <sheet name="2.mell" sheetId="2" r:id="rId2"/>
    <sheet name="3.mell" sheetId="3" r:id="rId3"/>
    <sheet name="4.mell" sheetId="4" r:id="rId4"/>
    <sheet name="5.mell" sheetId="5" r:id="rId5"/>
    <sheet name="6.mell" sheetId="6" r:id="rId6"/>
    <sheet name="7.mell" sheetId="7" r:id="rId7"/>
    <sheet name="8.mell" sheetId="8" r:id="rId8"/>
    <sheet name="9.mell" sheetId="9" r:id="rId9"/>
    <sheet name="10.mell" sheetId="10" r:id="rId10"/>
    <sheet name="11.mell" sheetId="11" r:id="rId11"/>
    <sheet name="12.mell" sheetId="12" r:id="rId12"/>
    <sheet name="13A.mell" sheetId="13" r:id="rId13"/>
    <sheet name="13B mell." sheetId="16" r:id="rId14"/>
    <sheet name="14.mell" sheetId="14" r:id="rId15"/>
    <sheet name="15 mell." sheetId="17" r:id="rId16"/>
  </sheets>
  <calcPr calcId="145621"/>
</workbook>
</file>

<file path=xl/calcChain.xml><?xml version="1.0" encoding="utf-8"?>
<calcChain xmlns="http://schemas.openxmlformats.org/spreadsheetml/2006/main">
  <c r="L14" i="9" l="1"/>
  <c r="K14" i="9"/>
  <c r="J14" i="9"/>
  <c r="I14" i="9"/>
  <c r="H14" i="9"/>
  <c r="G14" i="9"/>
  <c r="F14" i="9"/>
  <c r="E14" i="9"/>
  <c r="D14" i="9"/>
  <c r="C14" i="9"/>
  <c r="L24" i="7"/>
  <c r="K24" i="7"/>
  <c r="J24" i="7"/>
  <c r="I24" i="7"/>
  <c r="H24" i="7"/>
  <c r="G24" i="7"/>
  <c r="F24" i="7"/>
  <c r="E24" i="7"/>
  <c r="D24" i="7"/>
  <c r="E19" i="7"/>
  <c r="D19" i="7"/>
  <c r="L7" i="7"/>
  <c r="K7" i="7"/>
  <c r="J7" i="7"/>
  <c r="I7" i="7"/>
  <c r="H7" i="7"/>
  <c r="G7" i="7"/>
  <c r="F7" i="7"/>
  <c r="E7" i="7"/>
  <c r="D7" i="7"/>
  <c r="D42" i="7" s="1"/>
  <c r="L63" i="10"/>
  <c r="K63" i="10"/>
  <c r="J63" i="10"/>
  <c r="I63" i="10"/>
  <c r="H63" i="10"/>
  <c r="E63" i="10" s="1"/>
  <c r="G63" i="10"/>
  <c r="F62" i="10"/>
  <c r="F61" i="10"/>
  <c r="F60" i="10"/>
  <c r="F59" i="10"/>
  <c r="F58" i="10"/>
  <c r="F57" i="10"/>
  <c r="F56" i="10"/>
  <c r="F55" i="10"/>
  <c r="E55" i="10"/>
  <c r="F54" i="10"/>
  <c r="F53" i="10"/>
  <c r="F52" i="10"/>
  <c r="F51" i="10"/>
  <c r="E51" i="10"/>
  <c r="F50" i="10"/>
  <c r="E50" i="10"/>
  <c r="F49" i="10"/>
  <c r="F48" i="10"/>
  <c r="F47" i="10"/>
  <c r="F46" i="10"/>
  <c r="F45" i="10"/>
  <c r="F44" i="10"/>
  <c r="F43" i="10"/>
  <c r="E43" i="10"/>
  <c r="F42" i="10"/>
  <c r="F41" i="10"/>
  <c r="F40" i="10"/>
  <c r="E39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E33" i="10" s="1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F33" i="10" s="1"/>
  <c r="E8" i="10"/>
  <c r="D23" i="17"/>
  <c r="C23" i="17"/>
  <c r="E8" i="17"/>
  <c r="E23" i="17" s="1"/>
  <c r="E20" i="16"/>
  <c r="A19" i="16"/>
  <c r="A20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9" i="16"/>
  <c r="A72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13" i="13"/>
  <c r="D50" i="5"/>
  <c r="C50" i="5"/>
  <c r="C42" i="5"/>
  <c r="B42" i="5"/>
  <c r="B40" i="5" s="1"/>
  <c r="C40" i="5"/>
  <c r="B33" i="5"/>
  <c r="D26" i="5"/>
  <c r="C17" i="5"/>
  <c r="B17" i="5"/>
  <c r="C11" i="5"/>
  <c r="C7" i="5" s="1"/>
  <c r="C26" i="5" s="1"/>
  <c r="B11" i="5"/>
  <c r="D7" i="5"/>
  <c r="B7" i="5"/>
  <c r="B26" i="5" s="1"/>
  <c r="E95" i="4"/>
  <c r="D95" i="4"/>
  <c r="C95" i="4"/>
  <c r="B95" i="4"/>
  <c r="E88" i="4"/>
  <c r="D88" i="4"/>
  <c r="D101" i="4" s="1"/>
  <c r="C88" i="4"/>
  <c r="C101" i="4" s="1"/>
  <c r="B88" i="4"/>
  <c r="B71" i="4" s="1"/>
  <c r="B101" i="4" s="1"/>
  <c r="E82" i="4"/>
  <c r="E72" i="4"/>
  <c r="E101" i="4" s="1"/>
  <c r="B65" i="4"/>
  <c r="B64" i="4" s="1"/>
  <c r="D64" i="4"/>
  <c r="C64" i="4"/>
  <c r="B59" i="4"/>
  <c r="B48" i="4"/>
  <c r="D43" i="4"/>
  <c r="D33" i="4" s="1"/>
  <c r="C43" i="4"/>
  <c r="B43" i="4"/>
  <c r="B33" i="4" s="1"/>
  <c r="D34" i="4"/>
  <c r="C34" i="4"/>
  <c r="C33" i="4" s="1"/>
  <c r="B34" i="4"/>
  <c r="E33" i="4"/>
  <c r="E27" i="4"/>
  <c r="C27" i="4"/>
  <c r="B27" i="4"/>
  <c r="B13" i="4"/>
  <c r="B11" i="4" s="1"/>
  <c r="B10" i="4" s="1"/>
  <c r="B9" i="4" s="1"/>
  <c r="E11" i="4"/>
  <c r="E10" i="4"/>
  <c r="E9" i="4" s="1"/>
  <c r="E70" i="4" s="1"/>
  <c r="D10" i="4"/>
  <c r="C10" i="4"/>
  <c r="D9" i="4"/>
  <c r="C9" i="4"/>
  <c r="D43" i="2"/>
  <c r="C43" i="2"/>
  <c r="D31" i="2"/>
  <c r="D58" i="2" s="1"/>
  <c r="C31" i="2"/>
  <c r="C58" i="2" s="1"/>
  <c r="C19" i="2"/>
  <c r="D14" i="2"/>
  <c r="D9" i="2"/>
  <c r="D29" i="2" s="1"/>
  <c r="C9" i="2"/>
  <c r="C29" i="2" s="1"/>
  <c r="C70" i="4" l="1"/>
  <c r="E42" i="7"/>
  <c r="F63" i="10"/>
  <c r="D70" i="4"/>
  <c r="B8" i="4"/>
  <c r="B70" i="4" s="1"/>
  <c r="C18" i="3"/>
</calcChain>
</file>

<file path=xl/sharedStrings.xml><?xml version="1.0" encoding="utf-8"?>
<sst xmlns="http://schemas.openxmlformats.org/spreadsheetml/2006/main" count="1087" uniqueCount="707">
  <si>
    <t>1. melléklet 2/2016. (III.11.) Önkormányzati rendelethez</t>
  </si>
  <si>
    <t>Böhönye Község Önkormányzata Képviselő-testületének</t>
  </si>
  <si>
    <t>az önkormányzat 2016. évi költségvetéséről</t>
  </si>
  <si>
    <t>Az önkormányzat Címrendje</t>
  </si>
  <si>
    <t>1. Böhönye Község Önkormányzata</t>
  </si>
  <si>
    <t>2. Az Önkormányzat költségvetési szerve</t>
  </si>
  <si>
    <t>Böhönyei Közös Önkormányzati Hivatal</t>
  </si>
  <si>
    <t>3. Nem költségvetési szervi formában működő egységek</t>
  </si>
  <si>
    <t>Község Város gazdálkodás ( Kommunális csoport)</t>
  </si>
  <si>
    <t>Könyvtár Művelődési ház</t>
  </si>
  <si>
    <t>2. melléklet 2/2016. (III.11.) Önkormányzati rendelethez</t>
  </si>
  <si>
    <t>e Ft-ban</t>
  </si>
  <si>
    <t>A;</t>
  </si>
  <si>
    <t>Ssz.</t>
  </si>
  <si>
    <t>B;</t>
  </si>
  <si>
    <t>Megnevezés</t>
  </si>
  <si>
    <t>C;</t>
  </si>
  <si>
    <t xml:space="preserve">2016. évi </t>
  </si>
  <si>
    <t>eredeti előirányzat</t>
  </si>
  <si>
    <t>1.</t>
  </si>
  <si>
    <t>Működési bevételek</t>
  </si>
  <si>
    <t>71.957</t>
  </si>
  <si>
    <t>2.</t>
  </si>
  <si>
    <t>Ezen belül:- intézményi működési bevétel</t>
  </si>
  <si>
    <t>13.607</t>
  </si>
  <si>
    <t>3.</t>
  </si>
  <si>
    <t xml:space="preserve">  - sajátos működési bevétel</t>
  </si>
  <si>
    <t>58.350</t>
  </si>
  <si>
    <t>4.</t>
  </si>
  <si>
    <t>Támogatások</t>
  </si>
  <si>
    <t>226.189</t>
  </si>
  <si>
    <t>5.</t>
  </si>
  <si>
    <t>Támogatásértékű működési bevételek</t>
  </si>
  <si>
    <t>63.819</t>
  </si>
  <si>
    <t>6.</t>
  </si>
  <si>
    <t>Támogatásértékű felhalmozási bevételek</t>
  </si>
  <si>
    <t>2.070</t>
  </si>
  <si>
    <t>7.</t>
  </si>
  <si>
    <t>Felhalmozás és tőke jell.bev.</t>
  </si>
  <si>
    <t>15.578</t>
  </si>
  <si>
    <t>8.</t>
  </si>
  <si>
    <t>Előző évek maradványa</t>
  </si>
  <si>
    <t>112.364</t>
  </si>
  <si>
    <t>9.</t>
  </si>
  <si>
    <t>Tám. kölcsönök visszatérülése</t>
  </si>
  <si>
    <t>10.</t>
  </si>
  <si>
    <t>Hitel ( működési célú )</t>
  </si>
  <si>
    <t>11.</t>
  </si>
  <si>
    <t>Bevételek összesen:</t>
  </si>
  <si>
    <t>492.227</t>
  </si>
  <si>
    <t>12.</t>
  </si>
  <si>
    <t>Személyi jellegű kiadások</t>
  </si>
  <si>
    <t>73.655</t>
  </si>
  <si>
    <t>13.</t>
  </si>
  <si>
    <t>Munkaadókat terhelő járulékok</t>
  </si>
  <si>
    <t>12.353</t>
  </si>
  <si>
    <t>14.</t>
  </si>
  <si>
    <t>Dologi kiadás</t>
  </si>
  <si>
    <t>64.499</t>
  </si>
  <si>
    <t>15.</t>
  </si>
  <si>
    <t>Ellátottak pénzbeli juttatásai</t>
  </si>
  <si>
    <t>28.376</t>
  </si>
  <si>
    <t>16.</t>
  </si>
  <si>
    <t>Egyéb működési c.tám.</t>
  </si>
  <si>
    <t>160.877</t>
  </si>
  <si>
    <t>17.</t>
  </si>
  <si>
    <t>Elvonások, visszafizetések</t>
  </si>
  <si>
    <t>4.451</t>
  </si>
  <si>
    <t>18.</t>
  </si>
  <si>
    <t>Speciális célú támogatások</t>
  </si>
  <si>
    <t>19.</t>
  </si>
  <si>
    <t>Általános tartalék</t>
  </si>
  <si>
    <t>52.749</t>
  </si>
  <si>
    <t>20.</t>
  </si>
  <si>
    <t>21.</t>
  </si>
  <si>
    <t>Felhalmozási célú kiadás</t>
  </si>
  <si>
    <t>8.570</t>
  </si>
  <si>
    <t>Céltartalék</t>
  </si>
  <si>
    <t>34.317</t>
  </si>
  <si>
    <t>23.</t>
  </si>
  <si>
    <t>Kiadások összesen:</t>
  </si>
  <si>
    <t>438.547</t>
  </si>
  <si>
    <t>24.</t>
  </si>
  <si>
    <t>Finanszírozási kiadások</t>
  </si>
  <si>
    <t>52.380</t>
  </si>
  <si>
    <t>25.</t>
  </si>
  <si>
    <t>22.</t>
  </si>
  <si>
    <t>3. melléklet 2/2016. (III.11.) Önkormányzati rendelethez</t>
  </si>
  <si>
    <t>Maradvány</t>
  </si>
  <si>
    <t>Működési cél</t>
  </si>
  <si>
    <t>Összesen:</t>
  </si>
  <si>
    <t>Ebből:</t>
  </si>
  <si>
    <t>Önkormányzat Vizi közmű fejlsz. alszámla</t>
  </si>
  <si>
    <t>(67000124-10005037 2015. dec.31. állapot)</t>
  </si>
  <si>
    <t>Környezetvédelmi Alap</t>
  </si>
  <si>
    <t>(67000124-11025045 2015. dec.31. állapot)</t>
  </si>
  <si>
    <t>4. melléklet 2/2016. (III.11.) Önkormányzati rendelethez</t>
  </si>
  <si>
    <t>2015. évi eredeti előirányzat</t>
  </si>
  <si>
    <t>I. Működési bevételek</t>
  </si>
  <si>
    <t>Intézményi működési bevételek</t>
  </si>
  <si>
    <t>Hatósági jogkörhöz köthető működési bevételek</t>
  </si>
  <si>
    <t>Igazgatási szolgáltatási díj</t>
  </si>
  <si>
    <t>Egyéb saját bevételek</t>
  </si>
  <si>
    <t>Áru- és készletértékesítés</t>
  </si>
  <si>
    <t>3.145</t>
  </si>
  <si>
    <t>Szolgáltatások ellenértéke</t>
  </si>
  <si>
    <t>Egyéb sajátos bevételek</t>
  </si>
  <si>
    <t>Továbbszámlázott szolgáltatások ellenértéke</t>
  </si>
  <si>
    <t>2.100</t>
  </si>
  <si>
    <t>Bérleti és lízing díj bevétel</t>
  </si>
  <si>
    <t>Intézményi ellátási díj</t>
  </si>
  <si>
    <t>Áfa bevételek,- visszatérülések</t>
  </si>
  <si>
    <t>6.162</t>
  </si>
  <si>
    <t>Önkormányzat sajátos működési bevételei</t>
  </si>
  <si>
    <t>Illetékék</t>
  </si>
  <si>
    <t>Helyi adók</t>
  </si>
  <si>
    <t>53.350</t>
  </si>
  <si>
    <t>Kommunális adó</t>
  </si>
  <si>
    <t>5.200</t>
  </si>
  <si>
    <t>Iparűzési adó</t>
  </si>
  <si>
    <t>44.300</t>
  </si>
  <si>
    <t>Építményadó</t>
  </si>
  <si>
    <t>1.750</t>
  </si>
  <si>
    <t>Telekadó</t>
  </si>
  <si>
    <t>1.600</t>
  </si>
  <si>
    <t>Átengedett központi adók</t>
  </si>
  <si>
    <t>4.500</t>
  </si>
  <si>
    <t>SZJA helyben maradó része</t>
  </si>
  <si>
    <t>Jövedelemkülönbség mérséklése</t>
  </si>
  <si>
    <t>Termőföld bérbeadásából szár.jöv.adó</t>
  </si>
  <si>
    <t>Gépjárműadó átengedett rész</t>
  </si>
  <si>
    <t>Átengedett egyéb központi adók</t>
  </si>
  <si>
    <t>Bírságok, pótlékok és egyéb sajátos bevételek</t>
  </si>
  <si>
    <t>Pótlékok, bírságok( helyi-, gépjárműadó)</t>
  </si>
  <si>
    <t>II. Támogatások</t>
  </si>
  <si>
    <t>Önkormányzat költségvetési támogatása</t>
  </si>
  <si>
    <t>39.892</t>
  </si>
  <si>
    <t>Zöldterület fennt.</t>
  </si>
  <si>
    <t>7.397</t>
  </si>
  <si>
    <t>Közvilágítás</t>
  </si>
  <si>
    <t>7.936</t>
  </si>
  <si>
    <t>Köztemető</t>
  </si>
  <si>
    <t>1.999</t>
  </si>
  <si>
    <t>Közutak</t>
  </si>
  <si>
    <t>3.196</t>
  </si>
  <si>
    <t>Könyvtár</t>
  </si>
  <si>
    <t>2.674</t>
  </si>
  <si>
    <t>Lakott külter.</t>
  </si>
  <si>
    <t>Gyermekétk.</t>
  </si>
  <si>
    <t>Egyéb önk.tám.</t>
  </si>
  <si>
    <t>6.334</t>
  </si>
  <si>
    <t>III. Felhalmozási és tőke jellegű bevételek</t>
  </si>
  <si>
    <t>Tárgyi eszközök, immateriális javak értékesítése</t>
  </si>
  <si>
    <t>Önkormányzatok sajátos felhalm. és tőkebev.</t>
  </si>
  <si>
    <t>Egyéb önk. vagyon bérbeadásából szárm.bev.</t>
  </si>
  <si>
    <t>Koncessziós díj</t>
  </si>
  <si>
    <t>IV. Támogatásértékű bevételek</t>
  </si>
  <si>
    <t>Központi költségvetési szervtől</t>
  </si>
  <si>
    <t>60.514</t>
  </si>
  <si>
    <t>Helyi önk. és költségvetési szerveitől</t>
  </si>
  <si>
    <t>Társulástól</t>
  </si>
  <si>
    <t>2.375</t>
  </si>
  <si>
    <t>Többcélú kistérségi társulástól</t>
  </si>
  <si>
    <t>V. Végleges átvett pénzeszközök</t>
  </si>
  <si>
    <t>Működési célú pénzeszközát.ÁHT. kívül</t>
  </si>
  <si>
    <t>Felhalmozási célú pé. Átvétel ÁHT.kívül</t>
  </si>
  <si>
    <t>VI. Támogatási kölcsönök visszatérülése</t>
  </si>
  <si>
    <t>Költségvetési bevételek összesen</t>
  </si>
  <si>
    <t>VII. Költségvetési hiány finanszírozására szolgáló pénzforgalom nélküli bevételek</t>
  </si>
  <si>
    <t>Előző évek ei.maradványának működési c.igény.</t>
  </si>
  <si>
    <t>Előző évek ei.maradványának felh. c.igény.</t>
  </si>
  <si>
    <t>VIII. Értékpapír ért.bevétele</t>
  </si>
  <si>
    <t>IX. Kötvénykibocsátásának bevétele</t>
  </si>
  <si>
    <t>X. Hitelek</t>
  </si>
  <si>
    <t>Működési célú hitel felvétele</t>
  </si>
  <si>
    <t>Rövid lej. hitel felvétele</t>
  </si>
  <si>
    <t>Hosszú lej. hitel felvétele</t>
  </si>
  <si>
    <t>Felhalmozási célú hitel felvétele</t>
  </si>
  <si>
    <t>Bevételek összesen</t>
  </si>
  <si>
    <t>5. melléklet 2/2016. (III.11.) Önkormányzati rendelethez</t>
  </si>
  <si>
    <t>Működési kiadások</t>
  </si>
  <si>
    <t>344.211</t>
  </si>
  <si>
    <t>Személyi jellegű</t>
  </si>
  <si>
    <t>Dologi jellegű kiadások</t>
  </si>
  <si>
    <t>Egyéb működési célú támogatások</t>
  </si>
  <si>
    <t>Elvonások, visszafiz.köt.</t>
  </si>
  <si>
    <t>Felhalmozási kiadások</t>
  </si>
  <si>
    <t>Beruházások</t>
  </si>
  <si>
    <t>Felújítások</t>
  </si>
  <si>
    <t>Lakástámogatás</t>
  </si>
  <si>
    <t>Lakásépítés</t>
  </si>
  <si>
    <t>Államháztartáson kívülre irányuló fejl.ber.</t>
  </si>
  <si>
    <t>Kölcsönök</t>
  </si>
  <si>
    <t>Működési tartalék</t>
  </si>
  <si>
    <t>2016. évi eredeti előirányzat</t>
  </si>
  <si>
    <t>Közfoglalkoztatás</t>
  </si>
  <si>
    <t>6.500</t>
  </si>
  <si>
    <t>D;</t>
  </si>
  <si>
    <t>Böhönye Község Önkormányzatának Képviselő-testülete</t>
  </si>
  <si>
    <t>kormányzati funkció</t>
  </si>
  <si>
    <t>Intézmény/kormányzati funkció</t>
  </si>
  <si>
    <t>Összes kiadás</t>
  </si>
  <si>
    <t>Ebből</t>
  </si>
  <si>
    <t>Személyi juttatás</t>
  </si>
  <si>
    <t>E;</t>
  </si>
  <si>
    <t>Munkaadókat terhelő jár.</t>
  </si>
  <si>
    <t>F;</t>
  </si>
  <si>
    <t>Ellátottak pénzbeli jutt.</t>
  </si>
  <si>
    <t>Egyéb műk.célú tám.</t>
  </si>
  <si>
    <t>Tervezett előirányzatai</t>
  </si>
  <si>
    <t>Önkormányzati igazgatás</t>
  </si>
  <si>
    <t>32.799</t>
  </si>
  <si>
    <t>9.505</t>
  </si>
  <si>
    <t>2.362</t>
  </si>
  <si>
    <t>7.350</t>
  </si>
  <si>
    <t>Köztemető fennt.</t>
  </si>
  <si>
    <t>Önk. vagyon gazd.</t>
  </si>
  <si>
    <t>2.921</t>
  </si>
  <si>
    <t>Tűz. és hat.</t>
  </si>
  <si>
    <t>61.174</t>
  </si>
  <si>
    <t>50.800</t>
  </si>
  <si>
    <t>6.437</t>
  </si>
  <si>
    <t>3.937</t>
  </si>
  <si>
    <t>Nem v. hull.</t>
  </si>
  <si>
    <t>Szennyvíz</t>
  </si>
  <si>
    <t>Víztermelés</t>
  </si>
  <si>
    <t>1.158</t>
  </si>
  <si>
    <t>Zöldterület</t>
  </si>
  <si>
    <t>Község városgazd(komm.csoport)</t>
  </si>
  <si>
    <t>20.116</t>
  </si>
  <si>
    <t>8.880</t>
  </si>
  <si>
    <t>2.348</t>
  </si>
  <si>
    <t>Háziorvosi alapell.</t>
  </si>
  <si>
    <t>1.270</t>
  </si>
  <si>
    <t>Fogorvosi alapell.</t>
  </si>
  <si>
    <t>Család és nővéd.</t>
  </si>
  <si>
    <t>Település eü.</t>
  </si>
  <si>
    <t>Sport műk.</t>
  </si>
  <si>
    <t>6.586</t>
  </si>
  <si>
    <t>2.235</t>
  </si>
  <si>
    <t>Közművelődés</t>
  </si>
  <si>
    <t>5.982</t>
  </si>
  <si>
    <t>Gyermekétk., óvoda</t>
  </si>
  <si>
    <t>157.578</t>
  </si>
  <si>
    <t>Idősek nepp.ell.</t>
  </si>
  <si>
    <t>2.413</t>
  </si>
  <si>
    <t>Gyermekjóléti</t>
  </si>
  <si>
    <t>Szociális étk.</t>
  </si>
  <si>
    <t>Egyes szoc.ell.</t>
  </si>
  <si>
    <t>Működési kiadás összesen</t>
  </si>
  <si>
    <t>Szakfeladat</t>
  </si>
  <si>
    <t>Intézmény/szakfeladat</t>
  </si>
  <si>
    <t>Egyéb felhalmozási kiadás</t>
  </si>
  <si>
    <t>Lakásépítések</t>
  </si>
  <si>
    <t>Áht. kívülre irányuló fejl.ber.</t>
  </si>
  <si>
    <t>Község városgazd</t>
  </si>
  <si>
    <t>Felhalmozási kiadás</t>
  </si>
  <si>
    <t>11. melléklet 2/2016. (III.11.) Önkormányzati rendelethez</t>
  </si>
  <si>
    <t>Böhönye Község Önkormányzatának bevételei és kiadásai az önként és kötelező feladatok szerinti megoszlásban</t>
  </si>
  <si>
    <t>2016. évi tervezett előirányzat</t>
  </si>
  <si>
    <t>Kötelező feladatok</t>
  </si>
  <si>
    <t>Önként vállalt feladatok</t>
  </si>
  <si>
    <t>2.000</t>
  </si>
  <si>
    <t>2.100,</t>
  </si>
  <si>
    <t>Működési c.kamatbev.</t>
  </si>
  <si>
    <t>53.850</t>
  </si>
  <si>
    <t>Talajt.díj</t>
  </si>
  <si>
    <t>Önk.hiv.műk.</t>
  </si>
  <si>
    <t>Szociális fel., gyermekétk.</t>
  </si>
  <si>
    <t>156.488</t>
  </si>
  <si>
    <t>3.305</t>
  </si>
  <si>
    <t xml:space="preserve">2013. évi CCXXX. törvény IV. pontja alapján benyújtható pályázat a hiány pótlására </t>
  </si>
  <si>
    <t>346.358</t>
  </si>
  <si>
    <t>145.869</t>
  </si>
  <si>
    <t>22.855</t>
  </si>
  <si>
    <t>Ebből „START” pályázatú közf.</t>
  </si>
  <si>
    <t>5.936</t>
  </si>
  <si>
    <t>6.417</t>
  </si>
  <si>
    <t>60.562</t>
  </si>
  <si>
    <t>Ebből versenysport</t>
  </si>
  <si>
    <t>Ebből „ START” pály.közf.</t>
  </si>
  <si>
    <t>93.810</t>
  </si>
  <si>
    <t>67.067</t>
  </si>
  <si>
    <t>Működési célú tartalék</t>
  </si>
  <si>
    <t>Finanszírozási célú kiadás</t>
  </si>
  <si>
    <t>12. melléklet 2/2016. (III.11.) Önkormányzati rendelethez</t>
  </si>
  <si>
    <t>Böhönye Község Önkormányzatának 2017-2018-2019 tervezett előirányzatai</t>
  </si>
  <si>
    <t xml:space="preserve">2017. évi </t>
  </si>
  <si>
    <t xml:space="preserve">2018. évi </t>
  </si>
  <si>
    <t xml:space="preserve">2019. évi </t>
  </si>
  <si>
    <t>74.115</t>
  </si>
  <si>
    <t>74.685</t>
  </si>
  <si>
    <t>75.368</t>
  </si>
  <si>
    <t>14.015</t>
  </si>
  <si>
    <t>14.435</t>
  </si>
  <si>
    <t>14.868</t>
  </si>
  <si>
    <t>60.100</t>
  </si>
  <si>
    <t>60.250</t>
  </si>
  <si>
    <t>60.500</t>
  </si>
  <si>
    <t>16.650</t>
  </si>
  <si>
    <t>16.700</t>
  </si>
  <si>
    <t>16.750</t>
  </si>
  <si>
    <t>115.735</t>
  </si>
  <si>
    <t>119.207</t>
  </si>
  <si>
    <t>122.783</t>
  </si>
  <si>
    <t>498.578</t>
  </si>
  <si>
    <t>502.670</t>
  </si>
  <si>
    <t>506.979</t>
  </si>
  <si>
    <t>75.865</t>
  </si>
  <si>
    <t>78.140</t>
  </si>
  <si>
    <t>80.484</t>
  </si>
  <si>
    <t>12.723</t>
  </si>
  <si>
    <t>13.105</t>
  </si>
  <si>
    <t>13.498</t>
  </si>
  <si>
    <t>66.433</t>
  </si>
  <si>
    <t>68.426</t>
  </si>
  <si>
    <t>70.479</t>
  </si>
  <si>
    <t>29.227</t>
  </si>
  <si>
    <t>30.105</t>
  </si>
  <si>
    <t>31.007</t>
  </si>
  <si>
    <t>165.703</t>
  </si>
  <si>
    <t>170.674</t>
  </si>
  <si>
    <t>175.794</t>
  </si>
  <si>
    <t>51.449</t>
  </si>
  <si>
    <t>52.992</t>
  </si>
  <si>
    <t>54.582</t>
  </si>
  <si>
    <t>56.219</t>
  </si>
  <si>
    <t>42.887</t>
  </si>
  <si>
    <t>40.345</t>
  </si>
  <si>
    <t>30.689</t>
  </si>
  <si>
    <t>20.840</t>
  </si>
  <si>
    <t>443.288</t>
  </si>
  <si>
    <t>445.721</t>
  </si>
  <si>
    <t>448.321</t>
  </si>
  <si>
    <t>53.680</t>
  </si>
  <si>
    <t>55.290</t>
  </si>
  <si>
    <t>56.949</t>
  </si>
  <si>
    <t>58.658</t>
  </si>
  <si>
    <t>Felhalmozási bevételek</t>
  </si>
  <si>
    <t>14. melléklet 2/2016. (III.11.) Önkormányzati rendelethez</t>
  </si>
  <si>
    <t xml:space="preserve">A költségvetési hiány belső finanszírozására szolgáló </t>
  </si>
  <si>
    <t>előző évek költségvetési maradványa</t>
  </si>
  <si>
    <t>2015. évi tervezett előirányzat</t>
  </si>
  <si>
    <t>Költségvetési hiány</t>
  </si>
  <si>
    <t>Előző évek költségvetési maradványa</t>
  </si>
  <si>
    <t>Böhönye Község Önkormányzatának 2016. évi összevont bevételeinek  és kiadásainak módosítása</t>
  </si>
  <si>
    <t>Böhönye Község Önkormányzatának összevont bevételei  és kiadásai</t>
  </si>
  <si>
    <t>2016. évi módosított előirányzat 2016.06.30.</t>
  </si>
  <si>
    <t>2016. évi tervezett módosítás 2016.12.31.</t>
  </si>
  <si>
    <t xml:space="preserve">A. Költségvetési bevételek </t>
  </si>
  <si>
    <t>I. Működési költségvetési bevételek</t>
  </si>
  <si>
    <t>1.Működési célú támogatások államháztartáson belülről</t>
  </si>
  <si>
    <t>2. Közhatalmi bevételek</t>
  </si>
  <si>
    <t>3. Működési bevételek</t>
  </si>
  <si>
    <t>4. Működési célú átvett pénzeszközök</t>
  </si>
  <si>
    <t>II. Felhalmozási költségvetési bevételek</t>
  </si>
  <si>
    <t>1. Felhalmozási célú támogatások államháztartáson belülről</t>
  </si>
  <si>
    <t>2. Felhalmozási bevételek</t>
  </si>
  <si>
    <t>3. Felhalmozási célú átvett pénzeszközök</t>
  </si>
  <si>
    <t>B. Finanszírozási bevételek</t>
  </si>
  <si>
    <t>I.  Belföldi finanszírozás bevételei</t>
  </si>
  <si>
    <t xml:space="preserve">1. Előző év költségvetési maradványának igénybevétele (belső finanszírozás) </t>
  </si>
  <si>
    <t>1.1. Működési célú</t>
  </si>
  <si>
    <t>1.2. Felhalmozási célú</t>
  </si>
  <si>
    <t>2. Hitel, kölcsön felvétel (külső finanszírozás)</t>
  </si>
  <si>
    <t xml:space="preserve">2.1. Működési célú </t>
  </si>
  <si>
    <t xml:space="preserve">2.2. Felhalmozási célú </t>
  </si>
  <si>
    <t>II. Külföldi finanszírozás bevételei</t>
  </si>
  <si>
    <t>III. Böhönyei Közös Önkormányzati Hivatal intézményfinanszírozása</t>
  </si>
  <si>
    <t>IV. Államháztartáson belüli megelőlegezések visszafizetése</t>
  </si>
  <si>
    <t xml:space="preserve">A. Költségvetési kiadások </t>
  </si>
  <si>
    <t xml:space="preserve">I. Működési költségvetési kiadások </t>
  </si>
  <si>
    <t>1. Személyi juttatások</t>
  </si>
  <si>
    <t>2.  Munkaadókat terhelő járulékok és szociális hozzájárulási adó</t>
  </si>
  <si>
    <t>3. Dologi kiadások</t>
  </si>
  <si>
    <t>4. Ellátottak pénzbeli juttatásai</t>
  </si>
  <si>
    <t>5. Egyéb működési célú kiadások</t>
  </si>
  <si>
    <t>5.1. Működési célú támogatások</t>
  </si>
  <si>
    <t xml:space="preserve">5.2. Elvonások és befizetések </t>
  </si>
  <si>
    <t>5.3. Általános tartalék</t>
  </si>
  <si>
    <t>5.4. Működési célú tartalék</t>
  </si>
  <si>
    <t>5.5 Céltartalék</t>
  </si>
  <si>
    <t>5.6 Vizi közmű fejl.</t>
  </si>
  <si>
    <t xml:space="preserve">II. Felhalmozási költségvetési kiadások </t>
  </si>
  <si>
    <t>1. Beruházások</t>
  </si>
  <si>
    <t>2. Felújítások</t>
  </si>
  <si>
    <t>3. Egyéb felhalmozási célú kiadások</t>
  </si>
  <si>
    <t>3.1. Felhalmozási célú pénzeszközátadás</t>
  </si>
  <si>
    <t>3.2. Felhalmozási célú visszatérítendő támogatások, kölcsönök nyújtása áht-n kívülre</t>
  </si>
  <si>
    <t>3.3. Felhalmozási célú tartalék</t>
  </si>
  <si>
    <t>B. Finanszírozási kiadások</t>
  </si>
  <si>
    <t>I.  Belföldi finanszírozás kiadásai</t>
  </si>
  <si>
    <t>1. Hitel-, kölcsöntörlesztés</t>
  </si>
  <si>
    <t>II. Külföldi finanszírozás kiadásai</t>
  </si>
  <si>
    <t>Kiadások összesen</t>
  </si>
  <si>
    <t xml:space="preserve">Böhönye Község Önkormányzatának </t>
  </si>
  <si>
    <t>2016. évi működési bevételeinek és kiadásainak alakulása</t>
  </si>
  <si>
    <t>ezer Ft-ban</t>
  </si>
  <si>
    <t>Működési bevételek - kiadások</t>
  </si>
  <si>
    <t>A. Működési költségvetési bevételek</t>
  </si>
  <si>
    <t>I. Működési célú támogatások államháztartáson belülről</t>
  </si>
  <si>
    <t>1. Önkormányzatok működési támogatásai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</si>
  <si>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</si>
  <si>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</si>
  <si>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</si>
  <si>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</si>
  <si>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</si>
  <si>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</si>
  <si>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</si>
  <si>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</si>
  <si>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</si>
  <si>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</si>
  <si>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</si>
  <si>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 xml:space="preserve">1.2. Települési önkormányzatok egyes köznevelési feladatainak támogatása </t>
  </si>
  <si>
    <t xml:space="preserve">1.3. Települési önkormányzatok szociális gyermekjóléti és gyermekétkeztetési  feladatainak támogatása </t>
  </si>
  <si>
    <t xml:space="preserve">1.4. Települési önkormányzatok kulturális feladatainak támogatása </t>
  </si>
  <si>
    <t>1.5. Működési célú költségvetési támogatások és kiegészítő támogatások</t>
  </si>
  <si>
    <t>1.6. Elszámolásból származó bevétel</t>
  </si>
  <si>
    <t xml:space="preserve">2. Egyéb működési célú támogatások bevételei államháztartáson belülről </t>
  </si>
  <si>
    <t>2.1. OEP finanszírozás (védőnői szolgálat)</t>
  </si>
  <si>
    <t>2.2. Helyi önkormányzatoktól (KÖH)</t>
  </si>
  <si>
    <t>2.3. Pénzeszközátvétel (Társulástól)</t>
  </si>
  <si>
    <t>2.4.  Közfoglalkoztatás támogatása SMJH Munkaügyi Kirendeltségtől</t>
  </si>
  <si>
    <t>2.5. Fejezeti kezelésű előirányzatok</t>
  </si>
  <si>
    <t>II. Közhatalmi bevételek</t>
  </si>
  <si>
    <t>1. Vagyoni típusú adók</t>
  </si>
  <si>
    <t xml:space="preserve">1.1. Építményadó </t>
  </si>
  <si>
    <t>1.2. Kommunális adó</t>
  </si>
  <si>
    <t>1.3. Telekadó</t>
  </si>
  <si>
    <t>2. Értékesítési és forgalmi adók</t>
  </si>
  <si>
    <t>2.1 Iparűzési adó</t>
  </si>
  <si>
    <t>3. Gépjárműadó (40 %-a)</t>
  </si>
  <si>
    <t xml:space="preserve">4. Egyéb áruhasználati és szolgáltatási adók </t>
  </si>
  <si>
    <t>4.1. Talajterhelési díj</t>
  </si>
  <si>
    <t xml:space="preserve">5. Egyéb közhatalmi bevételek </t>
  </si>
  <si>
    <t>5.1. Adópótlék, adóbírság</t>
  </si>
  <si>
    <t>5.2. Helyszíni bírság, közterület-felügyelet által kiszabott bírság</t>
  </si>
  <si>
    <t>5.3. Igazgatási szolgáltatási díjak</t>
  </si>
  <si>
    <t>6. Termőföld bérbeadás</t>
  </si>
  <si>
    <t>III. Működési bevételek</t>
  </si>
  <si>
    <t>1. Készletértékesítés ellenértéke</t>
  </si>
  <si>
    <t xml:space="preserve">2. Szolgáltatások ellenértéke </t>
  </si>
  <si>
    <t xml:space="preserve">3. Közvetített szolgáltatások ellenértéke </t>
  </si>
  <si>
    <t>4. Tulajdonosi bevételek</t>
  </si>
  <si>
    <t>5. Ellátási díjak</t>
  </si>
  <si>
    <t>6. Kiszámlázott általános forgalmi adó</t>
  </si>
  <si>
    <t xml:space="preserve">7. Általános forgalmi adó visszatérítése </t>
  </si>
  <si>
    <t xml:space="preserve">8. Kamatbevételek </t>
  </si>
  <si>
    <t xml:space="preserve">9. Egyéb pénzügyi műveletek bevételei </t>
  </si>
  <si>
    <t xml:space="preserve">10. Egyéb működési bevételek </t>
  </si>
  <si>
    <t>IV. Működési célú átvett pénzeszközök</t>
  </si>
  <si>
    <t>1. Működési célú garancia- és kezességvállalásból származó megtérülések</t>
  </si>
  <si>
    <t xml:space="preserve">2. Működési célú visszatérítendő támogatások, kölcsönök visszatérülése </t>
  </si>
  <si>
    <t xml:space="preserve">3. Egyéb működési célú átvett pénzeszközök </t>
  </si>
  <si>
    <t>1. Előző év működési célú maradvány igénybevétele (belső finanszírozás)</t>
  </si>
  <si>
    <t>2. Működési célú hitelfelvétel (külső finanszírozás)</t>
  </si>
  <si>
    <t>Államháztartáson belüli megelőlegezés</t>
  </si>
  <si>
    <t>Működési bevételek összesen</t>
  </si>
  <si>
    <t xml:space="preserve">A. Működési költségvetési kiadások </t>
  </si>
  <si>
    <t>I. Személyi juttatások</t>
  </si>
  <si>
    <t>Törvény sz.illetmény</t>
  </si>
  <si>
    <t>Normatív jutalom</t>
  </si>
  <si>
    <t>Béren kívülli juttatás</t>
  </si>
  <si>
    <t>Közlekedési költségtér.</t>
  </si>
  <si>
    <t>Jubileumi jutattás</t>
  </si>
  <si>
    <t>Foglal. egyéb sajátos jutt.</t>
  </si>
  <si>
    <t>Választott tisztségvis.</t>
  </si>
  <si>
    <t>Egyéb jogviszony, külső szem. jut.</t>
  </si>
  <si>
    <t>II. Munkaadókat terhelő járulékok és szociális hozzájárulási adó</t>
  </si>
  <si>
    <t>III. Dologi kiadások</t>
  </si>
  <si>
    <t>Készlet beszerzés</t>
  </si>
  <si>
    <t>Kommunális szolg.</t>
  </si>
  <si>
    <t>Szolgáltatás</t>
  </si>
  <si>
    <t>Különféle befizetések, egyéb dologi</t>
  </si>
  <si>
    <t>IV. Ellátottak pénzbeli juttatásai</t>
  </si>
  <si>
    <t>V. Egyéb működési célú kiadások</t>
  </si>
  <si>
    <t xml:space="preserve">    1. Működési célú támogatások</t>
  </si>
  <si>
    <t xml:space="preserve">2. Elvonások és befizetések </t>
  </si>
  <si>
    <t>3. Általános tartalék</t>
  </si>
  <si>
    <t>4. Működési célú tartalék</t>
  </si>
  <si>
    <t>5. Céltartalék</t>
  </si>
  <si>
    <t>6. Vízi közmű fejl önerő</t>
  </si>
  <si>
    <t>B.Finanszírozási kiadások</t>
  </si>
  <si>
    <t>I. Belföldi finanszírozás kiadásai</t>
  </si>
  <si>
    <t>1. Működési célú hitel-, kölcsöntörlesztés</t>
  </si>
  <si>
    <t>Működési kiadások összesen</t>
  </si>
  <si>
    <t>2016. évi felhalmozási bevételeinek és kiadásainak módosítása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</si>
  <si>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</si>
  <si>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</si>
  <si>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</si>
  <si>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</si>
  <si>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</si>
  <si>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</si>
  <si>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 xml:space="preserve">1. Immateriális javak értékesítése </t>
  </si>
  <si>
    <t>2. Ingatlanok értékesítése (önkormányzati lakás értékesítés törlesztő részlete)</t>
  </si>
  <si>
    <t>3. Egyéb tárgyi eszközök értékesítése</t>
  </si>
  <si>
    <t>4. Részesedések értékesítése</t>
  </si>
  <si>
    <t xml:space="preserve">5. Részesedések megszűnéséhez kapcsolódó bevételek </t>
  </si>
  <si>
    <t>III. Felhalmozási célú átvett pénzeszközök</t>
  </si>
  <si>
    <t>1. Felhalmozási célú garancia- és kezességvállalásból származó megtérülések</t>
  </si>
  <si>
    <t xml:space="preserve">2. Felhalmozási célú visszatérítendő támogatások, kölcsönök visszatérülése </t>
  </si>
  <si>
    <t xml:space="preserve">3. Egyéb felhalmozási célú átvett pénzeszközök </t>
  </si>
  <si>
    <t>1. Előző év felhalmozási célú maradvány igénybevétele (belső finanszírozás)</t>
  </si>
  <si>
    <t>2. Felhalmozási célú hitelfelvétel (külső finanszírozás)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</si>
  <si>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</si>
  <si>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</si>
  <si>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</si>
  <si>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</si>
  <si>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</si>
  <si>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</si>
  <si>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</si>
  <si>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</si>
  <si>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</si>
  <si>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</si>
  <si>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II. Felújítások</t>
  </si>
  <si>
    <t>1. Önkormányzati felújítások</t>
  </si>
  <si>
    <r>
      <t>2. Intézményi felújítás</t>
    </r>
    <r>
      <rPr>
        <sz val="10"/>
        <rFont val="Times New Roman"/>
        <family val="1"/>
        <charset val="238"/>
      </rPr>
      <t xml:space="preserve"> </t>
    </r>
  </si>
  <si>
    <t>III. Egyéb felhalmozási célú kiadások</t>
  </si>
  <si>
    <t>1. Felhalmozási célú visszatérítendő támogatások, kölcsönök nyújtása áht-n kívülre</t>
  </si>
  <si>
    <t>2. Felhalmozási célú tartalék</t>
  </si>
  <si>
    <t>1. Felhalmozási  célú hitel-, kölcsöntörlesztés</t>
  </si>
  <si>
    <t>Felhalmozási kiadások összesen</t>
  </si>
  <si>
    <t>13. /A melléklet 2/2016. (III.11.) Önkormányzati rendelethez</t>
  </si>
  <si>
    <t>BÖHÖNYEI KÖZÖS  ÖNKORMÁNYZAT HIVATAL 2016. ÉVI BEVÉTELEINEK MÓDOSÍTÁSA</t>
  </si>
  <si>
    <t>A</t>
  </si>
  <si>
    <t>B</t>
  </si>
  <si>
    <t>C</t>
  </si>
  <si>
    <t>E</t>
  </si>
  <si>
    <t>Sor-szám</t>
  </si>
  <si>
    <t>Eredeti előirányzat</t>
  </si>
  <si>
    <t>Módosított előirányzat 2016.06.30.</t>
  </si>
  <si>
    <t xml:space="preserve">Helyi adók </t>
  </si>
  <si>
    <t xml:space="preserve"> Telekadó</t>
  </si>
  <si>
    <t>Magánszemélyek kommunális adója</t>
  </si>
  <si>
    <t xml:space="preserve"> Idegenforgalmi adó</t>
  </si>
  <si>
    <t>Pótlék, bírság</t>
  </si>
  <si>
    <t xml:space="preserve"> Egyéb bírságok, pótlékok</t>
  </si>
  <si>
    <t xml:space="preserve"> Igazgatási szolgáltatási díj</t>
  </si>
  <si>
    <t xml:space="preserve"> Talajterhelési díj</t>
  </si>
  <si>
    <t xml:space="preserve"> Egyéb sajátos bevétel</t>
  </si>
  <si>
    <t>Termőföld bérbeadásából származó jövedelem</t>
  </si>
  <si>
    <t>Gépjárműadó (40%-a)</t>
  </si>
  <si>
    <t>Működési bevétel</t>
  </si>
  <si>
    <t>Készletértékesítés</t>
  </si>
  <si>
    <t>Közterület használati díj</t>
  </si>
  <si>
    <t>Szolgáltatás ellenértéke</t>
  </si>
  <si>
    <t>Ellátási díjak</t>
  </si>
  <si>
    <t>Közvetített szolgáltatások bevételei</t>
  </si>
  <si>
    <t>Tulajdonosi bevételek</t>
  </si>
  <si>
    <t>Kiszámlázott általános forg.adó</t>
  </si>
  <si>
    <t>Kamatbevételek</t>
  </si>
  <si>
    <t>Egyéb működési bveételek</t>
  </si>
  <si>
    <t>Biztosító által fizetett kártérítés</t>
  </si>
  <si>
    <t>Egyéb működési célú támogatások bevételei államháztartási belülről</t>
  </si>
  <si>
    <t>fejezeti kezelésű ei EU-s programokra</t>
  </si>
  <si>
    <t>egyéb fejezeti kezelésű ei</t>
  </si>
  <si>
    <t>elkülönített állami pénzalapok</t>
  </si>
  <si>
    <t>helyi önk. és költségvetési szerveik</t>
  </si>
  <si>
    <t>társulások és költségvetési szervei</t>
  </si>
  <si>
    <t>Önkormányzat támogatásai</t>
  </si>
  <si>
    <t>Települési önkormányzatok működésének támogatása</t>
  </si>
  <si>
    <t xml:space="preserve"> Települési önkormányzatok egyes köznevelési feladatainak ellátása</t>
  </si>
  <si>
    <t>Települési önkormányzatok szociális,gyermekjóléti és gyermekétkeztetési feladatok támogatása</t>
  </si>
  <si>
    <t>Könyvtári,közművelődési feladatok támogatása</t>
  </si>
  <si>
    <t>Működési célú költségvetési tám. és kieg.tám</t>
  </si>
  <si>
    <t xml:space="preserve"> Egyéb felhalmozási célú központi támogatás</t>
  </si>
  <si>
    <t>Módosított előirányzat</t>
  </si>
  <si>
    <t>Ingatlan értékesítés</t>
  </si>
  <si>
    <t>Működési célú visszatér.tám. kölcsönök áht kívülrőll</t>
  </si>
  <si>
    <t>Egyéb működési célú átvett pé</t>
  </si>
  <si>
    <t>Felhalmozási célú átvett pé</t>
  </si>
  <si>
    <t>Költségvetési bevételek</t>
  </si>
  <si>
    <t>KÖH  maradványa</t>
  </si>
  <si>
    <t>Központi, irányító szervi támogatás</t>
  </si>
  <si>
    <t>2015.évi állami támogatás megelőlegezés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</si>
  <si>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</si>
  <si>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</si>
  <si>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</si>
  <si>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</si>
  <si>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</si>
  <si>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</si>
  <si>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5. melléklet a   7 /2017. (V.29.) önkormányzati rendelethez</t>
  </si>
  <si>
    <t>"13/B. melléklet  2 /2016. (III.11.) önkormányzati rendelethez"</t>
  </si>
  <si>
    <t>BÖHÖNYEI KÖZÖS ÖNKORMÁNYZATI HIVATAL 2016. ÉVI KIADÁSAINAK MÓDOSÍTÁSA</t>
  </si>
  <si>
    <t>ezer Ft.ban</t>
  </si>
  <si>
    <t>Sorszám</t>
  </si>
  <si>
    <t>I. Működési költségvetés</t>
  </si>
  <si>
    <t>törvény szerinti illetmény</t>
  </si>
  <si>
    <t>szabadság megváltás</t>
  </si>
  <si>
    <t>készenlét, helyettesítés</t>
  </si>
  <si>
    <t>cafetéria</t>
  </si>
  <si>
    <t>közlekedési költség</t>
  </si>
  <si>
    <t>jubileumi jutalom</t>
  </si>
  <si>
    <t>jutalom</t>
  </si>
  <si>
    <t>foglalkoztatott egyéb szem.jutt. (pl szemüveg biztosítás, betegszabadság, helyettesítés, valamint 4/2013. Korm.rend. 15. mellékelete szerint)</t>
  </si>
  <si>
    <t>külső személyi juttatás</t>
  </si>
  <si>
    <t>Munkaadót terhelő járulékok és szociális hozzájárulási adó</t>
  </si>
  <si>
    <t>készletbeszerzés</t>
  </si>
  <si>
    <t>kommunikációs szolgáltatás</t>
  </si>
  <si>
    <t>szolgáltatatás kiadás</t>
  </si>
  <si>
    <t>különféle befizetés , egyéb dolodi kiadás (ÁFA)</t>
  </si>
  <si>
    <t>Ellátottak pénzbeni juttatása</t>
  </si>
  <si>
    <t>Egyéb működési célú kiadások</t>
  </si>
  <si>
    <t>II. Felhalmozási költségvetés</t>
  </si>
  <si>
    <t>KÖLTSÉGVETÉSI KIADÁS ÖSSZESEN:</t>
  </si>
  <si>
    <t>III. Finanszírozási célú kiadás</t>
  </si>
  <si>
    <t>Államháztartáson belüli megelőlegezés visszafizetése</t>
  </si>
  <si>
    <t>KIADÁS ÖSSZESEN</t>
  </si>
  <si>
    <t>Engedélyezett létszámkeret</t>
  </si>
  <si>
    <t>12 fő          (11 fő          máj. 1-től)</t>
  </si>
  <si>
    <t xml:space="preserve">Böhönye Község Önkormányzata </t>
  </si>
  <si>
    <t>2016. évi működési célú támogatásainak, pénzeszközátadásainak módosítása</t>
  </si>
  <si>
    <t>Működési célú támogatások, pénzeszközátadások</t>
  </si>
  <si>
    <t xml:space="preserve">Civil szervezetek működési támogatás </t>
  </si>
  <si>
    <t>Ebből: Önkormányzati Tűzoltóság Böhönye</t>
  </si>
  <si>
    <t xml:space="preserve">             Református Egyházközösség</t>
  </si>
  <si>
    <t xml:space="preserve">             Böhönyei KSE</t>
  </si>
  <si>
    <t xml:space="preserve">             Böhönyéért Egyesület</t>
  </si>
  <si>
    <t xml:space="preserve">            Böhönyei Polgárőr Egyesület </t>
  </si>
  <si>
    <t xml:space="preserve">            "Csillagsövény " Böhönye A Határon Túli Magyarokért</t>
  </si>
  <si>
    <t xml:space="preserve">            Pósai Horgászegyesület</t>
  </si>
  <si>
    <t xml:space="preserve">           Önkéntes Tűzoltóegyeület</t>
  </si>
  <si>
    <t xml:space="preserve">            Római Katolikus Plébánia Böhönye</t>
  </si>
  <si>
    <t>Böhönye és Környéke Önkormányzati Társulása</t>
  </si>
  <si>
    <t>Marcali Többcélú Kistérségi Társulás</t>
  </si>
  <si>
    <t>Kaposmenti Társulás, Katasztrófa véd.</t>
  </si>
  <si>
    <t>DRV ZRT</t>
  </si>
  <si>
    <t>Tűzoltóság (jutalék átadás)</t>
  </si>
  <si>
    <t>Egyéb működési célú kiadások összesen</t>
  </si>
  <si>
    <t>Böhönye Község Önkormányzatának 2016. évi kiadásainak kormányzati funkció szeinti megbontása</t>
  </si>
  <si>
    <t>Visszafiz.</t>
  </si>
  <si>
    <t>2016. évi eredeti ei</t>
  </si>
  <si>
    <t>2016. évi módosított ei</t>
  </si>
  <si>
    <t>Óvodai nevelés, ellátás</t>
  </si>
  <si>
    <t>26.</t>
  </si>
  <si>
    <t>10. melléklet  2 /2016. (III.11.) önkormányzati rendelethez</t>
  </si>
  <si>
    <t>Az önkormányzat 2016. évi  beruházási céljainak meghatározása</t>
  </si>
  <si>
    <t>Beruházási cél megnevezés</t>
  </si>
  <si>
    <t>2016. évi módosított ei 2016.06.30.</t>
  </si>
  <si>
    <t>2016. évi várható teljesítés</t>
  </si>
  <si>
    <t>2017. évi tervezett eredeti előirányzat</t>
  </si>
  <si>
    <t>2017/2016.  évi módoított ei/ tervezett ei %-a</t>
  </si>
  <si>
    <t>Ebből: burgonya kiszedőgép</t>
  </si>
  <si>
    <t>bozótvágó</t>
  </si>
  <si>
    <t>motorfűrész</t>
  </si>
  <si>
    <t>betonkeverő, térkősablon</t>
  </si>
  <si>
    <t>rázóasztal</t>
  </si>
  <si>
    <t>labvibrátor</t>
  </si>
  <si>
    <t>térkőgyártás egyéb</t>
  </si>
  <si>
    <t>egyéb eszközök (számtech., bútor, kerékpár)</t>
  </si>
  <si>
    <t>hűtőkamra</t>
  </si>
  <si>
    <t>talajmaró, bozótvágó, térkő</t>
  </si>
  <si>
    <t>robogó</t>
  </si>
  <si>
    <t>Község városgazd.</t>
  </si>
  <si>
    <t>Ebből: kis traktor</t>
  </si>
  <si>
    <t>teherautó</t>
  </si>
  <si>
    <t>egyéb gépek (fűnyíró)</t>
  </si>
  <si>
    <t>pótkocsi traktorhoz</t>
  </si>
  <si>
    <t>Egyéb beruházások</t>
  </si>
  <si>
    <t>labdafogó háló (iskola)</t>
  </si>
  <si>
    <t>gázbevezetés (sport)</t>
  </si>
  <si>
    <t xml:space="preserve">légkondicionáló </t>
  </si>
  <si>
    <t>rendezési terv</t>
  </si>
  <si>
    <t>kerítés (sport)</t>
  </si>
  <si>
    <t>gázkazán csere (lakás)</t>
  </si>
  <si>
    <t xml:space="preserve">szívattyú beszerzés </t>
  </si>
  <si>
    <t>buszmegálló</t>
  </si>
  <si>
    <t>27.</t>
  </si>
  <si>
    <t>ingatlan vásárlás</t>
  </si>
  <si>
    <t>28.</t>
  </si>
  <si>
    <t>információs tábla</t>
  </si>
  <si>
    <t>29.</t>
  </si>
  <si>
    <t>buszforduló</t>
  </si>
  <si>
    <t>30.</t>
  </si>
  <si>
    <t>kamera rendszer</t>
  </si>
  <si>
    <t>31.</t>
  </si>
  <si>
    <t>térvilágítás (temető)</t>
  </si>
  <si>
    <t>32.</t>
  </si>
  <si>
    <t>emléktábla elhelyezés</t>
  </si>
  <si>
    <t>33.</t>
  </si>
  <si>
    <t>posta láda (Szőlőhegy)</t>
  </si>
  <si>
    <t>34.</t>
  </si>
  <si>
    <t xml:space="preserve">Ady szobor </t>
  </si>
  <si>
    <t>35.</t>
  </si>
  <si>
    <t xml:space="preserve">Bem utca </t>
  </si>
  <si>
    <t>36.</t>
  </si>
  <si>
    <t>7. melléklet  2 /2016. (III.11.) önkormányzati rendelethez</t>
  </si>
  <si>
    <t>Az önkormányzat 2016. évi  felújítási céljainak meghatározása</t>
  </si>
  <si>
    <t>Árok tisztítás</t>
  </si>
  <si>
    <t>Danai dülő</t>
  </si>
  <si>
    <t>Vásártér 2.szolg.lakás</t>
  </si>
  <si>
    <t>8. melléklet  2 /2016. (III.11.) önkormányzati rendelethez</t>
  </si>
  <si>
    <t>Az önkormányzat 2016 . évi létszám adatainak módosítása</t>
  </si>
  <si>
    <t xml:space="preserve">ezer Ft-ban </t>
  </si>
  <si>
    <t>Önkormányzat</t>
  </si>
  <si>
    <t>9. melléklet  2 /2016. (III.11.) önkormányzati rendelethez</t>
  </si>
  <si>
    <t>15. melléklet  2 /2016. (III.11.) önkormányzati rendelethez</t>
  </si>
  <si>
    <t>6. melléklet   2/2016. (III.11.) önkormányzati rendelethez</t>
  </si>
  <si>
    <t>Az önkormányzat felújítási tervei, melyekre céltartalékot képzett ezek módosítása</t>
  </si>
  <si>
    <t>Jövőbeni fejlesztések önereje pl. vízműfejl, buszváró építés, útfelújítás</t>
  </si>
  <si>
    <t>Szennyvíz beruházás</t>
  </si>
  <si>
    <t xml:space="preserve">3. </t>
  </si>
  <si>
    <t>Bem utca</t>
  </si>
  <si>
    <t>Illés utca</t>
  </si>
  <si>
    <t>Buszmegállók</t>
  </si>
  <si>
    <t>2016. évi módosítás 2016.12.31.</t>
  </si>
  <si>
    <t>2016. évi mód.ei.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</si>
</sst>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mmm\ d/"/>
  </numFmts>
  <fonts count="2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color indexed="8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8"/>
      <name val="Arial CE"/>
      <charset val="238"/>
    </font>
    <font>
      <b/>
      <sz val="7"/>
      <color indexed="8"/>
      <name val="Times New Roman"/>
      <family val="1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3" fillId="0" borderId="0"/>
    <xf numFmtId="0" fontId="15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indent="1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2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164" fontId="2" fillId="0" borderId="1" xfId="0" applyNumberFormat="1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indent="1"/>
    </xf>
    <xf numFmtId="3" fontId="6" fillId="0" borderId="4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0" fillId="0" borderId="0" xfId="0" applyBorder="1"/>
    <xf numFmtId="0" fontId="9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indent="1"/>
    </xf>
    <xf numFmtId="3" fontId="11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left" vertical="center" indent="2"/>
    </xf>
    <xf numFmtId="3" fontId="12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 indent="4"/>
    </xf>
    <xf numFmtId="3" fontId="9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 indent="7"/>
    </xf>
    <xf numFmtId="3" fontId="9" fillId="0" borderId="3" xfId="2" applyNumberFormat="1" applyFont="1" applyBorder="1" applyAlignment="1">
      <alignment wrapText="1"/>
    </xf>
    <xf numFmtId="0" fontId="12" fillId="0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 indent="2"/>
    </xf>
    <xf numFmtId="0" fontId="11" fillId="0" borderId="3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horizontal="left" vertical="center" wrapText="1" indent="2"/>
    </xf>
    <xf numFmtId="165" fontId="9" fillId="0" borderId="3" xfId="0" applyNumberFormat="1" applyFont="1" applyFill="1" applyBorder="1" applyAlignment="1">
      <alignment horizontal="left" vertical="center" wrapText="1" indent="2"/>
    </xf>
    <xf numFmtId="0" fontId="6" fillId="0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2"/>
    </xf>
    <xf numFmtId="49" fontId="9" fillId="0" borderId="3" xfId="0" applyNumberFormat="1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/>
    <xf numFmtId="3" fontId="6" fillId="0" borderId="3" xfId="0" applyNumberFormat="1" applyFont="1" applyFill="1" applyBorder="1"/>
    <xf numFmtId="0" fontId="9" fillId="0" borderId="3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/>
    <xf numFmtId="0" fontId="0" fillId="2" borderId="0" xfId="0" applyFill="1"/>
    <xf numFmtId="0" fontId="14" fillId="0" borderId="0" xfId="0" applyFont="1"/>
    <xf numFmtId="0" fontId="9" fillId="2" borderId="0" xfId="0" applyFont="1" applyFill="1" applyAlignment="1">
      <alignment horizontal="right"/>
    </xf>
    <xf numFmtId="0" fontId="6" fillId="3" borderId="6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0" fontId="9" fillId="0" borderId="3" xfId="3" applyFont="1" applyFill="1" applyBorder="1" applyAlignment="1">
      <alignment horizontal="left" vertical="center" indent="1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2"/>
    </xf>
    <xf numFmtId="49" fontId="6" fillId="0" borderId="3" xfId="3" applyNumberFormat="1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3"/>
    </xf>
    <xf numFmtId="3" fontId="6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indent="2"/>
    </xf>
    <xf numFmtId="164" fontId="9" fillId="0" borderId="3" xfId="0" applyNumberFormat="1" applyFont="1" applyBorder="1" applyAlignment="1">
      <alignment horizontal="left" indent="2"/>
    </xf>
    <xf numFmtId="3" fontId="6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16" fillId="0" borderId="1" xfId="1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2" fillId="0" borderId="0" xfId="0" applyFont="1"/>
    <xf numFmtId="3" fontId="1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9" fillId="2" borderId="0" xfId="0" applyFont="1" applyFill="1" applyAlignment="1">
      <alignment horizontal="center"/>
    </xf>
    <xf numFmtId="0" fontId="0" fillId="2" borderId="0" xfId="0" applyFill="1" applyBorder="1"/>
    <xf numFmtId="0" fontId="23" fillId="0" borderId="10" xfId="0" applyFont="1" applyFill="1" applyBorder="1"/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3" fillId="0" borderId="10" xfId="0" applyFont="1" applyBorder="1"/>
    <xf numFmtId="0" fontId="23" fillId="0" borderId="3" xfId="0" applyFont="1" applyFill="1" applyBorder="1" applyAlignment="1">
      <alignment horizontal="left" vertical="center"/>
    </xf>
    <xf numFmtId="3" fontId="23" fillId="0" borderId="3" xfId="0" applyNumberFormat="1" applyFont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center" indent="2"/>
    </xf>
    <xf numFmtId="3" fontId="23" fillId="0" borderId="3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right"/>
    </xf>
    <xf numFmtId="3" fontId="23" fillId="0" borderId="11" xfId="0" applyNumberFormat="1" applyFont="1" applyFill="1" applyBorder="1" applyAlignment="1">
      <alignment horizontal="right" vertical="center"/>
    </xf>
    <xf numFmtId="0" fontId="23" fillId="4" borderId="10" xfId="0" applyFont="1" applyFill="1" applyBorder="1" applyAlignment="1">
      <alignment horizontal="right"/>
    </xf>
    <xf numFmtId="0" fontId="24" fillId="4" borderId="3" xfId="0" applyFont="1" applyFill="1" applyBorder="1" applyAlignment="1">
      <alignment horizontal="left" vertical="center"/>
    </xf>
    <xf numFmtId="3" fontId="24" fillId="4" borderId="3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1" fontId="3" fillId="0" borderId="23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1" fontId="2" fillId="0" borderId="21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4" fillId="0" borderId="23" xfId="0" applyFont="1" applyBorder="1"/>
    <xf numFmtId="0" fontId="3" fillId="0" borderId="2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26" fillId="0" borderId="1" xfId="1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27" fillId="0" borderId="0" xfId="0" applyFont="1"/>
    <xf numFmtId="0" fontId="9" fillId="0" borderId="1" xfId="0" applyFont="1" applyBorder="1" applyAlignment="1">
      <alignment wrapText="1"/>
    </xf>
    <xf numFmtId="0" fontId="13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3" fillId="0" borderId="1" xfId="0" applyFont="1" applyBorder="1"/>
    <xf numFmtId="0" fontId="9" fillId="0" borderId="24" xfId="0" applyFont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27" fillId="0" borderId="0" xfId="0" applyFont="1" applyBorder="1"/>
    <xf numFmtId="0" fontId="2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0" fillId="0" borderId="5" xfId="0" applyBorder="1" applyAlignment="1"/>
    <xf numFmtId="0" fontId="0" fillId="0" borderId="0" xfId="0" applyAlignment="1"/>
    <xf numFmtId="0" fontId="20" fillId="0" borderId="0" xfId="0" applyFont="1" applyFill="1" applyAlignment="1">
      <alignment horizontal="right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0" fontId="25" fillId="0" borderId="0" xfId="0" applyFont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/>
    </xf>
  </cellXfs>
  <cellStyles count="4">
    <cellStyle name="Normál" xfId="0" builtinId="0"/>
    <cellStyle name="Normál 11" xfId="1"/>
    <cellStyle name="Normál 4" xfId="2"/>
    <cellStyle name="Normál_Munk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G1" sqref="G1"/>
    </sheetView>
  </sheetViews>
  <sheetFormatPr defaultRowHeight="15" x14ac:dyDescent="0.25"/>
  <sheetData>
    <row r="1" spans="1:1" x14ac:dyDescent="0.25">
      <c r="A1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8" spans="1:1" x14ac:dyDescent="0.25">
      <c r="A8" t="s">
        <v>3</v>
      </c>
    </row>
    <row r="13" spans="1:1" x14ac:dyDescent="0.25">
      <c r="A13" t="s">
        <v>4</v>
      </c>
    </row>
    <row r="15" spans="1:1" x14ac:dyDescent="0.25">
      <c r="A15" t="s">
        <v>5</v>
      </c>
    </row>
    <row r="17" spans="1:2" x14ac:dyDescent="0.25">
      <c r="B17" t="s">
        <v>6</v>
      </c>
    </row>
    <row r="19" spans="1:2" x14ac:dyDescent="0.25">
      <c r="A19" t="s">
        <v>7</v>
      </c>
    </row>
    <row r="21" spans="1:2" x14ac:dyDescent="0.25">
      <c r="B21" t="s">
        <v>8</v>
      </c>
    </row>
    <row r="23" spans="1:2" x14ac:dyDescent="0.25">
      <c r="B23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workbookViewId="0">
      <selection activeCell="G1" sqref="G1"/>
    </sheetView>
  </sheetViews>
  <sheetFormatPr defaultRowHeight="11.25" x14ac:dyDescent="0.2"/>
  <cols>
    <col min="1" max="1" width="2.5703125" style="72" customWidth="1"/>
    <col min="2" max="2" width="6" style="72" customWidth="1"/>
    <col min="3" max="3" width="13.7109375" style="72" customWidth="1"/>
    <col min="4" max="4" width="8.28515625" style="72" customWidth="1"/>
    <col min="5" max="6" width="9.42578125" style="72" customWidth="1"/>
    <col min="7" max="7" width="8.140625" style="72" customWidth="1"/>
    <col min="8" max="9" width="9.28515625" style="72" customWidth="1"/>
    <col min="10" max="10" width="7.5703125" style="72" customWidth="1"/>
    <col min="11" max="12" width="9" style="72" customWidth="1"/>
    <col min="13" max="13" width="7.85546875" style="72" customWidth="1"/>
    <col min="14" max="15" width="9.28515625" style="72" customWidth="1"/>
    <col min="16" max="16" width="7" style="72" customWidth="1"/>
    <col min="17" max="18" width="7.140625" style="72" customWidth="1"/>
    <col min="19" max="21" width="8" style="72" customWidth="1"/>
    <col min="22" max="22" width="6.28515625" style="72" customWidth="1"/>
    <col min="23" max="24" width="6.7109375" style="72" customWidth="1"/>
    <col min="25" max="256" width="9.140625" style="72"/>
    <col min="257" max="257" width="2.5703125" style="72" customWidth="1"/>
    <col min="258" max="258" width="6" style="72" customWidth="1"/>
    <col min="259" max="259" width="13.7109375" style="72" customWidth="1"/>
    <col min="260" max="260" width="8.28515625" style="72" customWidth="1"/>
    <col min="261" max="262" width="9.42578125" style="72" customWidth="1"/>
    <col min="263" max="263" width="8.140625" style="72" customWidth="1"/>
    <col min="264" max="265" width="9.28515625" style="72" customWidth="1"/>
    <col min="266" max="266" width="7.5703125" style="72" customWidth="1"/>
    <col min="267" max="268" width="9" style="72" customWidth="1"/>
    <col min="269" max="269" width="7.85546875" style="72" customWidth="1"/>
    <col min="270" max="271" width="9.28515625" style="72" customWidth="1"/>
    <col min="272" max="272" width="7" style="72" customWidth="1"/>
    <col min="273" max="274" width="7.140625" style="72" customWidth="1"/>
    <col min="275" max="277" width="8" style="72" customWidth="1"/>
    <col min="278" max="278" width="6.28515625" style="72" customWidth="1"/>
    <col min="279" max="280" width="6.7109375" style="72" customWidth="1"/>
    <col min="281" max="512" width="9.140625" style="72"/>
    <col min="513" max="513" width="2.5703125" style="72" customWidth="1"/>
    <col min="514" max="514" width="6" style="72" customWidth="1"/>
    <col min="515" max="515" width="13.7109375" style="72" customWidth="1"/>
    <col min="516" max="516" width="8.28515625" style="72" customWidth="1"/>
    <col min="517" max="518" width="9.42578125" style="72" customWidth="1"/>
    <col min="519" max="519" width="8.140625" style="72" customWidth="1"/>
    <col min="520" max="521" width="9.28515625" style="72" customWidth="1"/>
    <col min="522" max="522" width="7.5703125" style="72" customWidth="1"/>
    <col min="523" max="524" width="9" style="72" customWidth="1"/>
    <col min="525" max="525" width="7.85546875" style="72" customWidth="1"/>
    <col min="526" max="527" width="9.28515625" style="72" customWidth="1"/>
    <col min="528" max="528" width="7" style="72" customWidth="1"/>
    <col min="529" max="530" width="7.140625" style="72" customWidth="1"/>
    <col min="531" max="533" width="8" style="72" customWidth="1"/>
    <col min="534" max="534" width="6.28515625" style="72" customWidth="1"/>
    <col min="535" max="536" width="6.7109375" style="72" customWidth="1"/>
    <col min="537" max="768" width="9.140625" style="72"/>
    <col min="769" max="769" width="2.5703125" style="72" customWidth="1"/>
    <col min="770" max="770" width="6" style="72" customWidth="1"/>
    <col min="771" max="771" width="13.7109375" style="72" customWidth="1"/>
    <col min="772" max="772" width="8.28515625" style="72" customWidth="1"/>
    <col min="773" max="774" width="9.42578125" style="72" customWidth="1"/>
    <col min="775" max="775" width="8.140625" style="72" customWidth="1"/>
    <col min="776" max="777" width="9.28515625" style="72" customWidth="1"/>
    <col min="778" max="778" width="7.5703125" style="72" customWidth="1"/>
    <col min="779" max="780" width="9" style="72" customWidth="1"/>
    <col min="781" max="781" width="7.85546875" style="72" customWidth="1"/>
    <col min="782" max="783" width="9.28515625" style="72" customWidth="1"/>
    <col min="784" max="784" width="7" style="72" customWidth="1"/>
    <col min="785" max="786" width="7.140625" style="72" customWidth="1"/>
    <col min="787" max="789" width="8" style="72" customWidth="1"/>
    <col min="790" max="790" width="6.28515625" style="72" customWidth="1"/>
    <col min="791" max="792" width="6.7109375" style="72" customWidth="1"/>
    <col min="793" max="1024" width="9.140625" style="72"/>
    <col min="1025" max="1025" width="2.5703125" style="72" customWidth="1"/>
    <col min="1026" max="1026" width="6" style="72" customWidth="1"/>
    <col min="1027" max="1027" width="13.7109375" style="72" customWidth="1"/>
    <col min="1028" max="1028" width="8.28515625" style="72" customWidth="1"/>
    <col min="1029" max="1030" width="9.42578125" style="72" customWidth="1"/>
    <col min="1031" max="1031" width="8.140625" style="72" customWidth="1"/>
    <col min="1032" max="1033" width="9.28515625" style="72" customWidth="1"/>
    <col min="1034" max="1034" width="7.5703125" style="72" customWidth="1"/>
    <col min="1035" max="1036" width="9" style="72" customWidth="1"/>
    <col min="1037" max="1037" width="7.85546875" style="72" customWidth="1"/>
    <col min="1038" max="1039" width="9.28515625" style="72" customWidth="1"/>
    <col min="1040" max="1040" width="7" style="72" customWidth="1"/>
    <col min="1041" max="1042" width="7.140625" style="72" customWidth="1"/>
    <col min="1043" max="1045" width="8" style="72" customWidth="1"/>
    <col min="1046" max="1046" width="6.28515625" style="72" customWidth="1"/>
    <col min="1047" max="1048" width="6.7109375" style="72" customWidth="1"/>
    <col min="1049" max="1280" width="9.140625" style="72"/>
    <col min="1281" max="1281" width="2.5703125" style="72" customWidth="1"/>
    <col min="1282" max="1282" width="6" style="72" customWidth="1"/>
    <col min="1283" max="1283" width="13.7109375" style="72" customWidth="1"/>
    <col min="1284" max="1284" width="8.28515625" style="72" customWidth="1"/>
    <col min="1285" max="1286" width="9.42578125" style="72" customWidth="1"/>
    <col min="1287" max="1287" width="8.140625" style="72" customWidth="1"/>
    <col min="1288" max="1289" width="9.28515625" style="72" customWidth="1"/>
    <col min="1290" max="1290" width="7.5703125" style="72" customWidth="1"/>
    <col min="1291" max="1292" width="9" style="72" customWidth="1"/>
    <col min="1293" max="1293" width="7.85546875" style="72" customWidth="1"/>
    <col min="1294" max="1295" width="9.28515625" style="72" customWidth="1"/>
    <col min="1296" max="1296" width="7" style="72" customWidth="1"/>
    <col min="1297" max="1298" width="7.140625" style="72" customWidth="1"/>
    <col min="1299" max="1301" width="8" style="72" customWidth="1"/>
    <col min="1302" max="1302" width="6.28515625" style="72" customWidth="1"/>
    <col min="1303" max="1304" width="6.7109375" style="72" customWidth="1"/>
    <col min="1305" max="1536" width="9.140625" style="72"/>
    <col min="1537" max="1537" width="2.5703125" style="72" customWidth="1"/>
    <col min="1538" max="1538" width="6" style="72" customWidth="1"/>
    <col min="1539" max="1539" width="13.7109375" style="72" customWidth="1"/>
    <col min="1540" max="1540" width="8.28515625" style="72" customWidth="1"/>
    <col min="1541" max="1542" width="9.42578125" style="72" customWidth="1"/>
    <col min="1543" max="1543" width="8.140625" style="72" customWidth="1"/>
    <col min="1544" max="1545" width="9.28515625" style="72" customWidth="1"/>
    <col min="1546" max="1546" width="7.5703125" style="72" customWidth="1"/>
    <col min="1547" max="1548" width="9" style="72" customWidth="1"/>
    <col min="1549" max="1549" width="7.85546875" style="72" customWidth="1"/>
    <col min="1550" max="1551" width="9.28515625" style="72" customWidth="1"/>
    <col min="1552" max="1552" width="7" style="72" customWidth="1"/>
    <col min="1553" max="1554" width="7.140625" style="72" customWidth="1"/>
    <col min="1555" max="1557" width="8" style="72" customWidth="1"/>
    <col min="1558" max="1558" width="6.28515625" style="72" customWidth="1"/>
    <col min="1559" max="1560" width="6.7109375" style="72" customWidth="1"/>
    <col min="1561" max="1792" width="9.140625" style="72"/>
    <col min="1793" max="1793" width="2.5703125" style="72" customWidth="1"/>
    <col min="1794" max="1794" width="6" style="72" customWidth="1"/>
    <col min="1795" max="1795" width="13.7109375" style="72" customWidth="1"/>
    <col min="1796" max="1796" width="8.28515625" style="72" customWidth="1"/>
    <col min="1797" max="1798" width="9.42578125" style="72" customWidth="1"/>
    <col min="1799" max="1799" width="8.140625" style="72" customWidth="1"/>
    <col min="1800" max="1801" width="9.28515625" style="72" customWidth="1"/>
    <col min="1802" max="1802" width="7.5703125" style="72" customWidth="1"/>
    <col min="1803" max="1804" width="9" style="72" customWidth="1"/>
    <col min="1805" max="1805" width="7.85546875" style="72" customWidth="1"/>
    <col min="1806" max="1807" width="9.28515625" style="72" customWidth="1"/>
    <col min="1808" max="1808" width="7" style="72" customWidth="1"/>
    <col min="1809" max="1810" width="7.140625" style="72" customWidth="1"/>
    <col min="1811" max="1813" width="8" style="72" customWidth="1"/>
    <col min="1814" max="1814" width="6.28515625" style="72" customWidth="1"/>
    <col min="1815" max="1816" width="6.7109375" style="72" customWidth="1"/>
    <col min="1817" max="2048" width="9.140625" style="72"/>
    <col min="2049" max="2049" width="2.5703125" style="72" customWidth="1"/>
    <col min="2050" max="2050" width="6" style="72" customWidth="1"/>
    <col min="2051" max="2051" width="13.7109375" style="72" customWidth="1"/>
    <col min="2052" max="2052" width="8.28515625" style="72" customWidth="1"/>
    <col min="2053" max="2054" width="9.42578125" style="72" customWidth="1"/>
    <col min="2055" max="2055" width="8.140625" style="72" customWidth="1"/>
    <col min="2056" max="2057" width="9.28515625" style="72" customWidth="1"/>
    <col min="2058" max="2058" width="7.5703125" style="72" customWidth="1"/>
    <col min="2059" max="2060" width="9" style="72" customWidth="1"/>
    <col min="2061" max="2061" width="7.85546875" style="72" customWidth="1"/>
    <col min="2062" max="2063" width="9.28515625" style="72" customWidth="1"/>
    <col min="2064" max="2064" width="7" style="72" customWidth="1"/>
    <col min="2065" max="2066" width="7.140625" style="72" customWidth="1"/>
    <col min="2067" max="2069" width="8" style="72" customWidth="1"/>
    <col min="2070" max="2070" width="6.28515625" style="72" customWidth="1"/>
    <col min="2071" max="2072" width="6.7109375" style="72" customWidth="1"/>
    <col min="2073" max="2304" width="9.140625" style="72"/>
    <col min="2305" max="2305" width="2.5703125" style="72" customWidth="1"/>
    <col min="2306" max="2306" width="6" style="72" customWidth="1"/>
    <col min="2307" max="2307" width="13.7109375" style="72" customWidth="1"/>
    <col min="2308" max="2308" width="8.28515625" style="72" customWidth="1"/>
    <col min="2309" max="2310" width="9.42578125" style="72" customWidth="1"/>
    <col min="2311" max="2311" width="8.140625" style="72" customWidth="1"/>
    <col min="2312" max="2313" width="9.28515625" style="72" customWidth="1"/>
    <col min="2314" max="2314" width="7.5703125" style="72" customWidth="1"/>
    <col min="2315" max="2316" width="9" style="72" customWidth="1"/>
    <col min="2317" max="2317" width="7.85546875" style="72" customWidth="1"/>
    <col min="2318" max="2319" width="9.28515625" style="72" customWidth="1"/>
    <col min="2320" max="2320" width="7" style="72" customWidth="1"/>
    <col min="2321" max="2322" width="7.140625" style="72" customWidth="1"/>
    <col min="2323" max="2325" width="8" style="72" customWidth="1"/>
    <col min="2326" max="2326" width="6.28515625" style="72" customWidth="1"/>
    <col min="2327" max="2328" width="6.7109375" style="72" customWidth="1"/>
    <col min="2329" max="2560" width="9.140625" style="72"/>
    <col min="2561" max="2561" width="2.5703125" style="72" customWidth="1"/>
    <col min="2562" max="2562" width="6" style="72" customWidth="1"/>
    <col min="2563" max="2563" width="13.7109375" style="72" customWidth="1"/>
    <col min="2564" max="2564" width="8.28515625" style="72" customWidth="1"/>
    <col min="2565" max="2566" width="9.42578125" style="72" customWidth="1"/>
    <col min="2567" max="2567" width="8.140625" style="72" customWidth="1"/>
    <col min="2568" max="2569" width="9.28515625" style="72" customWidth="1"/>
    <col min="2570" max="2570" width="7.5703125" style="72" customWidth="1"/>
    <col min="2571" max="2572" width="9" style="72" customWidth="1"/>
    <col min="2573" max="2573" width="7.85546875" style="72" customWidth="1"/>
    <col min="2574" max="2575" width="9.28515625" style="72" customWidth="1"/>
    <col min="2576" max="2576" width="7" style="72" customWidth="1"/>
    <col min="2577" max="2578" width="7.140625" style="72" customWidth="1"/>
    <col min="2579" max="2581" width="8" style="72" customWidth="1"/>
    <col min="2582" max="2582" width="6.28515625" style="72" customWidth="1"/>
    <col min="2583" max="2584" width="6.7109375" style="72" customWidth="1"/>
    <col min="2585" max="2816" width="9.140625" style="72"/>
    <col min="2817" max="2817" width="2.5703125" style="72" customWidth="1"/>
    <col min="2818" max="2818" width="6" style="72" customWidth="1"/>
    <col min="2819" max="2819" width="13.7109375" style="72" customWidth="1"/>
    <col min="2820" max="2820" width="8.28515625" style="72" customWidth="1"/>
    <col min="2821" max="2822" width="9.42578125" style="72" customWidth="1"/>
    <col min="2823" max="2823" width="8.140625" style="72" customWidth="1"/>
    <col min="2824" max="2825" width="9.28515625" style="72" customWidth="1"/>
    <col min="2826" max="2826" width="7.5703125" style="72" customWidth="1"/>
    <col min="2827" max="2828" width="9" style="72" customWidth="1"/>
    <col min="2829" max="2829" width="7.85546875" style="72" customWidth="1"/>
    <col min="2830" max="2831" width="9.28515625" style="72" customWidth="1"/>
    <col min="2832" max="2832" width="7" style="72" customWidth="1"/>
    <col min="2833" max="2834" width="7.140625" style="72" customWidth="1"/>
    <col min="2835" max="2837" width="8" style="72" customWidth="1"/>
    <col min="2838" max="2838" width="6.28515625" style="72" customWidth="1"/>
    <col min="2839" max="2840" width="6.7109375" style="72" customWidth="1"/>
    <col min="2841" max="3072" width="9.140625" style="72"/>
    <col min="3073" max="3073" width="2.5703125" style="72" customWidth="1"/>
    <col min="3074" max="3074" width="6" style="72" customWidth="1"/>
    <col min="3075" max="3075" width="13.7109375" style="72" customWidth="1"/>
    <col min="3076" max="3076" width="8.28515625" style="72" customWidth="1"/>
    <col min="3077" max="3078" width="9.42578125" style="72" customWidth="1"/>
    <col min="3079" max="3079" width="8.140625" style="72" customWidth="1"/>
    <col min="3080" max="3081" width="9.28515625" style="72" customWidth="1"/>
    <col min="3082" max="3082" width="7.5703125" style="72" customWidth="1"/>
    <col min="3083" max="3084" width="9" style="72" customWidth="1"/>
    <col min="3085" max="3085" width="7.85546875" style="72" customWidth="1"/>
    <col min="3086" max="3087" width="9.28515625" style="72" customWidth="1"/>
    <col min="3088" max="3088" width="7" style="72" customWidth="1"/>
    <col min="3089" max="3090" width="7.140625" style="72" customWidth="1"/>
    <col min="3091" max="3093" width="8" style="72" customWidth="1"/>
    <col min="3094" max="3094" width="6.28515625" style="72" customWidth="1"/>
    <col min="3095" max="3096" width="6.7109375" style="72" customWidth="1"/>
    <col min="3097" max="3328" width="9.140625" style="72"/>
    <col min="3329" max="3329" width="2.5703125" style="72" customWidth="1"/>
    <col min="3330" max="3330" width="6" style="72" customWidth="1"/>
    <col min="3331" max="3331" width="13.7109375" style="72" customWidth="1"/>
    <col min="3332" max="3332" width="8.28515625" style="72" customWidth="1"/>
    <col min="3333" max="3334" width="9.42578125" style="72" customWidth="1"/>
    <col min="3335" max="3335" width="8.140625" style="72" customWidth="1"/>
    <col min="3336" max="3337" width="9.28515625" style="72" customWidth="1"/>
    <col min="3338" max="3338" width="7.5703125" style="72" customWidth="1"/>
    <col min="3339" max="3340" width="9" style="72" customWidth="1"/>
    <col min="3341" max="3341" width="7.85546875" style="72" customWidth="1"/>
    <col min="3342" max="3343" width="9.28515625" style="72" customWidth="1"/>
    <col min="3344" max="3344" width="7" style="72" customWidth="1"/>
    <col min="3345" max="3346" width="7.140625" style="72" customWidth="1"/>
    <col min="3347" max="3349" width="8" style="72" customWidth="1"/>
    <col min="3350" max="3350" width="6.28515625" style="72" customWidth="1"/>
    <col min="3351" max="3352" width="6.7109375" style="72" customWidth="1"/>
    <col min="3353" max="3584" width="9.140625" style="72"/>
    <col min="3585" max="3585" width="2.5703125" style="72" customWidth="1"/>
    <col min="3586" max="3586" width="6" style="72" customWidth="1"/>
    <col min="3587" max="3587" width="13.7109375" style="72" customWidth="1"/>
    <col min="3588" max="3588" width="8.28515625" style="72" customWidth="1"/>
    <col min="3589" max="3590" width="9.42578125" style="72" customWidth="1"/>
    <col min="3591" max="3591" width="8.140625" style="72" customWidth="1"/>
    <col min="3592" max="3593" width="9.28515625" style="72" customWidth="1"/>
    <col min="3594" max="3594" width="7.5703125" style="72" customWidth="1"/>
    <col min="3595" max="3596" width="9" style="72" customWidth="1"/>
    <col min="3597" max="3597" width="7.85546875" style="72" customWidth="1"/>
    <col min="3598" max="3599" width="9.28515625" style="72" customWidth="1"/>
    <col min="3600" max="3600" width="7" style="72" customWidth="1"/>
    <col min="3601" max="3602" width="7.140625" style="72" customWidth="1"/>
    <col min="3603" max="3605" width="8" style="72" customWidth="1"/>
    <col min="3606" max="3606" width="6.28515625" style="72" customWidth="1"/>
    <col min="3607" max="3608" width="6.7109375" style="72" customWidth="1"/>
    <col min="3609" max="3840" width="9.140625" style="72"/>
    <col min="3841" max="3841" width="2.5703125" style="72" customWidth="1"/>
    <col min="3842" max="3842" width="6" style="72" customWidth="1"/>
    <col min="3843" max="3843" width="13.7109375" style="72" customWidth="1"/>
    <col min="3844" max="3844" width="8.28515625" style="72" customWidth="1"/>
    <col min="3845" max="3846" width="9.42578125" style="72" customWidth="1"/>
    <col min="3847" max="3847" width="8.140625" style="72" customWidth="1"/>
    <col min="3848" max="3849" width="9.28515625" style="72" customWidth="1"/>
    <col min="3850" max="3850" width="7.5703125" style="72" customWidth="1"/>
    <col min="3851" max="3852" width="9" style="72" customWidth="1"/>
    <col min="3853" max="3853" width="7.85546875" style="72" customWidth="1"/>
    <col min="3854" max="3855" width="9.28515625" style="72" customWidth="1"/>
    <col min="3856" max="3856" width="7" style="72" customWidth="1"/>
    <col min="3857" max="3858" width="7.140625" style="72" customWidth="1"/>
    <col min="3859" max="3861" width="8" style="72" customWidth="1"/>
    <col min="3862" max="3862" width="6.28515625" style="72" customWidth="1"/>
    <col min="3863" max="3864" width="6.7109375" style="72" customWidth="1"/>
    <col min="3865" max="4096" width="9.140625" style="72"/>
    <col min="4097" max="4097" width="2.5703125" style="72" customWidth="1"/>
    <col min="4098" max="4098" width="6" style="72" customWidth="1"/>
    <col min="4099" max="4099" width="13.7109375" style="72" customWidth="1"/>
    <col min="4100" max="4100" width="8.28515625" style="72" customWidth="1"/>
    <col min="4101" max="4102" width="9.42578125" style="72" customWidth="1"/>
    <col min="4103" max="4103" width="8.140625" style="72" customWidth="1"/>
    <col min="4104" max="4105" width="9.28515625" style="72" customWidth="1"/>
    <col min="4106" max="4106" width="7.5703125" style="72" customWidth="1"/>
    <col min="4107" max="4108" width="9" style="72" customWidth="1"/>
    <col min="4109" max="4109" width="7.85546875" style="72" customWidth="1"/>
    <col min="4110" max="4111" width="9.28515625" style="72" customWidth="1"/>
    <col min="4112" max="4112" width="7" style="72" customWidth="1"/>
    <col min="4113" max="4114" width="7.140625" style="72" customWidth="1"/>
    <col min="4115" max="4117" width="8" style="72" customWidth="1"/>
    <col min="4118" max="4118" width="6.28515625" style="72" customWidth="1"/>
    <col min="4119" max="4120" width="6.7109375" style="72" customWidth="1"/>
    <col min="4121" max="4352" width="9.140625" style="72"/>
    <col min="4353" max="4353" width="2.5703125" style="72" customWidth="1"/>
    <col min="4354" max="4354" width="6" style="72" customWidth="1"/>
    <col min="4355" max="4355" width="13.7109375" style="72" customWidth="1"/>
    <col min="4356" max="4356" width="8.28515625" style="72" customWidth="1"/>
    <col min="4357" max="4358" width="9.42578125" style="72" customWidth="1"/>
    <col min="4359" max="4359" width="8.140625" style="72" customWidth="1"/>
    <col min="4360" max="4361" width="9.28515625" style="72" customWidth="1"/>
    <col min="4362" max="4362" width="7.5703125" style="72" customWidth="1"/>
    <col min="4363" max="4364" width="9" style="72" customWidth="1"/>
    <col min="4365" max="4365" width="7.85546875" style="72" customWidth="1"/>
    <col min="4366" max="4367" width="9.28515625" style="72" customWidth="1"/>
    <col min="4368" max="4368" width="7" style="72" customWidth="1"/>
    <col min="4369" max="4370" width="7.140625" style="72" customWidth="1"/>
    <col min="4371" max="4373" width="8" style="72" customWidth="1"/>
    <col min="4374" max="4374" width="6.28515625" style="72" customWidth="1"/>
    <col min="4375" max="4376" width="6.7109375" style="72" customWidth="1"/>
    <col min="4377" max="4608" width="9.140625" style="72"/>
    <col min="4609" max="4609" width="2.5703125" style="72" customWidth="1"/>
    <col min="4610" max="4610" width="6" style="72" customWidth="1"/>
    <col min="4611" max="4611" width="13.7109375" style="72" customWidth="1"/>
    <col min="4612" max="4612" width="8.28515625" style="72" customWidth="1"/>
    <col min="4613" max="4614" width="9.42578125" style="72" customWidth="1"/>
    <col min="4615" max="4615" width="8.140625" style="72" customWidth="1"/>
    <col min="4616" max="4617" width="9.28515625" style="72" customWidth="1"/>
    <col min="4618" max="4618" width="7.5703125" style="72" customWidth="1"/>
    <col min="4619" max="4620" width="9" style="72" customWidth="1"/>
    <col min="4621" max="4621" width="7.85546875" style="72" customWidth="1"/>
    <col min="4622" max="4623" width="9.28515625" style="72" customWidth="1"/>
    <col min="4624" max="4624" width="7" style="72" customWidth="1"/>
    <col min="4625" max="4626" width="7.140625" style="72" customWidth="1"/>
    <col min="4627" max="4629" width="8" style="72" customWidth="1"/>
    <col min="4630" max="4630" width="6.28515625" style="72" customWidth="1"/>
    <col min="4631" max="4632" width="6.7109375" style="72" customWidth="1"/>
    <col min="4633" max="4864" width="9.140625" style="72"/>
    <col min="4865" max="4865" width="2.5703125" style="72" customWidth="1"/>
    <col min="4866" max="4866" width="6" style="72" customWidth="1"/>
    <col min="4867" max="4867" width="13.7109375" style="72" customWidth="1"/>
    <col min="4868" max="4868" width="8.28515625" style="72" customWidth="1"/>
    <col min="4869" max="4870" width="9.42578125" style="72" customWidth="1"/>
    <col min="4871" max="4871" width="8.140625" style="72" customWidth="1"/>
    <col min="4872" max="4873" width="9.28515625" style="72" customWidth="1"/>
    <col min="4874" max="4874" width="7.5703125" style="72" customWidth="1"/>
    <col min="4875" max="4876" width="9" style="72" customWidth="1"/>
    <col min="4877" max="4877" width="7.85546875" style="72" customWidth="1"/>
    <col min="4878" max="4879" width="9.28515625" style="72" customWidth="1"/>
    <col min="4880" max="4880" width="7" style="72" customWidth="1"/>
    <col min="4881" max="4882" width="7.140625" style="72" customWidth="1"/>
    <col min="4883" max="4885" width="8" style="72" customWidth="1"/>
    <col min="4886" max="4886" width="6.28515625" style="72" customWidth="1"/>
    <col min="4887" max="4888" width="6.7109375" style="72" customWidth="1"/>
    <col min="4889" max="5120" width="9.140625" style="72"/>
    <col min="5121" max="5121" width="2.5703125" style="72" customWidth="1"/>
    <col min="5122" max="5122" width="6" style="72" customWidth="1"/>
    <col min="5123" max="5123" width="13.7109375" style="72" customWidth="1"/>
    <col min="5124" max="5124" width="8.28515625" style="72" customWidth="1"/>
    <col min="5125" max="5126" width="9.42578125" style="72" customWidth="1"/>
    <col min="5127" max="5127" width="8.140625" style="72" customWidth="1"/>
    <col min="5128" max="5129" width="9.28515625" style="72" customWidth="1"/>
    <col min="5130" max="5130" width="7.5703125" style="72" customWidth="1"/>
    <col min="5131" max="5132" width="9" style="72" customWidth="1"/>
    <col min="5133" max="5133" width="7.85546875" style="72" customWidth="1"/>
    <col min="5134" max="5135" width="9.28515625" style="72" customWidth="1"/>
    <col min="5136" max="5136" width="7" style="72" customWidth="1"/>
    <col min="5137" max="5138" width="7.140625" style="72" customWidth="1"/>
    <col min="5139" max="5141" width="8" style="72" customWidth="1"/>
    <col min="5142" max="5142" width="6.28515625" style="72" customWidth="1"/>
    <col min="5143" max="5144" width="6.7109375" style="72" customWidth="1"/>
    <col min="5145" max="5376" width="9.140625" style="72"/>
    <col min="5377" max="5377" width="2.5703125" style="72" customWidth="1"/>
    <col min="5378" max="5378" width="6" style="72" customWidth="1"/>
    <col min="5379" max="5379" width="13.7109375" style="72" customWidth="1"/>
    <col min="5380" max="5380" width="8.28515625" style="72" customWidth="1"/>
    <col min="5381" max="5382" width="9.42578125" style="72" customWidth="1"/>
    <col min="5383" max="5383" width="8.140625" style="72" customWidth="1"/>
    <col min="5384" max="5385" width="9.28515625" style="72" customWidth="1"/>
    <col min="5386" max="5386" width="7.5703125" style="72" customWidth="1"/>
    <col min="5387" max="5388" width="9" style="72" customWidth="1"/>
    <col min="5389" max="5389" width="7.85546875" style="72" customWidth="1"/>
    <col min="5390" max="5391" width="9.28515625" style="72" customWidth="1"/>
    <col min="5392" max="5392" width="7" style="72" customWidth="1"/>
    <col min="5393" max="5394" width="7.140625" style="72" customWidth="1"/>
    <col min="5395" max="5397" width="8" style="72" customWidth="1"/>
    <col min="5398" max="5398" width="6.28515625" style="72" customWidth="1"/>
    <col min="5399" max="5400" width="6.7109375" style="72" customWidth="1"/>
    <col min="5401" max="5632" width="9.140625" style="72"/>
    <col min="5633" max="5633" width="2.5703125" style="72" customWidth="1"/>
    <col min="5634" max="5634" width="6" style="72" customWidth="1"/>
    <col min="5635" max="5635" width="13.7109375" style="72" customWidth="1"/>
    <col min="5636" max="5636" width="8.28515625" style="72" customWidth="1"/>
    <col min="5637" max="5638" width="9.42578125" style="72" customWidth="1"/>
    <col min="5639" max="5639" width="8.140625" style="72" customWidth="1"/>
    <col min="5640" max="5641" width="9.28515625" style="72" customWidth="1"/>
    <col min="5642" max="5642" width="7.5703125" style="72" customWidth="1"/>
    <col min="5643" max="5644" width="9" style="72" customWidth="1"/>
    <col min="5645" max="5645" width="7.85546875" style="72" customWidth="1"/>
    <col min="5646" max="5647" width="9.28515625" style="72" customWidth="1"/>
    <col min="5648" max="5648" width="7" style="72" customWidth="1"/>
    <col min="5649" max="5650" width="7.140625" style="72" customWidth="1"/>
    <col min="5651" max="5653" width="8" style="72" customWidth="1"/>
    <col min="5654" max="5654" width="6.28515625" style="72" customWidth="1"/>
    <col min="5655" max="5656" width="6.7109375" style="72" customWidth="1"/>
    <col min="5657" max="5888" width="9.140625" style="72"/>
    <col min="5889" max="5889" width="2.5703125" style="72" customWidth="1"/>
    <col min="5890" max="5890" width="6" style="72" customWidth="1"/>
    <col min="5891" max="5891" width="13.7109375" style="72" customWidth="1"/>
    <col min="5892" max="5892" width="8.28515625" style="72" customWidth="1"/>
    <col min="5893" max="5894" width="9.42578125" style="72" customWidth="1"/>
    <col min="5895" max="5895" width="8.140625" style="72" customWidth="1"/>
    <col min="5896" max="5897" width="9.28515625" style="72" customWidth="1"/>
    <col min="5898" max="5898" width="7.5703125" style="72" customWidth="1"/>
    <col min="5899" max="5900" width="9" style="72" customWidth="1"/>
    <col min="5901" max="5901" width="7.85546875" style="72" customWidth="1"/>
    <col min="5902" max="5903" width="9.28515625" style="72" customWidth="1"/>
    <col min="5904" max="5904" width="7" style="72" customWidth="1"/>
    <col min="5905" max="5906" width="7.140625" style="72" customWidth="1"/>
    <col min="5907" max="5909" width="8" style="72" customWidth="1"/>
    <col min="5910" max="5910" width="6.28515625" style="72" customWidth="1"/>
    <col min="5911" max="5912" width="6.7109375" style="72" customWidth="1"/>
    <col min="5913" max="6144" width="9.140625" style="72"/>
    <col min="6145" max="6145" width="2.5703125" style="72" customWidth="1"/>
    <col min="6146" max="6146" width="6" style="72" customWidth="1"/>
    <col min="6147" max="6147" width="13.7109375" style="72" customWidth="1"/>
    <col min="6148" max="6148" width="8.28515625" style="72" customWidth="1"/>
    <col min="6149" max="6150" width="9.42578125" style="72" customWidth="1"/>
    <col min="6151" max="6151" width="8.140625" style="72" customWidth="1"/>
    <col min="6152" max="6153" width="9.28515625" style="72" customWidth="1"/>
    <col min="6154" max="6154" width="7.5703125" style="72" customWidth="1"/>
    <col min="6155" max="6156" width="9" style="72" customWidth="1"/>
    <col min="6157" max="6157" width="7.85546875" style="72" customWidth="1"/>
    <col min="6158" max="6159" width="9.28515625" style="72" customWidth="1"/>
    <col min="6160" max="6160" width="7" style="72" customWidth="1"/>
    <col min="6161" max="6162" width="7.140625" style="72" customWidth="1"/>
    <col min="6163" max="6165" width="8" style="72" customWidth="1"/>
    <col min="6166" max="6166" width="6.28515625" style="72" customWidth="1"/>
    <col min="6167" max="6168" width="6.7109375" style="72" customWidth="1"/>
    <col min="6169" max="6400" width="9.140625" style="72"/>
    <col min="6401" max="6401" width="2.5703125" style="72" customWidth="1"/>
    <col min="6402" max="6402" width="6" style="72" customWidth="1"/>
    <col min="6403" max="6403" width="13.7109375" style="72" customWidth="1"/>
    <col min="6404" max="6404" width="8.28515625" style="72" customWidth="1"/>
    <col min="6405" max="6406" width="9.42578125" style="72" customWidth="1"/>
    <col min="6407" max="6407" width="8.140625" style="72" customWidth="1"/>
    <col min="6408" max="6409" width="9.28515625" style="72" customWidth="1"/>
    <col min="6410" max="6410" width="7.5703125" style="72" customWidth="1"/>
    <col min="6411" max="6412" width="9" style="72" customWidth="1"/>
    <col min="6413" max="6413" width="7.85546875" style="72" customWidth="1"/>
    <col min="6414" max="6415" width="9.28515625" style="72" customWidth="1"/>
    <col min="6416" max="6416" width="7" style="72" customWidth="1"/>
    <col min="6417" max="6418" width="7.140625" style="72" customWidth="1"/>
    <col min="6419" max="6421" width="8" style="72" customWidth="1"/>
    <col min="6422" max="6422" width="6.28515625" style="72" customWidth="1"/>
    <col min="6423" max="6424" width="6.7109375" style="72" customWidth="1"/>
    <col min="6425" max="6656" width="9.140625" style="72"/>
    <col min="6657" max="6657" width="2.5703125" style="72" customWidth="1"/>
    <col min="6658" max="6658" width="6" style="72" customWidth="1"/>
    <col min="6659" max="6659" width="13.7109375" style="72" customWidth="1"/>
    <col min="6660" max="6660" width="8.28515625" style="72" customWidth="1"/>
    <col min="6661" max="6662" width="9.42578125" style="72" customWidth="1"/>
    <col min="6663" max="6663" width="8.140625" style="72" customWidth="1"/>
    <col min="6664" max="6665" width="9.28515625" style="72" customWidth="1"/>
    <col min="6666" max="6666" width="7.5703125" style="72" customWidth="1"/>
    <col min="6667" max="6668" width="9" style="72" customWidth="1"/>
    <col min="6669" max="6669" width="7.85546875" style="72" customWidth="1"/>
    <col min="6670" max="6671" width="9.28515625" style="72" customWidth="1"/>
    <col min="6672" max="6672" width="7" style="72" customWidth="1"/>
    <col min="6673" max="6674" width="7.140625" style="72" customWidth="1"/>
    <col min="6675" max="6677" width="8" style="72" customWidth="1"/>
    <col min="6678" max="6678" width="6.28515625" style="72" customWidth="1"/>
    <col min="6679" max="6680" width="6.7109375" style="72" customWidth="1"/>
    <col min="6681" max="6912" width="9.140625" style="72"/>
    <col min="6913" max="6913" width="2.5703125" style="72" customWidth="1"/>
    <col min="6914" max="6914" width="6" style="72" customWidth="1"/>
    <col min="6915" max="6915" width="13.7109375" style="72" customWidth="1"/>
    <col min="6916" max="6916" width="8.28515625" style="72" customWidth="1"/>
    <col min="6917" max="6918" width="9.42578125" style="72" customWidth="1"/>
    <col min="6919" max="6919" width="8.140625" style="72" customWidth="1"/>
    <col min="6920" max="6921" width="9.28515625" style="72" customWidth="1"/>
    <col min="6922" max="6922" width="7.5703125" style="72" customWidth="1"/>
    <col min="6923" max="6924" width="9" style="72" customWidth="1"/>
    <col min="6925" max="6925" width="7.85546875" style="72" customWidth="1"/>
    <col min="6926" max="6927" width="9.28515625" style="72" customWidth="1"/>
    <col min="6928" max="6928" width="7" style="72" customWidth="1"/>
    <col min="6929" max="6930" width="7.140625" style="72" customWidth="1"/>
    <col min="6931" max="6933" width="8" style="72" customWidth="1"/>
    <col min="6934" max="6934" width="6.28515625" style="72" customWidth="1"/>
    <col min="6935" max="6936" width="6.7109375" style="72" customWidth="1"/>
    <col min="6937" max="7168" width="9.140625" style="72"/>
    <col min="7169" max="7169" width="2.5703125" style="72" customWidth="1"/>
    <col min="7170" max="7170" width="6" style="72" customWidth="1"/>
    <col min="7171" max="7171" width="13.7109375" style="72" customWidth="1"/>
    <col min="7172" max="7172" width="8.28515625" style="72" customWidth="1"/>
    <col min="7173" max="7174" width="9.42578125" style="72" customWidth="1"/>
    <col min="7175" max="7175" width="8.140625" style="72" customWidth="1"/>
    <col min="7176" max="7177" width="9.28515625" style="72" customWidth="1"/>
    <col min="7178" max="7178" width="7.5703125" style="72" customWidth="1"/>
    <col min="7179" max="7180" width="9" style="72" customWidth="1"/>
    <col min="7181" max="7181" width="7.85546875" style="72" customWidth="1"/>
    <col min="7182" max="7183" width="9.28515625" style="72" customWidth="1"/>
    <col min="7184" max="7184" width="7" style="72" customWidth="1"/>
    <col min="7185" max="7186" width="7.140625" style="72" customWidth="1"/>
    <col min="7187" max="7189" width="8" style="72" customWidth="1"/>
    <col min="7190" max="7190" width="6.28515625" style="72" customWidth="1"/>
    <col min="7191" max="7192" width="6.7109375" style="72" customWidth="1"/>
    <col min="7193" max="7424" width="9.140625" style="72"/>
    <col min="7425" max="7425" width="2.5703125" style="72" customWidth="1"/>
    <col min="7426" max="7426" width="6" style="72" customWidth="1"/>
    <col min="7427" max="7427" width="13.7109375" style="72" customWidth="1"/>
    <col min="7428" max="7428" width="8.28515625" style="72" customWidth="1"/>
    <col min="7429" max="7430" width="9.42578125" style="72" customWidth="1"/>
    <col min="7431" max="7431" width="8.140625" style="72" customWidth="1"/>
    <col min="7432" max="7433" width="9.28515625" style="72" customWidth="1"/>
    <col min="7434" max="7434" width="7.5703125" style="72" customWidth="1"/>
    <col min="7435" max="7436" width="9" style="72" customWidth="1"/>
    <col min="7437" max="7437" width="7.85546875" style="72" customWidth="1"/>
    <col min="7438" max="7439" width="9.28515625" style="72" customWidth="1"/>
    <col min="7440" max="7440" width="7" style="72" customWidth="1"/>
    <col min="7441" max="7442" width="7.140625" style="72" customWidth="1"/>
    <col min="7443" max="7445" width="8" style="72" customWidth="1"/>
    <col min="7446" max="7446" width="6.28515625" style="72" customWidth="1"/>
    <col min="7447" max="7448" width="6.7109375" style="72" customWidth="1"/>
    <col min="7449" max="7680" width="9.140625" style="72"/>
    <col min="7681" max="7681" width="2.5703125" style="72" customWidth="1"/>
    <col min="7682" max="7682" width="6" style="72" customWidth="1"/>
    <col min="7683" max="7683" width="13.7109375" style="72" customWidth="1"/>
    <col min="7684" max="7684" width="8.28515625" style="72" customWidth="1"/>
    <col min="7685" max="7686" width="9.42578125" style="72" customWidth="1"/>
    <col min="7687" max="7687" width="8.140625" style="72" customWidth="1"/>
    <col min="7688" max="7689" width="9.28515625" style="72" customWidth="1"/>
    <col min="7690" max="7690" width="7.5703125" style="72" customWidth="1"/>
    <col min="7691" max="7692" width="9" style="72" customWidth="1"/>
    <col min="7693" max="7693" width="7.85546875" style="72" customWidth="1"/>
    <col min="7694" max="7695" width="9.28515625" style="72" customWidth="1"/>
    <col min="7696" max="7696" width="7" style="72" customWidth="1"/>
    <col min="7697" max="7698" width="7.140625" style="72" customWidth="1"/>
    <col min="7699" max="7701" width="8" style="72" customWidth="1"/>
    <col min="7702" max="7702" width="6.28515625" style="72" customWidth="1"/>
    <col min="7703" max="7704" width="6.7109375" style="72" customWidth="1"/>
    <col min="7705" max="7936" width="9.140625" style="72"/>
    <col min="7937" max="7937" width="2.5703125" style="72" customWidth="1"/>
    <col min="7938" max="7938" width="6" style="72" customWidth="1"/>
    <col min="7939" max="7939" width="13.7109375" style="72" customWidth="1"/>
    <col min="7940" max="7940" width="8.28515625" style="72" customWidth="1"/>
    <col min="7941" max="7942" width="9.42578125" style="72" customWidth="1"/>
    <col min="7943" max="7943" width="8.140625" style="72" customWidth="1"/>
    <col min="7944" max="7945" width="9.28515625" style="72" customWidth="1"/>
    <col min="7946" max="7946" width="7.5703125" style="72" customWidth="1"/>
    <col min="7947" max="7948" width="9" style="72" customWidth="1"/>
    <col min="7949" max="7949" width="7.85546875" style="72" customWidth="1"/>
    <col min="7950" max="7951" width="9.28515625" style="72" customWidth="1"/>
    <col min="7952" max="7952" width="7" style="72" customWidth="1"/>
    <col min="7953" max="7954" width="7.140625" style="72" customWidth="1"/>
    <col min="7955" max="7957" width="8" style="72" customWidth="1"/>
    <col min="7958" max="7958" width="6.28515625" style="72" customWidth="1"/>
    <col min="7959" max="7960" width="6.7109375" style="72" customWidth="1"/>
    <col min="7961" max="8192" width="9.140625" style="72"/>
    <col min="8193" max="8193" width="2.5703125" style="72" customWidth="1"/>
    <col min="8194" max="8194" width="6" style="72" customWidth="1"/>
    <col min="8195" max="8195" width="13.7109375" style="72" customWidth="1"/>
    <col min="8196" max="8196" width="8.28515625" style="72" customWidth="1"/>
    <col min="8197" max="8198" width="9.42578125" style="72" customWidth="1"/>
    <col min="8199" max="8199" width="8.140625" style="72" customWidth="1"/>
    <col min="8200" max="8201" width="9.28515625" style="72" customWidth="1"/>
    <col min="8202" max="8202" width="7.5703125" style="72" customWidth="1"/>
    <col min="8203" max="8204" width="9" style="72" customWidth="1"/>
    <col min="8205" max="8205" width="7.85546875" style="72" customWidth="1"/>
    <col min="8206" max="8207" width="9.28515625" style="72" customWidth="1"/>
    <col min="8208" max="8208" width="7" style="72" customWidth="1"/>
    <col min="8209" max="8210" width="7.140625" style="72" customWidth="1"/>
    <col min="8211" max="8213" width="8" style="72" customWidth="1"/>
    <col min="8214" max="8214" width="6.28515625" style="72" customWidth="1"/>
    <col min="8215" max="8216" width="6.7109375" style="72" customWidth="1"/>
    <col min="8217" max="8448" width="9.140625" style="72"/>
    <col min="8449" max="8449" width="2.5703125" style="72" customWidth="1"/>
    <col min="8450" max="8450" width="6" style="72" customWidth="1"/>
    <col min="8451" max="8451" width="13.7109375" style="72" customWidth="1"/>
    <col min="8452" max="8452" width="8.28515625" style="72" customWidth="1"/>
    <col min="8453" max="8454" width="9.42578125" style="72" customWidth="1"/>
    <col min="8455" max="8455" width="8.140625" style="72" customWidth="1"/>
    <col min="8456" max="8457" width="9.28515625" style="72" customWidth="1"/>
    <col min="8458" max="8458" width="7.5703125" style="72" customWidth="1"/>
    <col min="8459" max="8460" width="9" style="72" customWidth="1"/>
    <col min="8461" max="8461" width="7.85546875" style="72" customWidth="1"/>
    <col min="8462" max="8463" width="9.28515625" style="72" customWidth="1"/>
    <col min="8464" max="8464" width="7" style="72" customWidth="1"/>
    <col min="8465" max="8466" width="7.140625" style="72" customWidth="1"/>
    <col min="8467" max="8469" width="8" style="72" customWidth="1"/>
    <col min="8470" max="8470" width="6.28515625" style="72" customWidth="1"/>
    <col min="8471" max="8472" width="6.7109375" style="72" customWidth="1"/>
    <col min="8473" max="8704" width="9.140625" style="72"/>
    <col min="8705" max="8705" width="2.5703125" style="72" customWidth="1"/>
    <col min="8706" max="8706" width="6" style="72" customWidth="1"/>
    <col min="8707" max="8707" width="13.7109375" style="72" customWidth="1"/>
    <col min="8708" max="8708" width="8.28515625" style="72" customWidth="1"/>
    <col min="8709" max="8710" width="9.42578125" style="72" customWidth="1"/>
    <col min="8711" max="8711" width="8.140625" style="72" customWidth="1"/>
    <col min="8712" max="8713" width="9.28515625" style="72" customWidth="1"/>
    <col min="8714" max="8714" width="7.5703125" style="72" customWidth="1"/>
    <col min="8715" max="8716" width="9" style="72" customWidth="1"/>
    <col min="8717" max="8717" width="7.85546875" style="72" customWidth="1"/>
    <col min="8718" max="8719" width="9.28515625" style="72" customWidth="1"/>
    <col min="8720" max="8720" width="7" style="72" customWidth="1"/>
    <col min="8721" max="8722" width="7.140625" style="72" customWidth="1"/>
    <col min="8723" max="8725" width="8" style="72" customWidth="1"/>
    <col min="8726" max="8726" width="6.28515625" style="72" customWidth="1"/>
    <col min="8727" max="8728" width="6.7109375" style="72" customWidth="1"/>
    <col min="8729" max="8960" width="9.140625" style="72"/>
    <col min="8961" max="8961" width="2.5703125" style="72" customWidth="1"/>
    <col min="8962" max="8962" width="6" style="72" customWidth="1"/>
    <col min="8963" max="8963" width="13.7109375" style="72" customWidth="1"/>
    <col min="8964" max="8964" width="8.28515625" style="72" customWidth="1"/>
    <col min="8965" max="8966" width="9.42578125" style="72" customWidth="1"/>
    <col min="8967" max="8967" width="8.140625" style="72" customWidth="1"/>
    <col min="8968" max="8969" width="9.28515625" style="72" customWidth="1"/>
    <col min="8970" max="8970" width="7.5703125" style="72" customWidth="1"/>
    <col min="8971" max="8972" width="9" style="72" customWidth="1"/>
    <col min="8973" max="8973" width="7.85546875" style="72" customWidth="1"/>
    <col min="8974" max="8975" width="9.28515625" style="72" customWidth="1"/>
    <col min="8976" max="8976" width="7" style="72" customWidth="1"/>
    <col min="8977" max="8978" width="7.140625" style="72" customWidth="1"/>
    <col min="8979" max="8981" width="8" style="72" customWidth="1"/>
    <col min="8982" max="8982" width="6.28515625" style="72" customWidth="1"/>
    <col min="8983" max="8984" width="6.7109375" style="72" customWidth="1"/>
    <col min="8985" max="9216" width="9.140625" style="72"/>
    <col min="9217" max="9217" width="2.5703125" style="72" customWidth="1"/>
    <col min="9218" max="9218" width="6" style="72" customWidth="1"/>
    <col min="9219" max="9219" width="13.7109375" style="72" customWidth="1"/>
    <col min="9220" max="9220" width="8.28515625" style="72" customWidth="1"/>
    <col min="9221" max="9222" width="9.42578125" style="72" customWidth="1"/>
    <col min="9223" max="9223" width="8.140625" style="72" customWidth="1"/>
    <col min="9224" max="9225" width="9.28515625" style="72" customWidth="1"/>
    <col min="9226" max="9226" width="7.5703125" style="72" customWidth="1"/>
    <col min="9227" max="9228" width="9" style="72" customWidth="1"/>
    <col min="9229" max="9229" width="7.85546875" style="72" customWidth="1"/>
    <col min="9230" max="9231" width="9.28515625" style="72" customWidth="1"/>
    <col min="9232" max="9232" width="7" style="72" customWidth="1"/>
    <col min="9233" max="9234" width="7.140625" style="72" customWidth="1"/>
    <col min="9235" max="9237" width="8" style="72" customWidth="1"/>
    <col min="9238" max="9238" width="6.28515625" style="72" customWidth="1"/>
    <col min="9239" max="9240" width="6.7109375" style="72" customWidth="1"/>
    <col min="9241" max="9472" width="9.140625" style="72"/>
    <col min="9473" max="9473" width="2.5703125" style="72" customWidth="1"/>
    <col min="9474" max="9474" width="6" style="72" customWidth="1"/>
    <col min="9475" max="9475" width="13.7109375" style="72" customWidth="1"/>
    <col min="9476" max="9476" width="8.28515625" style="72" customWidth="1"/>
    <col min="9477" max="9478" width="9.42578125" style="72" customWidth="1"/>
    <col min="9479" max="9479" width="8.140625" style="72" customWidth="1"/>
    <col min="9480" max="9481" width="9.28515625" style="72" customWidth="1"/>
    <col min="9482" max="9482" width="7.5703125" style="72" customWidth="1"/>
    <col min="9483" max="9484" width="9" style="72" customWidth="1"/>
    <col min="9485" max="9485" width="7.85546875" style="72" customWidth="1"/>
    <col min="9486" max="9487" width="9.28515625" style="72" customWidth="1"/>
    <col min="9488" max="9488" width="7" style="72" customWidth="1"/>
    <col min="9489" max="9490" width="7.140625" style="72" customWidth="1"/>
    <col min="9491" max="9493" width="8" style="72" customWidth="1"/>
    <col min="9494" max="9494" width="6.28515625" style="72" customWidth="1"/>
    <col min="9495" max="9496" width="6.7109375" style="72" customWidth="1"/>
    <col min="9497" max="9728" width="9.140625" style="72"/>
    <col min="9729" max="9729" width="2.5703125" style="72" customWidth="1"/>
    <col min="9730" max="9730" width="6" style="72" customWidth="1"/>
    <col min="9731" max="9731" width="13.7109375" style="72" customWidth="1"/>
    <col min="9732" max="9732" width="8.28515625" style="72" customWidth="1"/>
    <col min="9733" max="9734" width="9.42578125" style="72" customWidth="1"/>
    <col min="9735" max="9735" width="8.140625" style="72" customWidth="1"/>
    <col min="9736" max="9737" width="9.28515625" style="72" customWidth="1"/>
    <col min="9738" max="9738" width="7.5703125" style="72" customWidth="1"/>
    <col min="9739" max="9740" width="9" style="72" customWidth="1"/>
    <col min="9741" max="9741" width="7.85546875" style="72" customWidth="1"/>
    <col min="9742" max="9743" width="9.28515625" style="72" customWidth="1"/>
    <col min="9744" max="9744" width="7" style="72" customWidth="1"/>
    <col min="9745" max="9746" width="7.140625" style="72" customWidth="1"/>
    <col min="9747" max="9749" width="8" style="72" customWidth="1"/>
    <col min="9750" max="9750" width="6.28515625" style="72" customWidth="1"/>
    <col min="9751" max="9752" width="6.7109375" style="72" customWidth="1"/>
    <col min="9753" max="9984" width="9.140625" style="72"/>
    <col min="9985" max="9985" width="2.5703125" style="72" customWidth="1"/>
    <col min="9986" max="9986" width="6" style="72" customWidth="1"/>
    <col min="9987" max="9987" width="13.7109375" style="72" customWidth="1"/>
    <col min="9988" max="9988" width="8.28515625" style="72" customWidth="1"/>
    <col min="9989" max="9990" width="9.42578125" style="72" customWidth="1"/>
    <col min="9991" max="9991" width="8.140625" style="72" customWidth="1"/>
    <col min="9992" max="9993" width="9.28515625" style="72" customWidth="1"/>
    <col min="9994" max="9994" width="7.5703125" style="72" customWidth="1"/>
    <col min="9995" max="9996" width="9" style="72" customWidth="1"/>
    <col min="9997" max="9997" width="7.85546875" style="72" customWidth="1"/>
    <col min="9998" max="9999" width="9.28515625" style="72" customWidth="1"/>
    <col min="10000" max="10000" width="7" style="72" customWidth="1"/>
    <col min="10001" max="10002" width="7.140625" style="72" customWidth="1"/>
    <col min="10003" max="10005" width="8" style="72" customWidth="1"/>
    <col min="10006" max="10006" width="6.28515625" style="72" customWidth="1"/>
    <col min="10007" max="10008" width="6.7109375" style="72" customWidth="1"/>
    <col min="10009" max="10240" width="9.140625" style="72"/>
    <col min="10241" max="10241" width="2.5703125" style="72" customWidth="1"/>
    <col min="10242" max="10242" width="6" style="72" customWidth="1"/>
    <col min="10243" max="10243" width="13.7109375" style="72" customWidth="1"/>
    <col min="10244" max="10244" width="8.28515625" style="72" customWidth="1"/>
    <col min="10245" max="10246" width="9.42578125" style="72" customWidth="1"/>
    <col min="10247" max="10247" width="8.140625" style="72" customWidth="1"/>
    <col min="10248" max="10249" width="9.28515625" style="72" customWidth="1"/>
    <col min="10250" max="10250" width="7.5703125" style="72" customWidth="1"/>
    <col min="10251" max="10252" width="9" style="72" customWidth="1"/>
    <col min="10253" max="10253" width="7.85546875" style="72" customWidth="1"/>
    <col min="10254" max="10255" width="9.28515625" style="72" customWidth="1"/>
    <col min="10256" max="10256" width="7" style="72" customWidth="1"/>
    <col min="10257" max="10258" width="7.140625" style="72" customWidth="1"/>
    <col min="10259" max="10261" width="8" style="72" customWidth="1"/>
    <col min="10262" max="10262" width="6.28515625" style="72" customWidth="1"/>
    <col min="10263" max="10264" width="6.7109375" style="72" customWidth="1"/>
    <col min="10265" max="10496" width="9.140625" style="72"/>
    <col min="10497" max="10497" width="2.5703125" style="72" customWidth="1"/>
    <col min="10498" max="10498" width="6" style="72" customWidth="1"/>
    <col min="10499" max="10499" width="13.7109375" style="72" customWidth="1"/>
    <col min="10500" max="10500" width="8.28515625" style="72" customWidth="1"/>
    <col min="10501" max="10502" width="9.42578125" style="72" customWidth="1"/>
    <col min="10503" max="10503" width="8.140625" style="72" customWidth="1"/>
    <col min="10504" max="10505" width="9.28515625" style="72" customWidth="1"/>
    <col min="10506" max="10506" width="7.5703125" style="72" customWidth="1"/>
    <col min="10507" max="10508" width="9" style="72" customWidth="1"/>
    <col min="10509" max="10509" width="7.85546875" style="72" customWidth="1"/>
    <col min="10510" max="10511" width="9.28515625" style="72" customWidth="1"/>
    <col min="10512" max="10512" width="7" style="72" customWidth="1"/>
    <col min="10513" max="10514" width="7.140625" style="72" customWidth="1"/>
    <col min="10515" max="10517" width="8" style="72" customWidth="1"/>
    <col min="10518" max="10518" width="6.28515625" style="72" customWidth="1"/>
    <col min="10519" max="10520" width="6.7109375" style="72" customWidth="1"/>
    <col min="10521" max="10752" width="9.140625" style="72"/>
    <col min="10753" max="10753" width="2.5703125" style="72" customWidth="1"/>
    <col min="10754" max="10754" width="6" style="72" customWidth="1"/>
    <col min="10755" max="10755" width="13.7109375" style="72" customWidth="1"/>
    <col min="10756" max="10756" width="8.28515625" style="72" customWidth="1"/>
    <col min="10757" max="10758" width="9.42578125" style="72" customWidth="1"/>
    <col min="10759" max="10759" width="8.140625" style="72" customWidth="1"/>
    <col min="10760" max="10761" width="9.28515625" style="72" customWidth="1"/>
    <col min="10762" max="10762" width="7.5703125" style="72" customWidth="1"/>
    <col min="10763" max="10764" width="9" style="72" customWidth="1"/>
    <col min="10765" max="10765" width="7.85546875" style="72" customWidth="1"/>
    <col min="10766" max="10767" width="9.28515625" style="72" customWidth="1"/>
    <col min="10768" max="10768" width="7" style="72" customWidth="1"/>
    <col min="10769" max="10770" width="7.140625" style="72" customWidth="1"/>
    <col min="10771" max="10773" width="8" style="72" customWidth="1"/>
    <col min="10774" max="10774" width="6.28515625" style="72" customWidth="1"/>
    <col min="10775" max="10776" width="6.7109375" style="72" customWidth="1"/>
    <col min="10777" max="11008" width="9.140625" style="72"/>
    <col min="11009" max="11009" width="2.5703125" style="72" customWidth="1"/>
    <col min="11010" max="11010" width="6" style="72" customWidth="1"/>
    <col min="11011" max="11011" width="13.7109375" style="72" customWidth="1"/>
    <col min="11012" max="11012" width="8.28515625" style="72" customWidth="1"/>
    <col min="11013" max="11014" width="9.42578125" style="72" customWidth="1"/>
    <col min="11015" max="11015" width="8.140625" style="72" customWidth="1"/>
    <col min="11016" max="11017" width="9.28515625" style="72" customWidth="1"/>
    <col min="11018" max="11018" width="7.5703125" style="72" customWidth="1"/>
    <col min="11019" max="11020" width="9" style="72" customWidth="1"/>
    <col min="11021" max="11021" width="7.85546875" style="72" customWidth="1"/>
    <col min="11022" max="11023" width="9.28515625" style="72" customWidth="1"/>
    <col min="11024" max="11024" width="7" style="72" customWidth="1"/>
    <col min="11025" max="11026" width="7.140625" style="72" customWidth="1"/>
    <col min="11027" max="11029" width="8" style="72" customWidth="1"/>
    <col min="11030" max="11030" width="6.28515625" style="72" customWidth="1"/>
    <col min="11031" max="11032" width="6.7109375" style="72" customWidth="1"/>
    <col min="11033" max="11264" width="9.140625" style="72"/>
    <col min="11265" max="11265" width="2.5703125" style="72" customWidth="1"/>
    <col min="11266" max="11266" width="6" style="72" customWidth="1"/>
    <col min="11267" max="11267" width="13.7109375" style="72" customWidth="1"/>
    <col min="11268" max="11268" width="8.28515625" style="72" customWidth="1"/>
    <col min="11269" max="11270" width="9.42578125" style="72" customWidth="1"/>
    <col min="11271" max="11271" width="8.140625" style="72" customWidth="1"/>
    <col min="11272" max="11273" width="9.28515625" style="72" customWidth="1"/>
    <col min="11274" max="11274" width="7.5703125" style="72" customWidth="1"/>
    <col min="11275" max="11276" width="9" style="72" customWidth="1"/>
    <col min="11277" max="11277" width="7.85546875" style="72" customWidth="1"/>
    <col min="11278" max="11279" width="9.28515625" style="72" customWidth="1"/>
    <col min="11280" max="11280" width="7" style="72" customWidth="1"/>
    <col min="11281" max="11282" width="7.140625" style="72" customWidth="1"/>
    <col min="11283" max="11285" width="8" style="72" customWidth="1"/>
    <col min="11286" max="11286" width="6.28515625" style="72" customWidth="1"/>
    <col min="11287" max="11288" width="6.7109375" style="72" customWidth="1"/>
    <col min="11289" max="11520" width="9.140625" style="72"/>
    <col min="11521" max="11521" width="2.5703125" style="72" customWidth="1"/>
    <col min="11522" max="11522" width="6" style="72" customWidth="1"/>
    <col min="11523" max="11523" width="13.7109375" style="72" customWidth="1"/>
    <col min="11524" max="11524" width="8.28515625" style="72" customWidth="1"/>
    <col min="11525" max="11526" width="9.42578125" style="72" customWidth="1"/>
    <col min="11527" max="11527" width="8.140625" style="72" customWidth="1"/>
    <col min="11528" max="11529" width="9.28515625" style="72" customWidth="1"/>
    <col min="11530" max="11530" width="7.5703125" style="72" customWidth="1"/>
    <col min="11531" max="11532" width="9" style="72" customWidth="1"/>
    <col min="11533" max="11533" width="7.85546875" style="72" customWidth="1"/>
    <col min="11534" max="11535" width="9.28515625" style="72" customWidth="1"/>
    <col min="11536" max="11536" width="7" style="72" customWidth="1"/>
    <col min="11537" max="11538" width="7.140625" style="72" customWidth="1"/>
    <col min="11539" max="11541" width="8" style="72" customWidth="1"/>
    <col min="11542" max="11542" width="6.28515625" style="72" customWidth="1"/>
    <col min="11543" max="11544" width="6.7109375" style="72" customWidth="1"/>
    <col min="11545" max="11776" width="9.140625" style="72"/>
    <col min="11777" max="11777" width="2.5703125" style="72" customWidth="1"/>
    <col min="11778" max="11778" width="6" style="72" customWidth="1"/>
    <col min="11779" max="11779" width="13.7109375" style="72" customWidth="1"/>
    <col min="11780" max="11780" width="8.28515625" style="72" customWidth="1"/>
    <col min="11781" max="11782" width="9.42578125" style="72" customWidth="1"/>
    <col min="11783" max="11783" width="8.140625" style="72" customWidth="1"/>
    <col min="11784" max="11785" width="9.28515625" style="72" customWidth="1"/>
    <col min="11786" max="11786" width="7.5703125" style="72" customWidth="1"/>
    <col min="11787" max="11788" width="9" style="72" customWidth="1"/>
    <col min="11789" max="11789" width="7.85546875" style="72" customWidth="1"/>
    <col min="11790" max="11791" width="9.28515625" style="72" customWidth="1"/>
    <col min="11792" max="11792" width="7" style="72" customWidth="1"/>
    <col min="11793" max="11794" width="7.140625" style="72" customWidth="1"/>
    <col min="11795" max="11797" width="8" style="72" customWidth="1"/>
    <col min="11798" max="11798" width="6.28515625" style="72" customWidth="1"/>
    <col min="11799" max="11800" width="6.7109375" style="72" customWidth="1"/>
    <col min="11801" max="12032" width="9.140625" style="72"/>
    <col min="12033" max="12033" width="2.5703125" style="72" customWidth="1"/>
    <col min="12034" max="12034" width="6" style="72" customWidth="1"/>
    <col min="12035" max="12035" width="13.7109375" style="72" customWidth="1"/>
    <col min="12036" max="12036" width="8.28515625" style="72" customWidth="1"/>
    <col min="12037" max="12038" width="9.42578125" style="72" customWidth="1"/>
    <col min="12039" max="12039" width="8.140625" style="72" customWidth="1"/>
    <col min="12040" max="12041" width="9.28515625" style="72" customWidth="1"/>
    <col min="12042" max="12042" width="7.5703125" style="72" customWidth="1"/>
    <col min="12043" max="12044" width="9" style="72" customWidth="1"/>
    <col min="12045" max="12045" width="7.85546875" style="72" customWidth="1"/>
    <col min="12046" max="12047" width="9.28515625" style="72" customWidth="1"/>
    <col min="12048" max="12048" width="7" style="72" customWidth="1"/>
    <col min="12049" max="12050" width="7.140625" style="72" customWidth="1"/>
    <col min="12051" max="12053" width="8" style="72" customWidth="1"/>
    <col min="12054" max="12054" width="6.28515625" style="72" customWidth="1"/>
    <col min="12055" max="12056" width="6.7109375" style="72" customWidth="1"/>
    <col min="12057" max="12288" width="9.140625" style="72"/>
    <col min="12289" max="12289" width="2.5703125" style="72" customWidth="1"/>
    <col min="12290" max="12290" width="6" style="72" customWidth="1"/>
    <col min="12291" max="12291" width="13.7109375" style="72" customWidth="1"/>
    <col min="12292" max="12292" width="8.28515625" style="72" customWidth="1"/>
    <col min="12293" max="12294" width="9.42578125" style="72" customWidth="1"/>
    <col min="12295" max="12295" width="8.140625" style="72" customWidth="1"/>
    <col min="12296" max="12297" width="9.28515625" style="72" customWidth="1"/>
    <col min="12298" max="12298" width="7.5703125" style="72" customWidth="1"/>
    <col min="12299" max="12300" width="9" style="72" customWidth="1"/>
    <col min="12301" max="12301" width="7.85546875" style="72" customWidth="1"/>
    <col min="12302" max="12303" width="9.28515625" style="72" customWidth="1"/>
    <col min="12304" max="12304" width="7" style="72" customWidth="1"/>
    <col min="12305" max="12306" width="7.140625" style="72" customWidth="1"/>
    <col min="12307" max="12309" width="8" style="72" customWidth="1"/>
    <col min="12310" max="12310" width="6.28515625" style="72" customWidth="1"/>
    <col min="12311" max="12312" width="6.7109375" style="72" customWidth="1"/>
    <col min="12313" max="12544" width="9.140625" style="72"/>
    <col min="12545" max="12545" width="2.5703125" style="72" customWidth="1"/>
    <col min="12546" max="12546" width="6" style="72" customWidth="1"/>
    <col min="12547" max="12547" width="13.7109375" style="72" customWidth="1"/>
    <col min="12548" max="12548" width="8.28515625" style="72" customWidth="1"/>
    <col min="12549" max="12550" width="9.42578125" style="72" customWidth="1"/>
    <col min="12551" max="12551" width="8.140625" style="72" customWidth="1"/>
    <col min="12552" max="12553" width="9.28515625" style="72" customWidth="1"/>
    <col min="12554" max="12554" width="7.5703125" style="72" customWidth="1"/>
    <col min="12555" max="12556" width="9" style="72" customWidth="1"/>
    <col min="12557" max="12557" width="7.85546875" style="72" customWidth="1"/>
    <col min="12558" max="12559" width="9.28515625" style="72" customWidth="1"/>
    <col min="12560" max="12560" width="7" style="72" customWidth="1"/>
    <col min="12561" max="12562" width="7.140625" style="72" customWidth="1"/>
    <col min="12563" max="12565" width="8" style="72" customWidth="1"/>
    <col min="12566" max="12566" width="6.28515625" style="72" customWidth="1"/>
    <col min="12567" max="12568" width="6.7109375" style="72" customWidth="1"/>
    <col min="12569" max="12800" width="9.140625" style="72"/>
    <col min="12801" max="12801" width="2.5703125" style="72" customWidth="1"/>
    <col min="12802" max="12802" width="6" style="72" customWidth="1"/>
    <col min="12803" max="12803" width="13.7109375" style="72" customWidth="1"/>
    <col min="12804" max="12804" width="8.28515625" style="72" customWidth="1"/>
    <col min="12805" max="12806" width="9.42578125" style="72" customWidth="1"/>
    <col min="12807" max="12807" width="8.140625" style="72" customWidth="1"/>
    <col min="12808" max="12809" width="9.28515625" style="72" customWidth="1"/>
    <col min="12810" max="12810" width="7.5703125" style="72" customWidth="1"/>
    <col min="12811" max="12812" width="9" style="72" customWidth="1"/>
    <col min="12813" max="12813" width="7.85546875" style="72" customWidth="1"/>
    <col min="12814" max="12815" width="9.28515625" style="72" customWidth="1"/>
    <col min="12816" max="12816" width="7" style="72" customWidth="1"/>
    <col min="12817" max="12818" width="7.140625" style="72" customWidth="1"/>
    <col min="12819" max="12821" width="8" style="72" customWidth="1"/>
    <col min="12822" max="12822" width="6.28515625" style="72" customWidth="1"/>
    <col min="12823" max="12824" width="6.7109375" style="72" customWidth="1"/>
    <col min="12825" max="13056" width="9.140625" style="72"/>
    <col min="13057" max="13057" width="2.5703125" style="72" customWidth="1"/>
    <col min="13058" max="13058" width="6" style="72" customWidth="1"/>
    <col min="13059" max="13059" width="13.7109375" style="72" customWidth="1"/>
    <col min="13060" max="13060" width="8.28515625" style="72" customWidth="1"/>
    <col min="13061" max="13062" width="9.42578125" style="72" customWidth="1"/>
    <col min="13063" max="13063" width="8.140625" style="72" customWidth="1"/>
    <col min="13064" max="13065" width="9.28515625" style="72" customWidth="1"/>
    <col min="13066" max="13066" width="7.5703125" style="72" customWidth="1"/>
    <col min="13067" max="13068" width="9" style="72" customWidth="1"/>
    <col min="13069" max="13069" width="7.85546875" style="72" customWidth="1"/>
    <col min="13070" max="13071" width="9.28515625" style="72" customWidth="1"/>
    <col min="13072" max="13072" width="7" style="72" customWidth="1"/>
    <col min="13073" max="13074" width="7.140625" style="72" customWidth="1"/>
    <col min="13075" max="13077" width="8" style="72" customWidth="1"/>
    <col min="13078" max="13078" width="6.28515625" style="72" customWidth="1"/>
    <col min="13079" max="13080" width="6.7109375" style="72" customWidth="1"/>
    <col min="13081" max="13312" width="9.140625" style="72"/>
    <col min="13313" max="13313" width="2.5703125" style="72" customWidth="1"/>
    <col min="13314" max="13314" width="6" style="72" customWidth="1"/>
    <col min="13315" max="13315" width="13.7109375" style="72" customWidth="1"/>
    <col min="13316" max="13316" width="8.28515625" style="72" customWidth="1"/>
    <col min="13317" max="13318" width="9.42578125" style="72" customWidth="1"/>
    <col min="13319" max="13319" width="8.140625" style="72" customWidth="1"/>
    <col min="13320" max="13321" width="9.28515625" style="72" customWidth="1"/>
    <col min="13322" max="13322" width="7.5703125" style="72" customWidth="1"/>
    <col min="13323" max="13324" width="9" style="72" customWidth="1"/>
    <col min="13325" max="13325" width="7.85546875" style="72" customWidth="1"/>
    <col min="13326" max="13327" width="9.28515625" style="72" customWidth="1"/>
    <col min="13328" max="13328" width="7" style="72" customWidth="1"/>
    <col min="13329" max="13330" width="7.140625" style="72" customWidth="1"/>
    <col min="13331" max="13333" width="8" style="72" customWidth="1"/>
    <col min="13334" max="13334" width="6.28515625" style="72" customWidth="1"/>
    <col min="13335" max="13336" width="6.7109375" style="72" customWidth="1"/>
    <col min="13337" max="13568" width="9.140625" style="72"/>
    <col min="13569" max="13569" width="2.5703125" style="72" customWidth="1"/>
    <col min="13570" max="13570" width="6" style="72" customWidth="1"/>
    <col min="13571" max="13571" width="13.7109375" style="72" customWidth="1"/>
    <col min="13572" max="13572" width="8.28515625" style="72" customWidth="1"/>
    <col min="13573" max="13574" width="9.42578125" style="72" customWidth="1"/>
    <col min="13575" max="13575" width="8.140625" style="72" customWidth="1"/>
    <col min="13576" max="13577" width="9.28515625" style="72" customWidth="1"/>
    <col min="13578" max="13578" width="7.5703125" style="72" customWidth="1"/>
    <col min="13579" max="13580" width="9" style="72" customWidth="1"/>
    <col min="13581" max="13581" width="7.85546875" style="72" customWidth="1"/>
    <col min="13582" max="13583" width="9.28515625" style="72" customWidth="1"/>
    <col min="13584" max="13584" width="7" style="72" customWidth="1"/>
    <col min="13585" max="13586" width="7.140625" style="72" customWidth="1"/>
    <col min="13587" max="13589" width="8" style="72" customWidth="1"/>
    <col min="13590" max="13590" width="6.28515625" style="72" customWidth="1"/>
    <col min="13591" max="13592" width="6.7109375" style="72" customWidth="1"/>
    <col min="13593" max="13824" width="9.140625" style="72"/>
    <col min="13825" max="13825" width="2.5703125" style="72" customWidth="1"/>
    <col min="13826" max="13826" width="6" style="72" customWidth="1"/>
    <col min="13827" max="13827" width="13.7109375" style="72" customWidth="1"/>
    <col min="13828" max="13828" width="8.28515625" style="72" customWidth="1"/>
    <col min="13829" max="13830" width="9.42578125" style="72" customWidth="1"/>
    <col min="13831" max="13831" width="8.140625" style="72" customWidth="1"/>
    <col min="13832" max="13833" width="9.28515625" style="72" customWidth="1"/>
    <col min="13834" max="13834" width="7.5703125" style="72" customWidth="1"/>
    <col min="13835" max="13836" width="9" style="72" customWidth="1"/>
    <col min="13837" max="13837" width="7.85546875" style="72" customWidth="1"/>
    <col min="13838" max="13839" width="9.28515625" style="72" customWidth="1"/>
    <col min="13840" max="13840" width="7" style="72" customWidth="1"/>
    <col min="13841" max="13842" width="7.140625" style="72" customWidth="1"/>
    <col min="13843" max="13845" width="8" style="72" customWidth="1"/>
    <col min="13846" max="13846" width="6.28515625" style="72" customWidth="1"/>
    <col min="13847" max="13848" width="6.7109375" style="72" customWidth="1"/>
    <col min="13849" max="14080" width="9.140625" style="72"/>
    <col min="14081" max="14081" width="2.5703125" style="72" customWidth="1"/>
    <col min="14082" max="14082" width="6" style="72" customWidth="1"/>
    <col min="14083" max="14083" width="13.7109375" style="72" customWidth="1"/>
    <col min="14084" max="14084" width="8.28515625" style="72" customWidth="1"/>
    <col min="14085" max="14086" width="9.42578125" style="72" customWidth="1"/>
    <col min="14087" max="14087" width="8.140625" style="72" customWidth="1"/>
    <col min="14088" max="14089" width="9.28515625" style="72" customWidth="1"/>
    <col min="14090" max="14090" width="7.5703125" style="72" customWidth="1"/>
    <col min="14091" max="14092" width="9" style="72" customWidth="1"/>
    <col min="14093" max="14093" width="7.85546875" style="72" customWidth="1"/>
    <col min="14094" max="14095" width="9.28515625" style="72" customWidth="1"/>
    <col min="14096" max="14096" width="7" style="72" customWidth="1"/>
    <col min="14097" max="14098" width="7.140625" style="72" customWidth="1"/>
    <col min="14099" max="14101" width="8" style="72" customWidth="1"/>
    <col min="14102" max="14102" width="6.28515625" style="72" customWidth="1"/>
    <col min="14103" max="14104" width="6.7109375" style="72" customWidth="1"/>
    <col min="14105" max="14336" width="9.140625" style="72"/>
    <col min="14337" max="14337" width="2.5703125" style="72" customWidth="1"/>
    <col min="14338" max="14338" width="6" style="72" customWidth="1"/>
    <col min="14339" max="14339" width="13.7109375" style="72" customWidth="1"/>
    <col min="14340" max="14340" width="8.28515625" style="72" customWidth="1"/>
    <col min="14341" max="14342" width="9.42578125" style="72" customWidth="1"/>
    <col min="14343" max="14343" width="8.140625" style="72" customWidth="1"/>
    <col min="14344" max="14345" width="9.28515625" style="72" customWidth="1"/>
    <col min="14346" max="14346" width="7.5703125" style="72" customWidth="1"/>
    <col min="14347" max="14348" width="9" style="72" customWidth="1"/>
    <col min="14349" max="14349" width="7.85546875" style="72" customWidth="1"/>
    <col min="14350" max="14351" width="9.28515625" style="72" customWidth="1"/>
    <col min="14352" max="14352" width="7" style="72" customWidth="1"/>
    <col min="14353" max="14354" width="7.140625" style="72" customWidth="1"/>
    <col min="14355" max="14357" width="8" style="72" customWidth="1"/>
    <col min="14358" max="14358" width="6.28515625" style="72" customWidth="1"/>
    <col min="14359" max="14360" width="6.7109375" style="72" customWidth="1"/>
    <col min="14361" max="14592" width="9.140625" style="72"/>
    <col min="14593" max="14593" width="2.5703125" style="72" customWidth="1"/>
    <col min="14594" max="14594" width="6" style="72" customWidth="1"/>
    <col min="14595" max="14595" width="13.7109375" style="72" customWidth="1"/>
    <col min="14596" max="14596" width="8.28515625" style="72" customWidth="1"/>
    <col min="14597" max="14598" width="9.42578125" style="72" customWidth="1"/>
    <col min="14599" max="14599" width="8.140625" style="72" customWidth="1"/>
    <col min="14600" max="14601" width="9.28515625" style="72" customWidth="1"/>
    <col min="14602" max="14602" width="7.5703125" style="72" customWidth="1"/>
    <col min="14603" max="14604" width="9" style="72" customWidth="1"/>
    <col min="14605" max="14605" width="7.85546875" style="72" customWidth="1"/>
    <col min="14606" max="14607" width="9.28515625" style="72" customWidth="1"/>
    <col min="14608" max="14608" width="7" style="72" customWidth="1"/>
    <col min="14609" max="14610" width="7.140625" style="72" customWidth="1"/>
    <col min="14611" max="14613" width="8" style="72" customWidth="1"/>
    <col min="14614" max="14614" width="6.28515625" style="72" customWidth="1"/>
    <col min="14615" max="14616" width="6.7109375" style="72" customWidth="1"/>
    <col min="14617" max="14848" width="9.140625" style="72"/>
    <col min="14849" max="14849" width="2.5703125" style="72" customWidth="1"/>
    <col min="14850" max="14850" width="6" style="72" customWidth="1"/>
    <col min="14851" max="14851" width="13.7109375" style="72" customWidth="1"/>
    <col min="14852" max="14852" width="8.28515625" style="72" customWidth="1"/>
    <col min="14853" max="14854" width="9.42578125" style="72" customWidth="1"/>
    <col min="14855" max="14855" width="8.140625" style="72" customWidth="1"/>
    <col min="14856" max="14857" width="9.28515625" style="72" customWidth="1"/>
    <col min="14858" max="14858" width="7.5703125" style="72" customWidth="1"/>
    <col min="14859" max="14860" width="9" style="72" customWidth="1"/>
    <col min="14861" max="14861" width="7.85546875" style="72" customWidth="1"/>
    <col min="14862" max="14863" width="9.28515625" style="72" customWidth="1"/>
    <col min="14864" max="14864" width="7" style="72" customWidth="1"/>
    <col min="14865" max="14866" width="7.140625" style="72" customWidth="1"/>
    <col min="14867" max="14869" width="8" style="72" customWidth="1"/>
    <col min="14870" max="14870" width="6.28515625" style="72" customWidth="1"/>
    <col min="14871" max="14872" width="6.7109375" style="72" customWidth="1"/>
    <col min="14873" max="15104" width="9.140625" style="72"/>
    <col min="15105" max="15105" width="2.5703125" style="72" customWidth="1"/>
    <col min="15106" max="15106" width="6" style="72" customWidth="1"/>
    <col min="15107" max="15107" width="13.7109375" style="72" customWidth="1"/>
    <col min="15108" max="15108" width="8.28515625" style="72" customWidth="1"/>
    <col min="15109" max="15110" width="9.42578125" style="72" customWidth="1"/>
    <col min="15111" max="15111" width="8.140625" style="72" customWidth="1"/>
    <col min="15112" max="15113" width="9.28515625" style="72" customWidth="1"/>
    <col min="15114" max="15114" width="7.5703125" style="72" customWidth="1"/>
    <col min="15115" max="15116" width="9" style="72" customWidth="1"/>
    <col min="15117" max="15117" width="7.85546875" style="72" customWidth="1"/>
    <col min="15118" max="15119" width="9.28515625" style="72" customWidth="1"/>
    <col min="15120" max="15120" width="7" style="72" customWidth="1"/>
    <col min="15121" max="15122" width="7.140625" style="72" customWidth="1"/>
    <col min="15123" max="15125" width="8" style="72" customWidth="1"/>
    <col min="15126" max="15126" width="6.28515625" style="72" customWidth="1"/>
    <col min="15127" max="15128" width="6.7109375" style="72" customWidth="1"/>
    <col min="15129" max="15360" width="9.140625" style="72"/>
    <col min="15361" max="15361" width="2.5703125" style="72" customWidth="1"/>
    <col min="15362" max="15362" width="6" style="72" customWidth="1"/>
    <col min="15363" max="15363" width="13.7109375" style="72" customWidth="1"/>
    <col min="15364" max="15364" width="8.28515625" style="72" customWidth="1"/>
    <col min="15365" max="15366" width="9.42578125" style="72" customWidth="1"/>
    <col min="15367" max="15367" width="8.140625" style="72" customWidth="1"/>
    <col min="15368" max="15369" width="9.28515625" style="72" customWidth="1"/>
    <col min="15370" max="15370" width="7.5703125" style="72" customWidth="1"/>
    <col min="15371" max="15372" width="9" style="72" customWidth="1"/>
    <col min="15373" max="15373" width="7.85546875" style="72" customWidth="1"/>
    <col min="15374" max="15375" width="9.28515625" style="72" customWidth="1"/>
    <col min="15376" max="15376" width="7" style="72" customWidth="1"/>
    <col min="15377" max="15378" width="7.140625" style="72" customWidth="1"/>
    <col min="15379" max="15381" width="8" style="72" customWidth="1"/>
    <col min="15382" max="15382" width="6.28515625" style="72" customWidth="1"/>
    <col min="15383" max="15384" width="6.7109375" style="72" customWidth="1"/>
    <col min="15385" max="15616" width="9.140625" style="72"/>
    <col min="15617" max="15617" width="2.5703125" style="72" customWidth="1"/>
    <col min="15618" max="15618" width="6" style="72" customWidth="1"/>
    <col min="15619" max="15619" width="13.7109375" style="72" customWidth="1"/>
    <col min="15620" max="15620" width="8.28515625" style="72" customWidth="1"/>
    <col min="15621" max="15622" width="9.42578125" style="72" customWidth="1"/>
    <col min="15623" max="15623" width="8.140625" style="72" customWidth="1"/>
    <col min="15624" max="15625" width="9.28515625" style="72" customWidth="1"/>
    <col min="15626" max="15626" width="7.5703125" style="72" customWidth="1"/>
    <col min="15627" max="15628" width="9" style="72" customWidth="1"/>
    <col min="15629" max="15629" width="7.85546875" style="72" customWidth="1"/>
    <col min="15630" max="15631" width="9.28515625" style="72" customWidth="1"/>
    <col min="15632" max="15632" width="7" style="72" customWidth="1"/>
    <col min="15633" max="15634" width="7.140625" style="72" customWidth="1"/>
    <col min="15635" max="15637" width="8" style="72" customWidth="1"/>
    <col min="15638" max="15638" width="6.28515625" style="72" customWidth="1"/>
    <col min="15639" max="15640" width="6.7109375" style="72" customWidth="1"/>
    <col min="15641" max="15872" width="9.140625" style="72"/>
    <col min="15873" max="15873" width="2.5703125" style="72" customWidth="1"/>
    <col min="15874" max="15874" width="6" style="72" customWidth="1"/>
    <col min="15875" max="15875" width="13.7109375" style="72" customWidth="1"/>
    <col min="15876" max="15876" width="8.28515625" style="72" customWidth="1"/>
    <col min="15877" max="15878" width="9.42578125" style="72" customWidth="1"/>
    <col min="15879" max="15879" width="8.140625" style="72" customWidth="1"/>
    <col min="15880" max="15881" width="9.28515625" style="72" customWidth="1"/>
    <col min="15882" max="15882" width="7.5703125" style="72" customWidth="1"/>
    <col min="15883" max="15884" width="9" style="72" customWidth="1"/>
    <col min="15885" max="15885" width="7.85546875" style="72" customWidth="1"/>
    <col min="15886" max="15887" width="9.28515625" style="72" customWidth="1"/>
    <col min="15888" max="15888" width="7" style="72" customWidth="1"/>
    <col min="15889" max="15890" width="7.140625" style="72" customWidth="1"/>
    <col min="15891" max="15893" width="8" style="72" customWidth="1"/>
    <col min="15894" max="15894" width="6.28515625" style="72" customWidth="1"/>
    <col min="15895" max="15896" width="6.7109375" style="72" customWidth="1"/>
    <col min="15897" max="16128" width="9.140625" style="72"/>
    <col min="16129" max="16129" width="2.5703125" style="72" customWidth="1"/>
    <col min="16130" max="16130" width="6" style="72" customWidth="1"/>
    <col min="16131" max="16131" width="13.7109375" style="72" customWidth="1"/>
    <col min="16132" max="16132" width="8.28515625" style="72" customWidth="1"/>
    <col min="16133" max="16134" width="9.42578125" style="72" customWidth="1"/>
    <col min="16135" max="16135" width="8.140625" style="72" customWidth="1"/>
    <col min="16136" max="16137" width="9.28515625" style="72" customWidth="1"/>
    <col min="16138" max="16138" width="7.5703125" style="72" customWidth="1"/>
    <col min="16139" max="16140" width="9" style="72" customWidth="1"/>
    <col min="16141" max="16141" width="7.85546875" style="72" customWidth="1"/>
    <col min="16142" max="16143" width="9.28515625" style="72" customWidth="1"/>
    <col min="16144" max="16144" width="7" style="72" customWidth="1"/>
    <col min="16145" max="16146" width="7.140625" style="72" customWidth="1"/>
    <col min="16147" max="16149" width="8" style="72" customWidth="1"/>
    <col min="16150" max="16150" width="6.28515625" style="72" customWidth="1"/>
    <col min="16151" max="16152" width="6.7109375" style="72" customWidth="1"/>
    <col min="16153" max="16384" width="9.140625" style="72"/>
  </cols>
  <sheetData>
    <row r="1" spans="1:24" s="150" customFormat="1" x14ac:dyDescent="0.2">
      <c r="A1" s="204" t="s">
        <v>635</v>
      </c>
      <c r="B1" s="204"/>
      <c r="C1" s="204"/>
      <c r="D1" s="204"/>
      <c r="E1" s="204"/>
      <c r="F1" s="204"/>
    </row>
    <row r="2" spans="1:24" x14ac:dyDescent="0.2">
      <c r="A2" s="210" t="s">
        <v>629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X2" s="72" t="s">
        <v>397</v>
      </c>
    </row>
    <row r="3" spans="1:24" ht="12" thickBot="1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24" ht="15.75" thickBot="1" x14ac:dyDescent="0.25">
      <c r="A4" s="212" t="s">
        <v>13</v>
      </c>
      <c r="B4" s="151"/>
      <c r="C4" s="151"/>
      <c r="D4" s="215"/>
      <c r="E4" s="216"/>
      <c r="F4" s="216"/>
      <c r="G4" s="215" t="s">
        <v>202</v>
      </c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</row>
    <row r="5" spans="1:24" ht="24" customHeight="1" thickBot="1" x14ac:dyDescent="0.25">
      <c r="A5" s="213"/>
      <c r="B5" s="152" t="s">
        <v>12</v>
      </c>
      <c r="C5" s="152" t="s">
        <v>200</v>
      </c>
      <c r="D5" s="215" t="s">
        <v>201</v>
      </c>
      <c r="E5" s="216"/>
      <c r="F5" s="216"/>
      <c r="G5" s="215" t="s">
        <v>203</v>
      </c>
      <c r="H5" s="216"/>
      <c r="I5" s="216"/>
      <c r="J5" s="215" t="s">
        <v>205</v>
      </c>
      <c r="K5" s="216"/>
      <c r="L5" s="216"/>
      <c r="M5" s="215" t="s">
        <v>183</v>
      </c>
      <c r="N5" s="216"/>
      <c r="O5" s="216"/>
      <c r="P5" s="215" t="s">
        <v>207</v>
      </c>
      <c r="Q5" s="217"/>
      <c r="R5" s="217"/>
      <c r="S5" s="215" t="s">
        <v>208</v>
      </c>
      <c r="T5" s="217"/>
      <c r="U5" s="217"/>
      <c r="V5" s="215" t="s">
        <v>630</v>
      </c>
      <c r="W5" s="216"/>
      <c r="X5" s="216"/>
    </row>
    <row r="6" spans="1:24" ht="57.75" customHeight="1" thickBot="1" x14ac:dyDescent="0.25">
      <c r="A6" s="213"/>
      <c r="B6" s="152" t="s">
        <v>199</v>
      </c>
      <c r="C6" s="153"/>
      <c r="D6" s="152" t="s">
        <v>631</v>
      </c>
      <c r="E6" s="152" t="s">
        <v>632</v>
      </c>
      <c r="F6" s="152" t="s">
        <v>706</v>
      </c>
      <c r="G6" s="154" t="s">
        <v>631</v>
      </c>
      <c r="H6" s="154" t="s">
        <v>632</v>
      </c>
      <c r="I6" s="154" t="s">
        <v>706</v>
      </c>
      <c r="J6" s="154" t="s">
        <v>631</v>
      </c>
      <c r="K6" s="154" t="s">
        <v>632</v>
      </c>
      <c r="L6" s="154" t="s">
        <v>706</v>
      </c>
      <c r="M6" s="154" t="s">
        <v>631</v>
      </c>
      <c r="N6" s="154" t="s">
        <v>632</v>
      </c>
      <c r="O6" s="154" t="s">
        <v>706</v>
      </c>
      <c r="P6" s="154" t="s">
        <v>631</v>
      </c>
      <c r="Q6" s="154" t="s">
        <v>632</v>
      </c>
      <c r="R6" s="154" t="s">
        <v>706</v>
      </c>
      <c r="S6" s="154" t="s">
        <v>631</v>
      </c>
      <c r="T6" s="154" t="s">
        <v>632</v>
      </c>
      <c r="U6" s="154" t="s">
        <v>706</v>
      </c>
      <c r="V6" s="154" t="s">
        <v>631</v>
      </c>
      <c r="W6" s="154" t="s">
        <v>632</v>
      </c>
      <c r="X6" s="154" t="s">
        <v>706</v>
      </c>
    </row>
    <row r="7" spans="1:24" ht="12" hidden="1" customHeight="1" x14ac:dyDescent="0.2">
      <c r="A7" s="214"/>
      <c r="B7" s="155"/>
      <c r="C7" s="155"/>
      <c r="D7" s="155"/>
      <c r="E7" s="156"/>
      <c r="F7" s="156"/>
      <c r="G7" s="218" t="s">
        <v>209</v>
      </c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1:24" ht="24" customHeight="1" thickTop="1" thickBot="1" x14ac:dyDescent="0.25">
      <c r="A8" s="157" t="s">
        <v>19</v>
      </c>
      <c r="B8" s="157">
        <v>11130</v>
      </c>
      <c r="C8" s="157" t="s">
        <v>210</v>
      </c>
      <c r="D8" s="158" t="s">
        <v>211</v>
      </c>
      <c r="E8" s="159">
        <f>H8+K8+N8+Q8+T8+W8</f>
        <v>34197</v>
      </c>
      <c r="F8" s="159">
        <f t="shared" ref="F8:F32" si="0">SUM(I8+L8+O8+R8+U8+X8)</f>
        <v>51566</v>
      </c>
      <c r="G8" s="160" t="s">
        <v>212</v>
      </c>
      <c r="H8" s="161">
        <v>9505</v>
      </c>
      <c r="I8" s="161">
        <v>20078</v>
      </c>
      <c r="J8" s="160" t="s">
        <v>213</v>
      </c>
      <c r="K8" s="160">
        <v>2362</v>
      </c>
      <c r="L8" s="160">
        <v>3099</v>
      </c>
      <c r="M8" s="162">
        <v>9131</v>
      </c>
      <c r="N8" s="162">
        <v>9131</v>
      </c>
      <c r="O8" s="162">
        <v>15814</v>
      </c>
      <c r="P8" s="160"/>
      <c r="Q8" s="160"/>
      <c r="R8" s="160"/>
      <c r="S8" s="160" t="s">
        <v>214</v>
      </c>
      <c r="T8" s="160">
        <v>8748</v>
      </c>
      <c r="U8" s="160">
        <v>8748</v>
      </c>
      <c r="V8" s="160">
        <v>4451</v>
      </c>
      <c r="W8" s="160">
        <v>4451</v>
      </c>
      <c r="X8" s="160">
        <v>3827</v>
      </c>
    </row>
    <row r="9" spans="1:24" ht="24" customHeight="1" thickBot="1" x14ac:dyDescent="0.25">
      <c r="A9" s="163" t="s">
        <v>22</v>
      </c>
      <c r="B9" s="164">
        <v>13320</v>
      </c>
      <c r="C9" s="164" t="s">
        <v>215</v>
      </c>
      <c r="D9" s="165" t="s">
        <v>142</v>
      </c>
      <c r="E9" s="159">
        <f t="shared" ref="E9:E33" si="1">H9+K9+N9+Q9+T9+W9</f>
        <v>1999</v>
      </c>
      <c r="F9" s="159">
        <f t="shared" si="0"/>
        <v>264</v>
      </c>
      <c r="G9" s="160"/>
      <c r="H9" s="160"/>
      <c r="I9" s="160"/>
      <c r="J9" s="160"/>
      <c r="K9" s="160"/>
      <c r="L9" s="160"/>
      <c r="M9" s="160">
        <v>1999</v>
      </c>
      <c r="N9" s="160">
        <v>1999</v>
      </c>
      <c r="O9" s="160">
        <v>264</v>
      </c>
      <c r="P9" s="160"/>
      <c r="Q9" s="160"/>
      <c r="R9" s="160"/>
      <c r="S9" s="160"/>
      <c r="T9" s="160"/>
      <c r="U9" s="160"/>
      <c r="V9" s="160"/>
      <c r="W9" s="160"/>
      <c r="X9" s="160"/>
    </row>
    <row r="10" spans="1:24" ht="24" customHeight="1" thickBot="1" x14ac:dyDescent="0.25">
      <c r="A10" s="163" t="s">
        <v>25</v>
      </c>
      <c r="B10" s="164">
        <v>11350</v>
      </c>
      <c r="C10" s="164" t="s">
        <v>216</v>
      </c>
      <c r="D10" s="165" t="s">
        <v>217</v>
      </c>
      <c r="E10" s="159">
        <f t="shared" si="1"/>
        <v>2921</v>
      </c>
      <c r="F10" s="159">
        <f t="shared" si="0"/>
        <v>2117</v>
      </c>
      <c r="G10" s="160"/>
      <c r="H10" s="160"/>
      <c r="I10" s="160"/>
      <c r="J10" s="160"/>
      <c r="K10" s="160"/>
      <c r="L10" s="160"/>
      <c r="M10" s="160">
        <v>2921</v>
      </c>
      <c r="N10" s="160">
        <v>2921</v>
      </c>
      <c r="O10" s="160">
        <v>2117</v>
      </c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24" ht="24" customHeight="1" thickBot="1" x14ac:dyDescent="0.25">
      <c r="A11" s="163" t="s">
        <v>28</v>
      </c>
      <c r="B11" s="164">
        <v>32020</v>
      </c>
      <c r="C11" s="164" t="s">
        <v>218</v>
      </c>
      <c r="D11" s="165">
        <v>327</v>
      </c>
      <c r="E11" s="159">
        <f t="shared" si="1"/>
        <v>327</v>
      </c>
      <c r="F11" s="159">
        <f t="shared" si="0"/>
        <v>84</v>
      </c>
      <c r="G11" s="160"/>
      <c r="H11" s="160"/>
      <c r="I11" s="160">
        <v>37</v>
      </c>
      <c r="J11" s="160"/>
      <c r="K11" s="160"/>
      <c r="L11" s="160"/>
      <c r="M11" s="160">
        <v>327</v>
      </c>
      <c r="N11" s="160">
        <v>327</v>
      </c>
      <c r="O11" s="160">
        <v>47</v>
      </c>
      <c r="P11" s="160"/>
      <c r="Q11" s="160"/>
      <c r="R11" s="160"/>
      <c r="S11" s="160"/>
      <c r="T11" s="160"/>
      <c r="U11" s="160"/>
      <c r="V11" s="160"/>
      <c r="W11" s="160"/>
      <c r="X11" s="160"/>
    </row>
    <row r="12" spans="1:24" ht="24" customHeight="1" thickBot="1" x14ac:dyDescent="0.25">
      <c r="A12" s="163" t="s">
        <v>31</v>
      </c>
      <c r="B12" s="164">
        <v>41231</v>
      </c>
      <c r="C12" s="164" t="s">
        <v>195</v>
      </c>
      <c r="D12" s="165" t="s">
        <v>219</v>
      </c>
      <c r="E12" s="159">
        <f t="shared" si="1"/>
        <v>87559</v>
      </c>
      <c r="F12" s="159">
        <f t="shared" si="0"/>
        <v>114997</v>
      </c>
      <c r="G12" s="160" t="s">
        <v>220</v>
      </c>
      <c r="H12" s="160">
        <v>70166</v>
      </c>
      <c r="I12" s="160">
        <v>92741</v>
      </c>
      <c r="J12" s="160" t="s">
        <v>221</v>
      </c>
      <c r="K12" s="160">
        <v>9051</v>
      </c>
      <c r="L12" s="160">
        <v>10500</v>
      </c>
      <c r="M12" s="162">
        <v>3937</v>
      </c>
      <c r="N12" s="162">
        <v>8342</v>
      </c>
      <c r="O12" s="162">
        <v>11756</v>
      </c>
      <c r="P12" s="160"/>
      <c r="Q12" s="160"/>
      <c r="R12" s="160"/>
      <c r="S12" s="160"/>
      <c r="T12" s="160"/>
      <c r="U12" s="160"/>
      <c r="V12" s="160"/>
      <c r="W12" s="160"/>
      <c r="X12" s="160"/>
    </row>
    <row r="13" spans="1:24" ht="24" customHeight="1" thickBot="1" x14ac:dyDescent="0.25">
      <c r="A13" s="163" t="s">
        <v>34</v>
      </c>
      <c r="B13" s="164">
        <v>45160</v>
      </c>
      <c r="C13" s="164" t="s">
        <v>143</v>
      </c>
      <c r="D13" s="165" t="s">
        <v>144</v>
      </c>
      <c r="E13" s="159">
        <f t="shared" si="1"/>
        <v>3196</v>
      </c>
      <c r="F13" s="159">
        <f t="shared" si="0"/>
        <v>210</v>
      </c>
      <c r="G13" s="160"/>
      <c r="H13" s="160"/>
      <c r="I13" s="160"/>
      <c r="J13" s="160"/>
      <c r="K13" s="160"/>
      <c r="L13" s="160"/>
      <c r="M13" s="160">
        <v>3196</v>
      </c>
      <c r="N13" s="160">
        <v>3196</v>
      </c>
      <c r="O13" s="160">
        <v>210</v>
      </c>
      <c r="P13" s="160"/>
      <c r="Q13" s="160"/>
      <c r="R13" s="160"/>
      <c r="S13" s="160"/>
      <c r="T13" s="160"/>
      <c r="U13" s="160"/>
      <c r="V13" s="160"/>
      <c r="W13" s="160"/>
      <c r="X13" s="160"/>
    </row>
    <row r="14" spans="1:24" ht="24" customHeight="1" thickBot="1" x14ac:dyDescent="0.25">
      <c r="A14" s="163" t="s">
        <v>37</v>
      </c>
      <c r="B14" s="164">
        <v>51040</v>
      </c>
      <c r="C14" s="164" t="s">
        <v>223</v>
      </c>
      <c r="D14" s="165">
        <v>254</v>
      </c>
      <c r="E14" s="159">
        <f t="shared" si="1"/>
        <v>254</v>
      </c>
      <c r="F14" s="159">
        <f t="shared" si="0"/>
        <v>0</v>
      </c>
      <c r="G14" s="160"/>
      <c r="H14" s="160"/>
      <c r="I14" s="160"/>
      <c r="J14" s="160"/>
      <c r="K14" s="160"/>
      <c r="L14" s="160"/>
      <c r="M14" s="160">
        <v>254</v>
      </c>
      <c r="N14" s="160">
        <v>254</v>
      </c>
      <c r="O14" s="160"/>
      <c r="P14" s="160"/>
      <c r="Q14" s="160"/>
      <c r="R14" s="160"/>
      <c r="S14" s="160"/>
      <c r="T14" s="160"/>
      <c r="U14" s="160"/>
      <c r="V14" s="160"/>
      <c r="W14" s="160"/>
      <c r="X14" s="160"/>
    </row>
    <row r="15" spans="1:24" ht="24" customHeight="1" thickBot="1" x14ac:dyDescent="0.25">
      <c r="A15" s="163" t="s">
        <v>40</v>
      </c>
      <c r="B15" s="164">
        <v>52020</v>
      </c>
      <c r="C15" s="164" t="s">
        <v>224</v>
      </c>
      <c r="D15" s="165">
        <v>762</v>
      </c>
      <c r="E15" s="159">
        <f t="shared" si="1"/>
        <v>762</v>
      </c>
      <c r="F15" s="159">
        <f t="shared" si="0"/>
        <v>0</v>
      </c>
      <c r="G15" s="160"/>
      <c r="H15" s="160"/>
      <c r="I15" s="160"/>
      <c r="J15" s="160"/>
      <c r="K15" s="160"/>
      <c r="L15" s="160"/>
      <c r="M15" s="160">
        <v>762</v>
      </c>
      <c r="N15" s="160">
        <v>762</v>
      </c>
      <c r="O15" s="160"/>
      <c r="P15" s="160"/>
      <c r="Q15" s="160"/>
      <c r="R15" s="160"/>
      <c r="S15" s="160"/>
      <c r="T15" s="160"/>
      <c r="U15" s="160"/>
      <c r="V15" s="160"/>
      <c r="W15" s="160"/>
      <c r="X15" s="160"/>
    </row>
    <row r="16" spans="1:24" ht="24" customHeight="1" thickBot="1" x14ac:dyDescent="0.25">
      <c r="A16" s="163" t="s">
        <v>43</v>
      </c>
      <c r="B16" s="164">
        <v>63020</v>
      </c>
      <c r="C16" s="164" t="s">
        <v>225</v>
      </c>
      <c r="D16" s="165" t="s">
        <v>226</v>
      </c>
      <c r="E16" s="159">
        <f t="shared" si="1"/>
        <v>16693</v>
      </c>
      <c r="F16" s="159">
        <f t="shared" si="0"/>
        <v>16345</v>
      </c>
      <c r="G16" s="160"/>
      <c r="H16" s="160"/>
      <c r="I16" s="160"/>
      <c r="J16" s="160"/>
      <c r="K16" s="160"/>
      <c r="L16" s="160"/>
      <c r="M16" s="160">
        <v>1158</v>
      </c>
      <c r="N16" s="160">
        <v>1158</v>
      </c>
      <c r="O16" s="160">
        <v>810</v>
      </c>
      <c r="P16" s="160"/>
      <c r="Q16" s="160"/>
      <c r="R16" s="160"/>
      <c r="S16" s="160"/>
      <c r="T16" s="160">
        <v>15535</v>
      </c>
      <c r="U16" s="160">
        <v>15535</v>
      </c>
      <c r="V16" s="160"/>
      <c r="W16" s="160"/>
      <c r="X16" s="160"/>
    </row>
    <row r="17" spans="1:24" ht="24" customHeight="1" thickBot="1" x14ac:dyDescent="0.25">
      <c r="A17" s="163" t="s">
        <v>45</v>
      </c>
      <c r="B17" s="164">
        <v>64010</v>
      </c>
      <c r="C17" s="164" t="s">
        <v>139</v>
      </c>
      <c r="D17" s="165" t="s">
        <v>140</v>
      </c>
      <c r="E17" s="159">
        <f t="shared" si="1"/>
        <v>7936</v>
      </c>
      <c r="F17" s="159">
        <f t="shared" si="0"/>
        <v>6159</v>
      </c>
      <c r="G17" s="160"/>
      <c r="H17" s="160"/>
      <c r="I17" s="160"/>
      <c r="J17" s="160"/>
      <c r="K17" s="160"/>
      <c r="L17" s="160"/>
      <c r="M17" s="160">
        <v>7936</v>
      </c>
      <c r="N17" s="160">
        <v>7936</v>
      </c>
      <c r="O17" s="160">
        <v>6159</v>
      </c>
      <c r="P17" s="160"/>
      <c r="Q17" s="160"/>
      <c r="R17" s="160"/>
      <c r="S17" s="160"/>
      <c r="T17" s="160"/>
      <c r="U17" s="160"/>
      <c r="V17" s="160"/>
      <c r="W17" s="160"/>
      <c r="X17" s="160"/>
    </row>
    <row r="18" spans="1:24" ht="24" customHeight="1" thickBot="1" x14ac:dyDescent="0.25">
      <c r="A18" s="163" t="s">
        <v>47</v>
      </c>
      <c r="B18" s="164">
        <v>66010</v>
      </c>
      <c r="C18" s="164" t="s">
        <v>227</v>
      </c>
      <c r="D18" s="165" t="s">
        <v>138</v>
      </c>
      <c r="E18" s="159">
        <f t="shared" si="1"/>
        <v>7397</v>
      </c>
      <c r="F18" s="159">
        <f t="shared" si="0"/>
        <v>1313</v>
      </c>
      <c r="G18" s="160"/>
      <c r="H18" s="160"/>
      <c r="I18" s="160"/>
      <c r="J18" s="160"/>
      <c r="K18" s="160"/>
      <c r="L18" s="160"/>
      <c r="M18" s="160">
        <v>7397</v>
      </c>
      <c r="N18" s="160">
        <v>7397</v>
      </c>
      <c r="O18" s="160">
        <v>1313</v>
      </c>
      <c r="P18" s="160"/>
      <c r="Q18" s="160"/>
      <c r="R18" s="160"/>
      <c r="S18" s="160"/>
      <c r="T18" s="160"/>
      <c r="U18" s="160"/>
      <c r="V18" s="160"/>
      <c r="W18" s="160"/>
      <c r="X18" s="160"/>
    </row>
    <row r="19" spans="1:24" ht="41.25" customHeight="1" thickBot="1" x14ac:dyDescent="0.25">
      <c r="A19" s="163" t="s">
        <v>50</v>
      </c>
      <c r="B19" s="164">
        <v>66020</v>
      </c>
      <c r="C19" s="164" t="s">
        <v>228</v>
      </c>
      <c r="D19" s="165" t="s">
        <v>229</v>
      </c>
      <c r="E19" s="159">
        <f t="shared" si="1"/>
        <v>20116</v>
      </c>
      <c r="F19" s="159">
        <f t="shared" si="0"/>
        <v>24781</v>
      </c>
      <c r="G19" s="160" t="s">
        <v>230</v>
      </c>
      <c r="H19" s="160">
        <v>8880</v>
      </c>
      <c r="I19" s="160">
        <v>12020</v>
      </c>
      <c r="J19" s="160" t="s">
        <v>231</v>
      </c>
      <c r="K19" s="160">
        <v>2348</v>
      </c>
      <c r="L19" s="160">
        <v>2856</v>
      </c>
      <c r="M19" s="160">
        <v>8888</v>
      </c>
      <c r="N19" s="160">
        <v>8888</v>
      </c>
      <c r="O19" s="160">
        <v>9905</v>
      </c>
      <c r="P19" s="160"/>
      <c r="Q19" s="160"/>
      <c r="R19" s="160"/>
      <c r="S19" s="160"/>
      <c r="T19" s="160"/>
      <c r="U19" s="160"/>
      <c r="V19" s="160"/>
      <c r="W19" s="160"/>
      <c r="X19" s="160"/>
    </row>
    <row r="20" spans="1:24" ht="24" customHeight="1" thickBot="1" x14ac:dyDescent="0.25">
      <c r="A20" s="163" t="s">
        <v>53</v>
      </c>
      <c r="B20" s="164">
        <v>72111</v>
      </c>
      <c r="C20" s="164" t="s">
        <v>232</v>
      </c>
      <c r="D20" s="165" t="s">
        <v>233</v>
      </c>
      <c r="E20" s="159">
        <f t="shared" si="1"/>
        <v>1523</v>
      </c>
      <c r="F20" s="159">
        <f t="shared" si="0"/>
        <v>924</v>
      </c>
      <c r="G20" s="160"/>
      <c r="H20" s="160"/>
      <c r="I20" s="160"/>
      <c r="J20" s="160"/>
      <c r="K20" s="160"/>
      <c r="L20" s="160"/>
      <c r="M20" s="160">
        <v>1270</v>
      </c>
      <c r="N20" s="160">
        <v>1270</v>
      </c>
      <c r="O20" s="160">
        <v>671</v>
      </c>
      <c r="P20" s="160"/>
      <c r="Q20" s="160"/>
      <c r="R20" s="160"/>
      <c r="S20" s="160"/>
      <c r="T20" s="160">
        <v>253</v>
      </c>
      <c r="U20" s="160">
        <v>253</v>
      </c>
      <c r="V20" s="160"/>
      <c r="W20" s="160"/>
      <c r="X20" s="160"/>
    </row>
    <row r="21" spans="1:24" ht="24" customHeight="1" thickBot="1" x14ac:dyDescent="0.25">
      <c r="A21" s="163">
        <v>374</v>
      </c>
      <c r="B21" s="164">
        <v>72311</v>
      </c>
      <c r="C21" s="164" t="s">
        <v>234</v>
      </c>
      <c r="D21" s="165">
        <v>572</v>
      </c>
      <c r="E21" s="159">
        <f t="shared" si="1"/>
        <v>572</v>
      </c>
      <c r="F21" s="159">
        <f t="shared" si="0"/>
        <v>374</v>
      </c>
      <c r="G21" s="160"/>
      <c r="H21" s="160"/>
      <c r="I21" s="160"/>
      <c r="J21" s="160"/>
      <c r="K21" s="160"/>
      <c r="L21" s="160"/>
      <c r="M21" s="160">
        <v>572</v>
      </c>
      <c r="N21" s="160">
        <v>572</v>
      </c>
      <c r="O21" s="160">
        <v>374</v>
      </c>
      <c r="P21" s="160"/>
      <c r="Q21" s="160"/>
      <c r="R21" s="160"/>
      <c r="S21" s="160"/>
      <c r="T21" s="160"/>
      <c r="U21" s="160"/>
      <c r="V21" s="160"/>
      <c r="W21" s="160"/>
      <c r="X21" s="160"/>
    </row>
    <row r="22" spans="1:24" ht="24" customHeight="1" thickBot="1" x14ac:dyDescent="0.25">
      <c r="A22" s="163" t="s">
        <v>59</v>
      </c>
      <c r="B22" s="164">
        <v>74031</v>
      </c>
      <c r="C22" s="164" t="s">
        <v>235</v>
      </c>
      <c r="D22" s="165">
        <v>635</v>
      </c>
      <c r="E22" s="159">
        <f t="shared" si="1"/>
        <v>635</v>
      </c>
      <c r="F22" s="159">
        <f t="shared" si="0"/>
        <v>437</v>
      </c>
      <c r="G22" s="160"/>
      <c r="H22" s="160"/>
      <c r="I22" s="160"/>
      <c r="J22" s="160"/>
      <c r="K22" s="160"/>
      <c r="L22" s="160"/>
      <c r="M22" s="160">
        <v>635</v>
      </c>
      <c r="N22" s="160">
        <v>635</v>
      </c>
      <c r="O22" s="160">
        <v>437</v>
      </c>
      <c r="P22" s="160"/>
      <c r="Q22" s="160"/>
      <c r="R22" s="160"/>
      <c r="S22" s="160"/>
      <c r="T22" s="160"/>
      <c r="U22" s="160"/>
      <c r="V22" s="160"/>
      <c r="W22" s="160"/>
      <c r="X22" s="160"/>
    </row>
    <row r="23" spans="1:24" ht="24" customHeight="1" thickBot="1" x14ac:dyDescent="0.25">
      <c r="A23" s="163" t="s">
        <v>62</v>
      </c>
      <c r="B23" s="164">
        <v>76062</v>
      </c>
      <c r="C23" s="164" t="s">
        <v>236</v>
      </c>
      <c r="D23" s="165">
        <v>124</v>
      </c>
      <c r="E23" s="159">
        <f t="shared" si="1"/>
        <v>124</v>
      </c>
      <c r="F23" s="159">
        <f t="shared" si="0"/>
        <v>0</v>
      </c>
      <c r="G23" s="160"/>
      <c r="H23" s="160"/>
      <c r="I23" s="160"/>
      <c r="J23" s="160"/>
      <c r="K23" s="160"/>
      <c r="L23" s="160"/>
      <c r="M23" s="160">
        <v>124</v>
      </c>
      <c r="N23" s="160">
        <v>124</v>
      </c>
      <c r="O23" s="160"/>
      <c r="P23" s="160"/>
      <c r="Q23" s="160"/>
      <c r="R23" s="160"/>
      <c r="S23" s="160"/>
      <c r="T23" s="160"/>
      <c r="U23" s="160"/>
      <c r="V23" s="160"/>
      <c r="W23" s="160"/>
      <c r="X23" s="160"/>
    </row>
    <row r="24" spans="1:24" ht="24" customHeight="1" thickBot="1" x14ac:dyDescent="0.25">
      <c r="A24" s="163" t="s">
        <v>65</v>
      </c>
      <c r="B24" s="164">
        <v>81030</v>
      </c>
      <c r="C24" s="164" t="s">
        <v>237</v>
      </c>
      <c r="D24" s="165">
        <v>191</v>
      </c>
      <c r="E24" s="159">
        <f t="shared" si="1"/>
        <v>191</v>
      </c>
      <c r="F24" s="159">
        <f t="shared" si="0"/>
        <v>331</v>
      </c>
      <c r="G24" s="160"/>
      <c r="H24" s="160"/>
      <c r="I24" s="160"/>
      <c r="J24" s="160"/>
      <c r="K24" s="160"/>
      <c r="L24" s="160"/>
      <c r="M24" s="160">
        <v>191</v>
      </c>
      <c r="N24" s="160">
        <v>191</v>
      </c>
      <c r="O24" s="160">
        <v>331</v>
      </c>
      <c r="P24" s="160"/>
      <c r="Q24" s="160"/>
      <c r="R24" s="160"/>
      <c r="S24" s="160"/>
      <c r="T24" s="160"/>
      <c r="U24" s="160"/>
      <c r="V24" s="160"/>
      <c r="W24" s="160"/>
      <c r="X24" s="160"/>
    </row>
    <row r="25" spans="1:24" ht="24" customHeight="1" thickBot="1" x14ac:dyDescent="0.25">
      <c r="A25" s="163" t="s">
        <v>68</v>
      </c>
      <c r="B25" s="164">
        <v>82042</v>
      </c>
      <c r="C25" s="164" t="s">
        <v>145</v>
      </c>
      <c r="D25" s="165" t="s">
        <v>238</v>
      </c>
      <c r="E25" s="159">
        <f t="shared" si="1"/>
        <v>6586</v>
      </c>
      <c r="F25" s="159">
        <f t="shared" si="0"/>
        <v>7206</v>
      </c>
      <c r="G25" s="160" t="s">
        <v>239</v>
      </c>
      <c r="H25" s="166">
        <v>2235</v>
      </c>
      <c r="I25" s="166">
        <v>3358</v>
      </c>
      <c r="J25" s="160">
        <v>603</v>
      </c>
      <c r="K25" s="160">
        <v>603</v>
      </c>
      <c r="L25" s="160">
        <v>1022</v>
      </c>
      <c r="M25" s="160">
        <v>3748</v>
      </c>
      <c r="N25" s="160">
        <v>3748</v>
      </c>
      <c r="O25" s="160">
        <v>2826</v>
      </c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ht="21.75" customHeight="1" thickBot="1" x14ac:dyDescent="0.25">
      <c r="A26" s="163" t="s">
        <v>70</v>
      </c>
      <c r="B26" s="164">
        <v>82092</v>
      </c>
      <c r="C26" s="164" t="s">
        <v>240</v>
      </c>
      <c r="D26" s="165" t="s">
        <v>241</v>
      </c>
      <c r="E26" s="159">
        <f t="shared" si="1"/>
        <v>5982</v>
      </c>
      <c r="F26" s="159">
        <f t="shared" si="0"/>
        <v>6183</v>
      </c>
      <c r="G26" s="160" t="s">
        <v>239</v>
      </c>
      <c r="H26" s="166">
        <v>2235</v>
      </c>
      <c r="I26" s="166">
        <v>2727</v>
      </c>
      <c r="J26" s="160">
        <v>603</v>
      </c>
      <c r="K26" s="160">
        <v>603</v>
      </c>
      <c r="L26" s="160">
        <v>262</v>
      </c>
      <c r="M26" s="160">
        <v>3144</v>
      </c>
      <c r="N26" s="160">
        <v>3144</v>
      </c>
      <c r="O26" s="160">
        <v>3194</v>
      </c>
      <c r="P26" s="160"/>
      <c r="Q26" s="160"/>
      <c r="R26" s="160"/>
      <c r="S26" s="160"/>
      <c r="T26" s="160"/>
      <c r="U26" s="160"/>
      <c r="V26" s="160"/>
      <c r="W26" s="160"/>
      <c r="X26" s="160"/>
    </row>
    <row r="27" spans="1:24" ht="21.75" customHeight="1" thickBot="1" x14ac:dyDescent="0.25">
      <c r="A27" s="163" t="s">
        <v>73</v>
      </c>
      <c r="B27" s="164">
        <v>91110</v>
      </c>
      <c r="C27" s="164" t="s">
        <v>633</v>
      </c>
      <c r="D27" s="165"/>
      <c r="E27" s="159">
        <f t="shared" si="1"/>
        <v>0</v>
      </c>
      <c r="F27" s="159">
        <f t="shared" si="0"/>
        <v>245</v>
      </c>
      <c r="G27" s="160"/>
      <c r="H27" s="166"/>
      <c r="I27" s="166"/>
      <c r="J27" s="160"/>
      <c r="K27" s="160"/>
      <c r="L27" s="160"/>
      <c r="M27" s="160"/>
      <c r="N27" s="160"/>
      <c r="O27" s="160">
        <v>245</v>
      </c>
      <c r="P27" s="160"/>
      <c r="Q27" s="160"/>
      <c r="R27" s="160"/>
      <c r="S27" s="160"/>
      <c r="T27" s="160"/>
      <c r="U27" s="160"/>
      <c r="V27" s="160"/>
      <c r="W27" s="160"/>
      <c r="X27" s="160"/>
    </row>
    <row r="28" spans="1:24" ht="24" customHeight="1" thickBot="1" x14ac:dyDescent="0.25">
      <c r="A28" s="163" t="s">
        <v>74</v>
      </c>
      <c r="B28" s="164">
        <v>96015</v>
      </c>
      <c r="C28" s="164" t="s">
        <v>242</v>
      </c>
      <c r="D28" s="165" t="s">
        <v>243</v>
      </c>
      <c r="E28" s="159">
        <f t="shared" si="1"/>
        <v>137744</v>
      </c>
      <c r="F28" s="159">
        <f t="shared" si="0"/>
        <v>138756</v>
      </c>
      <c r="G28" s="160"/>
      <c r="H28" s="161"/>
      <c r="I28" s="161"/>
      <c r="J28" s="160"/>
      <c r="K28" s="160"/>
      <c r="L28" s="160"/>
      <c r="M28" s="160">
        <v>4051</v>
      </c>
      <c r="N28" s="160">
        <v>4051</v>
      </c>
      <c r="O28" s="160">
        <v>5063</v>
      </c>
      <c r="P28" s="160"/>
      <c r="Q28" s="160"/>
      <c r="R28" s="160"/>
      <c r="S28" s="160">
        <v>153527</v>
      </c>
      <c r="T28" s="160">
        <v>133693</v>
      </c>
      <c r="U28" s="160">
        <v>133693</v>
      </c>
      <c r="V28" s="160"/>
      <c r="W28" s="160"/>
      <c r="X28" s="160"/>
    </row>
    <row r="29" spans="1:24" ht="24" customHeight="1" thickBot="1" x14ac:dyDescent="0.25">
      <c r="A29" s="163" t="s">
        <v>86</v>
      </c>
      <c r="B29" s="164">
        <v>102030</v>
      </c>
      <c r="C29" s="164" t="s">
        <v>244</v>
      </c>
      <c r="D29" s="165" t="s">
        <v>245</v>
      </c>
      <c r="E29" s="159">
        <f t="shared" si="1"/>
        <v>2413</v>
      </c>
      <c r="F29" s="159">
        <f t="shared" si="0"/>
        <v>16</v>
      </c>
      <c r="G29" s="160"/>
      <c r="H29" s="160"/>
      <c r="I29" s="160"/>
      <c r="J29" s="160"/>
      <c r="K29" s="160"/>
      <c r="L29" s="160"/>
      <c r="M29" s="160">
        <v>2413</v>
      </c>
      <c r="N29" s="160">
        <v>2413</v>
      </c>
      <c r="O29" s="160">
        <v>16</v>
      </c>
      <c r="P29" s="160"/>
      <c r="Q29" s="160"/>
      <c r="R29" s="160"/>
      <c r="S29" s="160"/>
      <c r="T29" s="160"/>
      <c r="U29" s="160"/>
      <c r="V29" s="160"/>
      <c r="W29" s="160"/>
      <c r="X29" s="160"/>
    </row>
    <row r="30" spans="1:24" ht="24" customHeight="1" thickBot="1" x14ac:dyDescent="0.25">
      <c r="A30" s="163" t="s">
        <v>79</v>
      </c>
      <c r="B30" s="164">
        <v>104042</v>
      </c>
      <c r="C30" s="164" t="s">
        <v>246</v>
      </c>
      <c r="D30" s="165">
        <v>254</v>
      </c>
      <c r="E30" s="159">
        <f t="shared" si="1"/>
        <v>254</v>
      </c>
      <c r="F30" s="159">
        <f t="shared" si="0"/>
        <v>498</v>
      </c>
      <c r="G30" s="160"/>
      <c r="H30" s="160"/>
      <c r="I30" s="160"/>
      <c r="J30" s="160"/>
      <c r="K30" s="160"/>
      <c r="L30" s="160"/>
      <c r="M30" s="160">
        <v>254</v>
      </c>
      <c r="N30" s="160">
        <v>254</v>
      </c>
      <c r="O30" s="160">
        <v>498</v>
      </c>
      <c r="P30" s="160"/>
      <c r="Q30" s="160"/>
      <c r="R30" s="160"/>
      <c r="S30" s="160"/>
      <c r="T30" s="160"/>
      <c r="U30" s="160"/>
      <c r="V30" s="160"/>
      <c r="W30" s="160"/>
      <c r="X30" s="160"/>
    </row>
    <row r="31" spans="1:24" ht="24" customHeight="1" thickBot="1" x14ac:dyDescent="0.25">
      <c r="A31" s="163" t="s">
        <v>82</v>
      </c>
      <c r="B31" s="164">
        <v>104051</v>
      </c>
      <c r="C31" s="164" t="s">
        <v>247</v>
      </c>
      <c r="D31" s="165">
        <v>191</v>
      </c>
      <c r="E31" s="159">
        <f t="shared" si="1"/>
        <v>191</v>
      </c>
      <c r="F31" s="159">
        <f t="shared" si="0"/>
        <v>87</v>
      </c>
      <c r="G31" s="160"/>
      <c r="H31" s="160"/>
      <c r="I31" s="160"/>
      <c r="J31" s="160"/>
      <c r="K31" s="160"/>
      <c r="L31" s="160"/>
      <c r="M31" s="160">
        <v>191</v>
      </c>
      <c r="N31" s="160">
        <v>191</v>
      </c>
      <c r="O31" s="160">
        <v>87</v>
      </c>
      <c r="P31" s="160"/>
      <c r="Q31" s="160"/>
      <c r="R31" s="160"/>
      <c r="S31" s="160"/>
      <c r="T31" s="160"/>
      <c r="U31" s="160"/>
      <c r="V31" s="160"/>
      <c r="W31" s="160"/>
      <c r="X31" s="160"/>
    </row>
    <row r="32" spans="1:24" ht="24" customHeight="1" thickBot="1" x14ac:dyDescent="0.25">
      <c r="A32" s="163" t="s">
        <v>85</v>
      </c>
      <c r="B32" s="164">
        <v>107060</v>
      </c>
      <c r="C32" s="164" t="s">
        <v>248</v>
      </c>
      <c r="D32" s="165" t="s">
        <v>61</v>
      </c>
      <c r="E32" s="159">
        <f t="shared" si="1"/>
        <v>28376</v>
      </c>
      <c r="F32" s="159">
        <f t="shared" si="0"/>
        <v>31319</v>
      </c>
      <c r="G32" s="160"/>
      <c r="H32" s="160"/>
      <c r="I32" s="160"/>
      <c r="J32" s="160"/>
      <c r="K32" s="160"/>
      <c r="L32" s="160"/>
      <c r="M32" s="160"/>
      <c r="N32" s="160"/>
      <c r="O32" s="160">
        <v>212</v>
      </c>
      <c r="P32" s="160" t="s">
        <v>61</v>
      </c>
      <c r="Q32" s="160">
        <v>28376</v>
      </c>
      <c r="R32" s="160">
        <v>31107</v>
      </c>
      <c r="S32" s="160"/>
      <c r="T32" s="160"/>
      <c r="U32" s="160"/>
      <c r="V32" s="160"/>
      <c r="W32" s="160"/>
      <c r="X32" s="160"/>
    </row>
    <row r="33" spans="1:24" ht="24" customHeight="1" thickBot="1" x14ac:dyDescent="0.25">
      <c r="A33" s="163" t="s">
        <v>634</v>
      </c>
      <c r="B33" s="167"/>
      <c r="C33" s="167" t="s">
        <v>249</v>
      </c>
      <c r="D33" s="165" t="s">
        <v>181</v>
      </c>
      <c r="E33" s="159">
        <f t="shared" si="1"/>
        <v>367948</v>
      </c>
      <c r="F33" s="159">
        <f>SUM(F8:F32)</f>
        <v>404212</v>
      </c>
      <c r="G33" s="165" t="s">
        <v>52</v>
      </c>
      <c r="H33" s="165">
        <f>H26+H25+H19+H12+H8</f>
        <v>93021</v>
      </c>
      <c r="I33" s="165">
        <f>SUM(I8:I32)</f>
        <v>130961</v>
      </c>
      <c r="J33" s="165">
        <f t="shared" ref="J33:X33" si="2">SUM(J8:J32)</f>
        <v>1206</v>
      </c>
      <c r="K33" s="165">
        <f t="shared" si="2"/>
        <v>14967</v>
      </c>
      <c r="L33" s="165">
        <f t="shared" si="2"/>
        <v>17739</v>
      </c>
      <c r="M33" s="165">
        <f t="shared" si="2"/>
        <v>64499</v>
      </c>
      <c r="N33" s="165">
        <f t="shared" si="2"/>
        <v>68904</v>
      </c>
      <c r="O33" s="165">
        <f t="shared" si="2"/>
        <v>62349</v>
      </c>
      <c r="P33" s="165">
        <f t="shared" si="2"/>
        <v>0</v>
      </c>
      <c r="Q33" s="165">
        <f t="shared" si="2"/>
        <v>28376</v>
      </c>
      <c r="R33" s="165">
        <f t="shared" si="2"/>
        <v>31107</v>
      </c>
      <c r="S33" s="165">
        <f t="shared" si="2"/>
        <v>153527</v>
      </c>
      <c r="T33" s="165">
        <f t="shared" si="2"/>
        <v>158229</v>
      </c>
      <c r="U33" s="165">
        <f t="shared" si="2"/>
        <v>158229</v>
      </c>
      <c r="V33" s="165">
        <f t="shared" si="2"/>
        <v>4451</v>
      </c>
      <c r="W33" s="165">
        <f t="shared" si="2"/>
        <v>4451</v>
      </c>
      <c r="X33" s="165">
        <f t="shared" si="2"/>
        <v>3827</v>
      </c>
    </row>
    <row r="34" spans="1:24" ht="12" thickBot="1" x14ac:dyDescent="0.25">
      <c r="A34" s="168"/>
    </row>
    <row r="35" spans="1:24" ht="12" thickBot="1" x14ac:dyDescent="0.25">
      <c r="A35" s="220" t="s">
        <v>13</v>
      </c>
      <c r="B35" s="151"/>
      <c r="C35" s="151"/>
      <c r="D35" s="223" t="s">
        <v>201</v>
      </c>
      <c r="E35" s="224"/>
      <c r="F35" s="224"/>
      <c r="G35" s="217" t="s">
        <v>202</v>
      </c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</row>
    <row r="36" spans="1:24" ht="21.75" thickBot="1" x14ac:dyDescent="0.25">
      <c r="A36" s="221"/>
      <c r="B36" s="152" t="s">
        <v>250</v>
      </c>
      <c r="C36" s="152" t="s">
        <v>251</v>
      </c>
      <c r="D36" s="224"/>
      <c r="E36" s="224"/>
      <c r="F36" s="224"/>
      <c r="G36" s="223" t="s">
        <v>187</v>
      </c>
      <c r="H36" s="224"/>
      <c r="I36" s="224"/>
      <c r="J36" s="215" t="s">
        <v>188</v>
      </c>
      <c r="K36" s="216"/>
      <c r="L36" s="216"/>
      <c r="M36" s="223" t="s">
        <v>252</v>
      </c>
      <c r="N36" s="224"/>
      <c r="O36" s="224"/>
      <c r="P36" s="223" t="s">
        <v>253</v>
      </c>
      <c r="Q36" s="224"/>
      <c r="R36" s="224"/>
      <c r="S36" s="223" t="s">
        <v>254</v>
      </c>
      <c r="T36" s="224"/>
      <c r="U36" s="224"/>
      <c r="V36" s="169"/>
      <c r="W36" s="169"/>
      <c r="X36" s="169"/>
    </row>
    <row r="37" spans="1:24" ht="42.75" thickBot="1" x14ac:dyDescent="0.25">
      <c r="A37" s="221"/>
      <c r="B37" s="153"/>
      <c r="C37" s="153"/>
      <c r="D37" s="169" t="s">
        <v>631</v>
      </c>
      <c r="E37" s="169" t="s">
        <v>632</v>
      </c>
      <c r="F37" s="169" t="s">
        <v>706</v>
      </c>
      <c r="G37" s="169" t="s">
        <v>631</v>
      </c>
      <c r="H37" s="169" t="s">
        <v>632</v>
      </c>
      <c r="I37" s="169" t="s">
        <v>706</v>
      </c>
      <c r="J37" s="169" t="s">
        <v>631</v>
      </c>
      <c r="K37" s="169" t="s">
        <v>632</v>
      </c>
      <c r="L37" s="169" t="s">
        <v>706</v>
      </c>
      <c r="M37" s="170" t="s">
        <v>631</v>
      </c>
      <c r="N37" s="170" t="s">
        <v>632</v>
      </c>
      <c r="O37" s="170" t="s">
        <v>706</v>
      </c>
      <c r="P37" s="169" t="s">
        <v>631</v>
      </c>
      <c r="Q37" s="169" t="s">
        <v>632</v>
      </c>
      <c r="R37" s="169" t="s">
        <v>706</v>
      </c>
      <c r="S37" s="169" t="s">
        <v>631</v>
      </c>
      <c r="T37" s="169" t="s">
        <v>632</v>
      </c>
      <c r="U37" s="169" t="s">
        <v>706</v>
      </c>
      <c r="V37" s="169"/>
      <c r="W37" s="169"/>
      <c r="X37" s="169"/>
    </row>
    <row r="38" spans="1:24" ht="12" thickBot="1" x14ac:dyDescent="0.25">
      <c r="A38" s="222"/>
      <c r="B38" s="155"/>
      <c r="C38" s="155"/>
      <c r="D38" s="171"/>
      <c r="E38" s="171"/>
      <c r="F38" s="171"/>
      <c r="G38" s="217" t="s">
        <v>209</v>
      </c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</row>
    <row r="39" spans="1:24" ht="27.75" customHeight="1" thickBot="1" x14ac:dyDescent="0.25">
      <c r="A39" s="163" t="s">
        <v>19</v>
      </c>
      <c r="B39" s="164">
        <v>11130</v>
      </c>
      <c r="C39" s="164" t="s">
        <v>210</v>
      </c>
      <c r="D39" s="165"/>
      <c r="E39" s="165">
        <f>H39+K39</f>
        <v>5588</v>
      </c>
      <c r="F39" s="165">
        <v>126</v>
      </c>
      <c r="G39" s="160"/>
      <c r="H39" s="160">
        <v>1100</v>
      </c>
      <c r="I39" s="160">
        <v>126</v>
      </c>
      <c r="J39" s="160"/>
      <c r="K39" s="160">
        <v>4488</v>
      </c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</row>
    <row r="40" spans="1:24" ht="21" customHeight="1" thickBot="1" x14ac:dyDescent="0.25">
      <c r="A40" s="163" t="s">
        <v>22</v>
      </c>
      <c r="B40" s="164">
        <v>13320</v>
      </c>
      <c r="C40" s="164" t="s">
        <v>215</v>
      </c>
      <c r="D40" s="165"/>
      <c r="E40" s="165"/>
      <c r="F40" s="165">
        <f t="shared" ref="F40:F62" si="3">SUM(I40+L40)</f>
        <v>178</v>
      </c>
      <c r="G40" s="160"/>
      <c r="H40" s="160"/>
      <c r="I40" s="160">
        <v>178</v>
      </c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</row>
    <row r="41" spans="1:24" ht="21" customHeight="1" thickBot="1" x14ac:dyDescent="0.25">
      <c r="A41" s="163" t="s">
        <v>25</v>
      </c>
      <c r="B41" s="164">
        <v>11350</v>
      </c>
      <c r="C41" s="164" t="s">
        <v>216</v>
      </c>
      <c r="D41" s="165"/>
      <c r="E41" s="165"/>
      <c r="F41" s="165">
        <f t="shared" si="3"/>
        <v>298</v>
      </c>
      <c r="G41" s="160"/>
      <c r="H41" s="160"/>
      <c r="I41" s="160">
        <v>298</v>
      </c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</row>
    <row r="42" spans="1:24" ht="21" customHeight="1" thickBot="1" x14ac:dyDescent="0.25">
      <c r="A42" s="163" t="s">
        <v>28</v>
      </c>
      <c r="B42" s="164">
        <v>32020</v>
      </c>
      <c r="C42" s="164" t="s">
        <v>218</v>
      </c>
      <c r="D42" s="165"/>
      <c r="E42" s="165"/>
      <c r="F42" s="165">
        <f t="shared" si="3"/>
        <v>0</v>
      </c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</row>
    <row r="43" spans="1:24" ht="21" customHeight="1" thickBot="1" x14ac:dyDescent="0.25">
      <c r="A43" s="163" t="s">
        <v>31</v>
      </c>
      <c r="B43" s="164">
        <v>413231</v>
      </c>
      <c r="C43" s="164" t="s">
        <v>195</v>
      </c>
      <c r="D43" s="165" t="s">
        <v>36</v>
      </c>
      <c r="E43" s="165">
        <f>H43+K43</f>
        <v>3706</v>
      </c>
      <c r="F43" s="165">
        <f t="shared" si="3"/>
        <v>11297</v>
      </c>
      <c r="G43" s="160"/>
      <c r="H43" s="160">
        <v>3706</v>
      </c>
      <c r="I43" s="160">
        <v>10777</v>
      </c>
      <c r="J43" s="160"/>
      <c r="K43" s="160"/>
      <c r="L43" s="160">
        <v>520</v>
      </c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</row>
    <row r="44" spans="1:24" ht="21" customHeight="1" thickBot="1" x14ac:dyDescent="0.25">
      <c r="A44" s="163" t="s">
        <v>34</v>
      </c>
      <c r="B44" s="164">
        <v>45160</v>
      </c>
      <c r="C44" s="164" t="s">
        <v>143</v>
      </c>
      <c r="D44" s="165"/>
      <c r="E44" s="165"/>
      <c r="F44" s="165">
        <f t="shared" si="3"/>
        <v>4817</v>
      </c>
      <c r="G44" s="160"/>
      <c r="H44" s="160"/>
      <c r="I44" s="160">
        <v>2919</v>
      </c>
      <c r="J44" s="160"/>
      <c r="K44" s="160"/>
      <c r="L44" s="160">
        <v>1898</v>
      </c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ht="21" customHeight="1" thickBot="1" x14ac:dyDescent="0.25">
      <c r="A45" s="163" t="s">
        <v>37</v>
      </c>
      <c r="B45" s="164">
        <v>51040</v>
      </c>
      <c r="C45" s="164" t="s">
        <v>223</v>
      </c>
      <c r="D45" s="165"/>
      <c r="E45" s="165"/>
      <c r="F45" s="165">
        <f t="shared" si="3"/>
        <v>0</v>
      </c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ht="21" customHeight="1" thickBot="1" x14ac:dyDescent="0.25">
      <c r="A46" s="163" t="s">
        <v>40</v>
      </c>
      <c r="B46" s="164">
        <v>52020</v>
      </c>
      <c r="C46" s="164" t="s">
        <v>224</v>
      </c>
      <c r="D46" s="165"/>
      <c r="E46" s="165"/>
      <c r="F46" s="165">
        <f t="shared" si="3"/>
        <v>0</v>
      </c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ht="21" customHeight="1" thickBot="1" x14ac:dyDescent="0.25">
      <c r="A47" s="163" t="s">
        <v>43</v>
      </c>
      <c r="B47" s="164">
        <v>63020</v>
      </c>
      <c r="C47" s="164" t="s">
        <v>225</v>
      </c>
      <c r="D47" s="165"/>
      <c r="E47" s="165"/>
      <c r="F47" s="165">
        <f t="shared" si="3"/>
        <v>127</v>
      </c>
      <c r="G47" s="160"/>
      <c r="H47" s="160"/>
      <c r="I47" s="160">
        <v>127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</row>
    <row r="48" spans="1:24" ht="21" customHeight="1" thickBot="1" x14ac:dyDescent="0.25">
      <c r="A48" s="163" t="s">
        <v>45</v>
      </c>
      <c r="B48" s="164">
        <v>64010</v>
      </c>
      <c r="C48" s="164" t="s">
        <v>139</v>
      </c>
      <c r="D48" s="160"/>
      <c r="E48" s="165"/>
      <c r="F48" s="165">
        <f t="shared" si="3"/>
        <v>0</v>
      </c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</row>
    <row r="49" spans="1:24" ht="21" customHeight="1" thickBot="1" x14ac:dyDescent="0.25">
      <c r="A49" s="163" t="s">
        <v>47</v>
      </c>
      <c r="B49" s="164">
        <v>66010</v>
      </c>
      <c r="C49" s="164" t="s">
        <v>227</v>
      </c>
      <c r="D49" s="160"/>
      <c r="E49" s="165"/>
      <c r="F49" s="165">
        <f t="shared" si="3"/>
        <v>0</v>
      </c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</row>
    <row r="50" spans="1:24" ht="21" customHeight="1" thickBot="1" x14ac:dyDescent="0.25">
      <c r="A50" s="163" t="s">
        <v>50</v>
      </c>
      <c r="B50" s="164">
        <v>66020</v>
      </c>
      <c r="C50" s="164" t="s">
        <v>255</v>
      </c>
      <c r="D50" s="165" t="s">
        <v>196</v>
      </c>
      <c r="E50" s="165">
        <f>H50+K50</f>
        <v>22741</v>
      </c>
      <c r="F50" s="165">
        <f t="shared" si="3"/>
        <v>11617</v>
      </c>
      <c r="G50" s="160"/>
      <c r="H50" s="160">
        <v>20002</v>
      </c>
      <c r="I50" s="160">
        <v>11187</v>
      </c>
      <c r="J50" s="160"/>
      <c r="K50" s="160">
        <v>2739</v>
      </c>
      <c r="L50" s="160">
        <v>430</v>
      </c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</row>
    <row r="51" spans="1:24" ht="21" customHeight="1" thickBot="1" x14ac:dyDescent="0.25">
      <c r="A51" s="163" t="s">
        <v>53</v>
      </c>
      <c r="B51" s="164">
        <v>72111</v>
      </c>
      <c r="C51" s="164" t="s">
        <v>232</v>
      </c>
      <c r="D51" s="160"/>
      <c r="E51" s="165">
        <f>H51+K51</f>
        <v>250</v>
      </c>
      <c r="F51" s="165">
        <f t="shared" si="3"/>
        <v>410</v>
      </c>
      <c r="G51" s="160"/>
      <c r="H51" s="160">
        <v>250</v>
      </c>
      <c r="I51" s="160">
        <v>410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ht="21" customHeight="1" thickBot="1" x14ac:dyDescent="0.25">
      <c r="A52" s="163" t="s">
        <v>56</v>
      </c>
      <c r="B52" s="164">
        <v>72311</v>
      </c>
      <c r="C52" s="164" t="s">
        <v>234</v>
      </c>
      <c r="D52" s="160"/>
      <c r="E52" s="165"/>
      <c r="F52" s="165">
        <f t="shared" si="3"/>
        <v>250</v>
      </c>
      <c r="G52" s="160"/>
      <c r="H52" s="160"/>
      <c r="I52" s="160">
        <v>250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</row>
    <row r="53" spans="1:24" ht="21" customHeight="1" thickBot="1" x14ac:dyDescent="0.25">
      <c r="A53" s="163" t="s">
        <v>59</v>
      </c>
      <c r="B53" s="164">
        <v>74031</v>
      </c>
      <c r="C53" s="164" t="s">
        <v>235</v>
      </c>
      <c r="D53" s="160"/>
      <c r="E53" s="165"/>
      <c r="F53" s="165">
        <f t="shared" si="3"/>
        <v>0</v>
      </c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</row>
    <row r="54" spans="1:24" ht="21" customHeight="1" thickBot="1" x14ac:dyDescent="0.25">
      <c r="A54" s="163" t="s">
        <v>62</v>
      </c>
      <c r="B54" s="164">
        <v>76062</v>
      </c>
      <c r="C54" s="164" t="s">
        <v>236</v>
      </c>
      <c r="D54" s="160"/>
      <c r="E54" s="165"/>
      <c r="F54" s="165">
        <f t="shared" si="3"/>
        <v>0</v>
      </c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</row>
    <row r="55" spans="1:24" ht="21" customHeight="1" thickBot="1" x14ac:dyDescent="0.25">
      <c r="A55" s="163" t="s">
        <v>65</v>
      </c>
      <c r="B55" s="164">
        <v>81030</v>
      </c>
      <c r="C55" s="164" t="s">
        <v>237</v>
      </c>
      <c r="D55" s="160"/>
      <c r="E55" s="165">
        <f>H55+K55</f>
        <v>1635</v>
      </c>
      <c r="F55" s="165">
        <f t="shared" si="3"/>
        <v>1304</v>
      </c>
      <c r="G55" s="160"/>
      <c r="H55" s="160">
        <v>1635</v>
      </c>
      <c r="I55" s="160">
        <v>1304</v>
      </c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</row>
    <row r="56" spans="1:24" ht="21" customHeight="1" thickBot="1" x14ac:dyDescent="0.25">
      <c r="A56" s="163" t="s">
        <v>68</v>
      </c>
      <c r="B56" s="164">
        <v>82042</v>
      </c>
      <c r="C56" s="164" t="s">
        <v>145</v>
      </c>
      <c r="D56" s="165"/>
      <c r="E56" s="165"/>
      <c r="F56" s="165">
        <f t="shared" si="3"/>
        <v>0</v>
      </c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ht="21" customHeight="1" thickBot="1" x14ac:dyDescent="0.25">
      <c r="A57" s="163" t="s">
        <v>70</v>
      </c>
      <c r="B57" s="164">
        <v>82092</v>
      </c>
      <c r="C57" s="164" t="s">
        <v>240</v>
      </c>
      <c r="D57" s="165"/>
      <c r="E57" s="165"/>
      <c r="F57" s="165">
        <f t="shared" si="3"/>
        <v>192</v>
      </c>
      <c r="G57" s="165"/>
      <c r="H57" s="165"/>
      <c r="I57" s="160">
        <v>192</v>
      </c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</row>
    <row r="58" spans="1:24" ht="21" customHeight="1" thickBot="1" x14ac:dyDescent="0.25">
      <c r="A58" s="163" t="s">
        <v>73</v>
      </c>
      <c r="B58" s="164">
        <v>96015</v>
      </c>
      <c r="C58" s="164" t="s">
        <v>148</v>
      </c>
      <c r="D58" s="165"/>
      <c r="E58" s="165"/>
      <c r="F58" s="165">
        <f t="shared" si="3"/>
        <v>0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</row>
    <row r="59" spans="1:24" ht="21" customHeight="1" thickBot="1" x14ac:dyDescent="0.25">
      <c r="A59" s="163" t="s">
        <v>74</v>
      </c>
      <c r="B59" s="164">
        <v>102030</v>
      </c>
      <c r="C59" s="164" t="s">
        <v>244</v>
      </c>
      <c r="D59" s="165"/>
      <c r="E59" s="165"/>
      <c r="F59" s="165">
        <f t="shared" si="3"/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</row>
    <row r="60" spans="1:24" ht="21" customHeight="1" thickBot="1" x14ac:dyDescent="0.25">
      <c r="A60" s="163" t="s">
        <v>86</v>
      </c>
      <c r="B60" s="164">
        <v>104042</v>
      </c>
      <c r="C60" s="164" t="s">
        <v>246</v>
      </c>
      <c r="D60" s="165"/>
      <c r="E60" s="165"/>
      <c r="F60" s="165">
        <f t="shared" si="3"/>
        <v>0</v>
      </c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</row>
    <row r="61" spans="1:24" ht="21" customHeight="1" thickBot="1" x14ac:dyDescent="0.25">
      <c r="A61" s="163" t="s">
        <v>79</v>
      </c>
      <c r="B61" s="164">
        <v>104051</v>
      </c>
      <c r="C61" s="164" t="s">
        <v>247</v>
      </c>
      <c r="D61" s="165"/>
      <c r="E61" s="165"/>
      <c r="F61" s="165">
        <f t="shared" si="3"/>
        <v>0</v>
      </c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</row>
    <row r="62" spans="1:24" ht="21" customHeight="1" thickBot="1" x14ac:dyDescent="0.25">
      <c r="A62" s="163" t="s">
        <v>82</v>
      </c>
      <c r="B62" s="164">
        <v>107060</v>
      </c>
      <c r="C62" s="164" t="s">
        <v>248</v>
      </c>
      <c r="D62" s="165"/>
      <c r="E62" s="165"/>
      <c r="F62" s="165">
        <f t="shared" si="3"/>
        <v>0</v>
      </c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</row>
    <row r="63" spans="1:24" ht="21" customHeight="1" thickBot="1" x14ac:dyDescent="0.25">
      <c r="A63" s="172" t="s">
        <v>85</v>
      </c>
      <c r="B63" s="164"/>
      <c r="C63" s="167" t="s">
        <v>256</v>
      </c>
      <c r="D63" s="165" t="s">
        <v>76</v>
      </c>
      <c r="E63" s="165">
        <f>H63+K63</f>
        <v>33920</v>
      </c>
      <c r="F63" s="165">
        <f t="shared" ref="F63:L63" si="4">SUM(F39:F62)</f>
        <v>30616</v>
      </c>
      <c r="G63" s="165">
        <f t="shared" si="4"/>
        <v>0</v>
      </c>
      <c r="H63" s="165">
        <f t="shared" si="4"/>
        <v>26693</v>
      </c>
      <c r="I63" s="165">
        <f t="shared" si="4"/>
        <v>27768</v>
      </c>
      <c r="J63" s="165">
        <f t="shared" si="4"/>
        <v>0</v>
      </c>
      <c r="K63" s="165">
        <f t="shared" si="4"/>
        <v>7227</v>
      </c>
      <c r="L63" s="165">
        <f t="shared" si="4"/>
        <v>2848</v>
      </c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</row>
    <row r="64" spans="1:24" x14ac:dyDescent="0.2">
      <c r="A64" s="168"/>
    </row>
  </sheetData>
  <mergeCells count="22">
    <mergeCell ref="A35:A38"/>
    <mergeCell ref="D35:F36"/>
    <mergeCell ref="G35:X35"/>
    <mergeCell ref="G36:I36"/>
    <mergeCell ref="J36:L36"/>
    <mergeCell ref="M36:O36"/>
    <mergeCell ref="P36:R36"/>
    <mergeCell ref="S36:U36"/>
    <mergeCell ref="G38:X38"/>
    <mergeCell ref="A1:F1"/>
    <mergeCell ref="A2:R3"/>
    <mergeCell ref="A4:A7"/>
    <mergeCell ref="D4:F4"/>
    <mergeCell ref="G4:X4"/>
    <mergeCell ref="D5:F5"/>
    <mergeCell ref="G5:I5"/>
    <mergeCell ref="J5:L5"/>
    <mergeCell ref="M5:O5"/>
    <mergeCell ref="P5:R5"/>
    <mergeCell ref="S5:U5"/>
    <mergeCell ref="V5:X5"/>
    <mergeCell ref="G7:X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workbookViewId="0">
      <selection activeCell="H89" sqref="H89"/>
    </sheetView>
  </sheetViews>
  <sheetFormatPr defaultRowHeight="15" x14ac:dyDescent="0.25"/>
  <cols>
    <col min="1" max="1" width="4.28515625" bestFit="1" customWidth="1"/>
    <col min="2" max="2" width="75.5703125" bestFit="1" customWidth="1"/>
    <col min="3" max="3" width="16.5703125" customWidth="1"/>
    <col min="4" max="4" width="10.28515625" customWidth="1"/>
  </cols>
  <sheetData>
    <row r="1" spans="1:5" x14ac:dyDescent="0.25">
      <c r="A1" s="195" t="s">
        <v>257</v>
      </c>
      <c r="B1" s="195"/>
      <c r="C1" s="195"/>
      <c r="D1" s="195"/>
      <c r="E1" s="195"/>
    </row>
    <row r="3" spans="1:5" x14ac:dyDescent="0.25">
      <c r="A3" s="196" t="s">
        <v>1</v>
      </c>
      <c r="B3" s="196"/>
      <c r="C3" s="196"/>
      <c r="D3" s="196"/>
      <c r="E3" s="196"/>
    </row>
    <row r="4" spans="1:5" x14ac:dyDescent="0.25">
      <c r="A4" s="196" t="s">
        <v>2</v>
      </c>
      <c r="B4" s="196"/>
      <c r="C4" s="196"/>
      <c r="D4" s="196"/>
      <c r="E4" s="196"/>
    </row>
    <row r="7" spans="1:5" x14ac:dyDescent="0.25">
      <c r="A7" s="196" t="s">
        <v>258</v>
      </c>
      <c r="B7" s="196"/>
      <c r="C7" s="196"/>
      <c r="D7" s="196"/>
      <c r="E7" s="196"/>
    </row>
    <row r="9" spans="1:5" x14ac:dyDescent="0.25">
      <c r="A9" s="195" t="s">
        <v>11</v>
      </c>
      <c r="B9" s="195"/>
      <c r="C9" s="195"/>
      <c r="D9" s="195"/>
      <c r="E9" s="195"/>
    </row>
    <row r="11" spans="1:5" x14ac:dyDescent="0.25">
      <c r="A11" s="5" t="s">
        <v>13</v>
      </c>
      <c r="B11" s="4" t="s">
        <v>12</v>
      </c>
      <c r="C11" s="4" t="s">
        <v>14</v>
      </c>
      <c r="D11" s="4" t="s">
        <v>16</v>
      </c>
      <c r="E11" s="4" t="s">
        <v>197</v>
      </c>
    </row>
    <row r="12" spans="1:5" s="6" customFormat="1" ht="60" x14ac:dyDescent="0.25">
      <c r="A12" s="8"/>
      <c r="B12" s="11" t="s">
        <v>15</v>
      </c>
      <c r="C12" s="11" t="s">
        <v>259</v>
      </c>
      <c r="D12" s="11" t="s">
        <v>260</v>
      </c>
      <c r="E12" s="11" t="s">
        <v>261</v>
      </c>
    </row>
    <row r="13" spans="1:5" x14ac:dyDescent="0.25">
      <c r="A13" s="5">
        <v>1</v>
      </c>
      <c r="B13" s="5" t="s">
        <v>98</v>
      </c>
      <c r="C13" s="7"/>
      <c r="D13" s="7"/>
      <c r="E13" s="7"/>
    </row>
    <row r="14" spans="1:5" x14ac:dyDescent="0.25">
      <c r="A14" s="5">
        <v>2</v>
      </c>
      <c r="B14" s="5" t="s">
        <v>99</v>
      </c>
      <c r="C14" s="7" t="s">
        <v>24</v>
      </c>
      <c r="D14" s="7"/>
      <c r="E14" s="7" t="s">
        <v>24</v>
      </c>
    </row>
    <row r="15" spans="1:5" x14ac:dyDescent="0.25">
      <c r="A15" s="5">
        <v>3</v>
      </c>
      <c r="B15" s="5" t="s">
        <v>100</v>
      </c>
      <c r="C15" s="7"/>
      <c r="D15" s="7"/>
      <c r="E15" s="7"/>
    </row>
    <row r="16" spans="1:5" x14ac:dyDescent="0.25">
      <c r="A16" s="5">
        <v>4</v>
      </c>
      <c r="B16" s="5" t="s">
        <v>101</v>
      </c>
      <c r="C16" s="7"/>
      <c r="D16" s="7"/>
      <c r="E16" s="7"/>
    </row>
    <row r="17" spans="1:5" x14ac:dyDescent="0.25">
      <c r="A17" s="5">
        <v>5</v>
      </c>
      <c r="B17" s="5" t="s">
        <v>102</v>
      </c>
      <c r="C17" s="7"/>
      <c r="D17" s="7"/>
      <c r="E17" s="7"/>
    </row>
    <row r="18" spans="1:5" x14ac:dyDescent="0.25">
      <c r="A18" s="5">
        <v>6</v>
      </c>
      <c r="B18" s="5" t="s">
        <v>103</v>
      </c>
      <c r="C18" s="7" t="s">
        <v>104</v>
      </c>
      <c r="D18" s="7"/>
      <c r="E18" s="7" t="s">
        <v>104</v>
      </c>
    </row>
    <row r="19" spans="1:5" x14ac:dyDescent="0.25">
      <c r="A19" s="5">
        <v>7</v>
      </c>
      <c r="B19" s="5" t="s">
        <v>105</v>
      </c>
      <c r="C19" s="7" t="s">
        <v>262</v>
      </c>
      <c r="D19" s="7"/>
      <c r="E19" s="7" t="s">
        <v>262</v>
      </c>
    </row>
    <row r="20" spans="1:5" x14ac:dyDescent="0.25">
      <c r="A20" s="5">
        <v>8</v>
      </c>
      <c r="B20" s="5" t="s">
        <v>106</v>
      </c>
      <c r="C20" s="7"/>
      <c r="D20" s="7"/>
      <c r="E20" s="7"/>
    </row>
    <row r="21" spans="1:5" x14ac:dyDescent="0.25">
      <c r="A21" s="5">
        <v>9</v>
      </c>
      <c r="B21" s="5" t="s">
        <v>107</v>
      </c>
      <c r="C21" s="7" t="s">
        <v>263</v>
      </c>
      <c r="D21" s="7"/>
      <c r="E21" s="7" t="s">
        <v>108</v>
      </c>
    </row>
    <row r="22" spans="1:5" x14ac:dyDescent="0.25">
      <c r="A22" s="5">
        <v>10</v>
      </c>
      <c r="B22" s="5" t="s">
        <v>109</v>
      </c>
      <c r="C22" s="7"/>
      <c r="D22" s="7"/>
      <c r="E22" s="7"/>
    </row>
    <row r="23" spans="1:5" x14ac:dyDescent="0.25">
      <c r="A23" s="5">
        <v>11</v>
      </c>
      <c r="B23" s="5" t="s">
        <v>110</v>
      </c>
      <c r="C23" s="7"/>
      <c r="D23" s="7"/>
      <c r="E23" s="7"/>
    </row>
    <row r="24" spans="1:5" x14ac:dyDescent="0.25">
      <c r="A24" s="5">
        <v>12</v>
      </c>
      <c r="B24" s="5" t="s">
        <v>264</v>
      </c>
      <c r="C24" s="7">
        <v>200</v>
      </c>
      <c r="D24" s="7"/>
      <c r="E24" s="7">
        <v>200</v>
      </c>
    </row>
    <row r="25" spans="1:5" x14ac:dyDescent="0.25">
      <c r="A25" s="5">
        <v>13</v>
      </c>
      <c r="B25" s="5" t="s">
        <v>111</v>
      </c>
      <c r="C25" s="7" t="s">
        <v>112</v>
      </c>
      <c r="D25" s="7"/>
      <c r="E25" s="7"/>
    </row>
    <row r="26" spans="1:5" x14ac:dyDescent="0.25">
      <c r="A26" s="5">
        <v>14</v>
      </c>
      <c r="B26" s="5" t="s">
        <v>113</v>
      </c>
      <c r="C26" s="7" t="s">
        <v>27</v>
      </c>
      <c r="D26" s="7" t="s">
        <v>126</v>
      </c>
      <c r="E26" s="7" t="s">
        <v>265</v>
      </c>
    </row>
    <row r="27" spans="1:5" x14ac:dyDescent="0.25">
      <c r="A27" s="5">
        <v>15</v>
      </c>
      <c r="B27" s="5" t="s">
        <v>114</v>
      </c>
      <c r="C27" s="7"/>
      <c r="D27" s="7"/>
      <c r="E27" s="7"/>
    </row>
    <row r="28" spans="1:5" x14ac:dyDescent="0.25">
      <c r="A28" s="5">
        <v>16</v>
      </c>
      <c r="B28" s="5" t="s">
        <v>115</v>
      </c>
      <c r="C28" s="7" t="s">
        <v>116</v>
      </c>
      <c r="D28" s="7"/>
      <c r="E28" s="7" t="s">
        <v>116</v>
      </c>
    </row>
    <row r="29" spans="1:5" x14ac:dyDescent="0.25">
      <c r="A29" s="5">
        <v>17</v>
      </c>
      <c r="B29" s="5" t="s">
        <v>117</v>
      </c>
      <c r="C29" s="7" t="s">
        <v>118</v>
      </c>
      <c r="D29" s="7"/>
      <c r="E29" s="7" t="s">
        <v>118</v>
      </c>
    </row>
    <row r="30" spans="1:5" x14ac:dyDescent="0.25">
      <c r="A30" s="5">
        <v>18</v>
      </c>
      <c r="B30" s="5" t="s">
        <v>119</v>
      </c>
      <c r="C30" s="7" t="s">
        <v>120</v>
      </c>
      <c r="D30" s="7"/>
      <c r="E30" s="7" t="s">
        <v>120</v>
      </c>
    </row>
    <row r="31" spans="1:5" x14ac:dyDescent="0.25">
      <c r="A31" s="5"/>
      <c r="B31" s="5" t="s">
        <v>121</v>
      </c>
      <c r="C31" s="7" t="s">
        <v>122</v>
      </c>
      <c r="D31" s="7"/>
      <c r="E31" s="7" t="s">
        <v>122</v>
      </c>
    </row>
    <row r="32" spans="1:5" x14ac:dyDescent="0.25">
      <c r="A32" s="5"/>
      <c r="B32" s="5" t="s">
        <v>123</v>
      </c>
      <c r="C32" s="7">
        <v>500</v>
      </c>
      <c r="D32" s="7"/>
      <c r="E32" s="7">
        <v>500</v>
      </c>
    </row>
    <row r="33" spans="1:5" x14ac:dyDescent="0.25">
      <c r="A33" s="5"/>
      <c r="B33" s="5" t="s">
        <v>266</v>
      </c>
      <c r="C33" s="7" t="s">
        <v>124</v>
      </c>
      <c r="D33" s="7"/>
      <c r="E33" s="7" t="s">
        <v>124</v>
      </c>
    </row>
    <row r="34" spans="1:5" x14ac:dyDescent="0.25">
      <c r="A34" s="5">
        <v>19</v>
      </c>
      <c r="B34" s="5" t="s">
        <v>125</v>
      </c>
      <c r="C34" s="7"/>
      <c r="D34" s="7"/>
      <c r="E34" s="7"/>
    </row>
    <row r="35" spans="1:5" x14ac:dyDescent="0.25">
      <c r="A35" s="5">
        <v>20</v>
      </c>
      <c r="B35" s="5" t="s">
        <v>127</v>
      </c>
      <c r="C35" s="7"/>
      <c r="D35" s="7"/>
      <c r="E35" s="7"/>
    </row>
    <row r="36" spans="1:5" x14ac:dyDescent="0.25">
      <c r="A36" s="5">
        <v>21</v>
      </c>
      <c r="B36" s="5" t="s">
        <v>128</v>
      </c>
      <c r="C36" s="7"/>
      <c r="D36" s="7"/>
      <c r="E36" s="7"/>
    </row>
    <row r="37" spans="1:5" x14ac:dyDescent="0.25">
      <c r="A37" s="5">
        <v>22</v>
      </c>
      <c r="B37" s="5" t="s">
        <v>129</v>
      </c>
      <c r="C37" s="7"/>
      <c r="D37" s="7"/>
      <c r="E37" s="7"/>
    </row>
    <row r="38" spans="1:5" x14ac:dyDescent="0.25">
      <c r="A38" s="5">
        <v>23</v>
      </c>
      <c r="B38" s="5" t="s">
        <v>130</v>
      </c>
      <c r="C38" s="7" t="s">
        <v>126</v>
      </c>
      <c r="D38" s="7" t="s">
        <v>126</v>
      </c>
      <c r="E38" s="7"/>
    </row>
    <row r="39" spans="1:5" x14ac:dyDescent="0.25">
      <c r="A39" s="5">
        <v>24</v>
      </c>
      <c r="B39" s="5" t="s">
        <v>131</v>
      </c>
      <c r="C39" s="7"/>
      <c r="D39" s="7"/>
      <c r="E39" s="7"/>
    </row>
    <row r="40" spans="1:5" x14ac:dyDescent="0.25">
      <c r="A40" s="5">
        <v>25</v>
      </c>
      <c r="B40" s="5" t="s">
        <v>132</v>
      </c>
      <c r="C40" s="7">
        <v>500</v>
      </c>
      <c r="D40" s="7"/>
      <c r="E40" s="7">
        <v>500</v>
      </c>
    </row>
    <row r="41" spans="1:5" x14ac:dyDescent="0.25">
      <c r="A41" s="5">
        <v>26</v>
      </c>
      <c r="B41" s="5" t="s">
        <v>133</v>
      </c>
      <c r="C41" s="7">
        <v>500</v>
      </c>
      <c r="D41" s="7"/>
      <c r="E41" s="7">
        <v>500</v>
      </c>
    </row>
    <row r="42" spans="1:5" x14ac:dyDescent="0.25">
      <c r="A42" s="5">
        <v>27</v>
      </c>
      <c r="B42" s="5" t="s">
        <v>134</v>
      </c>
      <c r="C42" s="7" t="s">
        <v>30</v>
      </c>
      <c r="D42" s="7" t="s">
        <v>30</v>
      </c>
      <c r="E42" s="7"/>
    </row>
    <row r="43" spans="1:5" x14ac:dyDescent="0.25">
      <c r="A43" s="5">
        <v>28</v>
      </c>
      <c r="B43" s="5" t="s">
        <v>135</v>
      </c>
      <c r="C43" s="7" t="s">
        <v>30</v>
      </c>
      <c r="D43" s="7" t="s">
        <v>30</v>
      </c>
      <c r="E43" s="7"/>
    </row>
    <row r="44" spans="1:5" x14ac:dyDescent="0.25">
      <c r="A44" s="5"/>
      <c r="B44" s="5" t="s">
        <v>267</v>
      </c>
      <c r="C44" s="7" t="s">
        <v>136</v>
      </c>
      <c r="D44" s="7" t="s">
        <v>136</v>
      </c>
      <c r="E44" s="7"/>
    </row>
    <row r="45" spans="1:5" x14ac:dyDescent="0.25">
      <c r="A45" s="5">
        <v>29</v>
      </c>
      <c r="B45" s="5" t="s">
        <v>137</v>
      </c>
      <c r="C45" s="7" t="s">
        <v>138</v>
      </c>
      <c r="D45" s="7" t="s">
        <v>138</v>
      </c>
      <c r="E45" s="7"/>
    </row>
    <row r="46" spans="1:5" x14ac:dyDescent="0.25">
      <c r="A46" s="5">
        <v>30</v>
      </c>
      <c r="B46" s="5" t="s">
        <v>139</v>
      </c>
      <c r="C46" s="7" t="s">
        <v>140</v>
      </c>
      <c r="D46" s="7" t="s">
        <v>140</v>
      </c>
      <c r="E46" s="7"/>
    </row>
    <row r="47" spans="1:5" x14ac:dyDescent="0.25">
      <c r="A47" s="5"/>
      <c r="B47" s="5" t="s">
        <v>141</v>
      </c>
      <c r="C47" s="7" t="s">
        <v>142</v>
      </c>
      <c r="D47" s="7" t="s">
        <v>142</v>
      </c>
      <c r="E47" s="7"/>
    </row>
    <row r="48" spans="1:5" x14ac:dyDescent="0.25">
      <c r="A48" s="5">
        <v>31</v>
      </c>
      <c r="B48" s="5" t="s">
        <v>143</v>
      </c>
      <c r="C48" s="7" t="s">
        <v>144</v>
      </c>
      <c r="D48" s="7" t="s">
        <v>144</v>
      </c>
      <c r="E48" s="7"/>
    </row>
    <row r="49" spans="1:5" x14ac:dyDescent="0.25">
      <c r="A49" s="5">
        <v>32</v>
      </c>
      <c r="B49" s="5" t="s">
        <v>145</v>
      </c>
      <c r="C49" s="7" t="s">
        <v>146</v>
      </c>
      <c r="D49" s="7" t="s">
        <v>146</v>
      </c>
      <c r="E49" s="7"/>
    </row>
    <row r="50" spans="1:5" x14ac:dyDescent="0.25">
      <c r="A50" s="5">
        <v>33</v>
      </c>
      <c r="B50" s="5" t="s">
        <v>147</v>
      </c>
      <c r="C50" s="7">
        <v>273</v>
      </c>
      <c r="D50" s="7">
        <v>273</v>
      </c>
      <c r="E50" s="7"/>
    </row>
    <row r="51" spans="1:5" x14ac:dyDescent="0.25">
      <c r="A51" s="5">
        <v>34</v>
      </c>
      <c r="B51" s="5" t="s">
        <v>149</v>
      </c>
      <c r="C51" s="7" t="s">
        <v>150</v>
      </c>
      <c r="D51" s="7" t="s">
        <v>150</v>
      </c>
      <c r="E51" s="7"/>
    </row>
    <row r="52" spans="1:5" x14ac:dyDescent="0.25">
      <c r="A52" s="5">
        <v>35</v>
      </c>
      <c r="B52" s="5" t="s">
        <v>268</v>
      </c>
      <c r="C52" s="7" t="s">
        <v>269</v>
      </c>
      <c r="D52" s="7" t="s">
        <v>269</v>
      </c>
      <c r="E52" s="7"/>
    </row>
    <row r="53" spans="1:5" x14ac:dyDescent="0.25">
      <c r="A53" s="5">
        <v>36</v>
      </c>
      <c r="B53" s="5" t="s">
        <v>151</v>
      </c>
      <c r="C53" s="7" t="s">
        <v>39</v>
      </c>
      <c r="D53" s="7"/>
      <c r="E53" s="7" t="s">
        <v>39</v>
      </c>
    </row>
    <row r="54" spans="1:5" x14ac:dyDescent="0.25">
      <c r="A54" s="5">
        <v>37</v>
      </c>
      <c r="B54" s="5" t="s">
        <v>152</v>
      </c>
      <c r="C54" s="7"/>
      <c r="D54" s="7"/>
      <c r="E54" s="7"/>
    </row>
    <row r="55" spans="1:5" x14ac:dyDescent="0.25">
      <c r="A55" s="5">
        <v>38</v>
      </c>
      <c r="B55" s="5" t="s">
        <v>153</v>
      </c>
      <c r="C55" s="7"/>
      <c r="D55" s="7"/>
      <c r="E55" s="7"/>
    </row>
    <row r="56" spans="1:5" x14ac:dyDescent="0.25">
      <c r="A56" s="5">
        <v>39</v>
      </c>
      <c r="B56" s="5" t="s">
        <v>154</v>
      </c>
      <c r="C56" s="7"/>
      <c r="D56" s="7"/>
      <c r="E56" s="7"/>
    </row>
    <row r="57" spans="1:5" x14ac:dyDescent="0.25">
      <c r="A57" s="5">
        <v>40</v>
      </c>
      <c r="B57" s="5" t="s">
        <v>155</v>
      </c>
      <c r="C57" s="7" t="s">
        <v>39</v>
      </c>
      <c r="D57" s="7"/>
      <c r="E57" s="7" t="s">
        <v>39</v>
      </c>
    </row>
    <row r="58" spans="1:5" x14ac:dyDescent="0.25">
      <c r="A58" s="5">
        <v>41</v>
      </c>
      <c r="B58" s="5" t="s">
        <v>156</v>
      </c>
      <c r="C58" s="7"/>
      <c r="D58" s="7"/>
      <c r="E58" s="7"/>
    </row>
    <row r="59" spans="1:5" x14ac:dyDescent="0.25">
      <c r="A59" s="5">
        <v>42</v>
      </c>
      <c r="B59" s="5" t="s">
        <v>32</v>
      </c>
      <c r="C59" s="7" t="s">
        <v>33</v>
      </c>
      <c r="D59" s="7" t="s">
        <v>270</v>
      </c>
      <c r="E59" s="7" t="s">
        <v>158</v>
      </c>
    </row>
    <row r="60" spans="1:5" x14ac:dyDescent="0.25">
      <c r="A60" s="5">
        <v>43</v>
      </c>
      <c r="B60" s="5" t="s">
        <v>157</v>
      </c>
      <c r="C60" s="7" t="s">
        <v>158</v>
      </c>
      <c r="D60" s="7"/>
      <c r="E60" s="7" t="s">
        <v>158</v>
      </c>
    </row>
    <row r="61" spans="1:5" x14ac:dyDescent="0.25">
      <c r="A61" s="5">
        <v>44</v>
      </c>
      <c r="B61" s="5" t="s">
        <v>159</v>
      </c>
      <c r="C61" s="7">
        <v>930</v>
      </c>
      <c r="D61" s="7">
        <v>930</v>
      </c>
      <c r="E61" s="7"/>
    </row>
    <row r="62" spans="1:5" x14ac:dyDescent="0.25">
      <c r="A62" s="5">
        <v>45</v>
      </c>
      <c r="B62" s="5" t="s">
        <v>160</v>
      </c>
      <c r="C62" s="7" t="s">
        <v>161</v>
      </c>
      <c r="D62" s="7" t="s">
        <v>161</v>
      </c>
      <c r="E62" s="7"/>
    </row>
    <row r="63" spans="1:5" x14ac:dyDescent="0.25">
      <c r="A63" s="5">
        <v>46</v>
      </c>
      <c r="B63" s="5" t="s">
        <v>35</v>
      </c>
      <c r="C63" s="7" t="s">
        <v>36</v>
      </c>
      <c r="D63" s="7"/>
      <c r="E63" s="7" t="s">
        <v>36</v>
      </c>
    </row>
    <row r="64" spans="1:5" x14ac:dyDescent="0.25">
      <c r="A64" s="5">
        <v>47</v>
      </c>
      <c r="B64" s="5" t="s">
        <v>157</v>
      </c>
      <c r="C64" s="7" t="s">
        <v>36</v>
      </c>
      <c r="D64" s="7"/>
      <c r="E64" s="7" t="s">
        <v>36</v>
      </c>
    </row>
    <row r="65" spans="1:5" x14ac:dyDescent="0.25">
      <c r="A65" s="5">
        <v>48</v>
      </c>
      <c r="B65" s="5" t="s">
        <v>159</v>
      </c>
      <c r="C65" s="7"/>
      <c r="D65" s="7"/>
      <c r="E65" s="7"/>
    </row>
    <row r="66" spans="1:5" x14ac:dyDescent="0.25">
      <c r="A66" s="5">
        <v>49</v>
      </c>
      <c r="B66" s="5" t="s">
        <v>162</v>
      </c>
      <c r="C66" s="7"/>
      <c r="D66" s="7"/>
      <c r="E66" s="7"/>
    </row>
    <row r="67" spans="1:5" x14ac:dyDescent="0.25">
      <c r="A67" s="5">
        <v>50</v>
      </c>
      <c r="B67" s="5" t="s">
        <v>163</v>
      </c>
      <c r="C67" s="7"/>
      <c r="D67" s="7"/>
      <c r="E67" s="7"/>
    </row>
    <row r="68" spans="1:5" x14ac:dyDescent="0.25">
      <c r="A68" s="5">
        <v>51</v>
      </c>
      <c r="B68" s="5" t="s">
        <v>164</v>
      </c>
      <c r="C68" s="7"/>
      <c r="D68" s="7"/>
      <c r="E68" s="7"/>
    </row>
    <row r="69" spans="1:5" x14ac:dyDescent="0.25">
      <c r="A69" s="5">
        <v>52</v>
      </c>
      <c r="B69" s="5" t="s">
        <v>165</v>
      </c>
      <c r="C69" s="7"/>
      <c r="D69" s="7"/>
      <c r="E69" s="7"/>
    </row>
    <row r="70" spans="1:5" x14ac:dyDescent="0.25">
      <c r="A70" s="5">
        <v>53</v>
      </c>
      <c r="B70" s="5" t="s">
        <v>166</v>
      </c>
      <c r="C70" s="7">
        <v>250</v>
      </c>
      <c r="D70" s="7"/>
      <c r="E70" s="7">
        <v>250</v>
      </c>
    </row>
    <row r="71" spans="1:5" x14ac:dyDescent="0.25">
      <c r="A71" s="5">
        <v>54</v>
      </c>
      <c r="B71" s="5" t="s">
        <v>167</v>
      </c>
      <c r="C71" s="7"/>
      <c r="D71" s="7"/>
      <c r="E71" s="7"/>
    </row>
    <row r="72" spans="1:5" x14ac:dyDescent="0.25">
      <c r="A72" s="5">
        <v>55</v>
      </c>
      <c r="B72" s="5" t="s">
        <v>168</v>
      </c>
      <c r="C72" s="7" t="s">
        <v>42</v>
      </c>
      <c r="D72" s="7" t="s">
        <v>42</v>
      </c>
      <c r="E72" s="7"/>
    </row>
    <row r="73" spans="1:5" x14ac:dyDescent="0.25">
      <c r="A73" s="5">
        <v>56</v>
      </c>
      <c r="B73" s="5" t="s">
        <v>169</v>
      </c>
      <c r="C73" s="7"/>
      <c r="D73" s="7"/>
      <c r="E73" s="7"/>
    </row>
    <row r="74" spans="1:5" x14ac:dyDescent="0.25">
      <c r="A74" s="5">
        <v>57</v>
      </c>
      <c r="B74" s="5" t="s">
        <v>170</v>
      </c>
      <c r="C74" s="7"/>
      <c r="D74" s="7"/>
      <c r="E74" s="7"/>
    </row>
    <row r="75" spans="1:5" x14ac:dyDescent="0.25">
      <c r="A75" s="5">
        <v>58</v>
      </c>
      <c r="B75" s="5" t="s">
        <v>171</v>
      </c>
      <c r="C75" s="7"/>
      <c r="D75" s="7"/>
      <c r="E75" s="7"/>
    </row>
    <row r="76" spans="1:5" x14ac:dyDescent="0.25">
      <c r="A76" s="5">
        <v>59</v>
      </c>
      <c r="B76" s="5" t="s">
        <v>172</v>
      </c>
      <c r="C76" s="7"/>
      <c r="D76" s="7"/>
      <c r="E76" s="7"/>
    </row>
    <row r="77" spans="1:5" x14ac:dyDescent="0.25">
      <c r="A77" s="5">
        <v>60</v>
      </c>
      <c r="B77" s="5" t="s">
        <v>173</v>
      </c>
      <c r="C77" s="7"/>
      <c r="D77" s="7"/>
      <c r="E77" s="7"/>
    </row>
    <row r="78" spans="1:5" x14ac:dyDescent="0.25">
      <c r="A78" s="5">
        <v>61</v>
      </c>
      <c r="B78" s="5" t="s">
        <v>174</v>
      </c>
      <c r="C78" s="7"/>
      <c r="D78" s="7"/>
      <c r="E78" s="7"/>
    </row>
    <row r="79" spans="1:5" x14ac:dyDescent="0.25">
      <c r="A79" s="5">
        <v>62</v>
      </c>
      <c r="B79" s="5" t="s">
        <v>175</v>
      </c>
      <c r="C79" s="7"/>
      <c r="D79" s="7"/>
      <c r="E79" s="7"/>
    </row>
    <row r="80" spans="1:5" x14ac:dyDescent="0.25">
      <c r="A80" s="5">
        <v>63</v>
      </c>
      <c r="B80" s="5" t="s">
        <v>176</v>
      </c>
      <c r="C80" s="7"/>
      <c r="D80" s="7"/>
      <c r="E80" s="7"/>
    </row>
    <row r="81" spans="1:5" x14ac:dyDescent="0.25">
      <c r="A81" s="5">
        <v>64</v>
      </c>
      <c r="B81" s="5" t="s">
        <v>177</v>
      </c>
      <c r="C81" s="7"/>
      <c r="D81" s="7"/>
      <c r="E81" s="7"/>
    </row>
    <row r="82" spans="1:5" x14ac:dyDescent="0.25">
      <c r="A82" s="5">
        <v>65</v>
      </c>
      <c r="B82" s="5" t="s">
        <v>175</v>
      </c>
      <c r="C82" s="7"/>
      <c r="D82" s="7"/>
      <c r="E82" s="7"/>
    </row>
    <row r="83" spans="1:5" x14ac:dyDescent="0.25">
      <c r="A83" s="5">
        <v>66</v>
      </c>
      <c r="B83" s="5" t="s">
        <v>176</v>
      </c>
      <c r="C83" s="7"/>
      <c r="D83" s="7"/>
      <c r="E83" s="7"/>
    </row>
    <row r="84" spans="1:5" x14ac:dyDescent="0.25">
      <c r="A84" s="5"/>
      <c r="B84" s="5" t="s">
        <v>271</v>
      </c>
      <c r="C84" s="7"/>
      <c r="D84" s="7"/>
      <c r="E84" s="7"/>
    </row>
    <row r="85" spans="1:5" x14ac:dyDescent="0.25">
      <c r="A85" s="5">
        <v>67</v>
      </c>
      <c r="B85" s="5" t="s">
        <v>178</v>
      </c>
      <c r="C85" s="7" t="s">
        <v>49</v>
      </c>
      <c r="D85" s="7" t="s">
        <v>272</v>
      </c>
      <c r="E85" s="7" t="s">
        <v>273</v>
      </c>
    </row>
    <row r="86" spans="1:5" x14ac:dyDescent="0.25">
      <c r="A86" s="5">
        <v>68</v>
      </c>
      <c r="B86" s="5" t="s">
        <v>180</v>
      </c>
      <c r="C86" s="7"/>
      <c r="D86" s="7"/>
      <c r="E86" s="7"/>
    </row>
    <row r="87" spans="1:5" x14ac:dyDescent="0.25">
      <c r="A87" s="5">
        <v>69</v>
      </c>
      <c r="B87" s="5" t="s">
        <v>182</v>
      </c>
      <c r="C87" s="7" t="s">
        <v>52</v>
      </c>
      <c r="D87" s="7" t="s">
        <v>274</v>
      </c>
      <c r="E87" s="7" t="s">
        <v>220</v>
      </c>
    </row>
    <row r="88" spans="1:5" x14ac:dyDescent="0.25">
      <c r="A88" s="5">
        <v>70</v>
      </c>
      <c r="B88" s="5" t="s">
        <v>275</v>
      </c>
      <c r="C88" s="7"/>
      <c r="D88" s="7"/>
      <c r="E88" s="7" t="s">
        <v>220</v>
      </c>
    </row>
    <row r="89" spans="1:5" x14ac:dyDescent="0.25">
      <c r="A89" s="5">
        <v>71</v>
      </c>
      <c r="B89" s="5" t="s">
        <v>54</v>
      </c>
      <c r="C89" s="7" t="s">
        <v>55</v>
      </c>
      <c r="D89" s="7" t="s">
        <v>276</v>
      </c>
      <c r="E89" s="7" t="s">
        <v>277</v>
      </c>
    </row>
    <row r="90" spans="1:5" x14ac:dyDescent="0.25">
      <c r="A90" s="5">
        <v>72</v>
      </c>
      <c r="B90" s="5" t="s">
        <v>275</v>
      </c>
      <c r="C90" s="7"/>
      <c r="D90" s="7"/>
      <c r="E90" s="7" t="s">
        <v>277</v>
      </c>
    </row>
    <row r="91" spans="1:5" x14ac:dyDescent="0.25">
      <c r="A91" s="5">
        <v>73</v>
      </c>
      <c r="B91" s="5" t="s">
        <v>183</v>
      </c>
      <c r="C91" s="7" t="s">
        <v>58</v>
      </c>
      <c r="D91" s="7" t="s">
        <v>278</v>
      </c>
      <c r="E91" s="7" t="s">
        <v>222</v>
      </c>
    </row>
    <row r="92" spans="1:5" x14ac:dyDescent="0.25">
      <c r="A92" s="5">
        <v>74</v>
      </c>
      <c r="B92" s="5" t="s">
        <v>279</v>
      </c>
      <c r="C92" s="7"/>
      <c r="D92" s="7"/>
      <c r="E92" s="7"/>
    </row>
    <row r="93" spans="1:5" x14ac:dyDescent="0.25">
      <c r="A93" s="5">
        <v>75</v>
      </c>
      <c r="B93" s="5" t="s">
        <v>280</v>
      </c>
      <c r="C93" s="7"/>
      <c r="D93" s="7"/>
      <c r="E93" s="7" t="s">
        <v>222</v>
      </c>
    </row>
    <row r="94" spans="1:5" x14ac:dyDescent="0.25">
      <c r="A94" s="5">
        <v>76</v>
      </c>
      <c r="B94" s="5" t="s">
        <v>60</v>
      </c>
      <c r="C94" s="7" t="s">
        <v>61</v>
      </c>
      <c r="D94" s="7" t="s">
        <v>61</v>
      </c>
      <c r="E94" s="7"/>
    </row>
    <row r="95" spans="1:5" x14ac:dyDescent="0.25">
      <c r="A95" s="5"/>
      <c r="B95" s="5" t="s">
        <v>184</v>
      </c>
      <c r="C95" s="7" t="s">
        <v>64</v>
      </c>
      <c r="D95" s="7" t="s">
        <v>281</v>
      </c>
      <c r="E95" s="7" t="s">
        <v>282</v>
      </c>
    </row>
    <row r="96" spans="1:5" x14ac:dyDescent="0.25">
      <c r="A96" s="5"/>
      <c r="B96" s="5" t="s">
        <v>185</v>
      </c>
      <c r="C96" s="7" t="s">
        <v>67</v>
      </c>
      <c r="D96" s="7" t="s">
        <v>67</v>
      </c>
      <c r="E96" s="7"/>
    </row>
    <row r="97" spans="1:5" x14ac:dyDescent="0.25">
      <c r="A97" s="5"/>
      <c r="B97" s="5" t="s">
        <v>186</v>
      </c>
      <c r="C97" s="7" t="s">
        <v>76</v>
      </c>
      <c r="D97" s="7" t="s">
        <v>76</v>
      </c>
      <c r="E97" s="7"/>
    </row>
    <row r="98" spans="1:5" x14ac:dyDescent="0.25">
      <c r="A98" s="5"/>
      <c r="B98" s="5" t="s">
        <v>187</v>
      </c>
      <c r="C98" s="7" t="s">
        <v>76</v>
      </c>
      <c r="D98" s="7" t="s">
        <v>76</v>
      </c>
      <c r="E98" s="7"/>
    </row>
    <row r="99" spans="1:5" x14ac:dyDescent="0.25">
      <c r="A99" s="5"/>
      <c r="B99" s="5" t="s">
        <v>188</v>
      </c>
      <c r="C99" s="7"/>
      <c r="D99" s="7"/>
      <c r="E99" s="7"/>
    </row>
    <row r="100" spans="1:5" x14ac:dyDescent="0.25">
      <c r="A100" s="5"/>
      <c r="B100" s="5" t="s">
        <v>189</v>
      </c>
      <c r="C100" s="7"/>
      <c r="D100" s="7"/>
      <c r="E100" s="7"/>
    </row>
    <row r="101" spans="1:5" x14ac:dyDescent="0.25">
      <c r="A101" s="5"/>
      <c r="B101" s="5" t="s">
        <v>190</v>
      </c>
      <c r="C101" s="7"/>
      <c r="D101" s="7"/>
      <c r="E101" s="7"/>
    </row>
    <row r="102" spans="1:5" x14ac:dyDescent="0.25">
      <c r="A102" s="5"/>
      <c r="B102" s="5" t="s">
        <v>191</v>
      </c>
      <c r="C102" s="7"/>
      <c r="D102" s="7"/>
      <c r="E102" s="7"/>
    </row>
    <row r="103" spans="1:5" x14ac:dyDescent="0.25">
      <c r="A103" s="5"/>
      <c r="B103" s="5" t="s">
        <v>192</v>
      </c>
      <c r="C103" s="7"/>
      <c r="D103" s="7"/>
      <c r="E103" s="7"/>
    </row>
    <row r="104" spans="1:5" x14ac:dyDescent="0.25">
      <c r="A104" s="5"/>
      <c r="B104" s="5" t="s">
        <v>283</v>
      </c>
      <c r="C104" s="7" t="s">
        <v>72</v>
      </c>
      <c r="D104" s="7" t="s">
        <v>72</v>
      </c>
      <c r="E104" s="7"/>
    </row>
    <row r="105" spans="1:5" x14ac:dyDescent="0.25">
      <c r="A105" s="5"/>
      <c r="B105" s="5" t="s">
        <v>77</v>
      </c>
      <c r="C105" s="7" t="s">
        <v>78</v>
      </c>
      <c r="D105" s="7" t="s">
        <v>78</v>
      </c>
      <c r="E105" s="7"/>
    </row>
    <row r="106" spans="1:5" x14ac:dyDescent="0.25">
      <c r="A106" s="5"/>
      <c r="B106" s="5" t="s">
        <v>284</v>
      </c>
      <c r="C106" s="7" t="s">
        <v>84</v>
      </c>
      <c r="D106" s="7" t="s">
        <v>84</v>
      </c>
      <c r="E106" s="7"/>
    </row>
    <row r="107" spans="1:5" x14ac:dyDescent="0.25">
      <c r="A107" s="5"/>
      <c r="B107" s="5" t="s">
        <v>90</v>
      </c>
      <c r="C107" s="7" t="s">
        <v>49</v>
      </c>
      <c r="D107" s="7" t="s">
        <v>272</v>
      </c>
      <c r="E107" s="7" t="s">
        <v>273</v>
      </c>
    </row>
  </sheetData>
  <mergeCells count="5">
    <mergeCell ref="A7:E7"/>
    <mergeCell ref="A9:E9"/>
    <mergeCell ref="A3:E3"/>
    <mergeCell ref="A1:E1"/>
    <mergeCell ref="A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K16" sqref="K16"/>
    </sheetView>
  </sheetViews>
  <sheetFormatPr defaultRowHeight="15" x14ac:dyDescent="0.25"/>
  <cols>
    <col min="1" max="1" width="4.28515625" bestFit="1" customWidth="1"/>
    <col min="2" max="2" width="39.28515625" bestFit="1" customWidth="1"/>
    <col min="3" max="3" width="11.7109375" customWidth="1"/>
    <col min="4" max="4" width="12.140625" customWidth="1"/>
    <col min="5" max="5" width="13.5703125" customWidth="1"/>
    <col min="6" max="6" width="12" customWidth="1"/>
  </cols>
  <sheetData>
    <row r="1" spans="1:6" x14ac:dyDescent="0.25">
      <c r="A1" s="195" t="s">
        <v>285</v>
      </c>
      <c r="B1" s="195"/>
      <c r="C1" s="195"/>
      <c r="D1" s="195"/>
      <c r="E1" s="195"/>
      <c r="F1" s="195"/>
    </row>
    <row r="3" spans="1:6" x14ac:dyDescent="0.25">
      <c r="A3" s="196" t="s">
        <v>1</v>
      </c>
      <c r="B3" s="196"/>
      <c r="C3" s="196"/>
      <c r="D3" s="196"/>
      <c r="E3" s="196"/>
      <c r="F3" s="196"/>
    </row>
    <row r="4" spans="1:6" x14ac:dyDescent="0.25">
      <c r="A4" s="196" t="s">
        <v>2</v>
      </c>
      <c r="B4" s="196"/>
      <c r="C4" s="196"/>
      <c r="D4" s="196"/>
      <c r="E4" s="196"/>
      <c r="F4" s="196"/>
    </row>
    <row r="5" spans="1:6" x14ac:dyDescent="0.25">
      <c r="A5" s="196" t="s">
        <v>286</v>
      </c>
      <c r="B5" s="196"/>
      <c r="C5" s="196"/>
      <c r="D5" s="196"/>
      <c r="E5" s="196"/>
      <c r="F5" s="196"/>
    </row>
    <row r="7" spans="1:6" x14ac:dyDescent="0.25">
      <c r="A7" s="195" t="s">
        <v>11</v>
      </c>
      <c r="B7" s="195"/>
      <c r="C7" s="195"/>
      <c r="D7" s="195"/>
      <c r="E7" s="195"/>
      <c r="F7" s="195"/>
    </row>
    <row r="9" spans="1:6" s="1" customFormat="1" x14ac:dyDescent="0.25">
      <c r="A9" s="4" t="s">
        <v>12</v>
      </c>
      <c r="B9" s="4" t="s">
        <v>14</v>
      </c>
      <c r="C9" s="4" t="s">
        <v>16</v>
      </c>
      <c r="D9" s="4" t="s">
        <v>197</v>
      </c>
      <c r="E9" s="4" t="s">
        <v>204</v>
      </c>
      <c r="F9" s="4" t="s">
        <v>206</v>
      </c>
    </row>
    <row r="10" spans="1:6" s="1" customFormat="1" x14ac:dyDescent="0.25">
      <c r="A10" s="4" t="s">
        <v>13</v>
      </c>
      <c r="B10" s="4" t="s">
        <v>15</v>
      </c>
      <c r="C10" s="4" t="s">
        <v>17</v>
      </c>
      <c r="D10" s="4" t="s">
        <v>287</v>
      </c>
      <c r="E10" s="4" t="s">
        <v>288</v>
      </c>
      <c r="F10" s="4" t="s">
        <v>289</v>
      </c>
    </row>
    <row r="11" spans="1:6" s="9" customFormat="1" ht="30" x14ac:dyDescent="0.25">
      <c r="A11" s="10"/>
      <c r="B11" s="10"/>
      <c r="C11" s="10" t="s">
        <v>18</v>
      </c>
      <c r="D11" s="10" t="s">
        <v>18</v>
      </c>
      <c r="E11" s="10" t="s">
        <v>18</v>
      </c>
      <c r="F11" s="10" t="s">
        <v>18</v>
      </c>
    </row>
    <row r="12" spans="1:6" x14ac:dyDescent="0.25">
      <c r="A12" s="5" t="s">
        <v>19</v>
      </c>
      <c r="B12" s="5" t="s">
        <v>20</v>
      </c>
      <c r="C12" s="7" t="s">
        <v>21</v>
      </c>
      <c r="D12" s="7" t="s">
        <v>290</v>
      </c>
      <c r="E12" s="7" t="s">
        <v>291</v>
      </c>
      <c r="F12" s="7" t="s">
        <v>292</v>
      </c>
    </row>
    <row r="13" spans="1:6" x14ac:dyDescent="0.25">
      <c r="A13" s="5" t="s">
        <v>22</v>
      </c>
      <c r="B13" s="5" t="s">
        <v>23</v>
      </c>
      <c r="C13" s="7" t="s">
        <v>24</v>
      </c>
      <c r="D13" s="7" t="s">
        <v>293</v>
      </c>
      <c r="E13" s="7" t="s">
        <v>294</v>
      </c>
      <c r="F13" s="7" t="s">
        <v>295</v>
      </c>
    </row>
    <row r="14" spans="1:6" x14ac:dyDescent="0.25">
      <c r="A14" s="5" t="s">
        <v>25</v>
      </c>
      <c r="B14" s="5" t="s">
        <v>26</v>
      </c>
      <c r="C14" s="7" t="s">
        <v>27</v>
      </c>
      <c r="D14" s="7" t="s">
        <v>296</v>
      </c>
      <c r="E14" s="7" t="s">
        <v>297</v>
      </c>
      <c r="F14" s="7" t="s">
        <v>298</v>
      </c>
    </row>
    <row r="15" spans="1:6" x14ac:dyDescent="0.25">
      <c r="A15" s="5" t="s">
        <v>28</v>
      </c>
      <c r="B15" s="5" t="s">
        <v>29</v>
      </c>
      <c r="C15" s="7" t="s">
        <v>30</v>
      </c>
      <c r="D15" s="7" t="s">
        <v>30</v>
      </c>
      <c r="E15" s="7" t="s">
        <v>30</v>
      </c>
      <c r="F15" s="7" t="s">
        <v>30</v>
      </c>
    </row>
    <row r="16" spans="1:6" x14ac:dyDescent="0.25">
      <c r="A16" s="5" t="s">
        <v>31</v>
      </c>
      <c r="B16" s="5" t="s">
        <v>32</v>
      </c>
      <c r="C16" s="7" t="s">
        <v>33</v>
      </c>
      <c r="D16" s="7" t="s">
        <v>33</v>
      </c>
      <c r="E16" s="7" t="s">
        <v>33</v>
      </c>
      <c r="F16" s="7" t="s">
        <v>33</v>
      </c>
    </row>
    <row r="17" spans="1:6" x14ac:dyDescent="0.25">
      <c r="A17" s="5" t="s">
        <v>34</v>
      </c>
      <c r="B17" s="5" t="s">
        <v>35</v>
      </c>
      <c r="C17" s="7" t="s">
        <v>36</v>
      </c>
      <c r="D17" s="7" t="s">
        <v>36</v>
      </c>
      <c r="E17" s="7" t="s">
        <v>36</v>
      </c>
      <c r="F17" s="7" t="s">
        <v>36</v>
      </c>
    </row>
    <row r="18" spans="1:6" x14ac:dyDescent="0.25">
      <c r="A18" s="5" t="s">
        <v>37</v>
      </c>
      <c r="B18" s="5" t="s">
        <v>38</v>
      </c>
      <c r="C18" s="7" t="s">
        <v>39</v>
      </c>
      <c r="D18" s="7" t="s">
        <v>299</v>
      </c>
      <c r="E18" s="7" t="s">
        <v>300</v>
      </c>
      <c r="F18" s="7" t="s">
        <v>301</v>
      </c>
    </row>
    <row r="19" spans="1:6" x14ac:dyDescent="0.25">
      <c r="A19" s="5" t="s">
        <v>40</v>
      </c>
      <c r="B19" s="5" t="s">
        <v>41</v>
      </c>
      <c r="C19" s="7" t="s">
        <v>42</v>
      </c>
      <c r="D19" s="7" t="s">
        <v>302</v>
      </c>
      <c r="E19" s="7" t="s">
        <v>303</v>
      </c>
      <c r="F19" s="7" t="s">
        <v>304</v>
      </c>
    </row>
    <row r="20" spans="1:6" x14ac:dyDescent="0.25">
      <c r="A20" s="5" t="s">
        <v>43</v>
      </c>
      <c r="B20" s="5" t="s">
        <v>44</v>
      </c>
      <c r="C20" s="7">
        <v>250</v>
      </c>
      <c r="D20" s="7">
        <v>0</v>
      </c>
      <c r="E20" s="7">
        <v>0</v>
      </c>
      <c r="F20" s="7">
        <v>0</v>
      </c>
    </row>
    <row r="21" spans="1:6" x14ac:dyDescent="0.25">
      <c r="A21" s="5" t="s">
        <v>45</v>
      </c>
      <c r="B21" s="5" t="s">
        <v>46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5" t="s">
        <v>47</v>
      </c>
      <c r="B22" s="5" t="s">
        <v>48</v>
      </c>
      <c r="C22" s="7" t="s">
        <v>49</v>
      </c>
      <c r="D22" s="7" t="s">
        <v>305</v>
      </c>
      <c r="E22" s="7" t="s">
        <v>306</v>
      </c>
      <c r="F22" s="7" t="s">
        <v>307</v>
      </c>
    </row>
    <row r="23" spans="1:6" x14ac:dyDescent="0.25">
      <c r="A23" s="5" t="s">
        <v>50</v>
      </c>
      <c r="B23" s="5" t="s">
        <v>51</v>
      </c>
      <c r="C23" s="7" t="s">
        <v>52</v>
      </c>
      <c r="D23" s="7" t="s">
        <v>308</v>
      </c>
      <c r="E23" s="7" t="s">
        <v>309</v>
      </c>
      <c r="F23" s="7" t="s">
        <v>310</v>
      </c>
    </row>
    <row r="24" spans="1:6" x14ac:dyDescent="0.25">
      <c r="A24" s="5" t="s">
        <v>53</v>
      </c>
      <c r="B24" s="5" t="s">
        <v>54</v>
      </c>
      <c r="C24" s="7" t="s">
        <v>55</v>
      </c>
      <c r="D24" s="7" t="s">
        <v>311</v>
      </c>
      <c r="E24" s="7" t="s">
        <v>312</v>
      </c>
      <c r="F24" s="7" t="s">
        <v>313</v>
      </c>
    </row>
    <row r="25" spans="1:6" x14ac:dyDescent="0.25">
      <c r="A25" s="5" t="s">
        <v>56</v>
      </c>
      <c r="B25" s="5" t="s">
        <v>57</v>
      </c>
      <c r="C25" s="7" t="s">
        <v>58</v>
      </c>
      <c r="D25" s="7" t="s">
        <v>314</v>
      </c>
      <c r="E25" s="7" t="s">
        <v>315</v>
      </c>
      <c r="F25" s="7" t="s">
        <v>316</v>
      </c>
    </row>
    <row r="26" spans="1:6" x14ac:dyDescent="0.25">
      <c r="A26" s="5" t="s">
        <v>59</v>
      </c>
      <c r="B26" s="5" t="s">
        <v>60</v>
      </c>
      <c r="C26" s="7" t="s">
        <v>61</v>
      </c>
      <c r="D26" s="7" t="s">
        <v>317</v>
      </c>
      <c r="E26" s="7" t="s">
        <v>318</v>
      </c>
      <c r="F26" s="7" t="s">
        <v>319</v>
      </c>
    </row>
    <row r="27" spans="1:6" x14ac:dyDescent="0.25">
      <c r="A27" s="5" t="s">
        <v>62</v>
      </c>
      <c r="B27" s="5" t="s">
        <v>63</v>
      </c>
      <c r="C27" s="7" t="s">
        <v>64</v>
      </c>
      <c r="D27" s="7" t="s">
        <v>320</v>
      </c>
      <c r="E27" s="7" t="s">
        <v>321</v>
      </c>
      <c r="F27" s="7" t="s">
        <v>322</v>
      </c>
    </row>
    <row r="28" spans="1:6" x14ac:dyDescent="0.25">
      <c r="A28" s="5" t="s">
        <v>65</v>
      </c>
      <c r="B28" s="5" t="s">
        <v>66</v>
      </c>
      <c r="C28" s="7" t="s">
        <v>67</v>
      </c>
      <c r="D28" s="7">
        <v>0</v>
      </c>
      <c r="E28" s="7">
        <v>0</v>
      </c>
      <c r="F28" s="7">
        <v>0</v>
      </c>
    </row>
    <row r="29" spans="1:6" x14ac:dyDescent="0.25">
      <c r="A29" s="5" t="s">
        <v>68</v>
      </c>
      <c r="B29" s="5" t="s">
        <v>69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5" t="s">
        <v>70</v>
      </c>
      <c r="B30" s="5" t="s">
        <v>71</v>
      </c>
      <c r="C30" s="7" t="s">
        <v>323</v>
      </c>
      <c r="D30" s="7" t="s">
        <v>324</v>
      </c>
      <c r="E30" s="7" t="s">
        <v>325</v>
      </c>
      <c r="F30" s="7" t="s">
        <v>326</v>
      </c>
    </row>
    <row r="31" spans="1:6" x14ac:dyDescent="0.25">
      <c r="A31" s="5" t="s">
        <v>73</v>
      </c>
      <c r="B31" s="5" t="s">
        <v>75</v>
      </c>
      <c r="C31" s="7" t="s">
        <v>327</v>
      </c>
      <c r="D31" s="7" t="s">
        <v>328</v>
      </c>
      <c r="E31" s="7" t="s">
        <v>329</v>
      </c>
      <c r="F31" s="7" t="s">
        <v>330</v>
      </c>
    </row>
    <row r="32" spans="1:6" x14ac:dyDescent="0.25">
      <c r="A32" s="5" t="s">
        <v>74</v>
      </c>
      <c r="B32" s="5" t="s">
        <v>80</v>
      </c>
      <c r="C32" s="7" t="s">
        <v>81</v>
      </c>
      <c r="D32" s="7" t="s">
        <v>331</v>
      </c>
      <c r="E32" s="7" t="s">
        <v>332</v>
      </c>
      <c r="F32" s="7" t="s">
        <v>333</v>
      </c>
    </row>
    <row r="33" spans="1:6" x14ac:dyDescent="0.25">
      <c r="A33" s="5" t="s">
        <v>86</v>
      </c>
      <c r="B33" s="5" t="s">
        <v>83</v>
      </c>
      <c r="C33" s="7" t="s">
        <v>334</v>
      </c>
      <c r="D33" s="7" t="s">
        <v>335</v>
      </c>
      <c r="E33" s="7" t="s">
        <v>336</v>
      </c>
      <c r="F33" s="7" t="s">
        <v>337</v>
      </c>
    </row>
    <row r="34" spans="1:6" x14ac:dyDescent="0.25">
      <c r="A34" s="5" t="s">
        <v>79</v>
      </c>
      <c r="B34" s="5" t="s">
        <v>80</v>
      </c>
      <c r="C34" s="7" t="s">
        <v>49</v>
      </c>
      <c r="D34" s="7" t="s">
        <v>305</v>
      </c>
      <c r="E34" s="7" t="s">
        <v>306</v>
      </c>
      <c r="F34" s="7" t="s">
        <v>307</v>
      </c>
    </row>
    <row r="35" spans="1:6" x14ac:dyDescent="0.25">
      <c r="C35" s="3"/>
      <c r="D35" s="3"/>
      <c r="E35" s="3"/>
      <c r="F35" s="3"/>
    </row>
  </sheetData>
  <mergeCells count="5">
    <mergeCell ref="A1:F1"/>
    <mergeCell ref="A3:F3"/>
    <mergeCell ref="A4:F4"/>
    <mergeCell ref="A5:F5"/>
    <mergeCell ref="A7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G1" sqref="G1"/>
    </sheetView>
  </sheetViews>
  <sheetFormatPr defaultRowHeight="15" x14ac:dyDescent="0.25"/>
  <cols>
    <col min="1" max="1" width="3" bestFit="1" customWidth="1"/>
    <col min="2" max="2" width="37.42578125" bestFit="1" customWidth="1"/>
    <col min="3" max="4" width="16.28515625" bestFit="1" customWidth="1"/>
    <col min="6" max="6" width="13.28515625" bestFit="1" customWidth="1"/>
  </cols>
  <sheetData>
    <row r="1" spans="1:6" x14ac:dyDescent="0.25">
      <c r="A1" s="195" t="s">
        <v>522</v>
      </c>
      <c r="B1" s="195"/>
      <c r="C1" s="195"/>
      <c r="D1" s="195"/>
      <c r="E1" s="195"/>
      <c r="F1" s="195"/>
    </row>
    <row r="3" spans="1:6" x14ac:dyDescent="0.25">
      <c r="A3" s="196" t="s">
        <v>1</v>
      </c>
      <c r="B3" s="196"/>
      <c r="C3" s="196"/>
      <c r="D3" s="196"/>
      <c r="E3" s="196"/>
      <c r="F3" s="196"/>
    </row>
    <row r="4" spans="1:6" x14ac:dyDescent="0.25">
      <c r="A4" s="196" t="s">
        <v>2</v>
      </c>
      <c r="B4" s="196"/>
      <c r="C4" s="196"/>
      <c r="D4" s="196"/>
      <c r="E4" s="196"/>
      <c r="F4" s="196"/>
    </row>
    <row r="7" spans="1:6" x14ac:dyDescent="0.25">
      <c r="A7" s="196" t="s">
        <v>6</v>
      </c>
      <c r="B7" s="196"/>
      <c r="C7" s="196"/>
      <c r="D7" s="196"/>
      <c r="E7" s="196"/>
      <c r="F7" s="196"/>
    </row>
    <row r="8" spans="1:6" x14ac:dyDescent="0.25">
      <c r="A8" s="207" t="s">
        <v>523</v>
      </c>
      <c r="B8" s="207"/>
      <c r="C8" s="207"/>
      <c r="D8" s="207"/>
      <c r="E8" s="207"/>
    </row>
    <row r="9" spans="1:6" x14ac:dyDescent="0.25">
      <c r="A9" s="93"/>
      <c r="B9" s="94"/>
      <c r="C9" s="95"/>
      <c r="D9" s="95"/>
      <c r="E9" s="95"/>
    </row>
    <row r="10" spans="1:6" x14ac:dyDescent="0.25">
      <c r="A10" s="96"/>
      <c r="B10" s="97" t="s">
        <v>524</v>
      </c>
      <c r="C10" s="98" t="s">
        <v>525</v>
      </c>
      <c r="D10" s="98" t="s">
        <v>526</v>
      </c>
      <c r="E10" s="96" t="s">
        <v>527</v>
      </c>
    </row>
    <row r="11" spans="1:6" s="1" customFormat="1" ht="52.5" x14ac:dyDescent="0.25">
      <c r="A11" s="99" t="s">
        <v>528</v>
      </c>
      <c r="B11" s="100" t="s">
        <v>15</v>
      </c>
      <c r="C11" s="101" t="s">
        <v>529</v>
      </c>
      <c r="D11" s="101" t="s">
        <v>530</v>
      </c>
      <c r="E11" s="38" t="s">
        <v>705</v>
      </c>
    </row>
    <row r="12" spans="1:6" x14ac:dyDescent="0.25">
      <c r="A12" s="96">
        <v>1</v>
      </c>
      <c r="B12" s="102" t="s">
        <v>531</v>
      </c>
      <c r="C12" s="103"/>
      <c r="D12" s="103"/>
      <c r="E12" s="103"/>
    </row>
    <row r="13" spans="1:6" x14ac:dyDescent="0.25">
      <c r="A13" s="96">
        <f t="shared" ref="A13:A35" si="0">A12+1</f>
        <v>2</v>
      </c>
      <c r="B13" s="104" t="s">
        <v>121</v>
      </c>
      <c r="C13" s="105"/>
      <c r="D13" s="105"/>
      <c r="E13" s="105"/>
    </row>
    <row r="14" spans="1:6" x14ac:dyDescent="0.25">
      <c r="A14" s="96">
        <f t="shared" si="0"/>
        <v>3</v>
      </c>
      <c r="B14" s="104" t="s">
        <v>532</v>
      </c>
      <c r="C14" s="105"/>
      <c r="D14" s="105"/>
      <c r="E14" s="105"/>
    </row>
    <row r="15" spans="1:6" x14ac:dyDescent="0.25">
      <c r="A15" s="96">
        <f t="shared" si="0"/>
        <v>4</v>
      </c>
      <c r="B15" s="104" t="s">
        <v>533</v>
      </c>
      <c r="C15" s="105"/>
      <c r="D15" s="105"/>
      <c r="E15" s="105"/>
    </row>
    <row r="16" spans="1:6" x14ac:dyDescent="0.25">
      <c r="A16" s="96">
        <f t="shared" si="0"/>
        <v>5</v>
      </c>
      <c r="B16" s="104" t="s">
        <v>119</v>
      </c>
      <c r="C16" s="105"/>
      <c r="D16" s="105"/>
      <c r="E16" s="105"/>
    </row>
    <row r="17" spans="1:5" x14ac:dyDescent="0.25">
      <c r="A17" s="96">
        <f t="shared" si="0"/>
        <v>6</v>
      </c>
      <c r="B17" s="104" t="s">
        <v>534</v>
      </c>
      <c r="C17" s="105"/>
      <c r="D17" s="105"/>
      <c r="E17" s="105"/>
    </row>
    <row r="18" spans="1:5" x14ac:dyDescent="0.25">
      <c r="A18" s="96">
        <f t="shared" si="0"/>
        <v>7</v>
      </c>
      <c r="B18" s="104" t="s">
        <v>535</v>
      </c>
      <c r="C18" s="105"/>
      <c r="D18" s="105"/>
      <c r="E18" s="105"/>
    </row>
    <row r="19" spans="1:5" x14ac:dyDescent="0.25">
      <c r="A19" s="96">
        <f t="shared" si="0"/>
        <v>8</v>
      </c>
      <c r="B19" s="104" t="s">
        <v>536</v>
      </c>
      <c r="C19" s="105"/>
      <c r="D19" s="105"/>
      <c r="E19" s="105"/>
    </row>
    <row r="20" spans="1:5" x14ac:dyDescent="0.25">
      <c r="A20" s="96">
        <f t="shared" si="0"/>
        <v>9</v>
      </c>
      <c r="B20" s="104" t="s">
        <v>537</v>
      </c>
      <c r="C20" s="105"/>
      <c r="D20" s="105"/>
      <c r="E20" s="105"/>
    </row>
    <row r="21" spans="1:5" x14ac:dyDescent="0.25">
      <c r="A21" s="96">
        <f t="shared" si="0"/>
        <v>10</v>
      </c>
      <c r="B21" s="104" t="s">
        <v>538</v>
      </c>
      <c r="C21" s="105"/>
      <c r="D21" s="105"/>
      <c r="E21" s="105"/>
    </row>
    <row r="22" spans="1:5" x14ac:dyDescent="0.25">
      <c r="A22" s="96">
        <f t="shared" si="0"/>
        <v>11</v>
      </c>
      <c r="B22" s="104" t="s">
        <v>539</v>
      </c>
      <c r="C22" s="105"/>
      <c r="D22" s="105"/>
      <c r="E22" s="105"/>
    </row>
    <row r="23" spans="1:5" x14ac:dyDescent="0.25">
      <c r="A23" s="96">
        <f t="shared" si="0"/>
        <v>12</v>
      </c>
      <c r="B23" s="104" t="s">
        <v>540</v>
      </c>
      <c r="C23" s="105"/>
      <c r="D23" s="105"/>
      <c r="E23" s="105"/>
    </row>
    <row r="24" spans="1:5" x14ac:dyDescent="0.25">
      <c r="A24" s="96">
        <f t="shared" si="0"/>
        <v>13</v>
      </c>
      <c r="B24" s="104" t="s">
        <v>541</v>
      </c>
      <c r="C24" s="105"/>
      <c r="D24" s="105"/>
      <c r="E24" s="105"/>
    </row>
    <row r="25" spans="1:5" x14ac:dyDescent="0.25">
      <c r="A25" s="96">
        <f t="shared" si="0"/>
        <v>14</v>
      </c>
      <c r="B25" s="102" t="s">
        <v>542</v>
      </c>
      <c r="C25" s="103">
        <v>200</v>
      </c>
      <c r="D25" s="103">
        <v>200</v>
      </c>
      <c r="E25" s="103">
        <v>239</v>
      </c>
    </row>
    <row r="26" spans="1:5" x14ac:dyDescent="0.25">
      <c r="A26" s="96">
        <f t="shared" si="0"/>
        <v>15</v>
      </c>
      <c r="B26" s="104" t="s">
        <v>543</v>
      </c>
      <c r="C26" s="105"/>
      <c r="D26" s="105"/>
      <c r="E26" s="105"/>
    </row>
    <row r="27" spans="1:5" x14ac:dyDescent="0.25">
      <c r="A27" s="96">
        <f t="shared" si="0"/>
        <v>16</v>
      </c>
      <c r="B27" s="104" t="s">
        <v>544</v>
      </c>
      <c r="C27" s="105"/>
      <c r="D27" s="105"/>
      <c r="E27" s="105"/>
    </row>
    <row r="28" spans="1:5" x14ac:dyDescent="0.25">
      <c r="A28" s="96">
        <f t="shared" si="0"/>
        <v>17</v>
      </c>
      <c r="B28" s="104" t="s">
        <v>545</v>
      </c>
      <c r="C28" s="106">
        <v>200</v>
      </c>
      <c r="D28" s="106">
        <v>200</v>
      </c>
      <c r="E28" s="105">
        <v>5</v>
      </c>
    </row>
    <row r="29" spans="1:5" x14ac:dyDescent="0.25">
      <c r="A29" s="96">
        <f t="shared" si="0"/>
        <v>18</v>
      </c>
      <c r="B29" s="104" t="s">
        <v>546</v>
      </c>
      <c r="C29" s="105"/>
      <c r="D29" s="105"/>
      <c r="E29" s="105"/>
    </row>
    <row r="30" spans="1:5" x14ac:dyDescent="0.25">
      <c r="A30" s="96">
        <f t="shared" si="0"/>
        <v>19</v>
      </c>
      <c r="B30" s="104" t="s">
        <v>547</v>
      </c>
      <c r="C30" s="105"/>
      <c r="D30" s="105"/>
      <c r="E30" s="105">
        <v>212</v>
      </c>
    </row>
    <row r="31" spans="1:5" x14ac:dyDescent="0.25">
      <c r="A31" s="96">
        <f t="shared" si="0"/>
        <v>20</v>
      </c>
      <c r="B31" s="104" t="s">
        <v>548</v>
      </c>
      <c r="C31" s="105"/>
      <c r="D31" s="105"/>
      <c r="E31" s="105"/>
    </row>
    <row r="32" spans="1:5" x14ac:dyDescent="0.25">
      <c r="A32" s="96">
        <f t="shared" si="0"/>
        <v>21</v>
      </c>
      <c r="B32" s="104" t="s">
        <v>549</v>
      </c>
      <c r="C32" s="105"/>
      <c r="D32" s="105"/>
      <c r="E32" s="105"/>
    </row>
    <row r="33" spans="1:5" x14ac:dyDescent="0.25">
      <c r="A33" s="96">
        <f t="shared" si="0"/>
        <v>22</v>
      </c>
      <c r="B33" s="104" t="s">
        <v>550</v>
      </c>
      <c r="C33" s="105"/>
      <c r="D33" s="105"/>
      <c r="E33" s="105"/>
    </row>
    <row r="34" spans="1:5" x14ac:dyDescent="0.25">
      <c r="A34" s="96">
        <f t="shared" si="0"/>
        <v>23</v>
      </c>
      <c r="B34" s="104" t="s">
        <v>551</v>
      </c>
      <c r="C34" s="105"/>
      <c r="D34" s="105"/>
      <c r="E34" s="105">
        <v>22</v>
      </c>
    </row>
    <row r="35" spans="1:5" x14ac:dyDescent="0.25">
      <c r="A35" s="96">
        <f t="shared" si="0"/>
        <v>24</v>
      </c>
      <c r="B35" s="107" t="s">
        <v>552</v>
      </c>
      <c r="C35" s="105"/>
      <c r="D35" s="105"/>
      <c r="E35" s="105"/>
    </row>
    <row r="36" spans="1:5" ht="22.5" x14ac:dyDescent="0.25">
      <c r="A36" s="99">
        <f>A35+1</f>
        <v>25</v>
      </c>
      <c r="B36" s="108" t="s">
        <v>553</v>
      </c>
      <c r="C36" s="103"/>
      <c r="D36" s="103"/>
      <c r="E36" s="103">
        <v>960</v>
      </c>
    </row>
    <row r="37" spans="1:5" x14ac:dyDescent="0.25">
      <c r="A37" s="99">
        <v>30</v>
      </c>
      <c r="B37" s="109" t="s">
        <v>554</v>
      </c>
      <c r="C37" s="105"/>
      <c r="D37" s="105"/>
      <c r="E37" s="105"/>
    </row>
    <row r="38" spans="1:5" x14ac:dyDescent="0.25">
      <c r="A38" s="99">
        <v>31</v>
      </c>
      <c r="B38" s="109" t="s">
        <v>555</v>
      </c>
      <c r="C38" s="105"/>
      <c r="D38" s="105"/>
      <c r="E38" s="105">
        <v>960</v>
      </c>
    </row>
    <row r="39" spans="1:5" x14ac:dyDescent="0.25">
      <c r="A39" s="99">
        <v>32</v>
      </c>
      <c r="B39" s="109" t="s">
        <v>556</v>
      </c>
      <c r="C39" s="105"/>
      <c r="D39" s="105"/>
      <c r="E39" s="105"/>
    </row>
    <row r="40" spans="1:5" x14ac:dyDescent="0.25">
      <c r="A40" s="99">
        <v>33</v>
      </c>
      <c r="B40" s="109" t="s">
        <v>557</v>
      </c>
      <c r="C40" s="105"/>
      <c r="D40" s="110"/>
      <c r="E40" s="105"/>
    </row>
    <row r="41" spans="1:5" x14ac:dyDescent="0.25">
      <c r="A41" s="99">
        <v>34</v>
      </c>
      <c r="B41" s="109" t="s">
        <v>558</v>
      </c>
      <c r="C41" s="105"/>
      <c r="D41" s="105"/>
      <c r="E41" s="105"/>
    </row>
    <row r="42" spans="1:5" x14ac:dyDescent="0.25">
      <c r="A42" s="99">
        <v>35</v>
      </c>
      <c r="B42" s="111" t="s">
        <v>134</v>
      </c>
      <c r="C42" s="103"/>
      <c r="D42" s="103"/>
      <c r="E42" s="112"/>
    </row>
    <row r="43" spans="1:5" x14ac:dyDescent="0.25">
      <c r="A43" s="99">
        <v>36</v>
      </c>
      <c r="B43" s="111"/>
      <c r="C43" s="103"/>
      <c r="D43" s="103"/>
      <c r="E43" s="105"/>
    </row>
    <row r="44" spans="1:5" x14ac:dyDescent="0.25">
      <c r="A44" s="99">
        <v>37</v>
      </c>
      <c r="B44" s="113" t="s">
        <v>559</v>
      </c>
      <c r="C44" s="103"/>
      <c r="D44" s="103"/>
      <c r="E44" s="103"/>
    </row>
    <row r="45" spans="1:5" x14ac:dyDescent="0.25">
      <c r="A45" s="99">
        <v>38</v>
      </c>
      <c r="B45" s="114"/>
      <c r="C45" s="112"/>
      <c r="D45" s="112"/>
      <c r="E45" s="112"/>
    </row>
    <row r="46" spans="1:5" x14ac:dyDescent="0.25">
      <c r="A46" s="99">
        <v>39</v>
      </c>
      <c r="B46" s="102" t="s">
        <v>135</v>
      </c>
      <c r="C46" s="103"/>
      <c r="D46" s="103"/>
      <c r="E46" s="103"/>
    </row>
    <row r="47" spans="1:5" ht="23.25" x14ac:dyDescent="0.25">
      <c r="A47" s="99">
        <v>40</v>
      </c>
      <c r="B47" s="104" t="s">
        <v>560</v>
      </c>
      <c r="C47" s="105"/>
      <c r="D47" s="105"/>
      <c r="E47" s="105"/>
    </row>
    <row r="48" spans="1:5" ht="23.25" x14ac:dyDescent="0.25">
      <c r="A48" s="99">
        <v>41</v>
      </c>
      <c r="B48" s="104" t="s">
        <v>561</v>
      </c>
      <c r="C48" s="105"/>
      <c r="D48" s="105"/>
      <c r="E48" s="105"/>
    </row>
    <row r="49" spans="1:5" ht="23.25" x14ac:dyDescent="0.25">
      <c r="A49" s="99">
        <v>42</v>
      </c>
      <c r="B49" s="104" t="s">
        <v>562</v>
      </c>
      <c r="C49" s="105"/>
      <c r="D49" s="105"/>
      <c r="E49" s="105"/>
    </row>
    <row r="50" spans="1:5" x14ac:dyDescent="0.25">
      <c r="A50" s="99">
        <v>43</v>
      </c>
      <c r="B50" s="104" t="s">
        <v>563</v>
      </c>
      <c r="C50" s="105"/>
      <c r="D50" s="105"/>
      <c r="E50" s="105"/>
    </row>
    <row r="51" spans="1:5" x14ac:dyDescent="0.25">
      <c r="A51" s="99">
        <v>44</v>
      </c>
      <c r="B51" s="104" t="s">
        <v>564</v>
      </c>
      <c r="C51" s="105"/>
      <c r="D51" s="105"/>
      <c r="E51" s="105"/>
    </row>
    <row r="52" spans="1:5" x14ac:dyDescent="0.25">
      <c r="A52" s="99">
        <v>45</v>
      </c>
      <c r="B52" s="104" t="s">
        <v>565</v>
      </c>
      <c r="C52" s="105"/>
      <c r="D52" s="105"/>
      <c r="E52" s="105"/>
    </row>
    <row r="53" spans="1:5" x14ac:dyDescent="0.25">
      <c r="A53" s="115"/>
      <c r="B53" s="116"/>
      <c r="C53" s="117"/>
      <c r="D53" s="117"/>
      <c r="E53" s="117"/>
    </row>
    <row r="54" spans="1:5" x14ac:dyDescent="0.25">
      <c r="A54" s="96"/>
      <c r="B54" s="97" t="s">
        <v>524</v>
      </c>
      <c r="C54" s="98" t="s">
        <v>525</v>
      </c>
      <c r="D54" s="98" t="s">
        <v>526</v>
      </c>
      <c r="E54" s="96" t="s">
        <v>527</v>
      </c>
    </row>
    <row r="55" spans="1:5" ht="52.5" x14ac:dyDescent="0.25">
      <c r="A55" s="99" t="s">
        <v>528</v>
      </c>
      <c r="B55" s="100" t="s">
        <v>15</v>
      </c>
      <c r="C55" s="101" t="s">
        <v>529</v>
      </c>
      <c r="D55" s="101" t="s">
        <v>566</v>
      </c>
      <c r="E55" s="38" t="s">
        <v>705</v>
      </c>
    </row>
    <row r="56" spans="1:5" ht="22.5" x14ac:dyDescent="0.25">
      <c r="A56" s="97">
        <v>46</v>
      </c>
      <c r="B56" s="102" t="s">
        <v>152</v>
      </c>
      <c r="C56" s="103"/>
      <c r="D56" s="103"/>
      <c r="E56" s="103"/>
    </row>
    <row r="57" spans="1:5" x14ac:dyDescent="0.25">
      <c r="A57" s="99">
        <v>47</v>
      </c>
      <c r="B57" s="104" t="s">
        <v>567</v>
      </c>
      <c r="C57" s="105"/>
      <c r="D57" s="105"/>
      <c r="E57" s="105"/>
    </row>
    <row r="58" spans="1:5" x14ac:dyDescent="0.25">
      <c r="A58" s="99">
        <v>48</v>
      </c>
      <c r="B58" s="102" t="s">
        <v>338</v>
      </c>
      <c r="C58" s="103"/>
      <c r="D58" s="103"/>
      <c r="E58" s="103"/>
    </row>
    <row r="59" spans="1:5" x14ac:dyDescent="0.25">
      <c r="A59" s="99">
        <v>49</v>
      </c>
      <c r="B59" s="104" t="s">
        <v>568</v>
      </c>
      <c r="C59" s="105"/>
      <c r="D59" s="105"/>
      <c r="E59" s="105"/>
    </row>
    <row r="60" spans="1:5" x14ac:dyDescent="0.25">
      <c r="A60" s="99">
        <v>50</v>
      </c>
      <c r="B60" s="104" t="s">
        <v>569</v>
      </c>
      <c r="C60" s="105"/>
      <c r="D60" s="105"/>
      <c r="E60" s="105"/>
    </row>
    <row r="61" spans="1:5" x14ac:dyDescent="0.25">
      <c r="A61" s="99">
        <v>51</v>
      </c>
      <c r="B61" s="104" t="s">
        <v>570</v>
      </c>
      <c r="C61" s="112"/>
      <c r="D61" s="112"/>
      <c r="E61" s="105"/>
    </row>
    <row r="62" spans="1:5" x14ac:dyDescent="0.25">
      <c r="A62" s="99"/>
      <c r="B62" s="111"/>
      <c r="C62" s="112"/>
      <c r="D62" s="112"/>
      <c r="E62" s="112"/>
    </row>
    <row r="63" spans="1:5" x14ac:dyDescent="0.25">
      <c r="A63" s="99">
        <v>52</v>
      </c>
      <c r="B63" s="113" t="s">
        <v>571</v>
      </c>
      <c r="C63" s="103"/>
      <c r="D63" s="103"/>
      <c r="E63" s="103"/>
    </row>
    <row r="64" spans="1:5" x14ac:dyDescent="0.25">
      <c r="A64" s="96">
        <v>53</v>
      </c>
      <c r="B64" s="118" t="s">
        <v>572</v>
      </c>
      <c r="C64" s="103">
        <v>3010</v>
      </c>
      <c r="D64" s="103">
        <v>2968</v>
      </c>
      <c r="E64" s="103">
        <v>2968</v>
      </c>
    </row>
    <row r="65" spans="1:5" x14ac:dyDescent="0.25">
      <c r="A65" s="96">
        <v>54</v>
      </c>
      <c r="B65" s="118" t="s">
        <v>573</v>
      </c>
      <c r="C65" s="103">
        <v>49370</v>
      </c>
      <c r="D65" s="103">
        <v>50812</v>
      </c>
      <c r="E65" s="103">
        <v>54219</v>
      </c>
    </row>
    <row r="66" spans="1:5" x14ac:dyDescent="0.25">
      <c r="A66" s="99">
        <v>55</v>
      </c>
      <c r="B66" s="102" t="s">
        <v>574</v>
      </c>
      <c r="C66" s="105"/>
      <c r="D66" s="105"/>
      <c r="E66" s="105"/>
    </row>
    <row r="67" spans="1:5" x14ac:dyDescent="0.25">
      <c r="A67" s="96">
        <v>56</v>
      </c>
      <c r="B67" s="111" t="s">
        <v>575</v>
      </c>
      <c r="C67" s="103"/>
      <c r="D67" s="103"/>
      <c r="E67" s="103"/>
    </row>
    <row r="68" spans="1:5" x14ac:dyDescent="0.25">
      <c r="A68" s="96"/>
      <c r="B68" s="114"/>
      <c r="C68" s="105"/>
      <c r="D68" s="105"/>
      <c r="E68" s="105"/>
    </row>
    <row r="69" spans="1:5" x14ac:dyDescent="0.25">
      <c r="A69" s="96">
        <v>57</v>
      </c>
      <c r="B69" s="102" t="s">
        <v>576</v>
      </c>
      <c r="C69" s="103"/>
      <c r="D69" s="103"/>
      <c r="E69" s="103"/>
    </row>
    <row r="70" spans="1:5" x14ac:dyDescent="0.25">
      <c r="A70" s="96">
        <v>58</v>
      </c>
      <c r="B70" s="102" t="s">
        <v>577</v>
      </c>
      <c r="C70" s="103"/>
      <c r="D70" s="103"/>
      <c r="E70" s="103"/>
    </row>
    <row r="71" spans="1:5" x14ac:dyDescent="0.25">
      <c r="A71" s="96">
        <v>59</v>
      </c>
      <c r="B71" s="102" t="s">
        <v>578</v>
      </c>
      <c r="C71" s="103"/>
      <c r="D71" s="103"/>
      <c r="E71" s="103"/>
    </row>
    <row r="72" spans="1:5" x14ac:dyDescent="0.25">
      <c r="A72" s="96">
        <f>A71+1</f>
        <v>60</v>
      </c>
      <c r="B72" s="102" t="s">
        <v>579</v>
      </c>
      <c r="C72" s="103"/>
      <c r="D72" s="103"/>
      <c r="E72" s="103"/>
    </row>
    <row r="73" spans="1:5" x14ac:dyDescent="0.25">
      <c r="A73" s="96"/>
      <c r="B73" s="104"/>
      <c r="C73" s="105"/>
      <c r="D73" s="105"/>
      <c r="E73" s="105"/>
    </row>
    <row r="74" spans="1:5" x14ac:dyDescent="0.25">
      <c r="A74" s="96">
        <v>61</v>
      </c>
      <c r="B74" s="119" t="s">
        <v>580</v>
      </c>
      <c r="C74" s="120">
        <v>52580</v>
      </c>
      <c r="D74" s="120">
        <v>53980</v>
      </c>
      <c r="E74" s="120">
        <v>58386</v>
      </c>
    </row>
  </sheetData>
  <mergeCells count="5">
    <mergeCell ref="A8:E8"/>
    <mergeCell ref="A1:F1"/>
    <mergeCell ref="A3:F3"/>
    <mergeCell ref="A4:F4"/>
    <mergeCell ref="A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G1" sqref="G1"/>
    </sheetView>
  </sheetViews>
  <sheetFormatPr defaultRowHeight="15" x14ac:dyDescent="0.25"/>
  <cols>
    <col min="2" max="2" width="31.85546875" customWidth="1"/>
  </cols>
  <sheetData>
    <row r="1" spans="1:6" x14ac:dyDescent="0.25">
      <c r="A1" s="204" t="s">
        <v>581</v>
      </c>
      <c r="B1" s="204"/>
      <c r="C1" s="204"/>
      <c r="D1" s="204"/>
      <c r="E1" s="204"/>
      <c r="F1" s="204"/>
    </row>
    <row r="2" spans="1:6" x14ac:dyDescent="0.25">
      <c r="A2" s="204" t="s">
        <v>582</v>
      </c>
      <c r="B2" s="204"/>
      <c r="C2" s="204"/>
      <c r="D2" s="204"/>
      <c r="E2" s="204"/>
      <c r="F2" s="204"/>
    </row>
    <row r="3" spans="1:6" x14ac:dyDescent="0.25">
      <c r="A3" s="225" t="s">
        <v>583</v>
      </c>
      <c r="B3" s="225"/>
      <c r="C3" s="225"/>
      <c r="D3" s="225"/>
      <c r="E3" s="225"/>
    </row>
    <row r="4" spans="1:6" ht="25.5" x14ac:dyDescent="0.25">
      <c r="A4" s="93"/>
      <c r="B4" s="94"/>
      <c r="C4" s="93"/>
      <c r="D4" s="93"/>
      <c r="E4" s="121" t="s">
        <v>584</v>
      </c>
    </row>
    <row r="5" spans="1:6" x14ac:dyDescent="0.25">
      <c r="A5" s="96"/>
      <c r="B5" s="97" t="s">
        <v>524</v>
      </c>
      <c r="C5" s="96" t="s">
        <v>525</v>
      </c>
      <c r="D5" s="96" t="s">
        <v>526</v>
      </c>
      <c r="E5" s="96" t="s">
        <v>527</v>
      </c>
    </row>
    <row r="6" spans="1:6" ht="36" x14ac:dyDescent="0.25">
      <c r="A6" s="99" t="s">
        <v>585</v>
      </c>
      <c r="B6" s="100" t="s">
        <v>15</v>
      </c>
      <c r="C6" s="38" t="s">
        <v>194</v>
      </c>
      <c r="D6" s="38" t="s">
        <v>347</v>
      </c>
      <c r="E6" s="38" t="s">
        <v>705</v>
      </c>
    </row>
    <row r="7" spans="1:6" x14ac:dyDescent="0.25">
      <c r="A7" s="96"/>
      <c r="B7" s="104"/>
      <c r="C7" s="122"/>
      <c r="D7" s="122"/>
      <c r="E7" s="122"/>
    </row>
    <row r="8" spans="1:6" ht="15" customHeight="1" x14ac:dyDescent="0.25">
      <c r="A8" s="96">
        <v>1</v>
      </c>
      <c r="B8" s="102" t="s">
        <v>586</v>
      </c>
      <c r="C8" s="120"/>
      <c r="D8" s="120"/>
      <c r="E8" s="120"/>
    </row>
    <row r="9" spans="1:6" ht="15" customHeight="1" x14ac:dyDescent="0.25">
      <c r="A9" s="96">
        <f>A8+1</f>
        <v>2</v>
      </c>
      <c r="B9" s="102" t="s">
        <v>203</v>
      </c>
      <c r="C9" s="120">
        <v>35050</v>
      </c>
      <c r="D9" s="120">
        <v>35760</v>
      </c>
      <c r="E9" s="120">
        <v>39011</v>
      </c>
      <c r="F9" s="123"/>
    </row>
    <row r="10" spans="1:6" ht="13.5" customHeight="1" x14ac:dyDescent="0.25">
      <c r="A10" s="96"/>
      <c r="B10" s="104" t="s">
        <v>587</v>
      </c>
      <c r="C10" s="122">
        <v>28494</v>
      </c>
      <c r="D10" s="122">
        <v>29204</v>
      </c>
      <c r="E10" s="122">
        <v>29246</v>
      </c>
    </row>
    <row r="11" spans="1:6" ht="16.5" customHeight="1" x14ac:dyDescent="0.25">
      <c r="A11" s="96"/>
      <c r="B11" s="104" t="s">
        <v>588</v>
      </c>
      <c r="C11" s="122">
        <v>1520</v>
      </c>
      <c r="D11" s="122">
        <v>1520</v>
      </c>
      <c r="E11" s="122">
        <v>1520</v>
      </c>
    </row>
    <row r="12" spans="1:6" ht="15" customHeight="1" x14ac:dyDescent="0.25">
      <c r="A12" s="96"/>
      <c r="B12" s="104" t="s">
        <v>589</v>
      </c>
      <c r="C12" s="122">
        <v>350</v>
      </c>
      <c r="D12" s="122">
        <v>350</v>
      </c>
      <c r="E12" s="122">
        <v>350</v>
      </c>
    </row>
    <row r="13" spans="1:6" x14ac:dyDescent="0.25">
      <c r="A13" s="96"/>
      <c r="B13" s="104" t="s">
        <v>590</v>
      </c>
      <c r="C13" s="122">
        <v>1656</v>
      </c>
      <c r="D13" s="122">
        <v>1656</v>
      </c>
      <c r="E13" s="122">
        <v>1696</v>
      </c>
    </row>
    <row r="14" spans="1:6" x14ac:dyDescent="0.25">
      <c r="A14" s="96"/>
      <c r="B14" s="104" t="s">
        <v>591</v>
      </c>
      <c r="C14" s="122">
        <v>250</v>
      </c>
      <c r="D14" s="122">
        <v>250</v>
      </c>
      <c r="E14" s="122">
        <v>435</v>
      </c>
    </row>
    <row r="15" spans="1:6" x14ac:dyDescent="0.25">
      <c r="A15" s="96"/>
      <c r="B15" s="104" t="s">
        <v>592</v>
      </c>
      <c r="C15" s="122">
        <v>850</v>
      </c>
      <c r="D15" s="122">
        <v>850</v>
      </c>
      <c r="E15" s="122">
        <v>850</v>
      </c>
    </row>
    <row r="16" spans="1:6" x14ac:dyDescent="0.25">
      <c r="A16" s="96"/>
      <c r="B16" s="104" t="s">
        <v>593</v>
      </c>
      <c r="C16" s="122">
        <v>0</v>
      </c>
      <c r="D16" s="122">
        <v>0</v>
      </c>
      <c r="E16" s="122">
        <v>1188</v>
      </c>
    </row>
    <row r="17" spans="1:6" ht="24.75" customHeight="1" x14ac:dyDescent="0.25">
      <c r="A17" s="96"/>
      <c r="B17" s="104" t="s">
        <v>594</v>
      </c>
      <c r="C17" s="122">
        <v>2280</v>
      </c>
      <c r="D17" s="122">
        <v>2280</v>
      </c>
      <c r="E17" s="122">
        <v>1912</v>
      </c>
    </row>
    <row r="18" spans="1:6" ht="12" customHeight="1" x14ac:dyDescent="0.25">
      <c r="A18" s="96"/>
      <c r="B18" s="104" t="s">
        <v>595</v>
      </c>
      <c r="C18" s="122">
        <v>0</v>
      </c>
      <c r="D18" s="122">
        <v>0</v>
      </c>
      <c r="E18" s="122">
        <v>1814</v>
      </c>
    </row>
    <row r="19" spans="1:6" ht="24.75" customHeight="1" x14ac:dyDescent="0.25">
      <c r="A19" s="96">
        <f>A9+1</f>
        <v>3</v>
      </c>
      <c r="B19" s="102" t="s">
        <v>596</v>
      </c>
      <c r="C19" s="120">
        <v>8955</v>
      </c>
      <c r="D19" s="120">
        <v>9745</v>
      </c>
      <c r="E19" s="120">
        <v>10362</v>
      </c>
      <c r="F19" s="123"/>
    </row>
    <row r="20" spans="1:6" x14ac:dyDescent="0.25">
      <c r="A20" s="96">
        <f t="shared" ref="A20:A38" si="0">A19+1</f>
        <v>4</v>
      </c>
      <c r="B20" s="102" t="s">
        <v>57</v>
      </c>
      <c r="C20" s="120">
        <v>8375</v>
      </c>
      <c r="D20" s="120">
        <v>8475</v>
      </c>
      <c r="E20" s="120">
        <f>SUM(E21:E24)</f>
        <v>8685</v>
      </c>
      <c r="F20" s="123"/>
    </row>
    <row r="21" spans="1:6" x14ac:dyDescent="0.25">
      <c r="A21" s="96"/>
      <c r="B21" s="104" t="s">
        <v>597</v>
      </c>
      <c r="C21" s="122">
        <v>1180</v>
      </c>
      <c r="D21" s="122">
        <v>1180</v>
      </c>
      <c r="E21" s="122">
        <v>1782</v>
      </c>
    </row>
    <row r="22" spans="1:6" ht="15.75" customHeight="1" x14ac:dyDescent="0.25">
      <c r="A22" s="96"/>
      <c r="B22" s="104" t="s">
        <v>598</v>
      </c>
      <c r="C22" s="122">
        <v>1075</v>
      </c>
      <c r="D22" s="122">
        <v>1075</v>
      </c>
      <c r="E22" s="122">
        <v>1179</v>
      </c>
    </row>
    <row r="23" spans="1:6" x14ac:dyDescent="0.25">
      <c r="A23" s="96"/>
      <c r="B23" s="104" t="s">
        <v>599</v>
      </c>
      <c r="C23" s="122">
        <v>4290</v>
      </c>
      <c r="D23" s="122">
        <v>4290</v>
      </c>
      <c r="E23" s="122">
        <v>4130</v>
      </c>
    </row>
    <row r="24" spans="1:6" ht="16.5" customHeight="1" x14ac:dyDescent="0.25">
      <c r="A24" s="96"/>
      <c r="B24" s="104" t="s">
        <v>600</v>
      </c>
      <c r="C24" s="122">
        <v>1830</v>
      </c>
      <c r="D24" s="122">
        <v>1830</v>
      </c>
      <c r="E24" s="122">
        <v>1594</v>
      </c>
    </row>
    <row r="25" spans="1:6" ht="17.25" customHeight="1" x14ac:dyDescent="0.25">
      <c r="A25" s="96">
        <f>A20+1</f>
        <v>5</v>
      </c>
      <c r="B25" s="104" t="s">
        <v>601</v>
      </c>
      <c r="C25" s="122"/>
      <c r="D25" s="122"/>
      <c r="E25" s="122"/>
    </row>
    <row r="26" spans="1:6" ht="18.75" customHeight="1" x14ac:dyDescent="0.25">
      <c r="A26" s="96">
        <f t="shared" si="0"/>
        <v>6</v>
      </c>
      <c r="B26" s="104" t="s">
        <v>602</v>
      </c>
      <c r="C26" s="122"/>
      <c r="D26" s="122"/>
      <c r="E26" s="122"/>
    </row>
    <row r="27" spans="1:6" x14ac:dyDescent="0.25">
      <c r="A27" s="96">
        <f t="shared" si="0"/>
        <v>7</v>
      </c>
      <c r="B27" s="104" t="s">
        <v>193</v>
      </c>
      <c r="C27" s="122"/>
      <c r="D27" s="122"/>
      <c r="E27" s="122"/>
    </row>
    <row r="28" spans="1:6" x14ac:dyDescent="0.25">
      <c r="A28" s="96">
        <f t="shared" si="0"/>
        <v>8</v>
      </c>
      <c r="B28" s="102"/>
      <c r="C28" s="120"/>
      <c r="D28" s="120"/>
      <c r="E28" s="120"/>
    </row>
    <row r="29" spans="1:6" ht="18" customHeight="1" x14ac:dyDescent="0.25">
      <c r="A29" s="96">
        <f t="shared" si="0"/>
        <v>9</v>
      </c>
      <c r="B29" s="102" t="s">
        <v>603</v>
      </c>
      <c r="C29" s="124"/>
      <c r="D29" s="124"/>
      <c r="E29" s="120">
        <v>328</v>
      </c>
    </row>
    <row r="30" spans="1:6" x14ac:dyDescent="0.25">
      <c r="A30" s="96">
        <f t="shared" si="0"/>
        <v>10</v>
      </c>
      <c r="B30" s="104"/>
      <c r="C30" s="122"/>
      <c r="D30" s="122"/>
      <c r="E30" s="122"/>
    </row>
    <row r="31" spans="1:6" x14ac:dyDescent="0.25">
      <c r="A31" s="96">
        <f t="shared" si="0"/>
        <v>11</v>
      </c>
      <c r="B31" s="104" t="s">
        <v>187</v>
      </c>
      <c r="C31" s="122"/>
      <c r="D31" s="122"/>
      <c r="E31" s="122">
        <v>328</v>
      </c>
    </row>
    <row r="32" spans="1:6" x14ac:dyDescent="0.25">
      <c r="A32" s="96">
        <f t="shared" si="0"/>
        <v>12</v>
      </c>
      <c r="B32" s="104" t="s">
        <v>188</v>
      </c>
      <c r="C32" s="122"/>
      <c r="D32" s="122"/>
      <c r="E32" s="122"/>
    </row>
    <row r="33" spans="1:5" x14ac:dyDescent="0.25">
      <c r="A33" s="96">
        <f t="shared" si="0"/>
        <v>13</v>
      </c>
      <c r="B33" s="102"/>
      <c r="C33" s="120"/>
      <c r="D33" s="120"/>
      <c r="E33" s="120"/>
    </row>
    <row r="34" spans="1:5" ht="17.25" customHeight="1" x14ac:dyDescent="0.25">
      <c r="A34" s="96">
        <f t="shared" si="0"/>
        <v>14</v>
      </c>
      <c r="B34" s="100" t="s">
        <v>604</v>
      </c>
      <c r="C34" s="120"/>
      <c r="D34" s="120"/>
      <c r="E34" s="120"/>
    </row>
    <row r="35" spans="1:5" ht="18" customHeight="1" x14ac:dyDescent="0.25">
      <c r="A35" s="96">
        <f t="shared" si="0"/>
        <v>15</v>
      </c>
      <c r="B35" s="102" t="s">
        <v>605</v>
      </c>
      <c r="C35" s="124"/>
      <c r="D35" s="124"/>
      <c r="E35" s="124"/>
    </row>
    <row r="36" spans="1:5" ht="27.75" customHeight="1" x14ac:dyDescent="0.25">
      <c r="A36" s="96">
        <f t="shared" si="0"/>
        <v>16</v>
      </c>
      <c r="B36" s="104" t="s">
        <v>606</v>
      </c>
      <c r="C36" s="120"/>
      <c r="D36" s="120"/>
      <c r="E36" s="120"/>
    </row>
    <row r="37" spans="1:5" ht="18" customHeight="1" x14ac:dyDescent="0.25">
      <c r="A37" s="96">
        <f t="shared" si="0"/>
        <v>17</v>
      </c>
      <c r="B37" s="104" t="s">
        <v>573</v>
      </c>
      <c r="C37" s="120"/>
      <c r="D37" s="120"/>
      <c r="E37" s="120"/>
    </row>
    <row r="38" spans="1:5" ht="20.25" customHeight="1" x14ac:dyDescent="0.25">
      <c r="A38" s="96">
        <f t="shared" si="0"/>
        <v>18</v>
      </c>
      <c r="B38" s="119" t="s">
        <v>607</v>
      </c>
      <c r="C38" s="120">
        <v>52380</v>
      </c>
      <c r="D38" s="120">
        <v>53980</v>
      </c>
      <c r="E38" s="120">
        <v>58386</v>
      </c>
    </row>
    <row r="39" spans="1:5" ht="39" x14ac:dyDescent="0.25">
      <c r="A39" s="125">
        <v>19</v>
      </c>
      <c r="B39" s="126" t="s">
        <v>608</v>
      </c>
      <c r="C39" s="127" t="s">
        <v>609</v>
      </c>
      <c r="D39" s="127" t="s">
        <v>609</v>
      </c>
      <c r="E39" s="127" t="s">
        <v>609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" sqref="E1"/>
    </sheetView>
  </sheetViews>
  <sheetFormatPr defaultRowHeight="15" x14ac:dyDescent="0.25"/>
  <cols>
    <col min="1" max="1" width="4.28515625" bestFit="1" customWidth="1"/>
    <col min="2" max="2" width="34.7109375" bestFit="1" customWidth="1"/>
    <col min="3" max="4" width="28.140625" bestFit="1" customWidth="1"/>
  </cols>
  <sheetData>
    <row r="1" spans="1:4" x14ac:dyDescent="0.25">
      <c r="A1" s="195" t="s">
        <v>339</v>
      </c>
      <c r="B1" s="195"/>
      <c r="C1" s="195"/>
      <c r="D1" s="195"/>
    </row>
    <row r="4" spans="1:4" x14ac:dyDescent="0.25">
      <c r="A4" s="196" t="s">
        <v>198</v>
      </c>
      <c r="B4" s="196"/>
      <c r="C4" s="196"/>
      <c r="D4" s="196"/>
    </row>
    <row r="5" spans="1:4" x14ac:dyDescent="0.25">
      <c r="A5" s="196" t="s">
        <v>2</v>
      </c>
      <c r="B5" s="196"/>
      <c r="C5" s="196"/>
      <c r="D5" s="196"/>
    </row>
    <row r="8" spans="1:4" x14ac:dyDescent="0.25">
      <c r="A8" s="196" t="s">
        <v>340</v>
      </c>
      <c r="B8" s="196"/>
      <c r="C8" s="196"/>
      <c r="D8" s="196"/>
    </row>
    <row r="9" spans="1:4" x14ac:dyDescent="0.25">
      <c r="A9" s="196" t="s">
        <v>341</v>
      </c>
      <c r="B9" s="196"/>
      <c r="C9" s="196"/>
      <c r="D9" s="196"/>
    </row>
    <row r="12" spans="1:4" x14ac:dyDescent="0.25">
      <c r="A12" s="195" t="s">
        <v>11</v>
      </c>
      <c r="B12" s="195"/>
      <c r="C12" s="195"/>
      <c r="D12" s="195"/>
    </row>
    <row r="14" spans="1:4" s="1" customFormat="1" x14ac:dyDescent="0.25">
      <c r="A14" s="4" t="s">
        <v>13</v>
      </c>
      <c r="B14" s="4" t="s">
        <v>12</v>
      </c>
      <c r="C14" s="4" t="s">
        <v>14</v>
      </c>
      <c r="D14" s="4" t="s">
        <v>16</v>
      </c>
    </row>
    <row r="15" spans="1:4" x14ac:dyDescent="0.25">
      <c r="A15" s="5"/>
      <c r="B15" s="5" t="s">
        <v>15</v>
      </c>
      <c r="C15" s="5" t="s">
        <v>342</v>
      </c>
      <c r="D15" s="5" t="s">
        <v>259</v>
      </c>
    </row>
    <row r="16" spans="1:4" x14ac:dyDescent="0.25">
      <c r="A16" s="5" t="s">
        <v>19</v>
      </c>
      <c r="B16" s="5" t="s">
        <v>343</v>
      </c>
      <c r="C16" s="5"/>
      <c r="D16" s="7">
        <v>0</v>
      </c>
    </row>
    <row r="17" spans="1:4" x14ac:dyDescent="0.25">
      <c r="A17" s="5" t="s">
        <v>22</v>
      </c>
      <c r="B17" s="5" t="s">
        <v>344</v>
      </c>
      <c r="C17" s="5"/>
      <c r="D17" s="7" t="s">
        <v>42</v>
      </c>
    </row>
  </sheetData>
  <mergeCells count="6">
    <mergeCell ref="A12:D12"/>
    <mergeCell ref="A1:D1"/>
    <mergeCell ref="A4:D4"/>
    <mergeCell ref="A5:D5"/>
    <mergeCell ref="A8:D8"/>
    <mergeCell ref="A9:D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G1" sqref="G1"/>
    </sheetView>
  </sheetViews>
  <sheetFormatPr defaultRowHeight="15" x14ac:dyDescent="0.25"/>
  <cols>
    <col min="2" max="2" width="50.7109375" customWidth="1"/>
    <col min="3" max="3" width="11" customWidth="1"/>
    <col min="4" max="4" width="11.28515625" customWidth="1"/>
  </cols>
  <sheetData>
    <row r="1" spans="1:6" x14ac:dyDescent="0.25">
      <c r="A1" s="204"/>
      <c r="B1" s="204"/>
      <c r="C1" s="204"/>
      <c r="D1" s="204"/>
      <c r="E1" s="204"/>
      <c r="F1" s="204"/>
    </row>
    <row r="2" spans="1:6" x14ac:dyDescent="0.25">
      <c r="A2" s="204" t="s">
        <v>696</v>
      </c>
      <c r="B2" s="204"/>
      <c r="C2" s="204"/>
      <c r="D2" s="204"/>
      <c r="E2" s="204"/>
      <c r="F2" s="204"/>
    </row>
    <row r="3" spans="1:6" ht="15.75" x14ac:dyDescent="0.25">
      <c r="A3" s="226" t="s">
        <v>610</v>
      </c>
      <c r="B3" s="203"/>
      <c r="C3" s="203"/>
      <c r="D3" s="203"/>
      <c r="E3" s="203"/>
      <c r="F3" s="128"/>
    </row>
    <row r="4" spans="1:6" ht="15.75" x14ac:dyDescent="0.25">
      <c r="A4" s="200" t="s">
        <v>611</v>
      </c>
      <c r="B4" s="203"/>
      <c r="C4" s="203"/>
      <c r="D4" s="203"/>
      <c r="E4" s="203"/>
      <c r="F4" s="129"/>
    </row>
    <row r="5" spans="1:6" x14ac:dyDescent="0.25">
      <c r="B5" s="130"/>
      <c r="C5" s="131"/>
      <c r="F5" s="128"/>
    </row>
    <row r="6" spans="1:6" x14ac:dyDescent="0.25">
      <c r="A6" s="227" t="s">
        <v>397</v>
      </c>
      <c r="B6" s="203"/>
      <c r="C6" s="203"/>
      <c r="D6" s="203"/>
      <c r="E6" s="203"/>
      <c r="F6" s="128"/>
    </row>
    <row r="7" spans="1:6" ht="63.75" x14ac:dyDescent="0.25">
      <c r="A7" s="132"/>
      <c r="B7" s="133" t="s">
        <v>612</v>
      </c>
      <c r="C7" s="134" t="s">
        <v>194</v>
      </c>
      <c r="D7" s="134" t="s">
        <v>530</v>
      </c>
      <c r="E7" s="135" t="s">
        <v>705</v>
      </c>
      <c r="F7" s="128"/>
    </row>
    <row r="8" spans="1:6" x14ac:dyDescent="0.25">
      <c r="A8" s="136">
        <v>1</v>
      </c>
      <c r="B8" s="137" t="s">
        <v>613</v>
      </c>
      <c r="C8" s="138">
        <v>6500</v>
      </c>
      <c r="D8" s="138">
        <v>7160</v>
      </c>
      <c r="E8" s="138">
        <f>SUM(E9:E17)</f>
        <v>6050</v>
      </c>
      <c r="F8" s="128"/>
    </row>
    <row r="9" spans="1:6" x14ac:dyDescent="0.25">
      <c r="A9" s="136"/>
      <c r="B9" s="137" t="s">
        <v>614</v>
      </c>
      <c r="C9" s="138">
        <v>1800</v>
      </c>
      <c r="D9" s="138">
        <v>1800</v>
      </c>
      <c r="E9" s="138">
        <v>1800</v>
      </c>
      <c r="F9" s="128"/>
    </row>
    <row r="10" spans="1:6" x14ac:dyDescent="0.25">
      <c r="A10" s="136"/>
      <c r="B10" s="137" t="s">
        <v>615</v>
      </c>
      <c r="C10" s="138">
        <v>250</v>
      </c>
      <c r="D10" s="138">
        <v>250</v>
      </c>
      <c r="E10" s="138">
        <v>250</v>
      </c>
      <c r="F10" s="128"/>
    </row>
    <row r="11" spans="1:6" x14ac:dyDescent="0.25">
      <c r="A11" s="136"/>
      <c r="B11" s="137" t="s">
        <v>616</v>
      </c>
      <c r="C11" s="138">
        <v>2000</v>
      </c>
      <c r="D11" s="138">
        <v>2000</v>
      </c>
      <c r="E11" s="138">
        <v>2000</v>
      </c>
      <c r="F11" s="128"/>
    </row>
    <row r="12" spans="1:6" x14ac:dyDescent="0.25">
      <c r="A12" s="136"/>
      <c r="B12" s="137" t="s">
        <v>617</v>
      </c>
      <c r="C12" s="138">
        <v>350</v>
      </c>
      <c r="D12" s="138">
        <v>350</v>
      </c>
      <c r="E12" s="138">
        <v>350</v>
      </c>
      <c r="F12" s="128"/>
    </row>
    <row r="13" spans="1:6" x14ac:dyDescent="0.25">
      <c r="A13" s="136"/>
      <c r="B13" s="137" t="s">
        <v>618</v>
      </c>
      <c r="C13" s="138">
        <v>350</v>
      </c>
      <c r="D13" s="138">
        <v>350</v>
      </c>
      <c r="E13" s="138">
        <v>350</v>
      </c>
      <c r="F13" s="128"/>
    </row>
    <row r="14" spans="1:6" x14ac:dyDescent="0.25">
      <c r="A14" s="136"/>
      <c r="B14" s="137" t="s">
        <v>619</v>
      </c>
      <c r="C14" s="138">
        <v>350</v>
      </c>
      <c r="D14" s="138">
        <v>350</v>
      </c>
      <c r="E14" s="138">
        <v>350</v>
      </c>
      <c r="F14" s="128"/>
    </row>
    <row r="15" spans="1:6" x14ac:dyDescent="0.25">
      <c r="A15" s="136"/>
      <c r="B15" s="137" t="s">
        <v>620</v>
      </c>
      <c r="C15" s="138">
        <v>300</v>
      </c>
      <c r="D15" s="138">
        <v>300</v>
      </c>
      <c r="E15" s="138">
        <v>300</v>
      </c>
      <c r="F15" s="128"/>
    </row>
    <row r="16" spans="1:6" x14ac:dyDescent="0.25">
      <c r="A16" s="136"/>
      <c r="B16" s="137" t="s">
        <v>621</v>
      </c>
      <c r="C16" s="138">
        <v>300</v>
      </c>
      <c r="D16" s="138">
        <v>300</v>
      </c>
      <c r="E16" s="138">
        <v>300</v>
      </c>
      <c r="F16" s="128"/>
    </row>
    <row r="17" spans="1:6" x14ac:dyDescent="0.25">
      <c r="A17" s="136"/>
      <c r="B17" s="137" t="s">
        <v>622</v>
      </c>
      <c r="C17" s="138">
        <v>350</v>
      </c>
      <c r="D17" s="138">
        <v>350</v>
      </c>
      <c r="E17" s="138">
        <v>350</v>
      </c>
      <c r="F17" s="128"/>
    </row>
    <row r="18" spans="1:6" x14ac:dyDescent="0.25">
      <c r="A18" s="132">
        <v>2</v>
      </c>
      <c r="B18" s="139" t="s">
        <v>623</v>
      </c>
      <c r="C18" s="140">
        <v>153527</v>
      </c>
      <c r="D18" s="140">
        <v>153527</v>
      </c>
      <c r="E18" s="140">
        <v>134145</v>
      </c>
      <c r="F18" s="128"/>
    </row>
    <row r="19" spans="1:6" x14ac:dyDescent="0.25">
      <c r="A19" s="132">
        <v>3</v>
      </c>
      <c r="B19" s="139" t="s">
        <v>624</v>
      </c>
      <c r="C19" s="140">
        <v>850</v>
      </c>
      <c r="D19" s="140">
        <v>850</v>
      </c>
      <c r="E19" s="140">
        <v>1925</v>
      </c>
      <c r="F19" s="128"/>
    </row>
    <row r="20" spans="1:6" x14ac:dyDescent="0.25">
      <c r="A20" s="132">
        <v>4</v>
      </c>
      <c r="B20" s="139" t="s">
        <v>625</v>
      </c>
      <c r="C20" s="140"/>
      <c r="D20" s="140"/>
      <c r="E20" s="140">
        <v>129</v>
      </c>
      <c r="F20" s="128"/>
    </row>
    <row r="21" spans="1:6" x14ac:dyDescent="0.25">
      <c r="A21" s="141">
        <v>5</v>
      </c>
      <c r="B21" s="139" t="s">
        <v>626</v>
      </c>
      <c r="C21" s="140"/>
      <c r="D21" s="140"/>
      <c r="E21" s="142">
        <v>15535</v>
      </c>
      <c r="F21" s="128"/>
    </row>
    <row r="22" spans="1:6" x14ac:dyDescent="0.25">
      <c r="A22" s="141">
        <v>6</v>
      </c>
      <c r="B22" s="139" t="s">
        <v>627</v>
      </c>
      <c r="C22" s="140"/>
      <c r="D22" s="140"/>
      <c r="E22" s="140">
        <v>445</v>
      </c>
      <c r="F22" s="128"/>
    </row>
    <row r="23" spans="1:6" x14ac:dyDescent="0.25">
      <c r="A23" s="143">
        <v>7</v>
      </c>
      <c r="B23" s="144" t="s">
        <v>628</v>
      </c>
      <c r="C23" s="145">
        <f>SUM(C8+C18+C19)</f>
        <v>160877</v>
      </c>
      <c r="D23" s="145">
        <f>SUM(D8+D18+D19)</f>
        <v>161537</v>
      </c>
      <c r="E23" s="145">
        <f>E8+E18+E19+E20+E21+E22</f>
        <v>158229</v>
      </c>
      <c r="F23" s="146"/>
    </row>
    <row r="24" spans="1:6" x14ac:dyDescent="0.25">
      <c r="A24" s="147"/>
      <c r="B24" s="148"/>
      <c r="C24" s="149"/>
      <c r="D24" s="149"/>
      <c r="E24" s="149"/>
      <c r="F24" s="128"/>
    </row>
    <row r="25" spans="1:6" x14ac:dyDescent="0.25">
      <c r="A25" s="147"/>
      <c r="B25" s="148"/>
      <c r="C25" s="149"/>
      <c r="D25" s="149"/>
      <c r="E25" s="149"/>
      <c r="F25" s="128"/>
    </row>
  </sheetData>
  <mergeCells count="5">
    <mergeCell ref="A1:F1"/>
    <mergeCell ref="A2:F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E1" sqref="E1"/>
    </sheetView>
  </sheetViews>
  <sheetFormatPr defaultRowHeight="15" x14ac:dyDescent="0.25"/>
  <cols>
    <col min="1" max="1" width="41.5703125" customWidth="1"/>
    <col min="2" max="2" width="13.140625" customWidth="1"/>
    <col min="3" max="3" width="10.140625" customWidth="1"/>
  </cols>
  <sheetData>
    <row r="1" spans="1:8" x14ac:dyDescent="0.25">
      <c r="A1" s="195" t="s">
        <v>10</v>
      </c>
      <c r="B1" s="195"/>
      <c r="C1" s="195"/>
      <c r="D1" s="195"/>
      <c r="E1" s="2"/>
      <c r="F1" s="2"/>
      <c r="G1" s="2"/>
      <c r="H1" s="2"/>
    </row>
    <row r="3" spans="1:8" x14ac:dyDescent="0.25">
      <c r="E3" s="2"/>
      <c r="F3" s="2"/>
      <c r="G3" s="2"/>
      <c r="H3" s="2"/>
    </row>
    <row r="4" spans="1:8" x14ac:dyDescent="0.25">
      <c r="A4" s="196"/>
      <c r="B4" s="196"/>
      <c r="C4" s="196"/>
      <c r="D4" s="2"/>
    </row>
    <row r="5" spans="1:8" x14ac:dyDescent="0.25">
      <c r="A5" s="197" t="s">
        <v>345</v>
      </c>
      <c r="B5" s="197"/>
      <c r="C5" s="197"/>
      <c r="D5" s="197"/>
      <c r="E5" s="2"/>
      <c r="F5" s="2"/>
      <c r="G5" s="2"/>
      <c r="H5" s="2"/>
    </row>
    <row r="6" spans="1:8" x14ac:dyDescent="0.25">
      <c r="A6" s="13"/>
      <c r="B6" s="13"/>
      <c r="C6" s="13"/>
      <c r="D6" s="13"/>
    </row>
    <row r="7" spans="1:8" ht="45" x14ac:dyDescent="0.25">
      <c r="A7" s="14" t="s">
        <v>346</v>
      </c>
      <c r="B7" s="15" t="s">
        <v>194</v>
      </c>
      <c r="C7" s="15" t="s">
        <v>347</v>
      </c>
      <c r="D7" s="15" t="s">
        <v>705</v>
      </c>
      <c r="E7" s="2"/>
      <c r="F7" s="2"/>
      <c r="G7" s="2"/>
      <c r="H7" s="2"/>
    </row>
    <row r="8" spans="1:8" x14ac:dyDescent="0.25">
      <c r="A8" s="16" t="s">
        <v>349</v>
      </c>
      <c r="B8" s="17"/>
      <c r="C8" s="17"/>
      <c r="D8" s="17"/>
    </row>
    <row r="9" spans="1:8" x14ac:dyDescent="0.25">
      <c r="A9" s="18" t="s">
        <v>350</v>
      </c>
      <c r="B9" s="19">
        <v>362215</v>
      </c>
      <c r="C9" s="19">
        <f>SUM(C10:C13)</f>
        <v>404821</v>
      </c>
      <c r="D9" s="19">
        <f>SUM(D10:D13)</f>
        <v>434373</v>
      </c>
      <c r="E9" s="2"/>
      <c r="F9" s="2"/>
      <c r="G9" s="2"/>
      <c r="H9" s="2"/>
    </row>
    <row r="10" spans="1:8" x14ac:dyDescent="0.25">
      <c r="A10" s="20" t="s">
        <v>351</v>
      </c>
      <c r="B10" s="21">
        <v>290008</v>
      </c>
      <c r="C10" s="21">
        <v>332614</v>
      </c>
      <c r="D10" s="21">
        <v>351227</v>
      </c>
    </row>
    <row r="11" spans="1:8" x14ac:dyDescent="0.25">
      <c r="A11" s="20" t="s">
        <v>352</v>
      </c>
      <c r="B11" s="21">
        <v>58350</v>
      </c>
      <c r="C11" s="21">
        <v>58350</v>
      </c>
      <c r="D11" s="21">
        <v>66684</v>
      </c>
    </row>
    <row r="12" spans="1:8" x14ac:dyDescent="0.25">
      <c r="A12" s="20" t="s">
        <v>353</v>
      </c>
      <c r="B12" s="21">
        <v>13857</v>
      </c>
      <c r="C12" s="21">
        <v>13857</v>
      </c>
      <c r="D12" s="21">
        <v>15462</v>
      </c>
    </row>
    <row r="13" spans="1:8" x14ac:dyDescent="0.25">
      <c r="A13" s="20" t="s">
        <v>354</v>
      </c>
      <c r="B13" s="21">
        <v>0</v>
      </c>
      <c r="C13" s="21">
        <v>0</v>
      </c>
      <c r="D13" s="21">
        <v>1000</v>
      </c>
    </row>
    <row r="14" spans="1:8" x14ac:dyDescent="0.25">
      <c r="A14" s="18" t="s">
        <v>355</v>
      </c>
      <c r="B14" s="19">
        <v>17648</v>
      </c>
      <c r="C14" s="19">
        <v>19284</v>
      </c>
      <c r="D14" s="19">
        <f>SUM(D15:D17)</f>
        <v>40273</v>
      </c>
    </row>
    <row r="15" spans="1:8" x14ac:dyDescent="0.25">
      <c r="A15" s="20" t="s">
        <v>356</v>
      </c>
      <c r="B15" s="21">
        <v>2070</v>
      </c>
      <c r="C15" s="21">
        <v>3706</v>
      </c>
      <c r="D15" s="21">
        <v>9711</v>
      </c>
    </row>
    <row r="16" spans="1:8" x14ac:dyDescent="0.25">
      <c r="A16" s="20" t="s">
        <v>357</v>
      </c>
      <c r="B16" s="21">
        <v>0</v>
      </c>
      <c r="C16" s="21">
        <v>0</v>
      </c>
      <c r="D16" s="21">
        <v>787</v>
      </c>
    </row>
    <row r="17" spans="1:4" x14ac:dyDescent="0.25">
      <c r="A17" s="20" t="s">
        <v>358</v>
      </c>
      <c r="B17" s="21">
        <v>15578</v>
      </c>
      <c r="C17" s="21">
        <v>15578</v>
      </c>
      <c r="D17" s="21">
        <v>29775</v>
      </c>
    </row>
    <row r="18" spans="1:4" x14ac:dyDescent="0.25">
      <c r="A18" s="22" t="s">
        <v>359</v>
      </c>
      <c r="B18" s="19">
        <v>112364</v>
      </c>
      <c r="C18" s="19">
        <v>112364</v>
      </c>
      <c r="D18" s="19">
        <v>115281</v>
      </c>
    </row>
    <row r="19" spans="1:4" x14ac:dyDescent="0.25">
      <c r="A19" s="18" t="s">
        <v>360</v>
      </c>
      <c r="B19" s="19">
        <v>112364</v>
      </c>
      <c r="C19" s="19">
        <f>C20+C23</f>
        <v>112364</v>
      </c>
      <c r="D19" s="19">
        <v>115281</v>
      </c>
    </row>
    <row r="20" spans="1:4" x14ac:dyDescent="0.25">
      <c r="A20" s="20" t="s">
        <v>361</v>
      </c>
      <c r="B20" s="21">
        <v>112364</v>
      </c>
      <c r="C20" s="21">
        <v>112364</v>
      </c>
      <c r="D20" s="19">
        <v>115281</v>
      </c>
    </row>
    <row r="21" spans="1:4" x14ac:dyDescent="0.25">
      <c r="A21" s="23" t="s">
        <v>362</v>
      </c>
      <c r="B21" s="21">
        <v>87125</v>
      </c>
      <c r="C21" s="21">
        <v>0</v>
      </c>
      <c r="D21" s="21">
        <v>0</v>
      </c>
    </row>
    <row r="22" spans="1:4" x14ac:dyDescent="0.25">
      <c r="A22" s="23" t="s">
        <v>363</v>
      </c>
      <c r="B22" s="21">
        <v>25239</v>
      </c>
      <c r="C22" s="21">
        <v>0</v>
      </c>
      <c r="D22" s="21">
        <v>0</v>
      </c>
    </row>
    <row r="23" spans="1:4" x14ac:dyDescent="0.25">
      <c r="A23" s="20" t="s">
        <v>364</v>
      </c>
      <c r="B23" s="21"/>
      <c r="C23" s="21"/>
      <c r="D23" s="21"/>
    </row>
    <row r="24" spans="1:4" x14ac:dyDescent="0.25">
      <c r="A24" s="23" t="s">
        <v>365</v>
      </c>
      <c r="B24" s="21"/>
      <c r="C24" s="21"/>
      <c r="D24" s="21"/>
    </row>
    <row r="25" spans="1:4" x14ac:dyDescent="0.25">
      <c r="A25" s="23" t="s">
        <v>366</v>
      </c>
      <c r="B25" s="21"/>
      <c r="C25" s="21"/>
      <c r="D25" s="21"/>
    </row>
    <row r="26" spans="1:4" x14ac:dyDescent="0.25">
      <c r="A26" s="18" t="s">
        <v>367</v>
      </c>
      <c r="B26" s="19">
        <v>0</v>
      </c>
      <c r="C26" s="19">
        <v>0</v>
      </c>
      <c r="D26" s="19">
        <v>0</v>
      </c>
    </row>
    <row r="27" spans="1:4" ht="25.5" x14ac:dyDescent="0.25">
      <c r="A27" s="24" t="s">
        <v>368</v>
      </c>
      <c r="B27" s="19">
        <v>49170</v>
      </c>
      <c r="C27" s="19">
        <v>50812</v>
      </c>
      <c r="D27" s="19">
        <v>54219</v>
      </c>
    </row>
    <row r="28" spans="1:4" x14ac:dyDescent="0.25">
      <c r="A28" s="25" t="s">
        <v>369</v>
      </c>
      <c r="B28" s="19"/>
      <c r="C28" s="19"/>
      <c r="D28" s="19">
        <v>8699</v>
      </c>
    </row>
    <row r="29" spans="1:4" x14ac:dyDescent="0.25">
      <c r="A29" s="26" t="s">
        <v>178</v>
      </c>
      <c r="B29" s="19">
        <v>492227</v>
      </c>
      <c r="C29" s="19">
        <f>C9+C14+C18</f>
        <v>536469</v>
      </c>
      <c r="D29" s="19">
        <f>D9+D14+D18+D27+D28</f>
        <v>652845</v>
      </c>
    </row>
    <row r="30" spans="1:4" ht="18" customHeight="1" x14ac:dyDescent="0.25">
      <c r="A30" s="16" t="s">
        <v>370</v>
      </c>
      <c r="B30" s="19"/>
      <c r="C30" s="19"/>
      <c r="D30" s="19"/>
    </row>
    <row r="31" spans="1:4" x14ac:dyDescent="0.25">
      <c r="A31" s="18" t="s">
        <v>371</v>
      </c>
      <c r="B31" s="19">
        <v>483657</v>
      </c>
      <c r="C31" s="19">
        <f>C32+C33+C34+C35+C36</f>
        <v>502549</v>
      </c>
      <c r="D31" s="19">
        <f>D32+D33+D34+D35+D36</f>
        <v>551046</v>
      </c>
    </row>
    <row r="32" spans="1:4" x14ac:dyDescent="0.25">
      <c r="A32" s="27" t="s">
        <v>372</v>
      </c>
      <c r="B32" s="19">
        <v>108705</v>
      </c>
      <c r="C32" s="19">
        <v>128781</v>
      </c>
      <c r="D32" s="19">
        <v>169972</v>
      </c>
    </row>
    <row r="33" spans="1:4" ht="21" customHeight="1" x14ac:dyDescent="0.25">
      <c r="A33" s="28" t="s">
        <v>373</v>
      </c>
      <c r="B33" s="19">
        <v>21308</v>
      </c>
      <c r="C33" s="19">
        <v>24712</v>
      </c>
      <c r="D33" s="19">
        <v>28101</v>
      </c>
    </row>
    <row r="34" spans="1:4" x14ac:dyDescent="0.25">
      <c r="A34" s="28" t="s">
        <v>374</v>
      </c>
      <c r="B34" s="19">
        <v>72874</v>
      </c>
      <c r="C34" s="19">
        <v>77379</v>
      </c>
      <c r="D34" s="19">
        <v>71034</v>
      </c>
    </row>
    <row r="35" spans="1:4" x14ac:dyDescent="0.25">
      <c r="A35" s="28" t="s">
        <v>375</v>
      </c>
      <c r="B35" s="19">
        <v>28376</v>
      </c>
      <c r="C35" s="19">
        <v>28376</v>
      </c>
      <c r="D35" s="19">
        <v>31107</v>
      </c>
    </row>
    <row r="36" spans="1:4" ht="31.5" customHeight="1" x14ac:dyDescent="0.25">
      <c r="A36" s="28" t="s">
        <v>376</v>
      </c>
      <c r="B36" s="19">
        <v>252394</v>
      </c>
      <c r="C36" s="19">
        <v>243301</v>
      </c>
      <c r="D36" s="19">
        <v>250832</v>
      </c>
    </row>
    <row r="37" spans="1:4" x14ac:dyDescent="0.25">
      <c r="A37" s="29" t="s">
        <v>377</v>
      </c>
      <c r="B37" s="21">
        <v>160877</v>
      </c>
      <c r="C37" s="21">
        <v>177071</v>
      </c>
      <c r="D37" s="21">
        <v>158228</v>
      </c>
    </row>
    <row r="38" spans="1:4" ht="21.75" customHeight="1" x14ac:dyDescent="0.25">
      <c r="A38" s="29" t="s">
        <v>378</v>
      </c>
      <c r="B38" s="21">
        <v>4451</v>
      </c>
      <c r="C38" s="21">
        <v>4451</v>
      </c>
      <c r="D38" s="21">
        <v>3827</v>
      </c>
    </row>
    <row r="39" spans="1:4" ht="12.75" customHeight="1" x14ac:dyDescent="0.25">
      <c r="A39" s="29" t="s">
        <v>379</v>
      </c>
      <c r="B39" s="21">
        <v>0</v>
      </c>
      <c r="C39" s="21">
        <v>0</v>
      </c>
      <c r="D39" s="21">
        <v>0</v>
      </c>
    </row>
    <row r="40" spans="1:4" ht="18" customHeight="1" x14ac:dyDescent="0.25">
      <c r="A40" s="29" t="s">
        <v>380</v>
      </c>
      <c r="B40" s="21">
        <v>52749</v>
      </c>
      <c r="C40" s="21">
        <v>8526</v>
      </c>
      <c r="D40" s="21">
        <v>35523</v>
      </c>
    </row>
    <row r="41" spans="1:4" ht="15" customHeight="1" x14ac:dyDescent="0.25">
      <c r="A41" s="29" t="s">
        <v>381</v>
      </c>
      <c r="B41" s="21">
        <v>34317</v>
      </c>
      <c r="C41" s="21">
        <v>7322</v>
      </c>
      <c r="D41" s="21">
        <v>7322</v>
      </c>
    </row>
    <row r="42" spans="1:4" ht="15.75" customHeight="1" x14ac:dyDescent="0.25">
      <c r="A42" s="29" t="s">
        <v>382</v>
      </c>
      <c r="B42" s="21"/>
      <c r="C42" s="21">
        <v>45931</v>
      </c>
      <c r="D42" s="21">
        <v>45931</v>
      </c>
    </row>
    <row r="43" spans="1:4" ht="15" customHeight="1" x14ac:dyDescent="0.25">
      <c r="A43" s="18" t="s">
        <v>383</v>
      </c>
      <c r="B43" s="19">
        <v>8570</v>
      </c>
      <c r="C43" s="19">
        <f>SUM(C44:C45)</f>
        <v>33920</v>
      </c>
      <c r="D43" s="19">
        <f>SUM(D44:D45)</f>
        <v>30944</v>
      </c>
    </row>
    <row r="44" spans="1:4" ht="12.75" customHeight="1" x14ac:dyDescent="0.25">
      <c r="A44" s="20" t="s">
        <v>384</v>
      </c>
      <c r="B44" s="21">
        <v>8570</v>
      </c>
      <c r="C44" s="21">
        <v>26693</v>
      </c>
      <c r="D44" s="21">
        <v>28096</v>
      </c>
    </row>
    <row r="45" spans="1:4" ht="9.75" customHeight="1" x14ac:dyDescent="0.25">
      <c r="A45" s="20" t="s">
        <v>385</v>
      </c>
      <c r="B45" s="21">
        <v>0</v>
      </c>
      <c r="C45" s="21">
        <v>7227</v>
      </c>
      <c r="D45" s="21">
        <v>2848</v>
      </c>
    </row>
    <row r="46" spans="1:4" x14ac:dyDescent="0.25">
      <c r="A46" s="20" t="s">
        <v>386</v>
      </c>
      <c r="B46" s="21">
        <v>0</v>
      </c>
      <c r="C46" s="21">
        <v>0</v>
      </c>
      <c r="D46" s="21">
        <v>0</v>
      </c>
    </row>
    <row r="47" spans="1:4" x14ac:dyDescent="0.25">
      <c r="A47" s="29" t="s">
        <v>387</v>
      </c>
      <c r="B47" s="21"/>
      <c r="C47" s="21"/>
      <c r="D47" s="21"/>
    </row>
    <row r="48" spans="1:4" ht="22.5" x14ac:dyDescent="0.25">
      <c r="A48" s="30" t="s">
        <v>388</v>
      </c>
      <c r="B48" s="21">
        <v>0</v>
      </c>
      <c r="C48" s="21">
        <v>0</v>
      </c>
      <c r="D48" s="21">
        <v>0</v>
      </c>
    </row>
    <row r="49" spans="1:4" x14ac:dyDescent="0.25">
      <c r="A49" s="29" t="s">
        <v>389</v>
      </c>
      <c r="B49" s="21">
        <v>0</v>
      </c>
      <c r="C49" s="21">
        <v>0</v>
      </c>
      <c r="D49" s="21">
        <v>0</v>
      </c>
    </row>
    <row r="50" spans="1:4" ht="18" customHeight="1" x14ac:dyDescent="0.25">
      <c r="A50" s="22" t="s">
        <v>390</v>
      </c>
      <c r="B50" s="19">
        <v>0</v>
      </c>
      <c r="C50" s="19">
        <v>0</v>
      </c>
      <c r="D50" s="19">
        <v>0</v>
      </c>
    </row>
    <row r="51" spans="1:4" ht="23.25" customHeight="1" x14ac:dyDescent="0.25">
      <c r="A51" s="18" t="s">
        <v>391</v>
      </c>
      <c r="B51" s="19">
        <v>0</v>
      </c>
      <c r="C51" s="19">
        <v>0</v>
      </c>
      <c r="D51" s="19">
        <v>0</v>
      </c>
    </row>
    <row r="52" spans="1:4" ht="22.5" customHeight="1" x14ac:dyDescent="0.25">
      <c r="A52" s="31" t="s">
        <v>392</v>
      </c>
      <c r="B52" s="19"/>
      <c r="C52" s="19"/>
      <c r="D52" s="19"/>
    </row>
    <row r="53" spans="1:4" x14ac:dyDescent="0.25">
      <c r="A53" s="23" t="s">
        <v>362</v>
      </c>
      <c r="B53" s="19"/>
      <c r="C53" s="19"/>
      <c r="D53" s="19"/>
    </row>
    <row r="54" spans="1:4" x14ac:dyDescent="0.25">
      <c r="A54" s="23" t="s">
        <v>363</v>
      </c>
      <c r="B54" s="19"/>
      <c r="C54" s="19"/>
      <c r="D54" s="19"/>
    </row>
    <row r="55" spans="1:4" x14ac:dyDescent="0.25">
      <c r="A55" s="18" t="s">
        <v>393</v>
      </c>
      <c r="B55" s="19">
        <v>0</v>
      </c>
      <c r="C55" s="19">
        <v>0</v>
      </c>
      <c r="D55" s="19">
        <v>0</v>
      </c>
    </row>
    <row r="56" spans="1:4" ht="25.5" x14ac:dyDescent="0.25">
      <c r="A56" s="24" t="s">
        <v>368</v>
      </c>
      <c r="B56" s="32">
        <v>49170</v>
      </c>
      <c r="C56" s="32">
        <v>50812</v>
      </c>
      <c r="D56" s="32">
        <v>54219</v>
      </c>
    </row>
    <row r="57" spans="1:4" x14ac:dyDescent="0.25">
      <c r="A57" s="25" t="s">
        <v>369</v>
      </c>
      <c r="B57" s="33"/>
      <c r="C57" s="34"/>
      <c r="D57" s="32">
        <v>16636</v>
      </c>
    </row>
    <row r="58" spans="1:4" x14ac:dyDescent="0.25">
      <c r="A58" s="26" t="s">
        <v>394</v>
      </c>
      <c r="B58" s="19">
        <v>492227</v>
      </c>
      <c r="C58" s="19">
        <f>C31+C43</f>
        <v>536469</v>
      </c>
      <c r="D58" s="19">
        <f>D31+D43+D56+D57</f>
        <v>652845</v>
      </c>
    </row>
    <row r="59" spans="1:4" ht="29.25" customHeight="1" x14ac:dyDescent="0.25"/>
  </sheetData>
  <mergeCells count="3">
    <mergeCell ref="A1:D1"/>
    <mergeCell ref="A4:C4"/>
    <mergeCell ref="A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1" sqref="E1"/>
    </sheetView>
  </sheetViews>
  <sheetFormatPr defaultRowHeight="15" x14ac:dyDescent="0.25"/>
  <cols>
    <col min="1" max="1" width="38.5703125" bestFit="1" customWidth="1"/>
  </cols>
  <sheetData>
    <row r="1" spans="1:10" x14ac:dyDescent="0.25">
      <c r="A1" s="195" t="s">
        <v>87</v>
      </c>
      <c r="B1" s="195"/>
      <c r="C1" s="195"/>
      <c r="D1" s="195"/>
      <c r="E1" s="2"/>
      <c r="F1" s="2"/>
      <c r="G1" s="2"/>
      <c r="H1" s="2"/>
      <c r="I1" s="2"/>
      <c r="J1" s="2"/>
    </row>
    <row r="3" spans="1:10" x14ac:dyDescent="0.25">
      <c r="A3" s="196" t="s">
        <v>1</v>
      </c>
      <c r="B3" s="196"/>
      <c r="C3" s="196"/>
      <c r="D3" s="2"/>
      <c r="E3" s="2"/>
      <c r="F3" s="2"/>
      <c r="G3" s="2"/>
      <c r="H3" s="2"/>
      <c r="I3" s="2"/>
      <c r="J3" s="2"/>
    </row>
    <row r="5" spans="1:10" x14ac:dyDescent="0.25">
      <c r="A5" s="196" t="s">
        <v>2</v>
      </c>
      <c r="B5" s="196"/>
      <c r="C5" s="196"/>
      <c r="D5" s="2"/>
      <c r="E5" s="2"/>
      <c r="F5" s="2"/>
      <c r="G5" s="2"/>
      <c r="H5" s="2"/>
    </row>
    <row r="10" spans="1:10" x14ac:dyDescent="0.25">
      <c r="A10" s="198" t="s">
        <v>88</v>
      </c>
      <c r="B10" s="198"/>
      <c r="C10" s="198"/>
    </row>
    <row r="11" spans="1:10" x14ac:dyDescent="0.25">
      <c r="A11" s="199" t="s">
        <v>11</v>
      </c>
      <c r="B11" s="199"/>
      <c r="C11" s="199"/>
    </row>
    <row r="12" spans="1:10" x14ac:dyDescent="0.25">
      <c r="A12" s="5"/>
      <c r="B12" s="5"/>
      <c r="C12" s="5"/>
    </row>
    <row r="13" spans="1:10" x14ac:dyDescent="0.25">
      <c r="A13" s="5"/>
      <c r="B13" s="5"/>
      <c r="C13" s="5"/>
    </row>
    <row r="14" spans="1:10" x14ac:dyDescent="0.25">
      <c r="A14" s="5" t="s">
        <v>89</v>
      </c>
      <c r="B14" s="5"/>
      <c r="C14" s="5">
        <v>112364</v>
      </c>
    </row>
    <row r="15" spans="1:10" x14ac:dyDescent="0.25">
      <c r="A15" s="5"/>
      <c r="B15" s="5"/>
      <c r="C15" s="5"/>
    </row>
    <row r="16" spans="1:10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 t="s">
        <v>90</v>
      </c>
      <c r="B18" s="5"/>
      <c r="C18" s="5">
        <f>SUM(C14:C17)</f>
        <v>112364</v>
      </c>
    </row>
    <row r="19" spans="1:3" x14ac:dyDescent="0.25">
      <c r="A19" s="5" t="s">
        <v>91</v>
      </c>
      <c r="B19" s="5"/>
      <c r="C19" s="5"/>
    </row>
    <row r="20" spans="1:3" x14ac:dyDescent="0.25">
      <c r="A20" s="5" t="s">
        <v>92</v>
      </c>
      <c r="B20" s="5"/>
      <c r="C20" s="5">
        <v>49434</v>
      </c>
    </row>
    <row r="21" spans="1:3" x14ac:dyDescent="0.25">
      <c r="A21" s="5" t="s">
        <v>93</v>
      </c>
      <c r="B21" s="5"/>
      <c r="C21" s="5"/>
    </row>
    <row r="22" spans="1:3" x14ac:dyDescent="0.25">
      <c r="A22" s="5"/>
      <c r="B22" s="5"/>
      <c r="C22" s="5"/>
    </row>
    <row r="23" spans="1:3" x14ac:dyDescent="0.25">
      <c r="A23" s="5" t="s">
        <v>94</v>
      </c>
      <c r="B23" s="5"/>
      <c r="C23" s="5">
        <v>7291</v>
      </c>
    </row>
    <row r="24" spans="1:3" x14ac:dyDescent="0.25">
      <c r="A24" s="5" t="s">
        <v>95</v>
      </c>
      <c r="B24" s="5"/>
      <c r="C24" s="5"/>
    </row>
  </sheetData>
  <mergeCells count="5">
    <mergeCell ref="A10:C10"/>
    <mergeCell ref="A11:C11"/>
    <mergeCell ref="A5:C5"/>
    <mergeCell ref="A3:C3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F1" sqref="F1"/>
    </sheetView>
  </sheetViews>
  <sheetFormatPr defaultRowHeight="15" x14ac:dyDescent="0.25"/>
  <cols>
    <col min="1" max="1" width="51.85546875" customWidth="1"/>
    <col min="2" max="2" width="14" customWidth="1"/>
    <col min="3" max="3" width="15.5703125" style="3" customWidth="1"/>
    <col min="4" max="4" width="16.7109375" style="3" customWidth="1"/>
  </cols>
  <sheetData>
    <row r="1" spans="1:8" x14ac:dyDescent="0.25">
      <c r="A1" s="195" t="s">
        <v>96</v>
      </c>
      <c r="B1" s="195"/>
      <c r="C1" s="195"/>
      <c r="D1" s="195"/>
      <c r="E1" s="2"/>
      <c r="F1" s="2"/>
      <c r="G1" s="2"/>
      <c r="H1" s="2"/>
    </row>
    <row r="4" spans="1:8" ht="15.75" x14ac:dyDescent="0.25">
      <c r="A4" s="200" t="s">
        <v>395</v>
      </c>
      <c r="B4" s="200"/>
      <c r="C4" s="200"/>
      <c r="D4"/>
      <c r="F4" s="2"/>
      <c r="G4" s="2"/>
      <c r="H4" s="2"/>
    </row>
    <row r="5" spans="1:8" ht="15.75" x14ac:dyDescent="0.25">
      <c r="A5" s="200" t="s">
        <v>396</v>
      </c>
      <c r="B5" s="200"/>
      <c r="C5" s="200"/>
      <c r="D5"/>
      <c r="F5" s="2"/>
      <c r="G5" s="2"/>
      <c r="H5" s="2"/>
    </row>
    <row r="6" spans="1:8" x14ac:dyDescent="0.25">
      <c r="A6" s="36"/>
      <c r="B6" s="12"/>
      <c r="C6" s="201" t="s">
        <v>397</v>
      </c>
      <c r="D6" s="202"/>
      <c r="E6" s="202"/>
    </row>
    <row r="7" spans="1:8" ht="27" x14ac:dyDescent="0.25">
      <c r="A7" s="37" t="s">
        <v>398</v>
      </c>
      <c r="B7" s="37" t="s">
        <v>97</v>
      </c>
      <c r="C7" s="38" t="s">
        <v>194</v>
      </c>
      <c r="D7" s="38" t="s">
        <v>347</v>
      </c>
      <c r="E7" s="38" t="s">
        <v>705</v>
      </c>
    </row>
    <row r="8" spans="1:8" x14ac:dyDescent="0.25">
      <c r="A8" s="39" t="s">
        <v>399</v>
      </c>
      <c r="B8" s="40" t="e">
        <f>B9+B33+B48+B59</f>
        <v>#REF!</v>
      </c>
      <c r="C8" s="40"/>
      <c r="D8" s="40"/>
      <c r="E8" s="40"/>
    </row>
    <row r="9" spans="1:8" x14ac:dyDescent="0.25">
      <c r="A9" s="41" t="s">
        <v>400</v>
      </c>
      <c r="B9" s="40" t="e">
        <f>B10+B27</f>
        <v>#REF!</v>
      </c>
      <c r="C9" s="40">
        <f>C10+C27</f>
        <v>290008</v>
      </c>
      <c r="D9" s="40">
        <f>D10+D27</f>
        <v>332614</v>
      </c>
      <c r="E9" s="40">
        <f>SUM(E27+E10)</f>
        <v>350266</v>
      </c>
    </row>
    <row r="10" spans="1:8" x14ac:dyDescent="0.25">
      <c r="A10" s="42" t="s">
        <v>401</v>
      </c>
      <c r="B10" s="43" t="e">
        <f>B11+B22+B23+B24+B25+#REF!</f>
        <v>#REF!</v>
      </c>
      <c r="C10" s="43">
        <f>SUM(C25+C24+C23+C22+C11)</f>
        <v>226189</v>
      </c>
      <c r="D10" s="43">
        <f>SUM(D25+D24+D23+D22+D11)</f>
        <v>242406</v>
      </c>
      <c r="E10" s="43">
        <f>SUM(E26+E25+E24+E23+E22+E11)</f>
        <v>252135</v>
      </c>
    </row>
    <row r="11" spans="1:8" x14ac:dyDescent="0.25">
      <c r="A11" s="44" t="s">
        <v>402</v>
      </c>
      <c r="B11" s="45">
        <f>B12+B13+B18+B19+B20+B21</f>
        <v>290009</v>
      </c>
      <c r="C11" s="45">
        <v>67027</v>
      </c>
      <c r="D11" s="45">
        <v>67027</v>
      </c>
      <c r="E11" s="45">
        <f>SUM(E20+E18+E13+E12)</f>
        <v>63506</v>
      </c>
    </row>
    <row r="12" spans="1:8" x14ac:dyDescent="0.25">
      <c r="A12" s="46" t="s">
        <v>403</v>
      </c>
      <c r="B12" s="47">
        <v>62425</v>
      </c>
      <c r="C12" s="47">
        <v>39892</v>
      </c>
      <c r="D12" s="47">
        <v>39892</v>
      </c>
      <c r="E12" s="47">
        <v>39892</v>
      </c>
    </row>
    <row r="13" spans="1:8" x14ac:dyDescent="0.25">
      <c r="A13" s="46" t="s">
        <v>404</v>
      </c>
      <c r="B13" s="47">
        <f>SUM(B14:B17)</f>
        <v>68541</v>
      </c>
      <c r="C13" s="47">
        <v>20528</v>
      </c>
      <c r="D13" s="47">
        <v>20528</v>
      </c>
      <c r="E13" s="47">
        <v>20528</v>
      </c>
    </row>
    <row r="14" spans="1:8" x14ac:dyDescent="0.25">
      <c r="A14" s="48" t="s">
        <v>405</v>
      </c>
      <c r="B14" s="47">
        <v>14937</v>
      </c>
      <c r="C14" s="47">
        <v>7397</v>
      </c>
      <c r="D14" s="47">
        <v>7397</v>
      </c>
      <c r="E14" s="47">
        <v>7397</v>
      </c>
    </row>
    <row r="15" spans="1:8" x14ac:dyDescent="0.25">
      <c r="A15" s="48" t="s">
        <v>406</v>
      </c>
      <c r="B15" s="47">
        <v>35072</v>
      </c>
      <c r="C15" s="47">
        <v>7936</v>
      </c>
      <c r="D15" s="47">
        <v>7936</v>
      </c>
      <c r="E15" s="47">
        <v>7936</v>
      </c>
    </row>
    <row r="16" spans="1:8" x14ac:dyDescent="0.25">
      <c r="A16" s="48" t="s">
        <v>407</v>
      </c>
      <c r="B16" s="47">
        <v>100</v>
      </c>
      <c r="C16" s="47">
        <v>1999</v>
      </c>
      <c r="D16" s="47">
        <v>1999</v>
      </c>
      <c r="E16" s="47">
        <v>1999</v>
      </c>
    </row>
    <row r="17" spans="1:5" x14ac:dyDescent="0.25">
      <c r="A17" s="48" t="s">
        <v>408</v>
      </c>
      <c r="B17" s="47">
        <v>18432</v>
      </c>
      <c r="C17" s="47">
        <v>3196</v>
      </c>
      <c r="D17" s="47">
        <v>3196</v>
      </c>
      <c r="E17" s="47">
        <v>3196</v>
      </c>
    </row>
    <row r="18" spans="1:5" x14ac:dyDescent="0.25">
      <c r="A18" s="46" t="s">
        <v>409</v>
      </c>
      <c r="B18" s="47">
        <v>7223</v>
      </c>
      <c r="C18" s="47">
        <v>6334</v>
      </c>
      <c r="D18" s="47">
        <v>6334</v>
      </c>
      <c r="E18" s="47">
        <v>2813</v>
      </c>
    </row>
    <row r="19" spans="1:5" x14ac:dyDescent="0.25">
      <c r="A19" s="46" t="s">
        <v>410</v>
      </c>
      <c r="B19" s="49">
        <v>173076</v>
      </c>
      <c r="C19" s="49">
        <v>0</v>
      </c>
      <c r="D19" s="49">
        <v>0</v>
      </c>
      <c r="E19" s="49"/>
    </row>
    <row r="20" spans="1:5" x14ac:dyDescent="0.25">
      <c r="A20" s="46" t="s">
        <v>411</v>
      </c>
      <c r="B20" s="47">
        <v>161</v>
      </c>
      <c r="C20" s="47">
        <v>273</v>
      </c>
      <c r="D20" s="47">
        <v>273</v>
      </c>
      <c r="E20" s="47">
        <v>273</v>
      </c>
    </row>
    <row r="21" spans="1:5" x14ac:dyDescent="0.25">
      <c r="A21" s="50" t="s">
        <v>412</v>
      </c>
      <c r="B21" s="45">
        <v>-21417</v>
      </c>
      <c r="C21" s="45">
        <v>0</v>
      </c>
      <c r="D21" s="45">
        <v>0</v>
      </c>
      <c r="E21" s="45"/>
    </row>
    <row r="22" spans="1:5" ht="26.25" customHeight="1" x14ac:dyDescent="0.25">
      <c r="A22" s="51" t="s">
        <v>413</v>
      </c>
      <c r="B22" s="45">
        <v>45148</v>
      </c>
      <c r="C22" s="45">
        <v>60864</v>
      </c>
      <c r="D22" s="45">
        <v>60864</v>
      </c>
      <c r="E22" s="45">
        <v>60864</v>
      </c>
    </row>
    <row r="23" spans="1:5" ht="38.25" customHeight="1" x14ac:dyDescent="0.25">
      <c r="A23" s="51" t="s">
        <v>414</v>
      </c>
      <c r="B23" s="45">
        <v>22868</v>
      </c>
      <c r="C23" s="45">
        <v>95624</v>
      </c>
      <c r="D23" s="45">
        <v>95624</v>
      </c>
      <c r="E23" s="45">
        <v>104571</v>
      </c>
    </row>
    <row r="24" spans="1:5" ht="24" customHeight="1" x14ac:dyDescent="0.25">
      <c r="A24" s="51" t="s">
        <v>415</v>
      </c>
      <c r="B24" s="45">
        <v>3049</v>
      </c>
      <c r="C24" s="45">
        <v>2674</v>
      </c>
      <c r="D24" s="45">
        <v>2674</v>
      </c>
      <c r="E24" s="45">
        <v>2674</v>
      </c>
    </row>
    <row r="25" spans="1:5" ht="28.5" customHeight="1" x14ac:dyDescent="0.25">
      <c r="A25" s="51" t="s">
        <v>416</v>
      </c>
      <c r="B25" s="45"/>
      <c r="C25" s="45"/>
      <c r="D25" s="45">
        <v>16217</v>
      </c>
      <c r="E25" s="45">
        <v>19077</v>
      </c>
    </row>
    <row r="26" spans="1:5" ht="19.5" customHeight="1" x14ac:dyDescent="0.25">
      <c r="A26" s="51" t="s">
        <v>417</v>
      </c>
      <c r="B26" s="45"/>
      <c r="C26" s="45"/>
      <c r="D26" s="45"/>
      <c r="E26" s="45">
        <v>1443</v>
      </c>
    </row>
    <row r="27" spans="1:5" ht="30" customHeight="1" x14ac:dyDescent="0.25">
      <c r="A27" s="52" t="s">
        <v>418</v>
      </c>
      <c r="B27" s="43">
        <f>SUM(B28:B31)</f>
        <v>12326</v>
      </c>
      <c r="C27" s="43">
        <f>SUM(C28:C31)</f>
        <v>63819</v>
      </c>
      <c r="D27" s="43">
        <v>90208</v>
      </c>
      <c r="E27" s="43">
        <f>SUM(E28:E32)</f>
        <v>98131</v>
      </c>
    </row>
    <row r="28" spans="1:5" ht="15.75" customHeight="1" x14ac:dyDescent="0.25">
      <c r="A28" s="53" t="s">
        <v>419</v>
      </c>
      <c r="B28" s="47">
        <v>6600</v>
      </c>
      <c r="C28" s="47">
        <v>0</v>
      </c>
      <c r="D28" s="47">
        <v>0</v>
      </c>
      <c r="E28" s="47">
        <v>0</v>
      </c>
    </row>
    <row r="29" spans="1:5" ht="16.5" customHeight="1" x14ac:dyDescent="0.25">
      <c r="A29" s="53" t="s">
        <v>420</v>
      </c>
      <c r="B29" s="47"/>
      <c r="C29" s="47">
        <v>930</v>
      </c>
      <c r="D29" s="47">
        <v>930</v>
      </c>
      <c r="E29" s="47">
        <v>930</v>
      </c>
    </row>
    <row r="30" spans="1:5" ht="17.25" customHeight="1" x14ac:dyDescent="0.25">
      <c r="A30" s="53" t="s">
        <v>421</v>
      </c>
      <c r="B30" s="47">
        <v>2000</v>
      </c>
      <c r="C30" s="47">
        <v>2375</v>
      </c>
      <c r="D30" s="47">
        <v>2375</v>
      </c>
      <c r="E30" s="47">
        <v>2375</v>
      </c>
    </row>
    <row r="31" spans="1:5" ht="23.25" customHeight="1" x14ac:dyDescent="0.25">
      <c r="A31" s="54" t="s">
        <v>422</v>
      </c>
      <c r="B31" s="47">
        <v>3726</v>
      </c>
      <c r="C31" s="47">
        <v>60514</v>
      </c>
      <c r="D31" s="47">
        <v>88539</v>
      </c>
      <c r="E31" s="47">
        <v>88577</v>
      </c>
    </row>
    <row r="32" spans="1:5" ht="15.75" customHeight="1" x14ac:dyDescent="0.25">
      <c r="A32" s="54" t="s">
        <v>423</v>
      </c>
      <c r="B32" s="47"/>
      <c r="C32" s="47"/>
      <c r="D32" s="47"/>
      <c r="E32" s="47">
        <v>6249</v>
      </c>
    </row>
    <row r="33" spans="1:5" ht="14.25" customHeight="1" x14ac:dyDescent="0.25">
      <c r="A33" s="55" t="s">
        <v>424</v>
      </c>
      <c r="B33" s="56">
        <f>B34+B38+B40+B41+B43</f>
        <v>407350</v>
      </c>
      <c r="C33" s="56">
        <f>C34+C38+C40+C41+C43</f>
        <v>58350</v>
      </c>
      <c r="D33" s="56">
        <f>D34+D38+D40+D41+D43</f>
        <v>58350</v>
      </c>
      <c r="E33" s="56">
        <f>E34+E38+E40+E41+E43+E47</f>
        <v>66684</v>
      </c>
    </row>
    <row r="34" spans="1:5" x14ac:dyDescent="0.25">
      <c r="A34" s="57" t="s">
        <v>425</v>
      </c>
      <c r="B34" s="47">
        <f>SUM(B35:B37)</f>
        <v>228800</v>
      </c>
      <c r="C34" s="47">
        <f>SUM(C35:C37)</f>
        <v>7450</v>
      </c>
      <c r="D34" s="47">
        <f>SUM(D35:D37)</f>
        <v>7450</v>
      </c>
      <c r="E34" s="47">
        <v>6685</v>
      </c>
    </row>
    <row r="35" spans="1:5" x14ac:dyDescent="0.25">
      <c r="A35" s="58" t="s">
        <v>426</v>
      </c>
      <c r="B35" s="47">
        <v>225000</v>
      </c>
      <c r="C35" s="47">
        <v>1750</v>
      </c>
      <c r="D35" s="47">
        <v>1750</v>
      </c>
      <c r="E35" s="47">
        <v>1603</v>
      </c>
    </row>
    <row r="36" spans="1:5" x14ac:dyDescent="0.25">
      <c r="A36" s="58" t="s">
        <v>427</v>
      </c>
      <c r="B36" s="47">
        <v>1300</v>
      </c>
      <c r="C36" s="47">
        <v>5200</v>
      </c>
      <c r="D36" s="47">
        <v>5200</v>
      </c>
      <c r="E36" s="47">
        <v>4734</v>
      </c>
    </row>
    <row r="37" spans="1:5" x14ac:dyDescent="0.25">
      <c r="A37" s="58" t="s">
        <v>428</v>
      </c>
      <c r="B37" s="47">
        <v>2500</v>
      </c>
      <c r="C37" s="47">
        <v>500</v>
      </c>
      <c r="D37" s="47">
        <v>500</v>
      </c>
      <c r="E37" s="47">
        <v>349</v>
      </c>
    </row>
    <row r="38" spans="1:5" x14ac:dyDescent="0.25">
      <c r="A38" s="57" t="s">
        <v>429</v>
      </c>
      <c r="B38" s="47">
        <v>65000</v>
      </c>
      <c r="C38" s="47">
        <v>44300</v>
      </c>
      <c r="D38" s="47">
        <v>44300</v>
      </c>
      <c r="E38" s="47">
        <v>52930</v>
      </c>
    </row>
    <row r="39" spans="1:5" x14ac:dyDescent="0.25">
      <c r="A39" s="58" t="s">
        <v>430</v>
      </c>
      <c r="B39" s="47">
        <v>65000</v>
      </c>
      <c r="C39" s="47">
        <v>44300</v>
      </c>
      <c r="D39" s="47">
        <v>44300</v>
      </c>
      <c r="E39" s="47">
        <v>52930</v>
      </c>
    </row>
    <row r="40" spans="1:5" x14ac:dyDescent="0.25">
      <c r="A40" s="57" t="s">
        <v>431</v>
      </c>
      <c r="B40" s="47">
        <v>11200</v>
      </c>
      <c r="C40" s="47">
        <v>4500</v>
      </c>
      <c r="D40" s="47">
        <v>4500</v>
      </c>
      <c r="E40" s="47">
        <v>4125</v>
      </c>
    </row>
    <row r="41" spans="1:5" x14ac:dyDescent="0.25">
      <c r="A41" s="57" t="s">
        <v>432</v>
      </c>
      <c r="B41" s="47">
        <v>100000</v>
      </c>
      <c r="C41" s="47">
        <v>1600</v>
      </c>
      <c r="D41" s="47">
        <v>1600</v>
      </c>
      <c r="E41" s="47">
        <v>1808</v>
      </c>
    </row>
    <row r="42" spans="1:5" x14ac:dyDescent="0.25">
      <c r="A42" s="58" t="s">
        <v>433</v>
      </c>
      <c r="B42" s="47">
        <v>100000</v>
      </c>
      <c r="C42" s="47">
        <v>1600</v>
      </c>
      <c r="D42" s="47">
        <v>1600</v>
      </c>
      <c r="E42" s="47">
        <v>1808</v>
      </c>
    </row>
    <row r="43" spans="1:5" x14ac:dyDescent="0.25">
      <c r="A43" s="57" t="s">
        <v>434</v>
      </c>
      <c r="B43" s="47">
        <f>SUM(B44:B46)</f>
        <v>2350</v>
      </c>
      <c r="C43" s="47">
        <f>SUM(C44:C46)</f>
        <v>500</v>
      </c>
      <c r="D43" s="47">
        <f>SUM(D44:D46)</f>
        <v>500</v>
      </c>
      <c r="E43" s="47">
        <v>1023</v>
      </c>
    </row>
    <row r="44" spans="1:5" x14ac:dyDescent="0.25">
      <c r="A44" s="59" t="s">
        <v>435</v>
      </c>
      <c r="B44" s="47">
        <v>2000</v>
      </c>
      <c r="C44" s="47">
        <v>500</v>
      </c>
      <c r="D44" s="47">
        <v>500</v>
      </c>
      <c r="E44" s="47">
        <v>1023</v>
      </c>
    </row>
    <row r="45" spans="1:5" x14ac:dyDescent="0.25">
      <c r="A45" s="59" t="s">
        <v>436</v>
      </c>
      <c r="B45" s="47">
        <v>200</v>
      </c>
      <c r="C45" s="47">
        <v>0</v>
      </c>
      <c r="D45" s="47">
        <v>0</v>
      </c>
      <c r="E45" s="47"/>
    </row>
    <row r="46" spans="1:5" x14ac:dyDescent="0.25">
      <c r="A46" s="59" t="s">
        <v>437</v>
      </c>
      <c r="B46" s="47">
        <v>150</v>
      </c>
      <c r="C46" s="47">
        <v>0</v>
      </c>
      <c r="D46" s="47">
        <v>0</v>
      </c>
      <c r="E46" s="47"/>
    </row>
    <row r="47" spans="1:5" x14ac:dyDescent="0.25">
      <c r="A47" s="59" t="s">
        <v>438</v>
      </c>
      <c r="B47" s="47"/>
      <c r="C47" s="47"/>
      <c r="D47" s="47"/>
      <c r="E47" s="47">
        <v>113</v>
      </c>
    </row>
    <row r="48" spans="1:5" x14ac:dyDescent="0.25">
      <c r="A48" s="41" t="s">
        <v>439</v>
      </c>
      <c r="B48" s="56">
        <f>SUM(B49:B58)</f>
        <v>87792</v>
      </c>
      <c r="C48" s="56">
        <v>13657</v>
      </c>
      <c r="D48" s="56">
        <v>13657</v>
      </c>
      <c r="E48" s="56">
        <v>15223</v>
      </c>
    </row>
    <row r="49" spans="1:5" ht="16.5" customHeight="1" x14ac:dyDescent="0.25">
      <c r="A49" s="60" t="s">
        <v>440</v>
      </c>
      <c r="B49" s="47">
        <v>760</v>
      </c>
      <c r="C49" s="47"/>
      <c r="D49" s="47"/>
      <c r="E49" s="47"/>
    </row>
    <row r="50" spans="1:5" ht="13.5" customHeight="1" x14ac:dyDescent="0.25">
      <c r="A50" s="60" t="s">
        <v>441</v>
      </c>
      <c r="B50" s="47">
        <v>61999</v>
      </c>
      <c r="C50" s="47"/>
      <c r="D50" s="47"/>
      <c r="E50" s="47"/>
    </row>
    <row r="51" spans="1:5" ht="17.25" customHeight="1" x14ac:dyDescent="0.25">
      <c r="A51" s="60" t="s">
        <v>442</v>
      </c>
      <c r="B51" s="47"/>
      <c r="C51" s="47"/>
      <c r="D51" s="47"/>
      <c r="E51" s="47"/>
    </row>
    <row r="52" spans="1:5" ht="12" customHeight="1" x14ac:dyDescent="0.25">
      <c r="A52" s="60" t="s">
        <v>443</v>
      </c>
      <c r="B52" s="47"/>
      <c r="C52" s="47"/>
      <c r="D52" s="47"/>
      <c r="E52" s="47"/>
    </row>
    <row r="53" spans="1:5" ht="14.25" customHeight="1" x14ac:dyDescent="0.25">
      <c r="A53" s="60" t="s">
        <v>444</v>
      </c>
      <c r="B53" s="47">
        <v>18754</v>
      </c>
      <c r="C53" s="47"/>
      <c r="D53" s="47"/>
      <c r="E53" s="47"/>
    </row>
    <row r="54" spans="1:5" ht="18" customHeight="1" x14ac:dyDescent="0.25">
      <c r="A54" s="60" t="s">
        <v>445</v>
      </c>
      <c r="B54" s="47">
        <v>5739</v>
      </c>
      <c r="C54" s="47"/>
      <c r="D54" s="47"/>
      <c r="E54" s="47"/>
    </row>
    <row r="55" spans="1:5" ht="16.5" customHeight="1" x14ac:dyDescent="0.25">
      <c r="A55" s="60" t="s">
        <v>446</v>
      </c>
      <c r="B55" s="47"/>
      <c r="C55" s="47"/>
      <c r="D55" s="47"/>
      <c r="E55" s="47"/>
    </row>
    <row r="56" spans="1:5" ht="13.5" customHeight="1" x14ac:dyDescent="0.25">
      <c r="A56" s="60" t="s">
        <v>447</v>
      </c>
      <c r="B56" s="47"/>
      <c r="C56" s="47"/>
      <c r="D56" s="47"/>
      <c r="E56" s="47"/>
    </row>
    <row r="57" spans="1:5" ht="13.5" customHeight="1" x14ac:dyDescent="0.25">
      <c r="A57" s="60" t="s">
        <v>448</v>
      </c>
      <c r="B57" s="47"/>
      <c r="C57" s="47"/>
      <c r="D57" s="47"/>
      <c r="E57" s="47"/>
    </row>
    <row r="58" spans="1:5" ht="21" customHeight="1" x14ac:dyDescent="0.25">
      <c r="A58" s="60" t="s">
        <v>449</v>
      </c>
      <c r="B58" s="47">
        <v>540</v>
      </c>
      <c r="C58" s="47"/>
      <c r="D58" s="47"/>
      <c r="E58" s="47"/>
    </row>
    <row r="59" spans="1:5" x14ac:dyDescent="0.25">
      <c r="A59" s="41" t="s">
        <v>450</v>
      </c>
      <c r="B59" s="56">
        <f>SUM(B60:B62)</f>
        <v>737</v>
      </c>
      <c r="C59" s="56"/>
      <c r="D59" s="56"/>
      <c r="E59" s="56">
        <v>1000</v>
      </c>
    </row>
    <row r="60" spans="1:5" ht="24" customHeight="1" x14ac:dyDescent="0.25">
      <c r="A60" s="60" t="s">
        <v>451</v>
      </c>
      <c r="B60" s="47"/>
      <c r="C60" s="47"/>
      <c r="D60" s="47"/>
      <c r="E60" s="47"/>
    </row>
    <row r="61" spans="1:5" ht="18.75" customHeight="1" x14ac:dyDescent="0.25">
      <c r="A61" s="60" t="s">
        <v>452</v>
      </c>
      <c r="B61" s="47"/>
      <c r="C61" s="47"/>
      <c r="D61" s="47"/>
      <c r="E61" s="47"/>
    </row>
    <row r="62" spans="1:5" ht="21.75" customHeight="1" x14ac:dyDescent="0.25">
      <c r="A62" s="60" t="s">
        <v>453</v>
      </c>
      <c r="B62" s="47">
        <v>737</v>
      </c>
      <c r="C62" s="47">
        <v>0</v>
      </c>
      <c r="D62" s="47">
        <v>0</v>
      </c>
      <c r="E62" s="47">
        <v>1000</v>
      </c>
    </row>
    <row r="63" spans="1:5" x14ac:dyDescent="0.25">
      <c r="A63" s="53"/>
      <c r="B63" s="47"/>
      <c r="C63" s="47"/>
      <c r="D63" s="47"/>
      <c r="E63" s="47"/>
    </row>
    <row r="64" spans="1:5" x14ac:dyDescent="0.25">
      <c r="A64" s="61" t="s">
        <v>359</v>
      </c>
      <c r="B64" s="40">
        <f>B65+B68</f>
        <v>317118</v>
      </c>
      <c r="C64" s="40">
        <f>C65+C68</f>
        <v>109354</v>
      </c>
      <c r="D64" s="40">
        <f>D65+D68</f>
        <v>109396</v>
      </c>
      <c r="E64" s="40">
        <v>112313</v>
      </c>
    </row>
    <row r="65" spans="1:5" x14ac:dyDescent="0.25">
      <c r="A65" s="62" t="s">
        <v>360</v>
      </c>
      <c r="B65" s="40">
        <f>SUM(B66:B66)</f>
        <v>317118</v>
      </c>
      <c r="C65" s="40">
        <v>109354</v>
      </c>
      <c r="D65" s="40">
        <v>109396</v>
      </c>
      <c r="E65" s="40">
        <v>112313</v>
      </c>
    </row>
    <row r="66" spans="1:5" x14ac:dyDescent="0.25">
      <c r="A66" s="57" t="s">
        <v>454</v>
      </c>
      <c r="B66" s="63">
        <v>317118</v>
      </c>
      <c r="C66" s="63">
        <v>109354</v>
      </c>
      <c r="D66" s="63">
        <v>109396</v>
      </c>
      <c r="E66" s="63">
        <v>112313</v>
      </c>
    </row>
    <row r="67" spans="1:5" ht="15.75" customHeight="1" x14ac:dyDescent="0.25">
      <c r="A67" s="60" t="s">
        <v>455</v>
      </c>
      <c r="B67" s="63"/>
      <c r="C67" s="63"/>
      <c r="D67" s="63"/>
      <c r="E67" s="63"/>
    </row>
    <row r="68" spans="1:5" x14ac:dyDescent="0.25">
      <c r="A68" s="62" t="s">
        <v>367</v>
      </c>
      <c r="B68" s="40">
        <v>0</v>
      </c>
      <c r="C68" s="40">
        <v>0</v>
      </c>
      <c r="D68" s="40">
        <v>0</v>
      </c>
      <c r="E68" s="40">
        <v>0</v>
      </c>
    </row>
    <row r="69" spans="1:5" x14ac:dyDescent="0.25">
      <c r="A69" s="62" t="s">
        <v>456</v>
      </c>
      <c r="B69" s="40"/>
      <c r="C69" s="40"/>
      <c r="D69" s="40"/>
      <c r="E69" s="40">
        <v>8699</v>
      </c>
    </row>
    <row r="70" spans="1:5" ht="18.75" customHeight="1" x14ac:dyDescent="0.25">
      <c r="A70" s="64" t="s">
        <v>457</v>
      </c>
      <c r="B70" s="40" t="e">
        <f>B8+B64</f>
        <v>#REF!</v>
      </c>
      <c r="C70" s="40">
        <f>C9+C33+C48+C64</f>
        <v>471369</v>
      </c>
      <c r="D70" s="40">
        <f>D9+D33+D48+D59+D64</f>
        <v>514017</v>
      </c>
      <c r="E70" s="40">
        <f>E9+E33+E48+E59+E64+E69</f>
        <v>554185</v>
      </c>
    </row>
    <row r="71" spans="1:5" ht="16.5" customHeight="1" x14ac:dyDescent="0.25">
      <c r="A71" s="39" t="s">
        <v>458</v>
      </c>
      <c r="B71" s="40">
        <f>B72+B81+B82+B87+B88</f>
        <v>766639</v>
      </c>
      <c r="C71" s="40"/>
      <c r="D71" s="40"/>
      <c r="E71" s="40"/>
    </row>
    <row r="72" spans="1:5" ht="20.25" customHeight="1" x14ac:dyDescent="0.25">
      <c r="A72" s="55" t="s">
        <v>459</v>
      </c>
      <c r="B72" s="47">
        <v>301856</v>
      </c>
      <c r="C72" s="56">
        <v>73655</v>
      </c>
      <c r="D72" s="56">
        <v>93021</v>
      </c>
      <c r="E72" s="56">
        <f>SUM(E73:E80)</f>
        <v>130961</v>
      </c>
    </row>
    <row r="73" spans="1:5" ht="16.5" customHeight="1" x14ac:dyDescent="0.25">
      <c r="A73" s="65" t="s">
        <v>460</v>
      </c>
      <c r="B73" s="47"/>
      <c r="C73" s="47">
        <v>61662</v>
      </c>
      <c r="D73" s="47">
        <v>79678</v>
      </c>
      <c r="E73" s="47">
        <v>118837</v>
      </c>
    </row>
    <row r="74" spans="1:5" ht="18" customHeight="1" x14ac:dyDescent="0.25">
      <c r="A74" s="65" t="s">
        <v>461</v>
      </c>
      <c r="B74" s="47"/>
      <c r="C74" s="47">
        <v>0</v>
      </c>
      <c r="D74" s="47">
        <v>0</v>
      </c>
      <c r="E74" s="47">
        <v>464</v>
      </c>
    </row>
    <row r="75" spans="1:5" ht="15" customHeight="1" x14ac:dyDescent="0.25">
      <c r="A75" s="65" t="s">
        <v>462</v>
      </c>
      <c r="B75" s="47"/>
      <c r="C75" s="47">
        <v>1544</v>
      </c>
      <c r="D75" s="47">
        <v>1544</v>
      </c>
      <c r="E75" s="47">
        <v>760</v>
      </c>
    </row>
    <row r="76" spans="1:5" ht="14.25" customHeight="1" x14ac:dyDescent="0.25">
      <c r="A76" s="65" t="s">
        <v>463</v>
      </c>
      <c r="B76" s="47"/>
      <c r="C76" s="47">
        <v>50</v>
      </c>
      <c r="D76" s="47">
        <v>50</v>
      </c>
      <c r="E76" s="47">
        <v>130</v>
      </c>
    </row>
    <row r="77" spans="1:5" ht="16.5" customHeight="1" x14ac:dyDescent="0.25">
      <c r="A77" s="65" t="s">
        <v>464</v>
      </c>
      <c r="B77" s="47"/>
      <c r="C77" s="47">
        <v>0</v>
      </c>
      <c r="D77" s="47">
        <v>0</v>
      </c>
      <c r="E77" s="47">
        <v>0</v>
      </c>
    </row>
    <row r="78" spans="1:5" ht="15" customHeight="1" x14ac:dyDescent="0.25">
      <c r="A78" s="65" t="s">
        <v>465</v>
      </c>
      <c r="B78" s="47"/>
      <c r="C78" s="47">
        <v>1450</v>
      </c>
      <c r="D78" s="47">
        <v>1450</v>
      </c>
      <c r="E78" s="47">
        <v>1491</v>
      </c>
    </row>
    <row r="79" spans="1:5" ht="14.25" customHeight="1" x14ac:dyDescent="0.25">
      <c r="A79" s="65" t="s">
        <v>466</v>
      </c>
      <c r="B79" s="47"/>
      <c r="C79" s="47">
        <v>7499</v>
      </c>
      <c r="D79" s="47">
        <v>7499</v>
      </c>
      <c r="E79" s="47">
        <v>7724</v>
      </c>
    </row>
    <row r="80" spans="1:5" ht="12" customHeight="1" x14ac:dyDescent="0.25">
      <c r="A80" s="65" t="s">
        <v>467</v>
      </c>
      <c r="B80" s="47"/>
      <c r="C80" s="47">
        <v>2800</v>
      </c>
      <c r="D80" s="47">
        <v>2800</v>
      </c>
      <c r="E80" s="47">
        <v>1555</v>
      </c>
    </row>
    <row r="81" spans="1:5" ht="15.75" customHeight="1" x14ac:dyDescent="0.25">
      <c r="A81" s="55" t="s">
        <v>468</v>
      </c>
      <c r="B81" s="47">
        <v>80868</v>
      </c>
      <c r="C81" s="56">
        <v>12353</v>
      </c>
      <c r="D81" s="56">
        <v>14967</v>
      </c>
      <c r="E81" s="56">
        <v>17739</v>
      </c>
    </row>
    <row r="82" spans="1:5" ht="14.25" customHeight="1" x14ac:dyDescent="0.25">
      <c r="A82" s="55" t="s">
        <v>469</v>
      </c>
      <c r="B82" s="47">
        <v>339134</v>
      </c>
      <c r="C82" s="56">
        <v>64499</v>
      </c>
      <c r="D82" s="56">
        <v>68904</v>
      </c>
      <c r="E82" s="56">
        <f>SUM(E83:E86)</f>
        <v>62349</v>
      </c>
    </row>
    <row r="83" spans="1:5" ht="15.75" customHeight="1" x14ac:dyDescent="0.25">
      <c r="A83" s="65" t="s">
        <v>470</v>
      </c>
      <c r="B83" s="47"/>
      <c r="C83" s="47">
        <v>17530</v>
      </c>
      <c r="D83" s="47">
        <v>23111</v>
      </c>
      <c r="E83" s="47">
        <v>17816</v>
      </c>
    </row>
    <row r="84" spans="1:5" ht="16.5" customHeight="1" x14ac:dyDescent="0.25">
      <c r="A84" s="65" t="s">
        <v>471</v>
      </c>
      <c r="B84" s="47"/>
      <c r="C84" s="47">
        <v>1800</v>
      </c>
      <c r="D84" s="47">
        <v>1824</v>
      </c>
      <c r="E84" s="47">
        <v>1920</v>
      </c>
    </row>
    <row r="85" spans="1:5" ht="12" customHeight="1" x14ac:dyDescent="0.25">
      <c r="A85" s="65" t="s">
        <v>472</v>
      </c>
      <c r="B85" s="47"/>
      <c r="C85" s="47">
        <v>31939</v>
      </c>
      <c r="D85" s="47">
        <v>31939</v>
      </c>
      <c r="E85" s="47">
        <v>29255</v>
      </c>
    </row>
    <row r="86" spans="1:5" ht="16.5" customHeight="1" x14ac:dyDescent="0.25">
      <c r="A86" s="65" t="s">
        <v>473</v>
      </c>
      <c r="B86" s="47"/>
      <c r="C86" s="47">
        <v>13230</v>
      </c>
      <c r="D86" s="47">
        <v>12030</v>
      </c>
      <c r="E86" s="47">
        <v>13358</v>
      </c>
    </row>
    <row r="87" spans="1:5" ht="14.25" customHeight="1" x14ac:dyDescent="0.25">
      <c r="A87" s="55" t="s">
        <v>474</v>
      </c>
      <c r="B87" s="47">
        <v>10683</v>
      </c>
      <c r="C87" s="56">
        <v>28376</v>
      </c>
      <c r="D87" s="56">
        <v>28376</v>
      </c>
      <c r="E87" s="56">
        <v>31107</v>
      </c>
    </row>
    <row r="88" spans="1:5" ht="11.25" customHeight="1" x14ac:dyDescent="0.25">
      <c r="A88" s="55" t="s">
        <v>475</v>
      </c>
      <c r="B88" s="47">
        <f>SUM(B89:B92)</f>
        <v>34098</v>
      </c>
      <c r="C88" s="56">
        <f>SUM(C89:C94)</f>
        <v>252394</v>
      </c>
      <c r="D88" s="56">
        <f>SUM(D89:D94)</f>
        <v>243301</v>
      </c>
      <c r="E88" s="56">
        <f>SUM(E89:E94)</f>
        <v>250832</v>
      </c>
    </row>
    <row r="89" spans="1:5" x14ac:dyDescent="0.25">
      <c r="A89" s="66" t="s">
        <v>476</v>
      </c>
      <c r="B89" s="47">
        <v>14643</v>
      </c>
      <c r="C89" s="47">
        <v>160877</v>
      </c>
      <c r="D89" s="47">
        <v>177071</v>
      </c>
      <c r="E89" s="47">
        <v>158229</v>
      </c>
    </row>
    <row r="90" spans="1:5" ht="14.25" customHeight="1" x14ac:dyDescent="0.25">
      <c r="A90" s="60" t="s">
        <v>477</v>
      </c>
      <c r="B90" s="47">
        <v>4455</v>
      </c>
      <c r="C90" s="47">
        <v>4451</v>
      </c>
      <c r="D90" s="47">
        <v>4451</v>
      </c>
      <c r="E90" s="47">
        <v>3827</v>
      </c>
    </row>
    <row r="91" spans="1:5" ht="17.25" customHeight="1" x14ac:dyDescent="0.25">
      <c r="A91" s="60" t="s">
        <v>478</v>
      </c>
      <c r="B91" s="47">
        <v>15000</v>
      </c>
      <c r="C91" s="47">
        <v>0</v>
      </c>
      <c r="D91" s="47">
        <v>0</v>
      </c>
      <c r="E91" s="47">
        <v>0</v>
      </c>
    </row>
    <row r="92" spans="1:5" ht="14.25" customHeight="1" x14ac:dyDescent="0.25">
      <c r="A92" s="60" t="s">
        <v>479</v>
      </c>
      <c r="B92" s="47"/>
      <c r="C92" s="47">
        <v>52749</v>
      </c>
      <c r="D92" s="47">
        <v>8526</v>
      </c>
      <c r="E92" s="47">
        <v>35523</v>
      </c>
    </row>
    <row r="93" spans="1:5" ht="12.75" customHeight="1" x14ac:dyDescent="0.25">
      <c r="A93" s="60" t="s">
        <v>480</v>
      </c>
      <c r="B93" s="47"/>
      <c r="C93" s="47">
        <v>34317</v>
      </c>
      <c r="D93" s="47">
        <v>7322</v>
      </c>
      <c r="E93" s="47">
        <v>7322</v>
      </c>
    </row>
    <row r="94" spans="1:5" ht="12" customHeight="1" x14ac:dyDescent="0.25">
      <c r="A94" s="60" t="s">
        <v>481</v>
      </c>
      <c r="B94" s="47"/>
      <c r="C94" s="47"/>
      <c r="D94" s="47">
        <v>45931</v>
      </c>
      <c r="E94" s="47">
        <v>45931</v>
      </c>
    </row>
    <row r="95" spans="1:5" x14ac:dyDescent="0.25">
      <c r="A95" s="61" t="s">
        <v>482</v>
      </c>
      <c r="B95" s="67">
        <f>SUM(B96:B98)</f>
        <v>0</v>
      </c>
      <c r="C95" s="67">
        <f>SUM(C96:C98)</f>
        <v>0</v>
      </c>
      <c r="D95" s="67">
        <f>SUM(D96:D98)</f>
        <v>0</v>
      </c>
      <c r="E95" s="67">
        <f>SUM(E96:E98)</f>
        <v>0</v>
      </c>
    </row>
    <row r="96" spans="1:5" x14ac:dyDescent="0.25">
      <c r="A96" s="62" t="s">
        <v>483</v>
      </c>
      <c r="B96" s="67">
        <v>0</v>
      </c>
      <c r="C96" s="67">
        <v>0</v>
      </c>
      <c r="D96" s="67">
        <v>0</v>
      </c>
      <c r="E96" s="67">
        <v>0</v>
      </c>
    </row>
    <row r="97" spans="1:5" x14ac:dyDescent="0.25">
      <c r="A97" s="68" t="s">
        <v>484</v>
      </c>
      <c r="B97" s="67"/>
      <c r="C97" s="67"/>
      <c r="D97" s="67"/>
      <c r="E97" s="67"/>
    </row>
    <row r="98" spans="1:5" x14ac:dyDescent="0.25">
      <c r="A98" s="62" t="s">
        <v>393</v>
      </c>
      <c r="B98" s="67">
        <v>0</v>
      </c>
      <c r="C98" s="67">
        <v>0</v>
      </c>
      <c r="D98" s="67">
        <v>0</v>
      </c>
      <c r="E98" s="67">
        <v>0</v>
      </c>
    </row>
    <row r="99" spans="1:5" x14ac:dyDescent="0.25">
      <c r="A99" s="69" t="s">
        <v>368</v>
      </c>
      <c r="B99" s="70"/>
      <c r="C99" s="32">
        <v>49170</v>
      </c>
      <c r="D99" s="32">
        <v>50812</v>
      </c>
      <c r="E99" s="32">
        <v>54219</v>
      </c>
    </row>
    <row r="100" spans="1:5" x14ac:dyDescent="0.25">
      <c r="A100" s="25" t="s">
        <v>369</v>
      </c>
      <c r="B100" s="33"/>
      <c r="C100" s="34"/>
      <c r="D100" s="34"/>
      <c r="E100" s="32">
        <v>16636</v>
      </c>
    </row>
    <row r="101" spans="1:5" ht="18" customHeight="1" x14ac:dyDescent="0.25">
      <c r="A101" s="64" t="s">
        <v>485</v>
      </c>
      <c r="B101" s="40">
        <f>B71+B95</f>
        <v>766639</v>
      </c>
      <c r="C101" s="40">
        <f>C72+C81+C82+C87+C88+C99</f>
        <v>480447</v>
      </c>
      <c r="D101" s="40">
        <f>D72+D81+D82+D87+D88+D99</f>
        <v>499381</v>
      </c>
      <c r="E101" s="40">
        <f>E72+E81+E82+E87+E88+E99+E100</f>
        <v>563843</v>
      </c>
    </row>
  </sheetData>
  <mergeCells count="4">
    <mergeCell ref="A1:D1"/>
    <mergeCell ref="A4:C4"/>
    <mergeCell ref="A5:C5"/>
    <mergeCell ref="C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E1" sqref="E1"/>
    </sheetView>
  </sheetViews>
  <sheetFormatPr defaultRowHeight="15" x14ac:dyDescent="0.25"/>
  <cols>
    <col min="1" max="1" width="50" customWidth="1"/>
    <col min="2" max="2" width="12.28515625" customWidth="1"/>
    <col min="3" max="3" width="9.7109375" customWidth="1"/>
    <col min="4" max="4" width="8" customWidth="1"/>
  </cols>
  <sheetData>
    <row r="1" spans="1:4" x14ac:dyDescent="0.25">
      <c r="A1" s="195" t="s">
        <v>179</v>
      </c>
      <c r="B1" s="195"/>
      <c r="C1" s="195"/>
      <c r="D1" s="195"/>
    </row>
    <row r="3" spans="1:4" ht="15.75" x14ac:dyDescent="0.25">
      <c r="A3" s="200" t="s">
        <v>395</v>
      </c>
      <c r="B3" s="200"/>
      <c r="C3" s="203"/>
      <c r="D3" s="203"/>
    </row>
    <row r="4" spans="1:4" ht="15.75" x14ac:dyDescent="0.25">
      <c r="A4" s="200" t="s">
        <v>486</v>
      </c>
      <c r="B4" s="200"/>
      <c r="C4" s="203"/>
      <c r="D4" s="203"/>
    </row>
    <row r="5" spans="1:4" x14ac:dyDescent="0.25">
      <c r="A5" s="71"/>
      <c r="B5" s="72"/>
      <c r="C5" s="73"/>
      <c r="D5" s="73"/>
    </row>
    <row r="6" spans="1:4" ht="63" x14ac:dyDescent="0.25">
      <c r="A6" s="74" t="s">
        <v>487</v>
      </c>
      <c r="B6" s="38" t="s">
        <v>194</v>
      </c>
      <c r="C6" s="38" t="s">
        <v>347</v>
      </c>
      <c r="D6" s="38" t="s">
        <v>705</v>
      </c>
    </row>
    <row r="7" spans="1:4" ht="20.25" customHeight="1" x14ac:dyDescent="0.25">
      <c r="A7" s="39" t="s">
        <v>488</v>
      </c>
      <c r="B7" s="40">
        <f>B8+B11+B17</f>
        <v>17648</v>
      </c>
      <c r="C7" s="40">
        <f>C8+C11+C17</f>
        <v>19284</v>
      </c>
      <c r="D7" s="75">
        <f>D8+D17+D11</f>
        <v>40273</v>
      </c>
    </row>
    <row r="8" spans="1:4" x14ac:dyDescent="0.25">
      <c r="A8" s="62" t="s">
        <v>489</v>
      </c>
      <c r="B8" s="76">
        <v>2070</v>
      </c>
      <c r="C8" s="76">
        <v>3706</v>
      </c>
      <c r="D8" s="77">
        <v>9711</v>
      </c>
    </row>
    <row r="9" spans="1:4" x14ac:dyDescent="0.25">
      <c r="A9" s="57" t="s">
        <v>490</v>
      </c>
      <c r="B9" s="76">
        <v>2070</v>
      </c>
      <c r="C9" s="76">
        <v>0</v>
      </c>
      <c r="D9" s="77"/>
    </row>
    <row r="10" spans="1:4" x14ac:dyDescent="0.25">
      <c r="A10" s="78" t="s">
        <v>491</v>
      </c>
      <c r="B10" s="79">
        <v>0</v>
      </c>
      <c r="C10" s="79">
        <v>3706</v>
      </c>
      <c r="D10" s="80">
        <v>9711</v>
      </c>
    </row>
    <row r="11" spans="1:4" s="1" customFormat="1" ht="18.75" customHeight="1" x14ac:dyDescent="0.25">
      <c r="A11" s="81" t="s">
        <v>492</v>
      </c>
      <c r="B11" s="76">
        <f>SUM(B12:B16)</f>
        <v>0</v>
      </c>
      <c r="C11" s="76">
        <f>SUM(C12:C16)</f>
        <v>0</v>
      </c>
      <c r="D11" s="77">
        <v>787</v>
      </c>
    </row>
    <row r="12" spans="1:4" s="9" customFormat="1" ht="21" customHeight="1" x14ac:dyDescent="0.25">
      <c r="A12" s="60" t="s">
        <v>493</v>
      </c>
      <c r="B12" s="76"/>
      <c r="C12" s="76"/>
      <c r="D12" s="77"/>
    </row>
    <row r="13" spans="1:4" ht="26.25" customHeight="1" x14ac:dyDescent="0.25">
      <c r="A13" s="60" t="s">
        <v>494</v>
      </c>
      <c r="B13" s="79">
        <v>0</v>
      </c>
      <c r="C13" s="79">
        <v>0</v>
      </c>
      <c r="D13" s="80"/>
    </row>
    <row r="14" spans="1:4" ht="15" customHeight="1" x14ac:dyDescent="0.25">
      <c r="A14" s="60" t="s">
        <v>495</v>
      </c>
      <c r="B14" s="79"/>
      <c r="C14" s="79"/>
      <c r="D14" s="80">
        <v>787</v>
      </c>
    </row>
    <row r="15" spans="1:4" ht="16.5" customHeight="1" x14ac:dyDescent="0.25">
      <c r="A15" s="60" t="s">
        <v>496</v>
      </c>
      <c r="B15" s="79"/>
      <c r="C15" s="79"/>
      <c r="D15" s="80"/>
    </row>
    <row r="16" spans="1:4" ht="17.25" customHeight="1" x14ac:dyDescent="0.25">
      <c r="A16" s="60" t="s">
        <v>497</v>
      </c>
      <c r="B16" s="79"/>
      <c r="C16" s="79"/>
      <c r="D16" s="80"/>
    </row>
    <row r="17" spans="1:4" ht="16.5" customHeight="1" x14ac:dyDescent="0.25">
      <c r="A17" s="81" t="s">
        <v>498</v>
      </c>
      <c r="B17" s="76">
        <f>SUM(B18:B20)</f>
        <v>15578</v>
      </c>
      <c r="C17" s="76">
        <f>SUM(C18:C20)</f>
        <v>15578</v>
      </c>
      <c r="D17" s="77">
        <v>29775</v>
      </c>
    </row>
    <row r="18" spans="1:4" ht="16.5" customHeight="1" x14ac:dyDescent="0.25">
      <c r="A18" s="60" t="s">
        <v>499</v>
      </c>
      <c r="B18" s="79"/>
      <c r="C18" s="79"/>
      <c r="D18" s="80"/>
    </row>
    <row r="19" spans="1:4" ht="26.25" customHeight="1" x14ac:dyDescent="0.25">
      <c r="A19" s="60" t="s">
        <v>500</v>
      </c>
      <c r="B19" s="79">
        <v>0</v>
      </c>
      <c r="C19" s="79">
        <v>0</v>
      </c>
      <c r="D19" s="80"/>
    </row>
    <row r="20" spans="1:4" ht="20.25" customHeight="1" x14ac:dyDescent="0.25">
      <c r="A20" s="60" t="s">
        <v>501</v>
      </c>
      <c r="B20" s="79">
        <v>15578</v>
      </c>
      <c r="C20" s="79">
        <v>15578</v>
      </c>
      <c r="D20" s="80">
        <v>29775</v>
      </c>
    </row>
    <row r="21" spans="1:4" x14ac:dyDescent="0.25">
      <c r="A21" s="61" t="s">
        <v>359</v>
      </c>
      <c r="B21" s="76"/>
      <c r="C21" s="76"/>
      <c r="D21" s="77"/>
    </row>
    <row r="22" spans="1:4" x14ac:dyDescent="0.25">
      <c r="A22" s="62" t="s">
        <v>360</v>
      </c>
      <c r="B22" s="76"/>
      <c r="C22" s="76"/>
      <c r="D22" s="77"/>
    </row>
    <row r="23" spans="1:4" x14ac:dyDescent="0.25">
      <c r="A23" s="57" t="s">
        <v>502</v>
      </c>
      <c r="B23" s="76"/>
      <c r="C23" s="76"/>
      <c r="D23" s="77"/>
    </row>
    <row r="24" spans="1:4" ht="16.5" customHeight="1" x14ac:dyDescent="0.25">
      <c r="A24" s="60" t="s">
        <v>503</v>
      </c>
      <c r="B24" s="76"/>
      <c r="C24" s="76"/>
      <c r="D24" s="77"/>
    </row>
    <row r="25" spans="1:4" x14ac:dyDescent="0.25">
      <c r="A25" s="62" t="s">
        <v>367</v>
      </c>
      <c r="B25" s="76">
        <v>0</v>
      </c>
      <c r="C25" s="76">
        <v>0</v>
      </c>
      <c r="D25" s="77"/>
    </row>
    <row r="26" spans="1:4" ht="15.75" customHeight="1" x14ac:dyDescent="0.25">
      <c r="A26" s="64" t="s">
        <v>504</v>
      </c>
      <c r="B26" s="76">
        <f>B21+B7</f>
        <v>17648</v>
      </c>
      <c r="C26" s="76">
        <f>C21+C7</f>
        <v>19284</v>
      </c>
      <c r="D26" s="77">
        <f>SUM(D37+D28)</f>
        <v>30616</v>
      </c>
    </row>
    <row r="27" spans="1:4" ht="20.25" customHeight="1" x14ac:dyDescent="0.25">
      <c r="A27" s="39" t="s">
        <v>505</v>
      </c>
      <c r="B27" s="76"/>
      <c r="C27" s="76"/>
      <c r="D27" s="77"/>
    </row>
    <row r="28" spans="1:4" x14ac:dyDescent="0.25">
      <c r="A28" s="62" t="s">
        <v>506</v>
      </c>
      <c r="B28" s="76">
        <v>8570</v>
      </c>
      <c r="C28" s="76">
        <v>26693</v>
      </c>
      <c r="D28" s="77">
        <v>27768</v>
      </c>
    </row>
    <row r="29" spans="1:4" x14ac:dyDescent="0.25">
      <c r="A29" s="82" t="s">
        <v>507</v>
      </c>
      <c r="B29" s="76">
        <v>8570</v>
      </c>
      <c r="C29" s="76">
        <v>26693</v>
      </c>
      <c r="D29" s="77">
        <v>27768</v>
      </c>
    </row>
    <row r="30" spans="1:4" x14ac:dyDescent="0.25">
      <c r="A30" s="83" t="s">
        <v>508</v>
      </c>
      <c r="B30" s="76">
        <v>0</v>
      </c>
      <c r="C30" s="76">
        <v>0</v>
      </c>
      <c r="D30" s="77"/>
    </row>
    <row r="31" spans="1:4" x14ac:dyDescent="0.25">
      <c r="A31" s="84" t="s">
        <v>509</v>
      </c>
      <c r="B31" s="76">
        <v>0</v>
      </c>
      <c r="C31" s="76">
        <v>3706</v>
      </c>
      <c r="D31" s="77">
        <v>9711</v>
      </c>
    </row>
    <row r="32" spans="1:4" x14ac:dyDescent="0.25">
      <c r="A32" s="83" t="s">
        <v>510</v>
      </c>
      <c r="B32" s="76">
        <v>0</v>
      </c>
      <c r="C32" s="76">
        <v>22987</v>
      </c>
      <c r="D32" s="77">
        <v>18057</v>
      </c>
    </row>
    <row r="33" spans="1:4" x14ac:dyDescent="0.25">
      <c r="A33" s="82" t="s">
        <v>511</v>
      </c>
      <c r="B33" s="76">
        <f>SUM(B34:B36)</f>
        <v>500</v>
      </c>
      <c r="C33" s="76"/>
      <c r="D33" s="77"/>
    </row>
    <row r="34" spans="1:4" x14ac:dyDescent="0.25">
      <c r="A34" s="85" t="s">
        <v>512</v>
      </c>
      <c r="B34" s="79"/>
      <c r="C34" s="79"/>
      <c r="D34" s="80"/>
    </row>
    <row r="35" spans="1:4" x14ac:dyDescent="0.25">
      <c r="A35" s="85" t="s">
        <v>513</v>
      </c>
      <c r="B35" s="79">
        <v>500</v>
      </c>
      <c r="C35" s="79"/>
      <c r="D35" s="80"/>
    </row>
    <row r="36" spans="1:4" x14ac:dyDescent="0.25">
      <c r="A36" s="85"/>
      <c r="B36" s="79"/>
      <c r="C36" s="79"/>
      <c r="D36" s="80"/>
    </row>
    <row r="37" spans="1:4" x14ac:dyDescent="0.25">
      <c r="A37" s="62" t="s">
        <v>514</v>
      </c>
      <c r="B37" s="76"/>
      <c r="C37" s="76">
        <v>7227</v>
      </c>
      <c r="D37" s="77">
        <v>2848</v>
      </c>
    </row>
    <row r="38" spans="1:4" x14ac:dyDescent="0.25">
      <c r="A38" s="82" t="s">
        <v>515</v>
      </c>
      <c r="B38" s="76"/>
      <c r="C38" s="76"/>
      <c r="D38" s="77"/>
    </row>
    <row r="39" spans="1:4" x14ac:dyDescent="0.25">
      <c r="A39" s="82" t="s">
        <v>516</v>
      </c>
      <c r="B39" s="86">
        <v>0</v>
      </c>
      <c r="C39" s="86">
        <v>0</v>
      </c>
      <c r="D39" s="86">
        <v>0</v>
      </c>
    </row>
    <row r="40" spans="1:4" x14ac:dyDescent="0.25">
      <c r="A40" s="62" t="s">
        <v>517</v>
      </c>
      <c r="B40" s="76">
        <f>SUM(B41+B42)</f>
        <v>0</v>
      </c>
      <c r="C40" s="76">
        <f>SUM(C41+C42)</f>
        <v>0</v>
      </c>
      <c r="D40" s="86">
        <v>0</v>
      </c>
    </row>
    <row r="41" spans="1:4" x14ac:dyDescent="0.25">
      <c r="A41" s="82" t="s">
        <v>518</v>
      </c>
      <c r="B41" s="79">
        <v>0</v>
      </c>
      <c r="C41" s="79">
        <v>0</v>
      </c>
      <c r="D41" s="86">
        <v>0</v>
      </c>
    </row>
    <row r="42" spans="1:4" x14ac:dyDescent="0.25">
      <c r="A42" s="82" t="s">
        <v>519</v>
      </c>
      <c r="B42" s="76">
        <f>SUM(B43:B45)</f>
        <v>0</v>
      </c>
      <c r="C42" s="76">
        <f>SUM(C43:C45)</f>
        <v>0</v>
      </c>
      <c r="D42" s="86">
        <v>0</v>
      </c>
    </row>
    <row r="43" spans="1:4" x14ac:dyDescent="0.25">
      <c r="A43" s="87"/>
      <c r="B43" s="79"/>
      <c r="C43" s="79"/>
      <c r="D43" s="80"/>
    </row>
    <row r="44" spans="1:4" x14ac:dyDescent="0.25">
      <c r="A44" s="87"/>
      <c r="B44" s="79"/>
      <c r="C44" s="79"/>
      <c r="D44" s="80"/>
    </row>
    <row r="45" spans="1:4" x14ac:dyDescent="0.25">
      <c r="A45" s="88"/>
      <c r="B45" s="79"/>
      <c r="C45" s="79"/>
      <c r="D45" s="80"/>
    </row>
    <row r="46" spans="1:4" x14ac:dyDescent="0.25">
      <c r="A46" s="61" t="s">
        <v>390</v>
      </c>
      <c r="B46" s="89">
        <v>0</v>
      </c>
      <c r="C46" s="89">
        <v>0</v>
      </c>
      <c r="D46" s="86">
        <v>0</v>
      </c>
    </row>
    <row r="47" spans="1:4" x14ac:dyDescent="0.25">
      <c r="A47" s="62" t="s">
        <v>483</v>
      </c>
      <c r="B47" s="90">
        <v>0</v>
      </c>
      <c r="C47" s="90">
        <v>0</v>
      </c>
      <c r="D47" s="86">
        <v>0</v>
      </c>
    </row>
    <row r="48" spans="1:4" x14ac:dyDescent="0.25">
      <c r="A48" s="68" t="s">
        <v>520</v>
      </c>
      <c r="B48" s="90"/>
      <c r="C48" s="90"/>
      <c r="D48" s="91"/>
    </row>
    <row r="49" spans="1:4" x14ac:dyDescent="0.25">
      <c r="A49" s="62" t="s">
        <v>393</v>
      </c>
      <c r="B49" s="90">
        <v>0</v>
      </c>
      <c r="C49" s="90">
        <v>0</v>
      </c>
      <c r="D49" s="86">
        <v>0</v>
      </c>
    </row>
    <row r="50" spans="1:4" ht="18" customHeight="1" x14ac:dyDescent="0.25">
      <c r="A50" s="64" t="s">
        <v>521</v>
      </c>
      <c r="B50" s="89">
        <v>8570</v>
      </c>
      <c r="C50" s="89">
        <f>C37+C29</f>
        <v>33920</v>
      </c>
      <c r="D50" s="92">
        <f>D28+D37</f>
        <v>30616</v>
      </c>
    </row>
  </sheetData>
  <mergeCells count="3">
    <mergeCell ref="A3:D3"/>
    <mergeCell ref="A4:D4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D6" sqref="D6"/>
    </sheetView>
  </sheetViews>
  <sheetFormatPr defaultRowHeight="15" x14ac:dyDescent="0.25"/>
  <cols>
    <col min="1" max="1" width="5" customWidth="1"/>
    <col min="2" max="2" width="32.5703125" customWidth="1"/>
    <col min="3" max="3" width="16.7109375" customWidth="1"/>
    <col min="4" max="4" width="24.7109375" customWidth="1"/>
    <col min="5" max="12" width="9.140625" hidden="1" customWidth="1"/>
  </cols>
  <sheetData>
    <row r="1" spans="1:13" x14ac:dyDescent="0.25">
      <c r="A1" s="204" t="s">
        <v>697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x14ac:dyDescent="0.25">
      <c r="A2" s="205" t="s">
        <v>395</v>
      </c>
      <c r="B2" s="206"/>
      <c r="C2" s="206"/>
      <c r="D2" s="206"/>
      <c r="E2" s="206"/>
      <c r="F2" s="190"/>
      <c r="G2" s="190"/>
      <c r="H2" s="190"/>
      <c r="I2" s="190"/>
    </row>
    <row r="3" spans="1:13" x14ac:dyDescent="0.25">
      <c r="A3" s="190"/>
      <c r="B3" s="190"/>
      <c r="C3" s="190"/>
      <c r="D3" s="190"/>
      <c r="E3" s="190"/>
      <c r="F3" s="190"/>
      <c r="G3" s="190"/>
      <c r="H3" s="190"/>
      <c r="I3" s="190"/>
    </row>
    <row r="4" spans="1:13" x14ac:dyDescent="0.25">
      <c r="A4" s="205" t="s">
        <v>698</v>
      </c>
      <c r="B4" s="206"/>
      <c r="C4" s="206"/>
      <c r="D4" s="206"/>
      <c r="E4" s="206"/>
      <c r="F4" s="190"/>
      <c r="G4" s="190"/>
      <c r="H4" s="190"/>
      <c r="I4" s="190"/>
    </row>
    <row r="5" spans="1:13" x14ac:dyDescent="0.25">
      <c r="D5" s="12" t="s">
        <v>397</v>
      </c>
    </row>
    <row r="6" spans="1:13" ht="26.25" x14ac:dyDescent="0.25">
      <c r="A6" s="191" t="s">
        <v>13</v>
      </c>
      <c r="B6" s="192" t="s">
        <v>637</v>
      </c>
      <c r="C6" s="192" t="s">
        <v>194</v>
      </c>
      <c r="D6" s="192" t="s">
        <v>347</v>
      </c>
      <c r="E6" s="193"/>
      <c r="F6" s="193"/>
      <c r="G6" s="193"/>
      <c r="H6" s="179"/>
      <c r="I6" s="179"/>
      <c r="J6" s="179"/>
      <c r="K6" s="179"/>
      <c r="L6" s="179"/>
      <c r="M6" s="179"/>
    </row>
    <row r="7" spans="1:13" ht="45" x14ac:dyDescent="0.25">
      <c r="A7" s="5" t="s">
        <v>19</v>
      </c>
      <c r="B7" s="8" t="s">
        <v>699</v>
      </c>
      <c r="C7" s="5">
        <v>0</v>
      </c>
      <c r="D7" s="5">
        <v>0</v>
      </c>
    </row>
    <row r="8" spans="1:13" x14ac:dyDescent="0.25">
      <c r="A8" s="5" t="s">
        <v>22</v>
      </c>
      <c r="B8" s="5" t="s">
        <v>700</v>
      </c>
      <c r="C8" s="5">
        <v>19617</v>
      </c>
      <c r="D8" s="5">
        <v>0</v>
      </c>
    </row>
    <row r="9" spans="1:13" x14ac:dyDescent="0.25">
      <c r="A9" s="5" t="s">
        <v>701</v>
      </c>
      <c r="B9" s="5" t="s">
        <v>702</v>
      </c>
      <c r="C9" s="5">
        <v>5000</v>
      </c>
      <c r="D9" s="5">
        <v>2822</v>
      </c>
    </row>
    <row r="10" spans="1:13" x14ac:dyDescent="0.25">
      <c r="A10" s="5" t="s">
        <v>28</v>
      </c>
      <c r="B10" s="5" t="s">
        <v>703</v>
      </c>
      <c r="C10" s="5">
        <v>4500</v>
      </c>
      <c r="D10" s="5">
        <v>4500</v>
      </c>
    </row>
    <row r="11" spans="1:13" s="9" customFormat="1" ht="33" customHeight="1" x14ac:dyDescent="0.25">
      <c r="A11" s="5" t="s">
        <v>31</v>
      </c>
      <c r="B11" s="5" t="s">
        <v>704</v>
      </c>
      <c r="C11" s="5">
        <v>5200</v>
      </c>
      <c r="D11" s="5">
        <v>0</v>
      </c>
      <c r="E11"/>
      <c r="F11"/>
      <c r="G11"/>
      <c r="H11"/>
      <c r="I11"/>
      <c r="J11"/>
      <c r="K11"/>
      <c r="L11"/>
      <c r="M11"/>
    </row>
    <row r="12" spans="1:13" x14ac:dyDescent="0.25">
      <c r="A12" s="194"/>
      <c r="B12" s="194" t="s">
        <v>90</v>
      </c>
      <c r="C12" s="194">
        <v>34317</v>
      </c>
      <c r="D12" s="194">
        <v>7322</v>
      </c>
      <c r="E12" s="179"/>
      <c r="F12" s="179"/>
      <c r="G12" s="179"/>
      <c r="H12" s="179"/>
      <c r="I12" s="179"/>
      <c r="J12" s="179"/>
      <c r="K12" s="179"/>
      <c r="L12" s="179"/>
      <c r="M12" s="179"/>
    </row>
  </sheetData>
  <mergeCells count="3">
    <mergeCell ref="A1:L1"/>
    <mergeCell ref="A2:E2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M1" sqref="M1"/>
    </sheetView>
  </sheetViews>
  <sheetFormatPr defaultRowHeight="15" x14ac:dyDescent="0.25"/>
  <cols>
    <col min="1" max="1" width="3.85546875" style="181" customWidth="1"/>
    <col min="2" max="2" width="29.7109375" customWidth="1"/>
    <col min="3" max="3" width="8.42578125" customWidth="1"/>
    <col min="4" max="4" width="10.42578125" customWidth="1"/>
    <col min="5" max="5" width="9.140625" customWidth="1"/>
    <col min="6" max="12" width="9.140625" hidden="1" customWidth="1"/>
    <col min="257" max="257" width="3.85546875" customWidth="1"/>
    <col min="258" max="258" width="29.7109375" customWidth="1"/>
    <col min="259" max="259" width="8.42578125" customWidth="1"/>
    <col min="260" max="260" width="10.42578125" customWidth="1"/>
    <col min="261" max="261" width="9.140625" customWidth="1"/>
    <col min="262" max="268" width="0" hidden="1" customWidth="1"/>
    <col min="513" max="513" width="3.85546875" customWidth="1"/>
    <col min="514" max="514" width="29.7109375" customWidth="1"/>
    <col min="515" max="515" width="8.42578125" customWidth="1"/>
    <col min="516" max="516" width="10.42578125" customWidth="1"/>
    <col min="517" max="517" width="9.140625" customWidth="1"/>
    <col min="518" max="524" width="0" hidden="1" customWidth="1"/>
    <col min="769" max="769" width="3.85546875" customWidth="1"/>
    <col min="770" max="770" width="29.7109375" customWidth="1"/>
    <col min="771" max="771" width="8.42578125" customWidth="1"/>
    <col min="772" max="772" width="10.42578125" customWidth="1"/>
    <col min="773" max="773" width="9.140625" customWidth="1"/>
    <col min="774" max="780" width="0" hidden="1" customWidth="1"/>
    <col min="1025" max="1025" width="3.85546875" customWidth="1"/>
    <col min="1026" max="1026" width="29.7109375" customWidth="1"/>
    <col min="1027" max="1027" width="8.42578125" customWidth="1"/>
    <col min="1028" max="1028" width="10.42578125" customWidth="1"/>
    <col min="1029" max="1029" width="9.140625" customWidth="1"/>
    <col min="1030" max="1036" width="0" hidden="1" customWidth="1"/>
    <col min="1281" max="1281" width="3.85546875" customWidth="1"/>
    <col min="1282" max="1282" width="29.7109375" customWidth="1"/>
    <col min="1283" max="1283" width="8.42578125" customWidth="1"/>
    <col min="1284" max="1284" width="10.42578125" customWidth="1"/>
    <col min="1285" max="1285" width="9.140625" customWidth="1"/>
    <col min="1286" max="1292" width="0" hidden="1" customWidth="1"/>
    <col min="1537" max="1537" width="3.85546875" customWidth="1"/>
    <col min="1538" max="1538" width="29.7109375" customWidth="1"/>
    <col min="1539" max="1539" width="8.42578125" customWidth="1"/>
    <col min="1540" max="1540" width="10.42578125" customWidth="1"/>
    <col min="1541" max="1541" width="9.140625" customWidth="1"/>
    <col min="1542" max="1548" width="0" hidden="1" customWidth="1"/>
    <col min="1793" max="1793" width="3.85546875" customWidth="1"/>
    <col min="1794" max="1794" width="29.7109375" customWidth="1"/>
    <col min="1795" max="1795" width="8.42578125" customWidth="1"/>
    <col min="1796" max="1796" width="10.42578125" customWidth="1"/>
    <col min="1797" max="1797" width="9.140625" customWidth="1"/>
    <col min="1798" max="1804" width="0" hidden="1" customWidth="1"/>
    <col min="2049" max="2049" width="3.85546875" customWidth="1"/>
    <col min="2050" max="2050" width="29.7109375" customWidth="1"/>
    <col min="2051" max="2051" width="8.42578125" customWidth="1"/>
    <col min="2052" max="2052" width="10.42578125" customWidth="1"/>
    <col min="2053" max="2053" width="9.140625" customWidth="1"/>
    <col min="2054" max="2060" width="0" hidden="1" customWidth="1"/>
    <col min="2305" max="2305" width="3.85546875" customWidth="1"/>
    <col min="2306" max="2306" width="29.7109375" customWidth="1"/>
    <col min="2307" max="2307" width="8.42578125" customWidth="1"/>
    <col min="2308" max="2308" width="10.42578125" customWidth="1"/>
    <col min="2309" max="2309" width="9.140625" customWidth="1"/>
    <col min="2310" max="2316" width="0" hidden="1" customWidth="1"/>
    <col min="2561" max="2561" width="3.85546875" customWidth="1"/>
    <col min="2562" max="2562" width="29.7109375" customWidth="1"/>
    <col min="2563" max="2563" width="8.42578125" customWidth="1"/>
    <col min="2564" max="2564" width="10.42578125" customWidth="1"/>
    <col min="2565" max="2565" width="9.140625" customWidth="1"/>
    <col min="2566" max="2572" width="0" hidden="1" customWidth="1"/>
    <col min="2817" max="2817" width="3.85546875" customWidth="1"/>
    <col min="2818" max="2818" width="29.7109375" customWidth="1"/>
    <col min="2819" max="2819" width="8.42578125" customWidth="1"/>
    <col min="2820" max="2820" width="10.42578125" customWidth="1"/>
    <col min="2821" max="2821" width="9.140625" customWidth="1"/>
    <col min="2822" max="2828" width="0" hidden="1" customWidth="1"/>
    <col min="3073" max="3073" width="3.85546875" customWidth="1"/>
    <col min="3074" max="3074" width="29.7109375" customWidth="1"/>
    <col min="3075" max="3075" width="8.42578125" customWidth="1"/>
    <col min="3076" max="3076" width="10.42578125" customWidth="1"/>
    <col min="3077" max="3077" width="9.140625" customWidth="1"/>
    <col min="3078" max="3084" width="0" hidden="1" customWidth="1"/>
    <col min="3329" max="3329" width="3.85546875" customWidth="1"/>
    <col min="3330" max="3330" width="29.7109375" customWidth="1"/>
    <col min="3331" max="3331" width="8.42578125" customWidth="1"/>
    <col min="3332" max="3332" width="10.42578125" customWidth="1"/>
    <col min="3333" max="3333" width="9.140625" customWidth="1"/>
    <col min="3334" max="3340" width="0" hidden="1" customWidth="1"/>
    <col min="3585" max="3585" width="3.85546875" customWidth="1"/>
    <col min="3586" max="3586" width="29.7109375" customWidth="1"/>
    <col min="3587" max="3587" width="8.42578125" customWidth="1"/>
    <col min="3588" max="3588" width="10.42578125" customWidth="1"/>
    <col min="3589" max="3589" width="9.140625" customWidth="1"/>
    <col min="3590" max="3596" width="0" hidden="1" customWidth="1"/>
    <col min="3841" max="3841" width="3.85546875" customWidth="1"/>
    <col min="3842" max="3842" width="29.7109375" customWidth="1"/>
    <col min="3843" max="3843" width="8.42578125" customWidth="1"/>
    <col min="3844" max="3844" width="10.42578125" customWidth="1"/>
    <col min="3845" max="3845" width="9.140625" customWidth="1"/>
    <col min="3846" max="3852" width="0" hidden="1" customWidth="1"/>
    <col min="4097" max="4097" width="3.85546875" customWidth="1"/>
    <col min="4098" max="4098" width="29.7109375" customWidth="1"/>
    <col min="4099" max="4099" width="8.42578125" customWidth="1"/>
    <col min="4100" max="4100" width="10.42578125" customWidth="1"/>
    <col min="4101" max="4101" width="9.140625" customWidth="1"/>
    <col min="4102" max="4108" width="0" hidden="1" customWidth="1"/>
    <col min="4353" max="4353" width="3.85546875" customWidth="1"/>
    <col min="4354" max="4354" width="29.7109375" customWidth="1"/>
    <col min="4355" max="4355" width="8.42578125" customWidth="1"/>
    <col min="4356" max="4356" width="10.42578125" customWidth="1"/>
    <col min="4357" max="4357" width="9.140625" customWidth="1"/>
    <col min="4358" max="4364" width="0" hidden="1" customWidth="1"/>
    <col min="4609" max="4609" width="3.85546875" customWidth="1"/>
    <col min="4610" max="4610" width="29.7109375" customWidth="1"/>
    <col min="4611" max="4611" width="8.42578125" customWidth="1"/>
    <col min="4612" max="4612" width="10.42578125" customWidth="1"/>
    <col min="4613" max="4613" width="9.140625" customWidth="1"/>
    <col min="4614" max="4620" width="0" hidden="1" customWidth="1"/>
    <col min="4865" max="4865" width="3.85546875" customWidth="1"/>
    <col min="4866" max="4866" width="29.7109375" customWidth="1"/>
    <col min="4867" max="4867" width="8.42578125" customWidth="1"/>
    <col min="4868" max="4868" width="10.42578125" customWidth="1"/>
    <col min="4869" max="4869" width="9.140625" customWidth="1"/>
    <col min="4870" max="4876" width="0" hidden="1" customWidth="1"/>
    <col min="5121" max="5121" width="3.85546875" customWidth="1"/>
    <col min="5122" max="5122" width="29.7109375" customWidth="1"/>
    <col min="5123" max="5123" width="8.42578125" customWidth="1"/>
    <col min="5124" max="5124" width="10.42578125" customWidth="1"/>
    <col min="5125" max="5125" width="9.140625" customWidth="1"/>
    <col min="5126" max="5132" width="0" hidden="1" customWidth="1"/>
    <col min="5377" max="5377" width="3.85546875" customWidth="1"/>
    <col min="5378" max="5378" width="29.7109375" customWidth="1"/>
    <col min="5379" max="5379" width="8.42578125" customWidth="1"/>
    <col min="5380" max="5380" width="10.42578125" customWidth="1"/>
    <col min="5381" max="5381" width="9.140625" customWidth="1"/>
    <col min="5382" max="5388" width="0" hidden="1" customWidth="1"/>
    <col min="5633" max="5633" width="3.85546875" customWidth="1"/>
    <col min="5634" max="5634" width="29.7109375" customWidth="1"/>
    <col min="5635" max="5635" width="8.42578125" customWidth="1"/>
    <col min="5636" max="5636" width="10.42578125" customWidth="1"/>
    <col min="5637" max="5637" width="9.140625" customWidth="1"/>
    <col min="5638" max="5644" width="0" hidden="1" customWidth="1"/>
    <col min="5889" max="5889" width="3.85546875" customWidth="1"/>
    <col min="5890" max="5890" width="29.7109375" customWidth="1"/>
    <col min="5891" max="5891" width="8.42578125" customWidth="1"/>
    <col min="5892" max="5892" width="10.42578125" customWidth="1"/>
    <col min="5893" max="5893" width="9.140625" customWidth="1"/>
    <col min="5894" max="5900" width="0" hidden="1" customWidth="1"/>
    <col min="6145" max="6145" width="3.85546875" customWidth="1"/>
    <col min="6146" max="6146" width="29.7109375" customWidth="1"/>
    <col min="6147" max="6147" width="8.42578125" customWidth="1"/>
    <col min="6148" max="6148" width="10.42578125" customWidth="1"/>
    <col min="6149" max="6149" width="9.140625" customWidth="1"/>
    <col min="6150" max="6156" width="0" hidden="1" customWidth="1"/>
    <col min="6401" max="6401" width="3.85546875" customWidth="1"/>
    <col min="6402" max="6402" width="29.7109375" customWidth="1"/>
    <col min="6403" max="6403" width="8.42578125" customWidth="1"/>
    <col min="6404" max="6404" width="10.42578125" customWidth="1"/>
    <col min="6405" max="6405" width="9.140625" customWidth="1"/>
    <col min="6406" max="6412" width="0" hidden="1" customWidth="1"/>
    <col min="6657" max="6657" width="3.85546875" customWidth="1"/>
    <col min="6658" max="6658" width="29.7109375" customWidth="1"/>
    <col min="6659" max="6659" width="8.42578125" customWidth="1"/>
    <col min="6660" max="6660" width="10.42578125" customWidth="1"/>
    <col min="6661" max="6661" width="9.140625" customWidth="1"/>
    <col min="6662" max="6668" width="0" hidden="1" customWidth="1"/>
    <col min="6913" max="6913" width="3.85546875" customWidth="1"/>
    <col min="6914" max="6914" width="29.7109375" customWidth="1"/>
    <col min="6915" max="6915" width="8.42578125" customWidth="1"/>
    <col min="6916" max="6916" width="10.42578125" customWidth="1"/>
    <col min="6917" max="6917" width="9.140625" customWidth="1"/>
    <col min="6918" max="6924" width="0" hidden="1" customWidth="1"/>
    <col min="7169" max="7169" width="3.85546875" customWidth="1"/>
    <col min="7170" max="7170" width="29.7109375" customWidth="1"/>
    <col min="7171" max="7171" width="8.42578125" customWidth="1"/>
    <col min="7172" max="7172" width="10.42578125" customWidth="1"/>
    <col min="7173" max="7173" width="9.140625" customWidth="1"/>
    <col min="7174" max="7180" width="0" hidden="1" customWidth="1"/>
    <col min="7425" max="7425" width="3.85546875" customWidth="1"/>
    <col min="7426" max="7426" width="29.7109375" customWidth="1"/>
    <col min="7427" max="7427" width="8.42578125" customWidth="1"/>
    <col min="7428" max="7428" width="10.42578125" customWidth="1"/>
    <col min="7429" max="7429" width="9.140625" customWidth="1"/>
    <col min="7430" max="7436" width="0" hidden="1" customWidth="1"/>
    <col min="7681" max="7681" width="3.85546875" customWidth="1"/>
    <col min="7682" max="7682" width="29.7109375" customWidth="1"/>
    <col min="7683" max="7683" width="8.42578125" customWidth="1"/>
    <col min="7684" max="7684" width="10.42578125" customWidth="1"/>
    <col min="7685" max="7685" width="9.140625" customWidth="1"/>
    <col min="7686" max="7692" width="0" hidden="1" customWidth="1"/>
    <col min="7937" max="7937" width="3.85546875" customWidth="1"/>
    <col min="7938" max="7938" width="29.7109375" customWidth="1"/>
    <col min="7939" max="7939" width="8.42578125" customWidth="1"/>
    <col min="7940" max="7940" width="10.42578125" customWidth="1"/>
    <col min="7941" max="7941" width="9.140625" customWidth="1"/>
    <col min="7942" max="7948" width="0" hidden="1" customWidth="1"/>
    <col min="8193" max="8193" width="3.85546875" customWidth="1"/>
    <col min="8194" max="8194" width="29.7109375" customWidth="1"/>
    <col min="8195" max="8195" width="8.42578125" customWidth="1"/>
    <col min="8196" max="8196" width="10.42578125" customWidth="1"/>
    <col min="8197" max="8197" width="9.140625" customWidth="1"/>
    <col min="8198" max="8204" width="0" hidden="1" customWidth="1"/>
    <col min="8449" max="8449" width="3.85546875" customWidth="1"/>
    <col min="8450" max="8450" width="29.7109375" customWidth="1"/>
    <col min="8451" max="8451" width="8.42578125" customWidth="1"/>
    <col min="8452" max="8452" width="10.42578125" customWidth="1"/>
    <col min="8453" max="8453" width="9.140625" customWidth="1"/>
    <col min="8454" max="8460" width="0" hidden="1" customWidth="1"/>
    <col min="8705" max="8705" width="3.85546875" customWidth="1"/>
    <col min="8706" max="8706" width="29.7109375" customWidth="1"/>
    <col min="8707" max="8707" width="8.42578125" customWidth="1"/>
    <col min="8708" max="8708" width="10.42578125" customWidth="1"/>
    <col min="8709" max="8709" width="9.140625" customWidth="1"/>
    <col min="8710" max="8716" width="0" hidden="1" customWidth="1"/>
    <col min="8961" max="8961" width="3.85546875" customWidth="1"/>
    <col min="8962" max="8962" width="29.7109375" customWidth="1"/>
    <col min="8963" max="8963" width="8.42578125" customWidth="1"/>
    <col min="8964" max="8964" width="10.42578125" customWidth="1"/>
    <col min="8965" max="8965" width="9.140625" customWidth="1"/>
    <col min="8966" max="8972" width="0" hidden="1" customWidth="1"/>
    <col min="9217" max="9217" width="3.85546875" customWidth="1"/>
    <col min="9218" max="9218" width="29.7109375" customWidth="1"/>
    <col min="9219" max="9219" width="8.42578125" customWidth="1"/>
    <col min="9220" max="9220" width="10.42578125" customWidth="1"/>
    <col min="9221" max="9221" width="9.140625" customWidth="1"/>
    <col min="9222" max="9228" width="0" hidden="1" customWidth="1"/>
    <col min="9473" max="9473" width="3.85546875" customWidth="1"/>
    <col min="9474" max="9474" width="29.7109375" customWidth="1"/>
    <col min="9475" max="9475" width="8.42578125" customWidth="1"/>
    <col min="9476" max="9476" width="10.42578125" customWidth="1"/>
    <col min="9477" max="9477" width="9.140625" customWidth="1"/>
    <col min="9478" max="9484" width="0" hidden="1" customWidth="1"/>
    <col min="9729" max="9729" width="3.85546875" customWidth="1"/>
    <col min="9730" max="9730" width="29.7109375" customWidth="1"/>
    <col min="9731" max="9731" width="8.42578125" customWidth="1"/>
    <col min="9732" max="9732" width="10.42578125" customWidth="1"/>
    <col min="9733" max="9733" width="9.140625" customWidth="1"/>
    <col min="9734" max="9740" width="0" hidden="1" customWidth="1"/>
    <col min="9985" max="9985" width="3.85546875" customWidth="1"/>
    <col min="9986" max="9986" width="29.7109375" customWidth="1"/>
    <col min="9987" max="9987" width="8.42578125" customWidth="1"/>
    <col min="9988" max="9988" width="10.42578125" customWidth="1"/>
    <col min="9989" max="9989" width="9.140625" customWidth="1"/>
    <col min="9990" max="9996" width="0" hidden="1" customWidth="1"/>
    <col min="10241" max="10241" width="3.85546875" customWidth="1"/>
    <col min="10242" max="10242" width="29.7109375" customWidth="1"/>
    <col min="10243" max="10243" width="8.42578125" customWidth="1"/>
    <col min="10244" max="10244" width="10.42578125" customWidth="1"/>
    <col min="10245" max="10245" width="9.140625" customWidth="1"/>
    <col min="10246" max="10252" width="0" hidden="1" customWidth="1"/>
    <col min="10497" max="10497" width="3.85546875" customWidth="1"/>
    <col min="10498" max="10498" width="29.7109375" customWidth="1"/>
    <col min="10499" max="10499" width="8.42578125" customWidth="1"/>
    <col min="10500" max="10500" width="10.42578125" customWidth="1"/>
    <col min="10501" max="10501" width="9.140625" customWidth="1"/>
    <col min="10502" max="10508" width="0" hidden="1" customWidth="1"/>
    <col min="10753" max="10753" width="3.85546875" customWidth="1"/>
    <col min="10754" max="10754" width="29.7109375" customWidth="1"/>
    <col min="10755" max="10755" width="8.42578125" customWidth="1"/>
    <col min="10756" max="10756" width="10.42578125" customWidth="1"/>
    <col min="10757" max="10757" width="9.140625" customWidth="1"/>
    <col min="10758" max="10764" width="0" hidden="1" customWidth="1"/>
    <col min="11009" max="11009" width="3.85546875" customWidth="1"/>
    <col min="11010" max="11010" width="29.7109375" customWidth="1"/>
    <col min="11011" max="11011" width="8.42578125" customWidth="1"/>
    <col min="11012" max="11012" width="10.42578125" customWidth="1"/>
    <col min="11013" max="11013" width="9.140625" customWidth="1"/>
    <col min="11014" max="11020" width="0" hidden="1" customWidth="1"/>
    <col min="11265" max="11265" width="3.85546875" customWidth="1"/>
    <col min="11266" max="11266" width="29.7109375" customWidth="1"/>
    <col min="11267" max="11267" width="8.42578125" customWidth="1"/>
    <col min="11268" max="11268" width="10.42578125" customWidth="1"/>
    <col min="11269" max="11269" width="9.140625" customWidth="1"/>
    <col min="11270" max="11276" width="0" hidden="1" customWidth="1"/>
    <col min="11521" max="11521" width="3.85546875" customWidth="1"/>
    <col min="11522" max="11522" width="29.7109375" customWidth="1"/>
    <col min="11523" max="11523" width="8.42578125" customWidth="1"/>
    <col min="11524" max="11524" width="10.42578125" customWidth="1"/>
    <col min="11525" max="11525" width="9.140625" customWidth="1"/>
    <col min="11526" max="11532" width="0" hidden="1" customWidth="1"/>
    <col min="11777" max="11777" width="3.85546875" customWidth="1"/>
    <col min="11778" max="11778" width="29.7109375" customWidth="1"/>
    <col min="11779" max="11779" width="8.42578125" customWidth="1"/>
    <col min="11780" max="11780" width="10.42578125" customWidth="1"/>
    <col min="11781" max="11781" width="9.140625" customWidth="1"/>
    <col min="11782" max="11788" width="0" hidden="1" customWidth="1"/>
    <col min="12033" max="12033" width="3.85546875" customWidth="1"/>
    <col min="12034" max="12034" width="29.7109375" customWidth="1"/>
    <col min="12035" max="12035" width="8.42578125" customWidth="1"/>
    <col min="12036" max="12036" width="10.42578125" customWidth="1"/>
    <col min="12037" max="12037" width="9.140625" customWidth="1"/>
    <col min="12038" max="12044" width="0" hidden="1" customWidth="1"/>
    <col min="12289" max="12289" width="3.85546875" customWidth="1"/>
    <col min="12290" max="12290" width="29.7109375" customWidth="1"/>
    <col min="12291" max="12291" width="8.42578125" customWidth="1"/>
    <col min="12292" max="12292" width="10.42578125" customWidth="1"/>
    <col min="12293" max="12293" width="9.140625" customWidth="1"/>
    <col min="12294" max="12300" width="0" hidden="1" customWidth="1"/>
    <col min="12545" max="12545" width="3.85546875" customWidth="1"/>
    <col min="12546" max="12546" width="29.7109375" customWidth="1"/>
    <col min="12547" max="12547" width="8.42578125" customWidth="1"/>
    <col min="12548" max="12548" width="10.42578125" customWidth="1"/>
    <col min="12549" max="12549" width="9.140625" customWidth="1"/>
    <col min="12550" max="12556" width="0" hidden="1" customWidth="1"/>
    <col min="12801" max="12801" width="3.85546875" customWidth="1"/>
    <col min="12802" max="12802" width="29.7109375" customWidth="1"/>
    <col min="12803" max="12803" width="8.42578125" customWidth="1"/>
    <col min="12804" max="12804" width="10.42578125" customWidth="1"/>
    <col min="12805" max="12805" width="9.140625" customWidth="1"/>
    <col min="12806" max="12812" width="0" hidden="1" customWidth="1"/>
    <col min="13057" max="13057" width="3.85546875" customWidth="1"/>
    <col min="13058" max="13058" width="29.7109375" customWidth="1"/>
    <col min="13059" max="13059" width="8.42578125" customWidth="1"/>
    <col min="13060" max="13060" width="10.42578125" customWidth="1"/>
    <col min="13061" max="13061" width="9.140625" customWidth="1"/>
    <col min="13062" max="13068" width="0" hidden="1" customWidth="1"/>
    <col min="13313" max="13313" width="3.85546875" customWidth="1"/>
    <col min="13314" max="13314" width="29.7109375" customWidth="1"/>
    <col min="13315" max="13315" width="8.42578125" customWidth="1"/>
    <col min="13316" max="13316" width="10.42578125" customWidth="1"/>
    <col min="13317" max="13317" width="9.140625" customWidth="1"/>
    <col min="13318" max="13324" width="0" hidden="1" customWidth="1"/>
    <col min="13569" max="13569" width="3.85546875" customWidth="1"/>
    <col min="13570" max="13570" width="29.7109375" customWidth="1"/>
    <col min="13571" max="13571" width="8.42578125" customWidth="1"/>
    <col min="13572" max="13572" width="10.42578125" customWidth="1"/>
    <col min="13573" max="13573" width="9.140625" customWidth="1"/>
    <col min="13574" max="13580" width="0" hidden="1" customWidth="1"/>
    <col min="13825" max="13825" width="3.85546875" customWidth="1"/>
    <col min="13826" max="13826" width="29.7109375" customWidth="1"/>
    <col min="13827" max="13827" width="8.42578125" customWidth="1"/>
    <col min="13828" max="13828" width="10.42578125" customWidth="1"/>
    <col min="13829" max="13829" width="9.140625" customWidth="1"/>
    <col min="13830" max="13836" width="0" hidden="1" customWidth="1"/>
    <col min="14081" max="14081" width="3.85546875" customWidth="1"/>
    <col min="14082" max="14082" width="29.7109375" customWidth="1"/>
    <col min="14083" max="14083" width="8.42578125" customWidth="1"/>
    <col min="14084" max="14084" width="10.42578125" customWidth="1"/>
    <col min="14085" max="14085" width="9.140625" customWidth="1"/>
    <col min="14086" max="14092" width="0" hidden="1" customWidth="1"/>
    <col min="14337" max="14337" width="3.85546875" customWidth="1"/>
    <col min="14338" max="14338" width="29.7109375" customWidth="1"/>
    <col min="14339" max="14339" width="8.42578125" customWidth="1"/>
    <col min="14340" max="14340" width="10.42578125" customWidth="1"/>
    <col min="14341" max="14341" width="9.140625" customWidth="1"/>
    <col min="14342" max="14348" width="0" hidden="1" customWidth="1"/>
    <col min="14593" max="14593" width="3.85546875" customWidth="1"/>
    <col min="14594" max="14594" width="29.7109375" customWidth="1"/>
    <col min="14595" max="14595" width="8.42578125" customWidth="1"/>
    <col min="14596" max="14596" width="10.42578125" customWidth="1"/>
    <col min="14597" max="14597" width="9.140625" customWidth="1"/>
    <col min="14598" max="14604" width="0" hidden="1" customWidth="1"/>
    <col min="14849" max="14849" width="3.85546875" customWidth="1"/>
    <col min="14850" max="14850" width="29.7109375" customWidth="1"/>
    <col min="14851" max="14851" width="8.42578125" customWidth="1"/>
    <col min="14852" max="14852" width="10.42578125" customWidth="1"/>
    <col min="14853" max="14853" width="9.140625" customWidth="1"/>
    <col min="14854" max="14860" width="0" hidden="1" customWidth="1"/>
    <col min="15105" max="15105" width="3.85546875" customWidth="1"/>
    <col min="15106" max="15106" width="29.7109375" customWidth="1"/>
    <col min="15107" max="15107" width="8.42578125" customWidth="1"/>
    <col min="15108" max="15108" width="10.42578125" customWidth="1"/>
    <col min="15109" max="15109" width="9.140625" customWidth="1"/>
    <col min="15110" max="15116" width="0" hidden="1" customWidth="1"/>
    <col min="15361" max="15361" width="3.85546875" customWidth="1"/>
    <col min="15362" max="15362" width="29.7109375" customWidth="1"/>
    <col min="15363" max="15363" width="8.42578125" customWidth="1"/>
    <col min="15364" max="15364" width="10.42578125" customWidth="1"/>
    <col min="15365" max="15365" width="9.140625" customWidth="1"/>
    <col min="15366" max="15372" width="0" hidden="1" customWidth="1"/>
    <col min="15617" max="15617" width="3.85546875" customWidth="1"/>
    <col min="15618" max="15618" width="29.7109375" customWidth="1"/>
    <col min="15619" max="15619" width="8.42578125" customWidth="1"/>
    <col min="15620" max="15620" width="10.42578125" customWidth="1"/>
    <col min="15621" max="15621" width="9.140625" customWidth="1"/>
    <col min="15622" max="15628" width="0" hidden="1" customWidth="1"/>
    <col min="15873" max="15873" width="3.85546875" customWidth="1"/>
    <col min="15874" max="15874" width="29.7109375" customWidth="1"/>
    <col min="15875" max="15875" width="8.42578125" customWidth="1"/>
    <col min="15876" max="15876" width="10.42578125" customWidth="1"/>
    <col min="15877" max="15877" width="9.140625" customWidth="1"/>
    <col min="15878" max="15884" width="0" hidden="1" customWidth="1"/>
    <col min="16129" max="16129" width="3.85546875" customWidth="1"/>
    <col min="16130" max="16130" width="29.7109375" customWidth="1"/>
    <col min="16131" max="16131" width="8.42578125" customWidth="1"/>
    <col min="16132" max="16132" width="10.42578125" customWidth="1"/>
    <col min="16133" max="16133" width="9.140625" customWidth="1"/>
    <col min="16134" max="16140" width="0" hidden="1" customWidth="1"/>
  </cols>
  <sheetData>
    <row r="1" spans="1:12" s="150" customFormat="1" x14ac:dyDescent="0.25">
      <c r="A1" s="204" t="s">
        <v>686</v>
      </c>
      <c r="B1" s="204"/>
      <c r="C1" s="204"/>
      <c r="D1" s="204"/>
      <c r="E1" s="204"/>
      <c r="F1" s="204"/>
      <c r="G1" s="204"/>
      <c r="H1" s="204"/>
      <c r="I1" s="195"/>
      <c r="J1" s="195"/>
      <c r="K1" s="195"/>
      <c r="L1" s="195"/>
    </row>
    <row r="2" spans="1:12" x14ac:dyDescent="0.25">
      <c r="A2" s="207" t="s">
        <v>395</v>
      </c>
      <c r="B2" s="208"/>
      <c r="C2" s="208"/>
      <c r="D2" s="208"/>
      <c r="E2" s="208"/>
      <c r="F2" s="209"/>
      <c r="G2" s="209"/>
      <c r="H2" s="209"/>
      <c r="I2" s="209"/>
      <c r="J2" s="209"/>
      <c r="K2" s="209"/>
      <c r="L2" s="209"/>
    </row>
    <row r="3" spans="1:12" x14ac:dyDescent="0.25">
      <c r="A3" s="173"/>
      <c r="B3" s="94"/>
      <c r="C3" s="94"/>
      <c r="D3" s="94"/>
      <c r="E3" s="94"/>
      <c r="F3" s="94"/>
      <c r="G3" s="94"/>
      <c r="H3" s="94"/>
      <c r="I3" s="94"/>
      <c r="J3" s="174"/>
      <c r="K3" s="174"/>
      <c r="L3" s="174"/>
    </row>
    <row r="4" spans="1:12" x14ac:dyDescent="0.25">
      <c r="A4" s="207" t="s">
        <v>636</v>
      </c>
      <c r="B4" s="208"/>
      <c r="C4" s="208"/>
      <c r="D4" s="208"/>
      <c r="E4" s="208"/>
      <c r="F4" s="209"/>
      <c r="G4" s="209"/>
      <c r="H4" s="209"/>
      <c r="I4" s="209"/>
      <c r="J4" s="209"/>
      <c r="K4" s="209"/>
      <c r="L4" s="209"/>
    </row>
    <row r="5" spans="1:12" ht="31.5" customHeight="1" x14ac:dyDescent="0.25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ht="43.5" x14ac:dyDescent="0.25">
      <c r="A6" s="175" t="s">
        <v>13</v>
      </c>
      <c r="B6" s="97" t="s">
        <v>637</v>
      </c>
      <c r="C6" s="97" t="s">
        <v>631</v>
      </c>
      <c r="D6" s="97" t="s">
        <v>638</v>
      </c>
      <c r="E6" s="176" t="s">
        <v>705</v>
      </c>
      <c r="F6" s="176" t="s">
        <v>639</v>
      </c>
      <c r="G6" s="176" t="s">
        <v>640</v>
      </c>
      <c r="H6" s="176" t="s">
        <v>641</v>
      </c>
      <c r="I6" s="176" t="s">
        <v>348</v>
      </c>
      <c r="J6" s="176" t="s">
        <v>639</v>
      </c>
      <c r="K6" s="176" t="s">
        <v>640</v>
      </c>
      <c r="L6" s="176" t="s">
        <v>641</v>
      </c>
    </row>
    <row r="7" spans="1:12" s="179" customFormat="1" ht="12.75" x14ac:dyDescent="0.2">
      <c r="A7" s="177" t="s">
        <v>19</v>
      </c>
      <c r="B7" s="178" t="s">
        <v>195</v>
      </c>
      <c r="C7" s="126">
        <v>2070</v>
      </c>
      <c r="D7" s="126">
        <f>SUM(D8:D15)</f>
        <v>3706</v>
      </c>
      <c r="E7" s="126">
        <f>SUM(E8:E18)</f>
        <v>9932</v>
      </c>
      <c r="F7" s="126">
        <f t="shared" ref="F7:L7" si="0">SUM(F8:F18)</f>
        <v>0</v>
      </c>
      <c r="G7" s="126">
        <f t="shared" si="0"/>
        <v>0</v>
      </c>
      <c r="H7" s="126">
        <f t="shared" si="0"/>
        <v>0</v>
      </c>
      <c r="I7" s="126">
        <f t="shared" si="0"/>
        <v>0</v>
      </c>
      <c r="J7" s="126">
        <f t="shared" si="0"/>
        <v>0</v>
      </c>
      <c r="K7" s="126">
        <f t="shared" si="0"/>
        <v>0</v>
      </c>
      <c r="L7" s="126">
        <f t="shared" si="0"/>
        <v>0</v>
      </c>
    </row>
    <row r="8" spans="1:12" x14ac:dyDescent="0.25">
      <c r="A8" s="177" t="s">
        <v>22</v>
      </c>
      <c r="B8" s="177" t="s">
        <v>642</v>
      </c>
      <c r="C8" s="177">
        <v>516</v>
      </c>
      <c r="D8" s="177">
        <v>516</v>
      </c>
      <c r="E8" s="177">
        <v>510</v>
      </c>
      <c r="F8" s="177"/>
      <c r="G8" s="177"/>
      <c r="H8" s="177"/>
      <c r="I8" s="177"/>
      <c r="J8" s="177"/>
      <c r="K8" s="177"/>
      <c r="L8" s="177"/>
    </row>
    <row r="9" spans="1:12" x14ac:dyDescent="0.25">
      <c r="A9" s="177" t="s">
        <v>25</v>
      </c>
      <c r="B9" s="177" t="s">
        <v>643</v>
      </c>
      <c r="C9" s="177">
        <v>260</v>
      </c>
      <c r="D9" s="177">
        <v>260</v>
      </c>
      <c r="E9" s="177">
        <v>260</v>
      </c>
      <c r="F9" s="177"/>
      <c r="G9" s="177"/>
      <c r="H9" s="177"/>
      <c r="I9" s="177"/>
      <c r="J9" s="177"/>
      <c r="K9" s="177"/>
      <c r="L9" s="177"/>
    </row>
    <row r="10" spans="1:12" x14ac:dyDescent="0.25">
      <c r="A10" s="177" t="s">
        <v>28</v>
      </c>
      <c r="B10" s="177" t="s">
        <v>644</v>
      </c>
      <c r="C10" s="177">
        <v>300</v>
      </c>
      <c r="D10" s="177">
        <v>300</v>
      </c>
      <c r="E10" s="177">
        <v>300</v>
      </c>
      <c r="F10" s="177"/>
      <c r="G10" s="177"/>
      <c r="H10" s="177"/>
      <c r="I10" s="177"/>
      <c r="J10" s="177"/>
      <c r="K10" s="177"/>
      <c r="L10" s="177"/>
    </row>
    <row r="11" spans="1:12" x14ac:dyDescent="0.25">
      <c r="A11" s="177" t="s">
        <v>31</v>
      </c>
      <c r="B11" s="177" t="s">
        <v>645</v>
      </c>
      <c r="C11" s="177">
        <v>272</v>
      </c>
      <c r="D11" s="177">
        <v>272</v>
      </c>
      <c r="E11" s="177">
        <v>293</v>
      </c>
      <c r="F11" s="177"/>
      <c r="G11" s="177"/>
      <c r="H11" s="177"/>
      <c r="I11" s="177"/>
      <c r="J11" s="177"/>
      <c r="K11" s="177"/>
      <c r="L11" s="177"/>
    </row>
    <row r="12" spans="1:12" x14ac:dyDescent="0.25">
      <c r="A12" s="177" t="s">
        <v>34</v>
      </c>
      <c r="B12" s="177" t="s">
        <v>646</v>
      </c>
      <c r="C12" s="177">
        <v>222</v>
      </c>
      <c r="D12" s="177">
        <v>222</v>
      </c>
      <c r="E12" s="177">
        <v>216</v>
      </c>
      <c r="F12" s="177"/>
      <c r="G12" s="177"/>
      <c r="H12" s="177"/>
      <c r="I12" s="177"/>
      <c r="J12" s="177"/>
      <c r="K12" s="177"/>
      <c r="L12" s="177"/>
    </row>
    <row r="13" spans="1:12" x14ac:dyDescent="0.25">
      <c r="A13" s="177" t="s">
        <v>37</v>
      </c>
      <c r="B13" s="177" t="s">
        <v>647</v>
      </c>
      <c r="C13" s="177">
        <v>500</v>
      </c>
      <c r="D13" s="177">
        <v>500</v>
      </c>
      <c r="E13" s="177">
        <v>375</v>
      </c>
      <c r="F13" s="177"/>
      <c r="G13" s="177"/>
      <c r="H13" s="177"/>
      <c r="I13" s="177"/>
      <c r="J13" s="177"/>
      <c r="K13" s="177"/>
      <c r="L13" s="177"/>
    </row>
    <row r="14" spans="1:12" x14ac:dyDescent="0.25">
      <c r="A14" s="177" t="s">
        <v>40</v>
      </c>
      <c r="B14" s="177" t="s">
        <v>648</v>
      </c>
      <c r="C14" s="177"/>
      <c r="D14" s="177">
        <v>561</v>
      </c>
      <c r="E14" s="177">
        <v>561</v>
      </c>
      <c r="F14" s="177"/>
      <c r="G14" s="177"/>
      <c r="H14" s="177"/>
      <c r="I14" s="177"/>
      <c r="J14" s="177"/>
      <c r="K14" s="177"/>
      <c r="L14" s="177"/>
    </row>
    <row r="15" spans="1:12" ht="26.25" x14ac:dyDescent="0.25">
      <c r="A15" s="177" t="s">
        <v>43</v>
      </c>
      <c r="B15" s="180" t="s">
        <v>649</v>
      </c>
      <c r="C15" s="177"/>
      <c r="D15" s="177">
        <v>1075</v>
      </c>
      <c r="E15" s="177">
        <v>2427</v>
      </c>
      <c r="F15" s="177"/>
      <c r="G15" s="177"/>
      <c r="H15" s="177"/>
      <c r="I15" s="177"/>
      <c r="J15" s="177"/>
      <c r="K15" s="177"/>
      <c r="L15" s="177"/>
    </row>
    <row r="16" spans="1:12" x14ac:dyDescent="0.25">
      <c r="A16" s="177" t="s">
        <v>45</v>
      </c>
      <c r="B16" s="180" t="s">
        <v>650</v>
      </c>
      <c r="C16" s="177"/>
      <c r="D16" s="177"/>
      <c r="E16" s="177">
        <v>4749</v>
      </c>
      <c r="F16" s="177"/>
      <c r="G16" s="177"/>
      <c r="H16" s="177"/>
      <c r="I16" s="177"/>
      <c r="J16" s="177"/>
      <c r="K16" s="177"/>
      <c r="L16" s="177"/>
    </row>
    <row r="17" spans="1:12" x14ac:dyDescent="0.25">
      <c r="A17" s="177" t="s">
        <v>47</v>
      </c>
      <c r="B17" s="180" t="s">
        <v>651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1:12" x14ac:dyDescent="0.25">
      <c r="A18" s="177" t="s">
        <v>50</v>
      </c>
      <c r="B18" s="180" t="s">
        <v>652</v>
      </c>
      <c r="C18" s="177"/>
      <c r="D18" s="177"/>
      <c r="E18" s="177">
        <v>241</v>
      </c>
      <c r="F18" s="177"/>
      <c r="G18" s="177"/>
      <c r="H18" s="177"/>
      <c r="I18" s="177"/>
      <c r="J18" s="177"/>
      <c r="K18" s="177"/>
      <c r="L18" s="177"/>
    </row>
    <row r="19" spans="1:12" s="179" customFormat="1" ht="12.75" x14ac:dyDescent="0.2">
      <c r="A19" s="177" t="s">
        <v>53</v>
      </c>
      <c r="B19" s="126" t="s">
        <v>653</v>
      </c>
      <c r="C19" s="126">
        <v>6500</v>
      </c>
      <c r="D19" s="126">
        <f>SUM(D20:D22)</f>
        <v>9000</v>
      </c>
      <c r="E19" s="126">
        <f>SUM(E20:E22)</f>
        <v>7762</v>
      </c>
      <c r="F19" s="126"/>
      <c r="G19" s="126"/>
      <c r="H19" s="126"/>
      <c r="I19" s="126"/>
      <c r="J19" s="126"/>
      <c r="K19" s="126"/>
      <c r="L19" s="126"/>
    </row>
    <row r="20" spans="1:12" x14ac:dyDescent="0.25">
      <c r="A20" s="177" t="s">
        <v>56</v>
      </c>
      <c r="B20" s="177" t="s">
        <v>654</v>
      </c>
      <c r="C20" s="177">
        <v>3000</v>
      </c>
      <c r="D20" s="177">
        <v>5000</v>
      </c>
      <c r="E20" s="177">
        <v>4064</v>
      </c>
      <c r="F20" s="177"/>
      <c r="G20" s="177"/>
      <c r="H20" s="177"/>
      <c r="I20" s="177"/>
      <c r="J20" s="177"/>
      <c r="K20" s="177"/>
      <c r="L20" s="177"/>
    </row>
    <row r="21" spans="1:12" x14ac:dyDescent="0.25">
      <c r="A21" s="177" t="s">
        <v>59</v>
      </c>
      <c r="B21" s="177" t="s">
        <v>655</v>
      </c>
      <c r="C21" s="177">
        <v>3000</v>
      </c>
      <c r="D21" s="177">
        <v>3500</v>
      </c>
      <c r="E21" s="177">
        <v>3302</v>
      </c>
      <c r="F21" s="177"/>
      <c r="G21" s="177"/>
      <c r="H21" s="177"/>
      <c r="I21" s="177"/>
      <c r="J21" s="177"/>
      <c r="K21" s="177"/>
      <c r="L21" s="177"/>
    </row>
    <row r="22" spans="1:12" x14ac:dyDescent="0.25">
      <c r="A22" s="177" t="s">
        <v>62</v>
      </c>
      <c r="B22" s="177" t="s">
        <v>656</v>
      </c>
      <c r="C22" s="177">
        <v>500</v>
      </c>
      <c r="D22" s="177">
        <v>500</v>
      </c>
      <c r="E22" s="177">
        <v>396</v>
      </c>
      <c r="F22" s="177"/>
      <c r="G22" s="177"/>
      <c r="H22" s="177"/>
      <c r="I22" s="177"/>
      <c r="J22" s="177"/>
      <c r="K22" s="177"/>
      <c r="L22" s="177"/>
    </row>
    <row r="23" spans="1:12" x14ac:dyDescent="0.25">
      <c r="A23" s="177" t="s">
        <v>65</v>
      </c>
      <c r="B23" s="177" t="s">
        <v>657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</row>
    <row r="24" spans="1:12" s="179" customFormat="1" ht="12.75" x14ac:dyDescent="0.2">
      <c r="A24" s="177" t="s">
        <v>68</v>
      </c>
      <c r="B24" s="126" t="s">
        <v>658</v>
      </c>
      <c r="C24" s="126"/>
      <c r="D24" s="126">
        <f>SUM(D25:D34)</f>
        <v>12301</v>
      </c>
      <c r="E24" s="126">
        <f>SUM(E25:E41)</f>
        <v>10074</v>
      </c>
      <c r="F24" s="126">
        <f t="shared" ref="F24:L24" si="1">SUM(F25:F41)</f>
        <v>2178</v>
      </c>
      <c r="G24" s="126">
        <f t="shared" si="1"/>
        <v>0</v>
      </c>
      <c r="H24" s="126">
        <f t="shared" si="1"/>
        <v>0</v>
      </c>
      <c r="I24" s="126">
        <f t="shared" si="1"/>
        <v>0</v>
      </c>
      <c r="J24" s="126">
        <f t="shared" si="1"/>
        <v>0</v>
      </c>
      <c r="K24" s="126">
        <f t="shared" si="1"/>
        <v>0</v>
      </c>
      <c r="L24" s="126">
        <f t="shared" si="1"/>
        <v>0</v>
      </c>
    </row>
    <row r="25" spans="1:12" x14ac:dyDescent="0.25">
      <c r="A25" s="177" t="s">
        <v>70</v>
      </c>
      <c r="B25" s="177" t="s">
        <v>659</v>
      </c>
      <c r="C25" s="177"/>
      <c r="D25" s="177">
        <v>255</v>
      </c>
      <c r="E25" s="177">
        <v>255</v>
      </c>
      <c r="F25" s="177"/>
      <c r="G25" s="177"/>
      <c r="H25" s="177"/>
      <c r="I25" s="177"/>
      <c r="J25" s="177"/>
      <c r="K25" s="177"/>
      <c r="L25" s="177"/>
    </row>
    <row r="26" spans="1:12" x14ac:dyDescent="0.25">
      <c r="A26" s="177" t="s">
        <v>73</v>
      </c>
      <c r="B26" s="177" t="s">
        <v>660</v>
      </c>
      <c r="C26" s="177"/>
      <c r="D26" s="177">
        <v>1100</v>
      </c>
      <c r="E26" s="177">
        <v>1050</v>
      </c>
      <c r="F26" s="177"/>
      <c r="G26" s="177"/>
      <c r="H26" s="177"/>
      <c r="I26" s="177"/>
      <c r="J26" s="177"/>
      <c r="K26" s="177"/>
      <c r="L26" s="177"/>
    </row>
    <row r="27" spans="1:12" x14ac:dyDescent="0.25">
      <c r="A27" s="177" t="s">
        <v>74</v>
      </c>
      <c r="B27" s="177" t="s">
        <v>661</v>
      </c>
      <c r="C27" s="177"/>
      <c r="D27" s="177">
        <v>250</v>
      </c>
      <c r="E27" s="177">
        <v>661</v>
      </c>
      <c r="F27" s="177"/>
      <c r="G27" s="177"/>
      <c r="H27" s="177"/>
      <c r="I27" s="177"/>
      <c r="J27" s="177"/>
      <c r="K27" s="177"/>
      <c r="L27" s="177"/>
    </row>
    <row r="28" spans="1:12" x14ac:dyDescent="0.25">
      <c r="A28" s="177" t="s">
        <v>86</v>
      </c>
      <c r="B28" s="177" t="s">
        <v>662</v>
      </c>
      <c r="C28" s="177"/>
      <c r="D28" s="177">
        <v>1000</v>
      </c>
      <c r="E28" s="177">
        <v>127</v>
      </c>
      <c r="F28" s="177"/>
      <c r="G28" s="177"/>
      <c r="H28" s="177"/>
      <c r="I28" s="177"/>
      <c r="J28" s="177"/>
      <c r="K28" s="177"/>
      <c r="L28" s="177"/>
    </row>
    <row r="29" spans="1:12" x14ac:dyDescent="0.25">
      <c r="A29" s="177" t="s">
        <v>79</v>
      </c>
      <c r="B29" s="177" t="s">
        <v>663</v>
      </c>
      <c r="C29" s="177"/>
      <c r="D29" s="177">
        <v>280</v>
      </c>
      <c r="E29" s="177">
        <v>280</v>
      </c>
      <c r="F29" s="177"/>
      <c r="G29" s="177"/>
      <c r="H29" s="177"/>
      <c r="I29" s="177"/>
      <c r="J29" s="177"/>
      <c r="K29" s="177"/>
      <c r="L29" s="177"/>
    </row>
    <row r="30" spans="1:12" x14ac:dyDescent="0.25">
      <c r="A30" s="177" t="s">
        <v>82</v>
      </c>
      <c r="B30" s="177" t="s">
        <v>664</v>
      </c>
      <c r="C30" s="177"/>
      <c r="D30" s="177">
        <v>299</v>
      </c>
      <c r="E30" s="177">
        <v>598</v>
      </c>
      <c r="F30" s="177"/>
      <c r="G30" s="177"/>
      <c r="H30" s="177"/>
      <c r="I30" s="177"/>
      <c r="J30" s="177"/>
      <c r="K30" s="177"/>
      <c r="L30" s="177"/>
    </row>
    <row r="31" spans="1:12" x14ac:dyDescent="0.25">
      <c r="A31" s="177" t="s">
        <v>85</v>
      </c>
      <c r="B31" s="177" t="s">
        <v>665</v>
      </c>
      <c r="C31" s="177"/>
      <c r="D31" s="177">
        <v>1817</v>
      </c>
      <c r="E31" s="177">
        <v>0</v>
      </c>
      <c r="F31" s="177"/>
      <c r="G31" s="177"/>
      <c r="H31" s="177"/>
      <c r="I31" s="177"/>
      <c r="J31" s="177"/>
      <c r="K31" s="177"/>
      <c r="L31" s="177"/>
    </row>
    <row r="32" spans="1:12" x14ac:dyDescent="0.25">
      <c r="A32" s="177" t="s">
        <v>634</v>
      </c>
      <c r="B32" s="177" t="s">
        <v>666</v>
      </c>
      <c r="C32" s="177"/>
      <c r="D32" s="177">
        <v>5200</v>
      </c>
      <c r="E32" s="177">
        <v>3058</v>
      </c>
      <c r="F32" s="177"/>
      <c r="G32" s="177"/>
      <c r="H32" s="177"/>
      <c r="I32" s="177"/>
      <c r="J32" s="177"/>
      <c r="K32" s="177"/>
      <c r="L32" s="177"/>
    </row>
    <row r="33" spans="1:12" x14ac:dyDescent="0.25">
      <c r="A33" s="177" t="s">
        <v>667</v>
      </c>
      <c r="B33" s="177" t="s">
        <v>668</v>
      </c>
      <c r="C33" s="177"/>
      <c r="D33" s="177">
        <v>2000</v>
      </c>
      <c r="E33" s="177">
        <v>0</v>
      </c>
      <c r="F33" s="177"/>
      <c r="G33" s="177"/>
      <c r="H33" s="177"/>
      <c r="I33" s="177"/>
      <c r="J33" s="177"/>
      <c r="K33" s="177"/>
      <c r="L33" s="177"/>
    </row>
    <row r="34" spans="1:12" x14ac:dyDescent="0.25">
      <c r="A34" s="177" t="s">
        <v>669</v>
      </c>
      <c r="B34" s="177" t="s">
        <v>670</v>
      </c>
      <c r="C34" s="177"/>
      <c r="D34" s="177">
        <v>100</v>
      </c>
      <c r="E34" s="177">
        <v>100</v>
      </c>
      <c r="F34" s="177"/>
      <c r="G34" s="177"/>
      <c r="H34" s="177"/>
      <c r="I34" s="177"/>
      <c r="J34" s="177"/>
      <c r="K34" s="177"/>
      <c r="L34" s="177"/>
    </row>
    <row r="35" spans="1:12" x14ac:dyDescent="0.25">
      <c r="A35" s="177" t="s">
        <v>671</v>
      </c>
      <c r="B35" s="177" t="s">
        <v>672</v>
      </c>
      <c r="C35" s="177"/>
      <c r="D35" s="177"/>
      <c r="E35" s="177">
        <v>741</v>
      </c>
      <c r="F35" s="177"/>
      <c r="G35" s="177"/>
      <c r="H35" s="177"/>
      <c r="I35" s="177"/>
      <c r="J35" s="177"/>
      <c r="K35" s="177"/>
      <c r="L35" s="177"/>
    </row>
    <row r="36" spans="1:12" x14ac:dyDescent="0.25">
      <c r="A36" s="177" t="s">
        <v>673</v>
      </c>
      <c r="B36" s="177" t="s">
        <v>674</v>
      </c>
      <c r="C36" s="177"/>
      <c r="D36" s="177"/>
      <c r="E36" s="177">
        <v>193</v>
      </c>
      <c r="F36" s="177"/>
      <c r="G36" s="177"/>
      <c r="H36" s="177"/>
      <c r="I36" s="177"/>
      <c r="J36" s="177"/>
      <c r="K36" s="177"/>
      <c r="L36" s="177"/>
    </row>
    <row r="37" spans="1:12" x14ac:dyDescent="0.25">
      <c r="A37" s="177" t="s">
        <v>675</v>
      </c>
      <c r="B37" s="177" t="s">
        <v>676</v>
      </c>
      <c r="C37" s="177"/>
      <c r="D37" s="177"/>
      <c r="E37" s="177">
        <v>430</v>
      </c>
      <c r="F37" s="177"/>
      <c r="G37" s="177"/>
      <c r="H37" s="177"/>
      <c r="I37" s="177"/>
      <c r="J37" s="177"/>
      <c r="K37" s="177"/>
      <c r="L37" s="177"/>
    </row>
    <row r="38" spans="1:12" x14ac:dyDescent="0.25">
      <c r="A38" s="177" t="s">
        <v>677</v>
      </c>
      <c r="B38" s="177" t="s">
        <v>678</v>
      </c>
      <c r="C38" s="177"/>
      <c r="D38" s="177"/>
      <c r="E38" s="177">
        <v>134</v>
      </c>
      <c r="F38" s="177"/>
      <c r="G38" s="177"/>
      <c r="H38" s="177"/>
      <c r="I38" s="177"/>
      <c r="J38" s="177"/>
      <c r="K38" s="177"/>
      <c r="L38" s="177"/>
    </row>
    <row r="39" spans="1:12" ht="13.5" customHeight="1" x14ac:dyDescent="0.25">
      <c r="A39" s="177" t="s">
        <v>679</v>
      </c>
      <c r="B39" s="177" t="s">
        <v>680</v>
      </c>
      <c r="C39" s="177"/>
      <c r="D39" s="177"/>
      <c r="E39" s="177">
        <v>135</v>
      </c>
      <c r="F39" s="177"/>
      <c r="G39" s="177"/>
      <c r="H39" s="177"/>
      <c r="I39" s="177"/>
      <c r="J39" s="177"/>
      <c r="K39" s="177"/>
      <c r="L39" s="177"/>
    </row>
    <row r="40" spans="1:12" x14ac:dyDescent="0.25">
      <c r="A40" s="177" t="s">
        <v>681</v>
      </c>
      <c r="B40" s="177" t="s">
        <v>682</v>
      </c>
      <c r="C40" s="177"/>
      <c r="D40" s="177"/>
      <c r="E40" s="177">
        <v>134</v>
      </c>
      <c r="F40" s="177"/>
      <c r="G40" s="177"/>
      <c r="H40" s="177"/>
      <c r="I40" s="177"/>
      <c r="J40" s="177"/>
      <c r="K40" s="177"/>
      <c r="L40" s="177"/>
    </row>
    <row r="41" spans="1:12" x14ac:dyDescent="0.25">
      <c r="A41" s="177" t="s">
        <v>683</v>
      </c>
      <c r="B41" s="177" t="s">
        <v>684</v>
      </c>
      <c r="C41" s="107">
        <v>5000</v>
      </c>
      <c r="D41" s="107">
        <v>2822</v>
      </c>
      <c r="E41" s="107">
        <v>2178</v>
      </c>
      <c r="F41" s="107">
        <v>2178</v>
      </c>
      <c r="G41" s="177"/>
      <c r="H41" s="177"/>
      <c r="I41" s="177"/>
      <c r="J41" s="177"/>
      <c r="K41" s="177"/>
      <c r="L41" s="177"/>
    </row>
    <row r="42" spans="1:12" ht="28.5" customHeight="1" x14ac:dyDescent="0.25">
      <c r="A42" s="177" t="s">
        <v>685</v>
      </c>
      <c r="B42" s="126" t="s">
        <v>90</v>
      </c>
      <c r="C42" s="126">
        <v>8570</v>
      </c>
      <c r="D42" s="126">
        <f>SUM(D7+D19+D24)</f>
        <v>25007</v>
      </c>
      <c r="E42" s="126">
        <f>E7+E19+E24</f>
        <v>27768</v>
      </c>
      <c r="F42" s="126"/>
      <c r="G42" s="126"/>
      <c r="H42" s="126"/>
      <c r="I42" s="126"/>
      <c r="J42" s="177"/>
      <c r="K42" s="177"/>
      <c r="L42" s="177"/>
    </row>
    <row r="43" spans="1:12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</row>
  </sheetData>
  <mergeCells count="3">
    <mergeCell ref="A1:L1"/>
    <mergeCell ref="A2:L2"/>
    <mergeCell ref="A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M1" sqref="M1"/>
    </sheetView>
  </sheetViews>
  <sheetFormatPr defaultRowHeight="15" x14ac:dyDescent="0.25"/>
  <cols>
    <col min="1" max="1" width="3.85546875" customWidth="1"/>
    <col min="2" max="2" width="29.7109375" customWidth="1"/>
    <col min="3" max="3" width="8.42578125" customWidth="1"/>
    <col min="4" max="4" width="10.42578125" customWidth="1"/>
    <col min="5" max="5" width="9.140625" customWidth="1"/>
    <col min="6" max="12" width="9.140625" hidden="1" customWidth="1"/>
    <col min="257" max="257" width="3.85546875" customWidth="1"/>
    <col min="258" max="258" width="29.7109375" customWidth="1"/>
    <col min="259" max="259" width="8.42578125" customWidth="1"/>
    <col min="260" max="260" width="10.42578125" customWidth="1"/>
    <col min="261" max="261" width="9.140625" customWidth="1"/>
    <col min="262" max="268" width="0" hidden="1" customWidth="1"/>
    <col min="513" max="513" width="3.85546875" customWidth="1"/>
    <col min="514" max="514" width="29.7109375" customWidth="1"/>
    <col min="515" max="515" width="8.42578125" customWidth="1"/>
    <col min="516" max="516" width="10.42578125" customWidth="1"/>
    <col min="517" max="517" width="9.140625" customWidth="1"/>
    <col min="518" max="524" width="0" hidden="1" customWidth="1"/>
    <col min="769" max="769" width="3.85546875" customWidth="1"/>
    <col min="770" max="770" width="29.7109375" customWidth="1"/>
    <col min="771" max="771" width="8.42578125" customWidth="1"/>
    <col min="772" max="772" width="10.42578125" customWidth="1"/>
    <col min="773" max="773" width="9.140625" customWidth="1"/>
    <col min="774" max="780" width="0" hidden="1" customWidth="1"/>
    <col min="1025" max="1025" width="3.85546875" customWidth="1"/>
    <col min="1026" max="1026" width="29.7109375" customWidth="1"/>
    <col min="1027" max="1027" width="8.42578125" customWidth="1"/>
    <col min="1028" max="1028" width="10.42578125" customWidth="1"/>
    <col min="1029" max="1029" width="9.140625" customWidth="1"/>
    <col min="1030" max="1036" width="0" hidden="1" customWidth="1"/>
    <col min="1281" max="1281" width="3.85546875" customWidth="1"/>
    <col min="1282" max="1282" width="29.7109375" customWidth="1"/>
    <col min="1283" max="1283" width="8.42578125" customWidth="1"/>
    <col min="1284" max="1284" width="10.42578125" customWidth="1"/>
    <col min="1285" max="1285" width="9.140625" customWidth="1"/>
    <col min="1286" max="1292" width="0" hidden="1" customWidth="1"/>
    <col min="1537" max="1537" width="3.85546875" customWidth="1"/>
    <col min="1538" max="1538" width="29.7109375" customWidth="1"/>
    <col min="1539" max="1539" width="8.42578125" customWidth="1"/>
    <col min="1540" max="1540" width="10.42578125" customWidth="1"/>
    <col min="1541" max="1541" width="9.140625" customWidth="1"/>
    <col min="1542" max="1548" width="0" hidden="1" customWidth="1"/>
    <col min="1793" max="1793" width="3.85546875" customWidth="1"/>
    <col min="1794" max="1794" width="29.7109375" customWidth="1"/>
    <col min="1795" max="1795" width="8.42578125" customWidth="1"/>
    <col min="1796" max="1796" width="10.42578125" customWidth="1"/>
    <col min="1797" max="1797" width="9.140625" customWidth="1"/>
    <col min="1798" max="1804" width="0" hidden="1" customWidth="1"/>
    <col min="2049" max="2049" width="3.85546875" customWidth="1"/>
    <col min="2050" max="2050" width="29.7109375" customWidth="1"/>
    <col min="2051" max="2051" width="8.42578125" customWidth="1"/>
    <col min="2052" max="2052" width="10.42578125" customWidth="1"/>
    <col min="2053" max="2053" width="9.140625" customWidth="1"/>
    <col min="2054" max="2060" width="0" hidden="1" customWidth="1"/>
    <col min="2305" max="2305" width="3.85546875" customWidth="1"/>
    <col min="2306" max="2306" width="29.7109375" customWidth="1"/>
    <col min="2307" max="2307" width="8.42578125" customWidth="1"/>
    <col min="2308" max="2308" width="10.42578125" customWidth="1"/>
    <col min="2309" max="2309" width="9.140625" customWidth="1"/>
    <col min="2310" max="2316" width="0" hidden="1" customWidth="1"/>
    <col min="2561" max="2561" width="3.85546875" customWidth="1"/>
    <col min="2562" max="2562" width="29.7109375" customWidth="1"/>
    <col min="2563" max="2563" width="8.42578125" customWidth="1"/>
    <col min="2564" max="2564" width="10.42578125" customWidth="1"/>
    <col min="2565" max="2565" width="9.140625" customWidth="1"/>
    <col min="2566" max="2572" width="0" hidden="1" customWidth="1"/>
    <col min="2817" max="2817" width="3.85546875" customWidth="1"/>
    <col min="2818" max="2818" width="29.7109375" customWidth="1"/>
    <col min="2819" max="2819" width="8.42578125" customWidth="1"/>
    <col min="2820" max="2820" width="10.42578125" customWidth="1"/>
    <col min="2821" max="2821" width="9.140625" customWidth="1"/>
    <col min="2822" max="2828" width="0" hidden="1" customWidth="1"/>
    <col min="3073" max="3073" width="3.85546875" customWidth="1"/>
    <col min="3074" max="3074" width="29.7109375" customWidth="1"/>
    <col min="3075" max="3075" width="8.42578125" customWidth="1"/>
    <col min="3076" max="3076" width="10.42578125" customWidth="1"/>
    <col min="3077" max="3077" width="9.140625" customWidth="1"/>
    <col min="3078" max="3084" width="0" hidden="1" customWidth="1"/>
    <col min="3329" max="3329" width="3.85546875" customWidth="1"/>
    <col min="3330" max="3330" width="29.7109375" customWidth="1"/>
    <col min="3331" max="3331" width="8.42578125" customWidth="1"/>
    <col min="3332" max="3332" width="10.42578125" customWidth="1"/>
    <col min="3333" max="3333" width="9.140625" customWidth="1"/>
    <col min="3334" max="3340" width="0" hidden="1" customWidth="1"/>
    <col min="3585" max="3585" width="3.85546875" customWidth="1"/>
    <col min="3586" max="3586" width="29.7109375" customWidth="1"/>
    <col min="3587" max="3587" width="8.42578125" customWidth="1"/>
    <col min="3588" max="3588" width="10.42578125" customWidth="1"/>
    <col min="3589" max="3589" width="9.140625" customWidth="1"/>
    <col min="3590" max="3596" width="0" hidden="1" customWidth="1"/>
    <col min="3841" max="3841" width="3.85546875" customWidth="1"/>
    <col min="3842" max="3842" width="29.7109375" customWidth="1"/>
    <col min="3843" max="3843" width="8.42578125" customWidth="1"/>
    <col min="3844" max="3844" width="10.42578125" customWidth="1"/>
    <col min="3845" max="3845" width="9.140625" customWidth="1"/>
    <col min="3846" max="3852" width="0" hidden="1" customWidth="1"/>
    <col min="4097" max="4097" width="3.85546875" customWidth="1"/>
    <col min="4098" max="4098" width="29.7109375" customWidth="1"/>
    <col min="4099" max="4099" width="8.42578125" customWidth="1"/>
    <col min="4100" max="4100" width="10.42578125" customWidth="1"/>
    <col min="4101" max="4101" width="9.140625" customWidth="1"/>
    <col min="4102" max="4108" width="0" hidden="1" customWidth="1"/>
    <col min="4353" max="4353" width="3.85546875" customWidth="1"/>
    <col min="4354" max="4354" width="29.7109375" customWidth="1"/>
    <col min="4355" max="4355" width="8.42578125" customWidth="1"/>
    <col min="4356" max="4356" width="10.42578125" customWidth="1"/>
    <col min="4357" max="4357" width="9.140625" customWidth="1"/>
    <col min="4358" max="4364" width="0" hidden="1" customWidth="1"/>
    <col min="4609" max="4609" width="3.85546875" customWidth="1"/>
    <col min="4610" max="4610" width="29.7109375" customWidth="1"/>
    <col min="4611" max="4611" width="8.42578125" customWidth="1"/>
    <col min="4612" max="4612" width="10.42578125" customWidth="1"/>
    <col min="4613" max="4613" width="9.140625" customWidth="1"/>
    <col min="4614" max="4620" width="0" hidden="1" customWidth="1"/>
    <col min="4865" max="4865" width="3.85546875" customWidth="1"/>
    <col min="4866" max="4866" width="29.7109375" customWidth="1"/>
    <col min="4867" max="4867" width="8.42578125" customWidth="1"/>
    <col min="4868" max="4868" width="10.42578125" customWidth="1"/>
    <col min="4869" max="4869" width="9.140625" customWidth="1"/>
    <col min="4870" max="4876" width="0" hidden="1" customWidth="1"/>
    <col min="5121" max="5121" width="3.85546875" customWidth="1"/>
    <col min="5122" max="5122" width="29.7109375" customWidth="1"/>
    <col min="5123" max="5123" width="8.42578125" customWidth="1"/>
    <col min="5124" max="5124" width="10.42578125" customWidth="1"/>
    <col min="5125" max="5125" width="9.140625" customWidth="1"/>
    <col min="5126" max="5132" width="0" hidden="1" customWidth="1"/>
    <col min="5377" max="5377" width="3.85546875" customWidth="1"/>
    <col min="5378" max="5378" width="29.7109375" customWidth="1"/>
    <col min="5379" max="5379" width="8.42578125" customWidth="1"/>
    <col min="5380" max="5380" width="10.42578125" customWidth="1"/>
    <col min="5381" max="5381" width="9.140625" customWidth="1"/>
    <col min="5382" max="5388" width="0" hidden="1" customWidth="1"/>
    <col min="5633" max="5633" width="3.85546875" customWidth="1"/>
    <col min="5634" max="5634" width="29.7109375" customWidth="1"/>
    <col min="5635" max="5635" width="8.42578125" customWidth="1"/>
    <col min="5636" max="5636" width="10.42578125" customWidth="1"/>
    <col min="5637" max="5637" width="9.140625" customWidth="1"/>
    <col min="5638" max="5644" width="0" hidden="1" customWidth="1"/>
    <col min="5889" max="5889" width="3.85546875" customWidth="1"/>
    <col min="5890" max="5890" width="29.7109375" customWidth="1"/>
    <col min="5891" max="5891" width="8.42578125" customWidth="1"/>
    <col min="5892" max="5892" width="10.42578125" customWidth="1"/>
    <col min="5893" max="5893" width="9.140625" customWidth="1"/>
    <col min="5894" max="5900" width="0" hidden="1" customWidth="1"/>
    <col min="6145" max="6145" width="3.85546875" customWidth="1"/>
    <col min="6146" max="6146" width="29.7109375" customWidth="1"/>
    <col min="6147" max="6147" width="8.42578125" customWidth="1"/>
    <col min="6148" max="6148" width="10.42578125" customWidth="1"/>
    <col min="6149" max="6149" width="9.140625" customWidth="1"/>
    <col min="6150" max="6156" width="0" hidden="1" customWidth="1"/>
    <col min="6401" max="6401" width="3.85546875" customWidth="1"/>
    <col min="6402" max="6402" width="29.7109375" customWidth="1"/>
    <col min="6403" max="6403" width="8.42578125" customWidth="1"/>
    <col min="6404" max="6404" width="10.42578125" customWidth="1"/>
    <col min="6405" max="6405" width="9.140625" customWidth="1"/>
    <col min="6406" max="6412" width="0" hidden="1" customWidth="1"/>
    <col min="6657" max="6657" width="3.85546875" customWidth="1"/>
    <col min="6658" max="6658" width="29.7109375" customWidth="1"/>
    <col min="6659" max="6659" width="8.42578125" customWidth="1"/>
    <col min="6660" max="6660" width="10.42578125" customWidth="1"/>
    <col min="6661" max="6661" width="9.140625" customWidth="1"/>
    <col min="6662" max="6668" width="0" hidden="1" customWidth="1"/>
    <col min="6913" max="6913" width="3.85546875" customWidth="1"/>
    <col min="6914" max="6914" width="29.7109375" customWidth="1"/>
    <col min="6915" max="6915" width="8.42578125" customWidth="1"/>
    <col min="6916" max="6916" width="10.42578125" customWidth="1"/>
    <col min="6917" max="6917" width="9.140625" customWidth="1"/>
    <col min="6918" max="6924" width="0" hidden="1" customWidth="1"/>
    <col min="7169" max="7169" width="3.85546875" customWidth="1"/>
    <col min="7170" max="7170" width="29.7109375" customWidth="1"/>
    <col min="7171" max="7171" width="8.42578125" customWidth="1"/>
    <col min="7172" max="7172" width="10.42578125" customWidth="1"/>
    <col min="7173" max="7173" width="9.140625" customWidth="1"/>
    <col min="7174" max="7180" width="0" hidden="1" customWidth="1"/>
    <col min="7425" max="7425" width="3.85546875" customWidth="1"/>
    <col min="7426" max="7426" width="29.7109375" customWidth="1"/>
    <col min="7427" max="7427" width="8.42578125" customWidth="1"/>
    <col min="7428" max="7428" width="10.42578125" customWidth="1"/>
    <col min="7429" max="7429" width="9.140625" customWidth="1"/>
    <col min="7430" max="7436" width="0" hidden="1" customWidth="1"/>
    <col min="7681" max="7681" width="3.85546875" customWidth="1"/>
    <col min="7682" max="7682" width="29.7109375" customWidth="1"/>
    <col min="7683" max="7683" width="8.42578125" customWidth="1"/>
    <col min="7684" max="7684" width="10.42578125" customWidth="1"/>
    <col min="7685" max="7685" width="9.140625" customWidth="1"/>
    <col min="7686" max="7692" width="0" hidden="1" customWidth="1"/>
    <col min="7937" max="7937" width="3.85546875" customWidth="1"/>
    <col min="7938" max="7938" width="29.7109375" customWidth="1"/>
    <col min="7939" max="7939" width="8.42578125" customWidth="1"/>
    <col min="7940" max="7940" width="10.42578125" customWidth="1"/>
    <col min="7941" max="7941" width="9.140625" customWidth="1"/>
    <col min="7942" max="7948" width="0" hidden="1" customWidth="1"/>
    <col min="8193" max="8193" width="3.85546875" customWidth="1"/>
    <col min="8194" max="8194" width="29.7109375" customWidth="1"/>
    <col min="8195" max="8195" width="8.42578125" customWidth="1"/>
    <col min="8196" max="8196" width="10.42578125" customWidth="1"/>
    <col min="8197" max="8197" width="9.140625" customWidth="1"/>
    <col min="8198" max="8204" width="0" hidden="1" customWidth="1"/>
    <col min="8449" max="8449" width="3.85546875" customWidth="1"/>
    <col min="8450" max="8450" width="29.7109375" customWidth="1"/>
    <col min="8451" max="8451" width="8.42578125" customWidth="1"/>
    <col min="8452" max="8452" width="10.42578125" customWidth="1"/>
    <col min="8453" max="8453" width="9.140625" customWidth="1"/>
    <col min="8454" max="8460" width="0" hidden="1" customWidth="1"/>
    <col min="8705" max="8705" width="3.85546875" customWidth="1"/>
    <col min="8706" max="8706" width="29.7109375" customWidth="1"/>
    <col min="8707" max="8707" width="8.42578125" customWidth="1"/>
    <col min="8708" max="8708" width="10.42578125" customWidth="1"/>
    <col min="8709" max="8709" width="9.140625" customWidth="1"/>
    <col min="8710" max="8716" width="0" hidden="1" customWidth="1"/>
    <col min="8961" max="8961" width="3.85546875" customWidth="1"/>
    <col min="8962" max="8962" width="29.7109375" customWidth="1"/>
    <col min="8963" max="8963" width="8.42578125" customWidth="1"/>
    <col min="8964" max="8964" width="10.42578125" customWidth="1"/>
    <col min="8965" max="8965" width="9.140625" customWidth="1"/>
    <col min="8966" max="8972" width="0" hidden="1" customWidth="1"/>
    <col min="9217" max="9217" width="3.85546875" customWidth="1"/>
    <col min="9218" max="9218" width="29.7109375" customWidth="1"/>
    <col min="9219" max="9219" width="8.42578125" customWidth="1"/>
    <col min="9220" max="9220" width="10.42578125" customWidth="1"/>
    <col min="9221" max="9221" width="9.140625" customWidth="1"/>
    <col min="9222" max="9228" width="0" hidden="1" customWidth="1"/>
    <col min="9473" max="9473" width="3.85546875" customWidth="1"/>
    <col min="9474" max="9474" width="29.7109375" customWidth="1"/>
    <col min="9475" max="9475" width="8.42578125" customWidth="1"/>
    <col min="9476" max="9476" width="10.42578125" customWidth="1"/>
    <col min="9477" max="9477" width="9.140625" customWidth="1"/>
    <col min="9478" max="9484" width="0" hidden="1" customWidth="1"/>
    <col min="9729" max="9729" width="3.85546875" customWidth="1"/>
    <col min="9730" max="9730" width="29.7109375" customWidth="1"/>
    <col min="9731" max="9731" width="8.42578125" customWidth="1"/>
    <col min="9732" max="9732" width="10.42578125" customWidth="1"/>
    <col min="9733" max="9733" width="9.140625" customWidth="1"/>
    <col min="9734" max="9740" width="0" hidden="1" customWidth="1"/>
    <col min="9985" max="9985" width="3.85546875" customWidth="1"/>
    <col min="9986" max="9986" width="29.7109375" customWidth="1"/>
    <col min="9987" max="9987" width="8.42578125" customWidth="1"/>
    <col min="9988" max="9988" width="10.42578125" customWidth="1"/>
    <col min="9989" max="9989" width="9.140625" customWidth="1"/>
    <col min="9990" max="9996" width="0" hidden="1" customWidth="1"/>
    <col min="10241" max="10241" width="3.85546875" customWidth="1"/>
    <col min="10242" max="10242" width="29.7109375" customWidth="1"/>
    <col min="10243" max="10243" width="8.42578125" customWidth="1"/>
    <col min="10244" max="10244" width="10.42578125" customWidth="1"/>
    <col min="10245" max="10245" width="9.140625" customWidth="1"/>
    <col min="10246" max="10252" width="0" hidden="1" customWidth="1"/>
    <col min="10497" max="10497" width="3.85546875" customWidth="1"/>
    <col min="10498" max="10498" width="29.7109375" customWidth="1"/>
    <col min="10499" max="10499" width="8.42578125" customWidth="1"/>
    <col min="10500" max="10500" width="10.42578125" customWidth="1"/>
    <col min="10501" max="10501" width="9.140625" customWidth="1"/>
    <col min="10502" max="10508" width="0" hidden="1" customWidth="1"/>
    <col min="10753" max="10753" width="3.85546875" customWidth="1"/>
    <col min="10754" max="10754" width="29.7109375" customWidth="1"/>
    <col min="10755" max="10755" width="8.42578125" customWidth="1"/>
    <col min="10756" max="10756" width="10.42578125" customWidth="1"/>
    <col min="10757" max="10757" width="9.140625" customWidth="1"/>
    <col min="10758" max="10764" width="0" hidden="1" customWidth="1"/>
    <col min="11009" max="11009" width="3.85546875" customWidth="1"/>
    <col min="11010" max="11010" width="29.7109375" customWidth="1"/>
    <col min="11011" max="11011" width="8.42578125" customWidth="1"/>
    <col min="11012" max="11012" width="10.42578125" customWidth="1"/>
    <col min="11013" max="11013" width="9.140625" customWidth="1"/>
    <col min="11014" max="11020" width="0" hidden="1" customWidth="1"/>
    <col min="11265" max="11265" width="3.85546875" customWidth="1"/>
    <col min="11266" max="11266" width="29.7109375" customWidth="1"/>
    <col min="11267" max="11267" width="8.42578125" customWidth="1"/>
    <col min="11268" max="11268" width="10.42578125" customWidth="1"/>
    <col min="11269" max="11269" width="9.140625" customWidth="1"/>
    <col min="11270" max="11276" width="0" hidden="1" customWidth="1"/>
    <col min="11521" max="11521" width="3.85546875" customWidth="1"/>
    <col min="11522" max="11522" width="29.7109375" customWidth="1"/>
    <col min="11523" max="11523" width="8.42578125" customWidth="1"/>
    <col min="11524" max="11524" width="10.42578125" customWidth="1"/>
    <col min="11525" max="11525" width="9.140625" customWidth="1"/>
    <col min="11526" max="11532" width="0" hidden="1" customWidth="1"/>
    <col min="11777" max="11777" width="3.85546875" customWidth="1"/>
    <col min="11778" max="11778" width="29.7109375" customWidth="1"/>
    <col min="11779" max="11779" width="8.42578125" customWidth="1"/>
    <col min="11780" max="11780" width="10.42578125" customWidth="1"/>
    <col min="11781" max="11781" width="9.140625" customWidth="1"/>
    <col min="11782" max="11788" width="0" hidden="1" customWidth="1"/>
    <col min="12033" max="12033" width="3.85546875" customWidth="1"/>
    <col min="12034" max="12034" width="29.7109375" customWidth="1"/>
    <col min="12035" max="12035" width="8.42578125" customWidth="1"/>
    <col min="12036" max="12036" width="10.42578125" customWidth="1"/>
    <col min="12037" max="12037" width="9.140625" customWidth="1"/>
    <col min="12038" max="12044" width="0" hidden="1" customWidth="1"/>
    <col min="12289" max="12289" width="3.85546875" customWidth="1"/>
    <col min="12290" max="12290" width="29.7109375" customWidth="1"/>
    <col min="12291" max="12291" width="8.42578125" customWidth="1"/>
    <col min="12292" max="12292" width="10.42578125" customWidth="1"/>
    <col min="12293" max="12293" width="9.140625" customWidth="1"/>
    <col min="12294" max="12300" width="0" hidden="1" customWidth="1"/>
    <col min="12545" max="12545" width="3.85546875" customWidth="1"/>
    <col min="12546" max="12546" width="29.7109375" customWidth="1"/>
    <col min="12547" max="12547" width="8.42578125" customWidth="1"/>
    <col min="12548" max="12548" width="10.42578125" customWidth="1"/>
    <col min="12549" max="12549" width="9.140625" customWidth="1"/>
    <col min="12550" max="12556" width="0" hidden="1" customWidth="1"/>
    <col min="12801" max="12801" width="3.85546875" customWidth="1"/>
    <col min="12802" max="12802" width="29.7109375" customWidth="1"/>
    <col min="12803" max="12803" width="8.42578125" customWidth="1"/>
    <col min="12804" max="12804" width="10.42578125" customWidth="1"/>
    <col min="12805" max="12805" width="9.140625" customWidth="1"/>
    <col min="12806" max="12812" width="0" hidden="1" customWidth="1"/>
    <col min="13057" max="13057" width="3.85546875" customWidth="1"/>
    <col min="13058" max="13058" width="29.7109375" customWidth="1"/>
    <col min="13059" max="13059" width="8.42578125" customWidth="1"/>
    <col min="13060" max="13060" width="10.42578125" customWidth="1"/>
    <col min="13061" max="13061" width="9.140625" customWidth="1"/>
    <col min="13062" max="13068" width="0" hidden="1" customWidth="1"/>
    <col min="13313" max="13313" width="3.85546875" customWidth="1"/>
    <col min="13314" max="13314" width="29.7109375" customWidth="1"/>
    <col min="13315" max="13315" width="8.42578125" customWidth="1"/>
    <col min="13316" max="13316" width="10.42578125" customWidth="1"/>
    <col min="13317" max="13317" width="9.140625" customWidth="1"/>
    <col min="13318" max="13324" width="0" hidden="1" customWidth="1"/>
    <col min="13569" max="13569" width="3.85546875" customWidth="1"/>
    <col min="13570" max="13570" width="29.7109375" customWidth="1"/>
    <col min="13571" max="13571" width="8.42578125" customWidth="1"/>
    <col min="13572" max="13572" width="10.42578125" customWidth="1"/>
    <col min="13573" max="13573" width="9.140625" customWidth="1"/>
    <col min="13574" max="13580" width="0" hidden="1" customWidth="1"/>
    <col min="13825" max="13825" width="3.85546875" customWidth="1"/>
    <col min="13826" max="13826" width="29.7109375" customWidth="1"/>
    <col min="13827" max="13827" width="8.42578125" customWidth="1"/>
    <col min="13828" max="13828" width="10.42578125" customWidth="1"/>
    <col min="13829" max="13829" width="9.140625" customWidth="1"/>
    <col min="13830" max="13836" width="0" hidden="1" customWidth="1"/>
    <col min="14081" max="14081" width="3.85546875" customWidth="1"/>
    <col min="14082" max="14082" width="29.7109375" customWidth="1"/>
    <col min="14083" max="14083" width="8.42578125" customWidth="1"/>
    <col min="14084" max="14084" width="10.42578125" customWidth="1"/>
    <col min="14085" max="14085" width="9.140625" customWidth="1"/>
    <col min="14086" max="14092" width="0" hidden="1" customWidth="1"/>
    <col min="14337" max="14337" width="3.85546875" customWidth="1"/>
    <col min="14338" max="14338" width="29.7109375" customWidth="1"/>
    <col min="14339" max="14339" width="8.42578125" customWidth="1"/>
    <col min="14340" max="14340" width="10.42578125" customWidth="1"/>
    <col min="14341" max="14341" width="9.140625" customWidth="1"/>
    <col min="14342" max="14348" width="0" hidden="1" customWidth="1"/>
    <col min="14593" max="14593" width="3.85546875" customWidth="1"/>
    <col min="14594" max="14594" width="29.7109375" customWidth="1"/>
    <col min="14595" max="14595" width="8.42578125" customWidth="1"/>
    <col min="14596" max="14596" width="10.42578125" customWidth="1"/>
    <col min="14597" max="14597" width="9.140625" customWidth="1"/>
    <col min="14598" max="14604" width="0" hidden="1" customWidth="1"/>
    <col min="14849" max="14849" width="3.85546875" customWidth="1"/>
    <col min="14850" max="14850" width="29.7109375" customWidth="1"/>
    <col min="14851" max="14851" width="8.42578125" customWidth="1"/>
    <col min="14852" max="14852" width="10.42578125" customWidth="1"/>
    <col min="14853" max="14853" width="9.140625" customWidth="1"/>
    <col min="14854" max="14860" width="0" hidden="1" customWidth="1"/>
    <col min="15105" max="15105" width="3.85546875" customWidth="1"/>
    <col min="15106" max="15106" width="29.7109375" customWidth="1"/>
    <col min="15107" max="15107" width="8.42578125" customWidth="1"/>
    <col min="15108" max="15108" width="10.42578125" customWidth="1"/>
    <col min="15109" max="15109" width="9.140625" customWidth="1"/>
    <col min="15110" max="15116" width="0" hidden="1" customWidth="1"/>
    <col min="15361" max="15361" width="3.85546875" customWidth="1"/>
    <col min="15362" max="15362" width="29.7109375" customWidth="1"/>
    <col min="15363" max="15363" width="8.42578125" customWidth="1"/>
    <col min="15364" max="15364" width="10.42578125" customWidth="1"/>
    <col min="15365" max="15365" width="9.140625" customWidth="1"/>
    <col min="15366" max="15372" width="0" hidden="1" customWidth="1"/>
    <col min="15617" max="15617" width="3.85546875" customWidth="1"/>
    <col min="15618" max="15618" width="29.7109375" customWidth="1"/>
    <col min="15619" max="15619" width="8.42578125" customWidth="1"/>
    <col min="15620" max="15620" width="10.42578125" customWidth="1"/>
    <col min="15621" max="15621" width="9.140625" customWidth="1"/>
    <col min="15622" max="15628" width="0" hidden="1" customWidth="1"/>
    <col min="15873" max="15873" width="3.85546875" customWidth="1"/>
    <col min="15874" max="15874" width="29.7109375" customWidth="1"/>
    <col min="15875" max="15875" width="8.42578125" customWidth="1"/>
    <col min="15876" max="15876" width="10.42578125" customWidth="1"/>
    <col min="15877" max="15877" width="9.140625" customWidth="1"/>
    <col min="15878" max="15884" width="0" hidden="1" customWidth="1"/>
    <col min="16129" max="16129" width="3.85546875" customWidth="1"/>
    <col min="16130" max="16130" width="29.7109375" customWidth="1"/>
    <col min="16131" max="16131" width="8.42578125" customWidth="1"/>
    <col min="16132" max="16132" width="10.42578125" customWidth="1"/>
    <col min="16133" max="16133" width="9.140625" customWidth="1"/>
    <col min="16134" max="16140" width="0" hidden="1" customWidth="1"/>
  </cols>
  <sheetData>
    <row r="1" spans="1:12" s="150" customFormat="1" x14ac:dyDescent="0.25">
      <c r="A1" s="204" t="s">
        <v>691</v>
      </c>
      <c r="B1" s="204"/>
      <c r="C1" s="204"/>
      <c r="D1" s="204"/>
      <c r="E1" s="204"/>
      <c r="F1" s="204"/>
      <c r="G1" s="204"/>
      <c r="H1" s="204"/>
      <c r="I1" s="195"/>
      <c r="J1" s="195"/>
      <c r="K1" s="195"/>
      <c r="L1" s="195"/>
    </row>
    <row r="2" spans="1:12" x14ac:dyDescent="0.25">
      <c r="A2" s="207" t="s">
        <v>395</v>
      </c>
      <c r="B2" s="208"/>
      <c r="C2" s="208"/>
      <c r="D2" s="208"/>
      <c r="E2" s="208"/>
      <c r="F2" s="209"/>
      <c r="G2" s="209"/>
      <c r="H2" s="209"/>
      <c r="I2" s="209"/>
      <c r="J2" s="209"/>
      <c r="K2" s="209"/>
      <c r="L2" s="209"/>
    </row>
    <row r="3" spans="1:12" x14ac:dyDescent="0.25">
      <c r="A3" s="94"/>
      <c r="B3" s="94"/>
      <c r="C3" s="94"/>
      <c r="D3" s="94"/>
      <c r="E3" s="94"/>
      <c r="F3" s="94"/>
      <c r="G3" s="94"/>
      <c r="H3" s="94"/>
      <c r="I3" s="94"/>
      <c r="J3" s="174"/>
      <c r="K3" s="174"/>
      <c r="L3" s="174"/>
    </row>
    <row r="4" spans="1:12" x14ac:dyDescent="0.25">
      <c r="A4" s="207" t="s">
        <v>687</v>
      </c>
      <c r="B4" s="208"/>
      <c r="C4" s="208"/>
      <c r="D4" s="208"/>
      <c r="E4" s="208"/>
      <c r="F4" s="209"/>
      <c r="G4" s="209"/>
      <c r="H4" s="209"/>
      <c r="I4" s="209"/>
      <c r="J4" s="209"/>
      <c r="K4" s="209"/>
      <c r="L4" s="209"/>
    </row>
    <row r="5" spans="1:12" ht="31.5" customHeight="1" x14ac:dyDescent="0.25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 ht="43.5" x14ac:dyDescent="0.25">
      <c r="A6" s="182" t="s">
        <v>13</v>
      </c>
      <c r="B6" s="97" t="s">
        <v>637</v>
      </c>
      <c r="C6" s="97" t="s">
        <v>631</v>
      </c>
      <c r="D6" s="97" t="s">
        <v>638</v>
      </c>
      <c r="E6" s="176" t="s">
        <v>705</v>
      </c>
      <c r="F6" s="176" t="s">
        <v>639</v>
      </c>
      <c r="G6" s="176" t="s">
        <v>640</v>
      </c>
      <c r="H6" s="176" t="s">
        <v>641</v>
      </c>
      <c r="I6" s="176" t="s">
        <v>348</v>
      </c>
      <c r="J6" s="176" t="s">
        <v>639</v>
      </c>
      <c r="K6" s="176" t="s">
        <v>640</v>
      </c>
      <c r="L6" s="176" t="s">
        <v>641</v>
      </c>
    </row>
    <row r="7" spans="1:12" x14ac:dyDescent="0.25">
      <c r="A7" s="175" t="s">
        <v>19</v>
      </c>
      <c r="B7" s="177" t="s">
        <v>688</v>
      </c>
      <c r="C7" s="177"/>
      <c r="D7" s="177">
        <v>1686</v>
      </c>
      <c r="E7" s="177">
        <v>1686</v>
      </c>
      <c r="F7" s="177"/>
      <c r="G7" s="177"/>
      <c r="H7" s="177"/>
      <c r="I7" s="177"/>
      <c r="J7" s="177"/>
      <c r="K7" s="177"/>
      <c r="L7" s="177"/>
    </row>
    <row r="8" spans="1:12" x14ac:dyDescent="0.25">
      <c r="A8" s="175">
        <v>2</v>
      </c>
      <c r="B8" s="177" t="s">
        <v>689</v>
      </c>
      <c r="C8" s="177"/>
      <c r="D8" s="177"/>
      <c r="E8" s="177">
        <v>212</v>
      </c>
      <c r="F8" s="177"/>
      <c r="G8" s="177"/>
      <c r="H8" s="177"/>
      <c r="I8" s="177"/>
      <c r="J8" s="177"/>
      <c r="K8" s="177"/>
      <c r="L8" s="177"/>
    </row>
    <row r="9" spans="1:12" x14ac:dyDescent="0.25">
      <c r="A9" s="175">
        <v>3</v>
      </c>
      <c r="B9" s="177" t="s">
        <v>690</v>
      </c>
      <c r="C9" s="177"/>
      <c r="D9" s="177"/>
      <c r="E9" s="177">
        <v>950</v>
      </c>
      <c r="F9" s="177"/>
      <c r="G9" s="177"/>
      <c r="H9" s="177"/>
      <c r="I9" s="177"/>
      <c r="J9" s="177"/>
      <c r="K9" s="177"/>
      <c r="L9" s="177"/>
    </row>
    <row r="10" spans="1:12" ht="28.5" customHeight="1" x14ac:dyDescent="0.25">
      <c r="A10" s="175" t="s">
        <v>28</v>
      </c>
      <c r="B10" s="126" t="s">
        <v>90</v>
      </c>
      <c r="C10" s="126">
        <v>0</v>
      </c>
      <c r="D10" s="126">
        <v>1686</v>
      </c>
      <c r="E10" s="126">
        <v>2848</v>
      </c>
      <c r="F10" s="126"/>
      <c r="G10" s="126"/>
      <c r="H10" s="126"/>
      <c r="I10" s="126"/>
      <c r="J10" s="177"/>
      <c r="K10" s="177"/>
      <c r="L10" s="177"/>
    </row>
    <row r="11" spans="1:12" x14ac:dyDescent="0.2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</sheetData>
  <mergeCells count="3">
    <mergeCell ref="A1:L1"/>
    <mergeCell ref="A2:L2"/>
    <mergeCell ref="A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M1" sqref="M1"/>
    </sheetView>
  </sheetViews>
  <sheetFormatPr defaultRowHeight="15" x14ac:dyDescent="0.25"/>
  <cols>
    <col min="1" max="1" width="3.7109375" customWidth="1"/>
    <col min="2" max="2" width="29.7109375" customWidth="1"/>
    <col min="3" max="3" width="8.42578125" customWidth="1"/>
    <col min="4" max="4" width="10.42578125" customWidth="1"/>
    <col min="5" max="5" width="9.140625" customWidth="1"/>
    <col min="6" max="12" width="9.140625" hidden="1" customWidth="1"/>
    <col min="257" max="257" width="3.7109375" customWidth="1"/>
    <col min="258" max="258" width="29.7109375" customWidth="1"/>
    <col min="259" max="259" width="8.42578125" customWidth="1"/>
    <col min="260" max="260" width="10.42578125" customWidth="1"/>
    <col min="261" max="261" width="9.140625" customWidth="1"/>
    <col min="262" max="268" width="0" hidden="1" customWidth="1"/>
    <col min="513" max="513" width="3.7109375" customWidth="1"/>
    <col min="514" max="514" width="29.7109375" customWidth="1"/>
    <col min="515" max="515" width="8.42578125" customWidth="1"/>
    <col min="516" max="516" width="10.42578125" customWidth="1"/>
    <col min="517" max="517" width="9.140625" customWidth="1"/>
    <col min="518" max="524" width="0" hidden="1" customWidth="1"/>
    <col min="769" max="769" width="3.7109375" customWidth="1"/>
    <col min="770" max="770" width="29.7109375" customWidth="1"/>
    <col min="771" max="771" width="8.42578125" customWidth="1"/>
    <col min="772" max="772" width="10.42578125" customWidth="1"/>
    <col min="773" max="773" width="9.140625" customWidth="1"/>
    <col min="774" max="780" width="0" hidden="1" customWidth="1"/>
    <col min="1025" max="1025" width="3.7109375" customWidth="1"/>
    <col min="1026" max="1026" width="29.7109375" customWidth="1"/>
    <col min="1027" max="1027" width="8.42578125" customWidth="1"/>
    <col min="1028" max="1028" width="10.42578125" customWidth="1"/>
    <col min="1029" max="1029" width="9.140625" customWidth="1"/>
    <col min="1030" max="1036" width="0" hidden="1" customWidth="1"/>
    <col min="1281" max="1281" width="3.7109375" customWidth="1"/>
    <col min="1282" max="1282" width="29.7109375" customWidth="1"/>
    <col min="1283" max="1283" width="8.42578125" customWidth="1"/>
    <col min="1284" max="1284" width="10.42578125" customWidth="1"/>
    <col min="1285" max="1285" width="9.140625" customWidth="1"/>
    <col min="1286" max="1292" width="0" hidden="1" customWidth="1"/>
    <col min="1537" max="1537" width="3.7109375" customWidth="1"/>
    <col min="1538" max="1538" width="29.7109375" customWidth="1"/>
    <col min="1539" max="1539" width="8.42578125" customWidth="1"/>
    <col min="1540" max="1540" width="10.42578125" customWidth="1"/>
    <col min="1541" max="1541" width="9.140625" customWidth="1"/>
    <col min="1542" max="1548" width="0" hidden="1" customWidth="1"/>
    <col min="1793" max="1793" width="3.7109375" customWidth="1"/>
    <col min="1794" max="1794" width="29.7109375" customWidth="1"/>
    <col min="1795" max="1795" width="8.42578125" customWidth="1"/>
    <col min="1796" max="1796" width="10.42578125" customWidth="1"/>
    <col min="1797" max="1797" width="9.140625" customWidth="1"/>
    <col min="1798" max="1804" width="0" hidden="1" customWidth="1"/>
    <col min="2049" max="2049" width="3.7109375" customWidth="1"/>
    <col min="2050" max="2050" width="29.7109375" customWidth="1"/>
    <col min="2051" max="2051" width="8.42578125" customWidth="1"/>
    <col min="2052" max="2052" width="10.42578125" customWidth="1"/>
    <col min="2053" max="2053" width="9.140625" customWidth="1"/>
    <col min="2054" max="2060" width="0" hidden="1" customWidth="1"/>
    <col min="2305" max="2305" width="3.7109375" customWidth="1"/>
    <col min="2306" max="2306" width="29.7109375" customWidth="1"/>
    <col min="2307" max="2307" width="8.42578125" customWidth="1"/>
    <col min="2308" max="2308" width="10.42578125" customWidth="1"/>
    <col min="2309" max="2309" width="9.140625" customWidth="1"/>
    <col min="2310" max="2316" width="0" hidden="1" customWidth="1"/>
    <col min="2561" max="2561" width="3.7109375" customWidth="1"/>
    <col min="2562" max="2562" width="29.7109375" customWidth="1"/>
    <col min="2563" max="2563" width="8.42578125" customWidth="1"/>
    <col min="2564" max="2564" width="10.42578125" customWidth="1"/>
    <col min="2565" max="2565" width="9.140625" customWidth="1"/>
    <col min="2566" max="2572" width="0" hidden="1" customWidth="1"/>
    <col min="2817" max="2817" width="3.7109375" customWidth="1"/>
    <col min="2818" max="2818" width="29.7109375" customWidth="1"/>
    <col min="2819" max="2819" width="8.42578125" customWidth="1"/>
    <col min="2820" max="2820" width="10.42578125" customWidth="1"/>
    <col min="2821" max="2821" width="9.140625" customWidth="1"/>
    <col min="2822" max="2828" width="0" hidden="1" customWidth="1"/>
    <col min="3073" max="3073" width="3.7109375" customWidth="1"/>
    <col min="3074" max="3074" width="29.7109375" customWidth="1"/>
    <col min="3075" max="3075" width="8.42578125" customWidth="1"/>
    <col min="3076" max="3076" width="10.42578125" customWidth="1"/>
    <col min="3077" max="3077" width="9.140625" customWidth="1"/>
    <col min="3078" max="3084" width="0" hidden="1" customWidth="1"/>
    <col min="3329" max="3329" width="3.7109375" customWidth="1"/>
    <col min="3330" max="3330" width="29.7109375" customWidth="1"/>
    <col min="3331" max="3331" width="8.42578125" customWidth="1"/>
    <col min="3332" max="3332" width="10.42578125" customWidth="1"/>
    <col min="3333" max="3333" width="9.140625" customWidth="1"/>
    <col min="3334" max="3340" width="0" hidden="1" customWidth="1"/>
    <col min="3585" max="3585" width="3.7109375" customWidth="1"/>
    <col min="3586" max="3586" width="29.7109375" customWidth="1"/>
    <col min="3587" max="3587" width="8.42578125" customWidth="1"/>
    <col min="3588" max="3588" width="10.42578125" customWidth="1"/>
    <col min="3589" max="3589" width="9.140625" customWidth="1"/>
    <col min="3590" max="3596" width="0" hidden="1" customWidth="1"/>
    <col min="3841" max="3841" width="3.7109375" customWidth="1"/>
    <col min="3842" max="3842" width="29.7109375" customWidth="1"/>
    <col min="3843" max="3843" width="8.42578125" customWidth="1"/>
    <col min="3844" max="3844" width="10.42578125" customWidth="1"/>
    <col min="3845" max="3845" width="9.140625" customWidth="1"/>
    <col min="3846" max="3852" width="0" hidden="1" customWidth="1"/>
    <col min="4097" max="4097" width="3.7109375" customWidth="1"/>
    <col min="4098" max="4098" width="29.7109375" customWidth="1"/>
    <col min="4099" max="4099" width="8.42578125" customWidth="1"/>
    <col min="4100" max="4100" width="10.42578125" customWidth="1"/>
    <col min="4101" max="4101" width="9.140625" customWidth="1"/>
    <col min="4102" max="4108" width="0" hidden="1" customWidth="1"/>
    <col min="4353" max="4353" width="3.7109375" customWidth="1"/>
    <col min="4354" max="4354" width="29.7109375" customWidth="1"/>
    <col min="4355" max="4355" width="8.42578125" customWidth="1"/>
    <col min="4356" max="4356" width="10.42578125" customWidth="1"/>
    <col min="4357" max="4357" width="9.140625" customWidth="1"/>
    <col min="4358" max="4364" width="0" hidden="1" customWidth="1"/>
    <col min="4609" max="4609" width="3.7109375" customWidth="1"/>
    <col min="4610" max="4610" width="29.7109375" customWidth="1"/>
    <col min="4611" max="4611" width="8.42578125" customWidth="1"/>
    <col min="4612" max="4612" width="10.42578125" customWidth="1"/>
    <col min="4613" max="4613" width="9.140625" customWidth="1"/>
    <col min="4614" max="4620" width="0" hidden="1" customWidth="1"/>
    <col min="4865" max="4865" width="3.7109375" customWidth="1"/>
    <col min="4866" max="4866" width="29.7109375" customWidth="1"/>
    <col min="4867" max="4867" width="8.42578125" customWidth="1"/>
    <col min="4868" max="4868" width="10.42578125" customWidth="1"/>
    <col min="4869" max="4869" width="9.140625" customWidth="1"/>
    <col min="4870" max="4876" width="0" hidden="1" customWidth="1"/>
    <col min="5121" max="5121" width="3.7109375" customWidth="1"/>
    <col min="5122" max="5122" width="29.7109375" customWidth="1"/>
    <col min="5123" max="5123" width="8.42578125" customWidth="1"/>
    <col min="5124" max="5124" width="10.42578125" customWidth="1"/>
    <col min="5125" max="5125" width="9.140625" customWidth="1"/>
    <col min="5126" max="5132" width="0" hidden="1" customWidth="1"/>
    <col min="5377" max="5377" width="3.7109375" customWidth="1"/>
    <col min="5378" max="5378" width="29.7109375" customWidth="1"/>
    <col min="5379" max="5379" width="8.42578125" customWidth="1"/>
    <col min="5380" max="5380" width="10.42578125" customWidth="1"/>
    <col min="5381" max="5381" width="9.140625" customWidth="1"/>
    <col min="5382" max="5388" width="0" hidden="1" customWidth="1"/>
    <col min="5633" max="5633" width="3.7109375" customWidth="1"/>
    <col min="5634" max="5634" width="29.7109375" customWidth="1"/>
    <col min="5635" max="5635" width="8.42578125" customWidth="1"/>
    <col min="5636" max="5636" width="10.42578125" customWidth="1"/>
    <col min="5637" max="5637" width="9.140625" customWidth="1"/>
    <col min="5638" max="5644" width="0" hidden="1" customWidth="1"/>
    <col min="5889" max="5889" width="3.7109375" customWidth="1"/>
    <col min="5890" max="5890" width="29.7109375" customWidth="1"/>
    <col min="5891" max="5891" width="8.42578125" customWidth="1"/>
    <col min="5892" max="5892" width="10.42578125" customWidth="1"/>
    <col min="5893" max="5893" width="9.140625" customWidth="1"/>
    <col min="5894" max="5900" width="0" hidden="1" customWidth="1"/>
    <col min="6145" max="6145" width="3.7109375" customWidth="1"/>
    <col min="6146" max="6146" width="29.7109375" customWidth="1"/>
    <col min="6147" max="6147" width="8.42578125" customWidth="1"/>
    <col min="6148" max="6148" width="10.42578125" customWidth="1"/>
    <col min="6149" max="6149" width="9.140625" customWidth="1"/>
    <col min="6150" max="6156" width="0" hidden="1" customWidth="1"/>
    <col min="6401" max="6401" width="3.7109375" customWidth="1"/>
    <col min="6402" max="6402" width="29.7109375" customWidth="1"/>
    <col min="6403" max="6403" width="8.42578125" customWidth="1"/>
    <col min="6404" max="6404" width="10.42578125" customWidth="1"/>
    <col min="6405" max="6405" width="9.140625" customWidth="1"/>
    <col min="6406" max="6412" width="0" hidden="1" customWidth="1"/>
    <col min="6657" max="6657" width="3.7109375" customWidth="1"/>
    <col min="6658" max="6658" width="29.7109375" customWidth="1"/>
    <col min="6659" max="6659" width="8.42578125" customWidth="1"/>
    <col min="6660" max="6660" width="10.42578125" customWidth="1"/>
    <col min="6661" max="6661" width="9.140625" customWidth="1"/>
    <col min="6662" max="6668" width="0" hidden="1" customWidth="1"/>
    <col min="6913" max="6913" width="3.7109375" customWidth="1"/>
    <col min="6914" max="6914" width="29.7109375" customWidth="1"/>
    <col min="6915" max="6915" width="8.42578125" customWidth="1"/>
    <col min="6916" max="6916" width="10.42578125" customWidth="1"/>
    <col min="6917" max="6917" width="9.140625" customWidth="1"/>
    <col min="6918" max="6924" width="0" hidden="1" customWidth="1"/>
    <col min="7169" max="7169" width="3.7109375" customWidth="1"/>
    <col min="7170" max="7170" width="29.7109375" customWidth="1"/>
    <col min="7171" max="7171" width="8.42578125" customWidth="1"/>
    <col min="7172" max="7172" width="10.42578125" customWidth="1"/>
    <col min="7173" max="7173" width="9.140625" customWidth="1"/>
    <col min="7174" max="7180" width="0" hidden="1" customWidth="1"/>
    <col min="7425" max="7425" width="3.7109375" customWidth="1"/>
    <col min="7426" max="7426" width="29.7109375" customWidth="1"/>
    <col min="7427" max="7427" width="8.42578125" customWidth="1"/>
    <col min="7428" max="7428" width="10.42578125" customWidth="1"/>
    <col min="7429" max="7429" width="9.140625" customWidth="1"/>
    <col min="7430" max="7436" width="0" hidden="1" customWidth="1"/>
    <col min="7681" max="7681" width="3.7109375" customWidth="1"/>
    <col min="7682" max="7682" width="29.7109375" customWidth="1"/>
    <col min="7683" max="7683" width="8.42578125" customWidth="1"/>
    <col min="7684" max="7684" width="10.42578125" customWidth="1"/>
    <col min="7685" max="7685" width="9.140625" customWidth="1"/>
    <col min="7686" max="7692" width="0" hidden="1" customWidth="1"/>
    <col min="7937" max="7937" width="3.7109375" customWidth="1"/>
    <col min="7938" max="7938" width="29.7109375" customWidth="1"/>
    <col min="7939" max="7939" width="8.42578125" customWidth="1"/>
    <col min="7940" max="7940" width="10.42578125" customWidth="1"/>
    <col min="7941" max="7941" width="9.140625" customWidth="1"/>
    <col min="7942" max="7948" width="0" hidden="1" customWidth="1"/>
    <col min="8193" max="8193" width="3.7109375" customWidth="1"/>
    <col min="8194" max="8194" width="29.7109375" customWidth="1"/>
    <col min="8195" max="8195" width="8.42578125" customWidth="1"/>
    <col min="8196" max="8196" width="10.42578125" customWidth="1"/>
    <col min="8197" max="8197" width="9.140625" customWidth="1"/>
    <col min="8198" max="8204" width="0" hidden="1" customWidth="1"/>
    <col min="8449" max="8449" width="3.7109375" customWidth="1"/>
    <col min="8450" max="8450" width="29.7109375" customWidth="1"/>
    <col min="8451" max="8451" width="8.42578125" customWidth="1"/>
    <col min="8452" max="8452" width="10.42578125" customWidth="1"/>
    <col min="8453" max="8453" width="9.140625" customWidth="1"/>
    <col min="8454" max="8460" width="0" hidden="1" customWidth="1"/>
    <col min="8705" max="8705" width="3.7109375" customWidth="1"/>
    <col min="8706" max="8706" width="29.7109375" customWidth="1"/>
    <col min="8707" max="8707" width="8.42578125" customWidth="1"/>
    <col min="8708" max="8708" width="10.42578125" customWidth="1"/>
    <col min="8709" max="8709" width="9.140625" customWidth="1"/>
    <col min="8710" max="8716" width="0" hidden="1" customWidth="1"/>
    <col min="8961" max="8961" width="3.7109375" customWidth="1"/>
    <col min="8962" max="8962" width="29.7109375" customWidth="1"/>
    <col min="8963" max="8963" width="8.42578125" customWidth="1"/>
    <col min="8964" max="8964" width="10.42578125" customWidth="1"/>
    <col min="8965" max="8965" width="9.140625" customWidth="1"/>
    <col min="8966" max="8972" width="0" hidden="1" customWidth="1"/>
    <col min="9217" max="9217" width="3.7109375" customWidth="1"/>
    <col min="9218" max="9218" width="29.7109375" customWidth="1"/>
    <col min="9219" max="9219" width="8.42578125" customWidth="1"/>
    <col min="9220" max="9220" width="10.42578125" customWidth="1"/>
    <col min="9221" max="9221" width="9.140625" customWidth="1"/>
    <col min="9222" max="9228" width="0" hidden="1" customWidth="1"/>
    <col min="9473" max="9473" width="3.7109375" customWidth="1"/>
    <col min="9474" max="9474" width="29.7109375" customWidth="1"/>
    <col min="9475" max="9475" width="8.42578125" customWidth="1"/>
    <col min="9476" max="9476" width="10.42578125" customWidth="1"/>
    <col min="9477" max="9477" width="9.140625" customWidth="1"/>
    <col min="9478" max="9484" width="0" hidden="1" customWidth="1"/>
    <col min="9729" max="9729" width="3.7109375" customWidth="1"/>
    <col min="9730" max="9730" width="29.7109375" customWidth="1"/>
    <col min="9731" max="9731" width="8.42578125" customWidth="1"/>
    <col min="9732" max="9732" width="10.42578125" customWidth="1"/>
    <col min="9733" max="9733" width="9.140625" customWidth="1"/>
    <col min="9734" max="9740" width="0" hidden="1" customWidth="1"/>
    <col min="9985" max="9985" width="3.7109375" customWidth="1"/>
    <col min="9986" max="9986" width="29.7109375" customWidth="1"/>
    <col min="9987" max="9987" width="8.42578125" customWidth="1"/>
    <col min="9988" max="9988" width="10.42578125" customWidth="1"/>
    <col min="9989" max="9989" width="9.140625" customWidth="1"/>
    <col min="9990" max="9996" width="0" hidden="1" customWidth="1"/>
    <col min="10241" max="10241" width="3.7109375" customWidth="1"/>
    <col min="10242" max="10242" width="29.7109375" customWidth="1"/>
    <col min="10243" max="10243" width="8.42578125" customWidth="1"/>
    <col min="10244" max="10244" width="10.42578125" customWidth="1"/>
    <col min="10245" max="10245" width="9.140625" customWidth="1"/>
    <col min="10246" max="10252" width="0" hidden="1" customWidth="1"/>
    <col min="10497" max="10497" width="3.7109375" customWidth="1"/>
    <col min="10498" max="10498" width="29.7109375" customWidth="1"/>
    <col min="10499" max="10499" width="8.42578125" customWidth="1"/>
    <col min="10500" max="10500" width="10.42578125" customWidth="1"/>
    <col min="10501" max="10501" width="9.140625" customWidth="1"/>
    <col min="10502" max="10508" width="0" hidden="1" customWidth="1"/>
    <col min="10753" max="10753" width="3.7109375" customWidth="1"/>
    <col min="10754" max="10754" width="29.7109375" customWidth="1"/>
    <col min="10755" max="10755" width="8.42578125" customWidth="1"/>
    <col min="10756" max="10756" width="10.42578125" customWidth="1"/>
    <col min="10757" max="10757" width="9.140625" customWidth="1"/>
    <col min="10758" max="10764" width="0" hidden="1" customWidth="1"/>
    <col min="11009" max="11009" width="3.7109375" customWidth="1"/>
    <col min="11010" max="11010" width="29.7109375" customWidth="1"/>
    <col min="11011" max="11011" width="8.42578125" customWidth="1"/>
    <col min="11012" max="11012" width="10.42578125" customWidth="1"/>
    <col min="11013" max="11013" width="9.140625" customWidth="1"/>
    <col min="11014" max="11020" width="0" hidden="1" customWidth="1"/>
    <col min="11265" max="11265" width="3.7109375" customWidth="1"/>
    <col min="11266" max="11266" width="29.7109375" customWidth="1"/>
    <col min="11267" max="11267" width="8.42578125" customWidth="1"/>
    <col min="11268" max="11268" width="10.42578125" customWidth="1"/>
    <col min="11269" max="11269" width="9.140625" customWidth="1"/>
    <col min="11270" max="11276" width="0" hidden="1" customWidth="1"/>
    <col min="11521" max="11521" width="3.7109375" customWidth="1"/>
    <col min="11522" max="11522" width="29.7109375" customWidth="1"/>
    <col min="11523" max="11523" width="8.42578125" customWidth="1"/>
    <col min="11524" max="11524" width="10.42578125" customWidth="1"/>
    <col min="11525" max="11525" width="9.140625" customWidth="1"/>
    <col min="11526" max="11532" width="0" hidden="1" customWidth="1"/>
    <col min="11777" max="11777" width="3.7109375" customWidth="1"/>
    <col min="11778" max="11778" width="29.7109375" customWidth="1"/>
    <col min="11779" max="11779" width="8.42578125" customWidth="1"/>
    <col min="11780" max="11780" width="10.42578125" customWidth="1"/>
    <col min="11781" max="11781" width="9.140625" customWidth="1"/>
    <col min="11782" max="11788" width="0" hidden="1" customWidth="1"/>
    <col min="12033" max="12033" width="3.7109375" customWidth="1"/>
    <col min="12034" max="12034" width="29.7109375" customWidth="1"/>
    <col min="12035" max="12035" width="8.42578125" customWidth="1"/>
    <col min="12036" max="12036" width="10.42578125" customWidth="1"/>
    <col min="12037" max="12037" width="9.140625" customWidth="1"/>
    <col min="12038" max="12044" width="0" hidden="1" customWidth="1"/>
    <col min="12289" max="12289" width="3.7109375" customWidth="1"/>
    <col min="12290" max="12290" width="29.7109375" customWidth="1"/>
    <col min="12291" max="12291" width="8.42578125" customWidth="1"/>
    <col min="12292" max="12292" width="10.42578125" customWidth="1"/>
    <col min="12293" max="12293" width="9.140625" customWidth="1"/>
    <col min="12294" max="12300" width="0" hidden="1" customWidth="1"/>
    <col min="12545" max="12545" width="3.7109375" customWidth="1"/>
    <col min="12546" max="12546" width="29.7109375" customWidth="1"/>
    <col min="12547" max="12547" width="8.42578125" customWidth="1"/>
    <col min="12548" max="12548" width="10.42578125" customWidth="1"/>
    <col min="12549" max="12549" width="9.140625" customWidth="1"/>
    <col min="12550" max="12556" width="0" hidden="1" customWidth="1"/>
    <col min="12801" max="12801" width="3.7109375" customWidth="1"/>
    <col min="12802" max="12802" width="29.7109375" customWidth="1"/>
    <col min="12803" max="12803" width="8.42578125" customWidth="1"/>
    <col min="12804" max="12804" width="10.42578125" customWidth="1"/>
    <col min="12805" max="12805" width="9.140625" customWidth="1"/>
    <col min="12806" max="12812" width="0" hidden="1" customWidth="1"/>
    <col min="13057" max="13057" width="3.7109375" customWidth="1"/>
    <col min="13058" max="13058" width="29.7109375" customWidth="1"/>
    <col min="13059" max="13059" width="8.42578125" customWidth="1"/>
    <col min="13060" max="13060" width="10.42578125" customWidth="1"/>
    <col min="13061" max="13061" width="9.140625" customWidth="1"/>
    <col min="13062" max="13068" width="0" hidden="1" customWidth="1"/>
    <col min="13313" max="13313" width="3.7109375" customWidth="1"/>
    <col min="13314" max="13314" width="29.7109375" customWidth="1"/>
    <col min="13315" max="13315" width="8.42578125" customWidth="1"/>
    <col min="13316" max="13316" width="10.42578125" customWidth="1"/>
    <col min="13317" max="13317" width="9.140625" customWidth="1"/>
    <col min="13318" max="13324" width="0" hidden="1" customWidth="1"/>
    <col min="13569" max="13569" width="3.7109375" customWidth="1"/>
    <col min="13570" max="13570" width="29.7109375" customWidth="1"/>
    <col min="13571" max="13571" width="8.42578125" customWidth="1"/>
    <col min="13572" max="13572" width="10.42578125" customWidth="1"/>
    <col min="13573" max="13573" width="9.140625" customWidth="1"/>
    <col min="13574" max="13580" width="0" hidden="1" customWidth="1"/>
    <col min="13825" max="13825" width="3.7109375" customWidth="1"/>
    <col min="13826" max="13826" width="29.7109375" customWidth="1"/>
    <col min="13827" max="13827" width="8.42578125" customWidth="1"/>
    <col min="13828" max="13828" width="10.42578125" customWidth="1"/>
    <col min="13829" max="13829" width="9.140625" customWidth="1"/>
    <col min="13830" max="13836" width="0" hidden="1" customWidth="1"/>
    <col min="14081" max="14081" width="3.7109375" customWidth="1"/>
    <col min="14082" max="14082" width="29.7109375" customWidth="1"/>
    <col min="14083" max="14083" width="8.42578125" customWidth="1"/>
    <col min="14084" max="14084" width="10.42578125" customWidth="1"/>
    <col min="14085" max="14085" width="9.140625" customWidth="1"/>
    <col min="14086" max="14092" width="0" hidden="1" customWidth="1"/>
    <col min="14337" max="14337" width="3.7109375" customWidth="1"/>
    <col min="14338" max="14338" width="29.7109375" customWidth="1"/>
    <col min="14339" max="14339" width="8.42578125" customWidth="1"/>
    <col min="14340" max="14340" width="10.42578125" customWidth="1"/>
    <col min="14341" max="14341" width="9.140625" customWidth="1"/>
    <col min="14342" max="14348" width="0" hidden="1" customWidth="1"/>
    <col min="14593" max="14593" width="3.7109375" customWidth="1"/>
    <col min="14594" max="14594" width="29.7109375" customWidth="1"/>
    <col min="14595" max="14595" width="8.42578125" customWidth="1"/>
    <col min="14596" max="14596" width="10.42578125" customWidth="1"/>
    <col min="14597" max="14597" width="9.140625" customWidth="1"/>
    <col min="14598" max="14604" width="0" hidden="1" customWidth="1"/>
    <col min="14849" max="14849" width="3.7109375" customWidth="1"/>
    <col min="14850" max="14850" width="29.7109375" customWidth="1"/>
    <col min="14851" max="14851" width="8.42578125" customWidth="1"/>
    <col min="14852" max="14852" width="10.42578125" customWidth="1"/>
    <col min="14853" max="14853" width="9.140625" customWidth="1"/>
    <col min="14854" max="14860" width="0" hidden="1" customWidth="1"/>
    <col min="15105" max="15105" width="3.7109375" customWidth="1"/>
    <col min="15106" max="15106" width="29.7109375" customWidth="1"/>
    <col min="15107" max="15107" width="8.42578125" customWidth="1"/>
    <col min="15108" max="15108" width="10.42578125" customWidth="1"/>
    <col min="15109" max="15109" width="9.140625" customWidth="1"/>
    <col min="15110" max="15116" width="0" hidden="1" customWidth="1"/>
    <col min="15361" max="15361" width="3.7109375" customWidth="1"/>
    <col min="15362" max="15362" width="29.7109375" customWidth="1"/>
    <col min="15363" max="15363" width="8.42578125" customWidth="1"/>
    <col min="15364" max="15364" width="10.42578125" customWidth="1"/>
    <col min="15365" max="15365" width="9.140625" customWidth="1"/>
    <col min="15366" max="15372" width="0" hidden="1" customWidth="1"/>
    <col min="15617" max="15617" width="3.7109375" customWidth="1"/>
    <col min="15618" max="15618" width="29.7109375" customWidth="1"/>
    <col min="15619" max="15619" width="8.42578125" customWidth="1"/>
    <col min="15620" max="15620" width="10.42578125" customWidth="1"/>
    <col min="15621" max="15621" width="9.140625" customWidth="1"/>
    <col min="15622" max="15628" width="0" hidden="1" customWidth="1"/>
    <col min="15873" max="15873" width="3.7109375" customWidth="1"/>
    <col min="15874" max="15874" width="29.7109375" customWidth="1"/>
    <col min="15875" max="15875" width="8.42578125" customWidth="1"/>
    <col min="15876" max="15876" width="10.42578125" customWidth="1"/>
    <col min="15877" max="15877" width="9.140625" customWidth="1"/>
    <col min="15878" max="15884" width="0" hidden="1" customWidth="1"/>
    <col min="16129" max="16129" width="3.7109375" customWidth="1"/>
    <col min="16130" max="16130" width="29.7109375" customWidth="1"/>
    <col min="16131" max="16131" width="8.42578125" customWidth="1"/>
    <col min="16132" max="16132" width="10.42578125" customWidth="1"/>
    <col min="16133" max="16133" width="9.140625" customWidth="1"/>
    <col min="16134" max="16140" width="0" hidden="1" customWidth="1"/>
  </cols>
  <sheetData>
    <row r="1" spans="1:12" s="150" customFormat="1" x14ac:dyDescent="0.25">
      <c r="A1" s="204" t="s">
        <v>695</v>
      </c>
      <c r="B1" s="204"/>
      <c r="C1" s="204"/>
      <c r="D1" s="204"/>
      <c r="E1" s="204"/>
      <c r="F1" s="204"/>
      <c r="G1" s="204"/>
      <c r="H1" s="204"/>
      <c r="I1" s="195"/>
      <c r="J1" s="195"/>
      <c r="K1" s="195"/>
      <c r="L1" s="195"/>
    </row>
    <row r="2" spans="1:12" x14ac:dyDescent="0.25">
      <c r="A2" s="174"/>
      <c r="B2" s="207" t="s">
        <v>395</v>
      </c>
      <c r="C2" s="207"/>
      <c r="D2" s="207"/>
      <c r="E2" s="207"/>
      <c r="F2" s="207"/>
      <c r="G2" s="207"/>
      <c r="H2" s="207"/>
      <c r="I2" s="207"/>
      <c r="J2" s="207"/>
      <c r="K2" s="209"/>
      <c r="L2" s="209"/>
    </row>
    <row r="3" spans="1:12" x14ac:dyDescent="0.25">
      <c r="A3" s="174"/>
      <c r="B3" s="207"/>
      <c r="C3" s="207"/>
      <c r="D3" s="207"/>
      <c r="E3" s="207"/>
      <c r="F3" s="207"/>
      <c r="G3" s="207"/>
      <c r="H3" s="207"/>
      <c r="I3" s="207"/>
      <c r="J3" s="207"/>
      <c r="K3" s="209"/>
      <c r="L3" s="209"/>
    </row>
    <row r="4" spans="1:12" x14ac:dyDescent="0.25">
      <c r="A4" s="174"/>
      <c r="B4" s="207" t="s">
        <v>692</v>
      </c>
      <c r="C4" s="207"/>
      <c r="D4" s="207"/>
      <c r="E4" s="207"/>
      <c r="F4" s="207"/>
      <c r="G4" s="207"/>
      <c r="H4" s="207"/>
      <c r="I4" s="207"/>
      <c r="J4" s="207"/>
      <c r="K4" s="209"/>
      <c r="L4" s="209"/>
    </row>
    <row r="5" spans="1:12" x14ac:dyDescent="0.25">
      <c r="A5" s="174"/>
      <c r="B5" s="94"/>
      <c r="C5" s="94"/>
      <c r="D5" s="94"/>
      <c r="E5" s="94"/>
      <c r="F5" s="94"/>
      <c r="G5" s="94"/>
      <c r="H5" s="94"/>
      <c r="I5" s="94"/>
      <c r="J5" s="94"/>
      <c r="K5" s="183"/>
      <c r="L5" s="183"/>
    </row>
    <row r="6" spans="1:12" x14ac:dyDescent="0.25">
      <c r="A6" s="174"/>
      <c r="B6" s="94"/>
      <c r="C6" s="94"/>
      <c r="D6" s="94"/>
      <c r="E6" s="94"/>
      <c r="F6" s="94"/>
      <c r="G6" s="94"/>
      <c r="H6" s="94"/>
      <c r="I6" s="94"/>
      <c r="J6" s="94"/>
      <c r="K6" s="183"/>
      <c r="L6" s="183"/>
    </row>
    <row r="7" spans="1:12" x14ac:dyDescent="0.25">
      <c r="A7" s="174"/>
      <c r="B7" s="94"/>
      <c r="C7" s="94"/>
      <c r="D7" s="94"/>
      <c r="E7" s="94"/>
      <c r="F7" s="94"/>
      <c r="G7" s="94"/>
      <c r="H7" s="94"/>
      <c r="I7" s="94"/>
      <c r="J7" s="94"/>
      <c r="K7" s="183"/>
      <c r="L7" s="183"/>
    </row>
    <row r="8" spans="1:12" x14ac:dyDescent="0.25">
      <c r="A8" s="174"/>
      <c r="B8" s="174"/>
      <c r="C8" s="174"/>
      <c r="D8" s="174"/>
      <c r="E8" s="174"/>
      <c r="F8" s="174"/>
      <c r="G8" s="174"/>
      <c r="H8" s="174"/>
      <c r="I8" s="174"/>
      <c r="J8" s="184" t="s">
        <v>693</v>
      </c>
      <c r="K8" s="174"/>
      <c r="L8" s="174"/>
    </row>
    <row r="9" spans="1:12" ht="43.5" x14ac:dyDescent="0.25">
      <c r="A9" s="177" t="s">
        <v>13</v>
      </c>
      <c r="B9" s="97" t="s">
        <v>15</v>
      </c>
      <c r="C9" s="97" t="s">
        <v>631</v>
      </c>
      <c r="D9" s="97" t="s">
        <v>638</v>
      </c>
      <c r="E9" s="176" t="s">
        <v>705</v>
      </c>
      <c r="F9" s="176" t="s">
        <v>639</v>
      </c>
      <c r="G9" s="176" t="s">
        <v>640</v>
      </c>
      <c r="H9" s="176" t="s">
        <v>641</v>
      </c>
      <c r="I9" s="176" t="s">
        <v>348</v>
      </c>
      <c r="J9" s="176" t="s">
        <v>639</v>
      </c>
      <c r="K9" s="176" t="s">
        <v>640</v>
      </c>
      <c r="L9" s="176" t="s">
        <v>641</v>
      </c>
    </row>
    <row r="10" spans="1:12" x14ac:dyDescent="0.25">
      <c r="A10" s="177">
        <v>1</v>
      </c>
      <c r="B10" s="180" t="s">
        <v>195</v>
      </c>
      <c r="C10" s="107">
        <v>49</v>
      </c>
      <c r="D10" s="107">
        <v>49</v>
      </c>
      <c r="E10" s="107">
        <v>86</v>
      </c>
      <c r="F10" s="107"/>
      <c r="G10" s="107"/>
      <c r="H10" s="107"/>
      <c r="I10" s="107"/>
      <c r="J10" s="107"/>
      <c r="K10" s="107"/>
      <c r="L10" s="107"/>
    </row>
    <row r="11" spans="1:12" x14ac:dyDescent="0.25">
      <c r="A11" s="177">
        <v>2</v>
      </c>
      <c r="B11" s="177" t="s">
        <v>694</v>
      </c>
      <c r="C11" s="107">
        <v>1</v>
      </c>
      <c r="D11" s="107">
        <v>1</v>
      </c>
      <c r="E11" s="107">
        <v>1</v>
      </c>
      <c r="F11" s="107"/>
      <c r="G11" s="107"/>
      <c r="H11" s="107"/>
      <c r="I11" s="107"/>
      <c r="J11" s="107"/>
      <c r="K11" s="107"/>
      <c r="L11" s="107"/>
    </row>
    <row r="12" spans="1:12" x14ac:dyDescent="0.25">
      <c r="A12" s="177">
        <v>3</v>
      </c>
      <c r="B12" s="177" t="s">
        <v>145</v>
      </c>
      <c r="C12" s="107">
        <v>2</v>
      </c>
      <c r="D12" s="107">
        <v>2</v>
      </c>
      <c r="E12" s="107">
        <v>2</v>
      </c>
      <c r="F12" s="107"/>
      <c r="G12" s="107"/>
      <c r="H12" s="107"/>
      <c r="I12" s="107"/>
      <c r="J12" s="107"/>
      <c r="K12" s="107"/>
      <c r="L12" s="107"/>
    </row>
    <row r="13" spans="1:12" x14ac:dyDescent="0.25">
      <c r="A13" s="177">
        <v>4</v>
      </c>
      <c r="B13" s="177" t="s">
        <v>653</v>
      </c>
      <c r="C13" s="107">
        <v>5</v>
      </c>
      <c r="D13" s="107">
        <v>6</v>
      </c>
      <c r="E13" s="107">
        <v>6</v>
      </c>
      <c r="F13" s="107"/>
      <c r="G13" s="107"/>
      <c r="H13" s="107"/>
      <c r="I13" s="107"/>
      <c r="J13" s="107"/>
      <c r="K13" s="107"/>
      <c r="L13" s="107"/>
    </row>
    <row r="14" spans="1:12" x14ac:dyDescent="0.25">
      <c r="A14" s="177">
        <v>5</v>
      </c>
      <c r="B14" s="126" t="s">
        <v>90</v>
      </c>
      <c r="C14" s="185">
        <f>SUM(C10:C13)</f>
        <v>57</v>
      </c>
      <c r="D14" s="185">
        <f t="shared" ref="D14:L14" si="0">SUM(D10:D13)</f>
        <v>58</v>
      </c>
      <c r="E14" s="185">
        <f t="shared" si="0"/>
        <v>95</v>
      </c>
      <c r="F14" s="185">
        <f t="shared" si="0"/>
        <v>0</v>
      </c>
      <c r="G14" s="185">
        <f t="shared" si="0"/>
        <v>0</v>
      </c>
      <c r="H14" s="185">
        <f t="shared" si="0"/>
        <v>0</v>
      </c>
      <c r="I14" s="185">
        <f t="shared" si="0"/>
        <v>0</v>
      </c>
      <c r="J14" s="185">
        <f t="shared" si="0"/>
        <v>0</v>
      </c>
      <c r="K14" s="185">
        <f t="shared" si="0"/>
        <v>0</v>
      </c>
      <c r="L14" s="185">
        <f t="shared" si="0"/>
        <v>0</v>
      </c>
    </row>
    <row r="15" spans="1:12" x14ac:dyDescent="0.25">
      <c r="A15" s="174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</row>
    <row r="16" spans="1:12" x14ac:dyDescent="0.25">
      <c r="A16" s="174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1:12" x14ac:dyDescent="0.25">
      <c r="A17" s="174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1:12" x14ac:dyDescent="0.25">
      <c r="A18" s="174"/>
      <c r="B18" s="188"/>
      <c r="C18" s="187"/>
      <c r="D18" s="187"/>
      <c r="E18" s="187"/>
      <c r="F18" s="187"/>
      <c r="G18" s="187"/>
      <c r="H18" s="187"/>
      <c r="I18" s="187"/>
      <c r="J18" s="187"/>
      <c r="K18" s="187"/>
      <c r="L18" s="187"/>
    </row>
    <row r="19" spans="1:12" x14ac:dyDescent="0.25">
      <c r="A19" s="174"/>
      <c r="B19" s="188"/>
      <c r="C19" s="187"/>
      <c r="D19" s="187"/>
      <c r="E19" s="187"/>
      <c r="F19" s="187"/>
      <c r="G19" s="187"/>
      <c r="H19" s="187"/>
      <c r="I19" s="187"/>
      <c r="J19" s="187"/>
      <c r="K19" s="187"/>
      <c r="L19" s="187"/>
    </row>
    <row r="20" spans="1:12" x14ac:dyDescent="0.25">
      <c r="A20" s="174"/>
      <c r="B20" s="188"/>
      <c r="C20" s="187"/>
      <c r="D20" s="187"/>
      <c r="E20" s="187"/>
      <c r="F20" s="187"/>
      <c r="G20" s="187"/>
      <c r="H20" s="187"/>
      <c r="I20" s="187"/>
      <c r="J20" s="187"/>
      <c r="K20" s="187"/>
      <c r="L20" s="187"/>
    </row>
    <row r="21" spans="1:12" x14ac:dyDescent="0.25"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</row>
    <row r="22" spans="1:12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5"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</row>
    <row r="27" spans="1:12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2:12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2:12" x14ac:dyDescent="0.2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2:12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2:12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2:12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12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2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2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2:12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2:12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2:12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 x14ac:dyDescent="0.25">
      <c r="B46" s="189"/>
      <c r="C46" s="189"/>
      <c r="D46" s="189"/>
      <c r="E46" s="189"/>
      <c r="F46" s="189"/>
      <c r="G46" s="189"/>
      <c r="H46" s="189"/>
      <c r="I46" s="189"/>
      <c r="J46" s="35"/>
      <c r="K46" s="35"/>
      <c r="L46" s="35"/>
    </row>
  </sheetData>
  <mergeCells count="3">
    <mergeCell ref="A1:L1"/>
    <mergeCell ref="B2:L3"/>
    <mergeCell ref="B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1.mell.</vt:lpstr>
      <vt:lpstr>2.mell</vt:lpstr>
      <vt:lpstr>3.mell</vt:lpstr>
      <vt:lpstr>4.mell</vt:lpstr>
      <vt:lpstr>5.mell</vt:lpstr>
      <vt:lpstr>6.mell</vt:lpstr>
      <vt:lpstr>7.mell</vt:lpstr>
      <vt:lpstr>8.mell</vt:lpstr>
      <vt:lpstr>9.mell</vt:lpstr>
      <vt:lpstr>10.mell</vt:lpstr>
      <vt:lpstr>11.mell</vt:lpstr>
      <vt:lpstr>12.mell</vt:lpstr>
      <vt:lpstr>13A.mell</vt:lpstr>
      <vt:lpstr>13B mell.</vt:lpstr>
      <vt:lpstr>14.mell</vt:lpstr>
      <vt:lpstr>15 mell.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Iroda-8596</cp:lastModifiedBy>
  <cp:lastPrinted>2016-09-26T09:19:21Z</cp:lastPrinted>
  <dcterms:created xsi:type="dcterms:W3CDTF">2016-09-26T09:13:05Z</dcterms:created>
  <dcterms:modified xsi:type="dcterms:W3CDTF">2017-05-29T14:36:01Z</dcterms:modified>
</cp:coreProperties>
</file>