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Önkormányzati rész" sheetId="1" r:id="rId1"/>
    <sheet name="MŰV.H. 2." sheetId="2" r:id="rId2"/>
    <sheet name="ÓVODA 1." sheetId="3" r:id="rId3"/>
    <sheet name="összesítő" sheetId="4" r:id="rId4"/>
  </sheets>
  <definedNames>
    <definedName name="_xlnm.Print_Titles" localSheetId="0">'Önkormányzati rész'!$3:$3</definedName>
  </definedNames>
  <calcPr fullCalcOnLoad="1"/>
</workbook>
</file>

<file path=xl/sharedStrings.xml><?xml version="1.0" encoding="utf-8"?>
<sst xmlns="http://schemas.openxmlformats.org/spreadsheetml/2006/main" count="172" uniqueCount="75">
  <si>
    <t>CÍM</t>
  </si>
  <si>
    <t>MEGNEVEZÉS</t>
  </si>
  <si>
    <t>ELŐIRÁNYZAT</t>
  </si>
  <si>
    <t>MÓDOSÍTÁS</t>
  </si>
  <si>
    <t>MÓDOSÍTOTT</t>
  </si>
  <si>
    <t>TELJESÍTÉS</t>
  </si>
  <si>
    <t>%</t>
  </si>
  <si>
    <t>ÖNKORMÁNYZATI RÉSZ</t>
  </si>
  <si>
    <t>1. Működési bevételek</t>
  </si>
  <si>
    <t>intézményhez nem köthető</t>
  </si>
  <si>
    <t>2. Önkormányzatok működési támogatásai</t>
  </si>
  <si>
    <t>3. Működési célú támogatások áh.kívülről</t>
  </si>
  <si>
    <t>4. Működési célú támogatások áh. Belülről</t>
  </si>
  <si>
    <t>5. Felhalmozási bevételek</t>
  </si>
  <si>
    <t>6. Felhalmozási célú támogatások áh.kívülről</t>
  </si>
  <si>
    <t>7. Felhalmozási célú támogatások áh.belülről</t>
  </si>
  <si>
    <t>8. Közhatalmi bevételek</t>
  </si>
  <si>
    <t>9. Számlamaradvány</t>
  </si>
  <si>
    <t>ÖSSZES BEVÉTEL</t>
  </si>
  <si>
    <t>Működési bevételek</t>
  </si>
  <si>
    <t>(kötelező feladat)</t>
  </si>
  <si>
    <t>Összesen</t>
  </si>
  <si>
    <t>ISKOLAI ÉTKEZTETÉS</t>
  </si>
  <si>
    <t>ÖNKORMÁNYZATI VAGYONNAL GAZDÁLKODÁS</t>
  </si>
  <si>
    <t>(önként vállalt feladat)</t>
  </si>
  <si>
    <t>Felhalmozási célú támogatások áh.belülről</t>
  </si>
  <si>
    <t>Működési célú támogatások áh. Belülről</t>
  </si>
  <si>
    <t>Kölcsön visszatérülése</t>
  </si>
  <si>
    <t>ÖNKORMÁNYZATOK ELSZÁMOLÁSAI KP-I KTGV</t>
  </si>
  <si>
    <t>Önkormányzatok működési támogatásai</t>
  </si>
  <si>
    <t>ÖNKORMÁNYZATI FUNKCIÓHOZ NEM KÖTHETŐ ÁH KIVÜLI</t>
  </si>
  <si>
    <t>Közhatalmi bevételek</t>
  </si>
  <si>
    <t>FOGÁSZATI ELLÁTÁS</t>
  </si>
  <si>
    <t>IFJÚSÁG-EGÉSZSÉGÜGYI GONDOZÁS</t>
  </si>
  <si>
    <t>KÖZTEMETŐ FENNTARTÁS</t>
  </si>
  <si>
    <t>Működési célú támogatások áh. Kívülről</t>
  </si>
  <si>
    <t>IDŐSEK NAPPALI ELLÁTÁSA</t>
  </si>
  <si>
    <t>SZENNYVÍZ</t>
  </si>
  <si>
    <t>HOSSZÚ TÁVÚ KÖZFOGLALKOZTATÁS</t>
  </si>
  <si>
    <t>TÁMOGATÁSI CÉLÚ FINANSZÍROZÁSI MŰVELETEK</t>
  </si>
  <si>
    <t>Számlamaradvány</t>
  </si>
  <si>
    <t>ÖSSZESÍTÉS</t>
  </si>
  <si>
    <t>JELLEG</t>
  </si>
  <si>
    <t>2. MŰVELŐDÉSI HÁZ</t>
  </si>
  <si>
    <t>önállóan működő</t>
  </si>
  <si>
    <t>3. Működési célú támogatások áh.belülről</t>
  </si>
  <si>
    <t>4. Működési célú támogatások áh. Kívülről</t>
  </si>
  <si>
    <t>ALCÍM</t>
  </si>
  <si>
    <t>2.1 MŰVELŐDÉSI HÁZ</t>
  </si>
  <si>
    <t>Irányító szervi támogatás</t>
  </si>
  <si>
    <t>3.2. Mozi</t>
  </si>
  <si>
    <t>Intézményi működési bevételei</t>
  </si>
  <si>
    <t>ALCÍM ÖSSZESÍTÉS</t>
  </si>
  <si>
    <t>1. ÓVODA</t>
  </si>
  <si>
    <t>ÖNKORMÁNYZAT</t>
  </si>
  <si>
    <t>1. Óvoda</t>
  </si>
  <si>
    <t>MINDÖSSZESEN</t>
  </si>
  <si>
    <t>LAKÁSHOZ JUTÁS</t>
  </si>
  <si>
    <t>ADATOK  FT-BAN</t>
  </si>
  <si>
    <t>adatok  Ft-ban</t>
  </si>
  <si>
    <t>ÖNKORMÁNYZATI IGAZGATÁS</t>
  </si>
  <si>
    <t>Felhalmozásra átvett</t>
  </si>
  <si>
    <t>VÁROS ÉS KG GAZDÁLKÖDÁS</t>
  </si>
  <si>
    <t>Működési célra átvett ÁHB</t>
  </si>
  <si>
    <t>10. Felhalmozási kölcsön visszatérítés</t>
  </si>
  <si>
    <t>ÖSSZESÍTETT SZIHALOM KÖZSÉGI ÖNKORMÁNYZAT 2019. I. FÉLÉVI BEVÉTELEI</t>
  </si>
  <si>
    <t>SZIHALOM KÖZSÉGI ÖNKORMÁNYZAT KÖLTSÉGVETÉSI SZERVEI CÍMENKÉNTI 2019. I. FÉLÉVI  BEVÉTELEI</t>
  </si>
  <si>
    <t>SZIHALOM KÖZSÉGI ÖNKORMÁNYZAT KÖLTSÉGVETÉSI SZERVEI CÍMENKÉNTI 2019. I. FÉLÉVI BEVÉTELEI</t>
  </si>
  <si>
    <t>ÓVODAI NEVELÉS</t>
  </si>
  <si>
    <t>11. Működési célú kölcsön visszatérülés</t>
  </si>
  <si>
    <t>Működési célú kölcsön visszatérülés</t>
  </si>
  <si>
    <t>Működési bevétel</t>
  </si>
  <si>
    <t>Felhalmozási bevétel</t>
  </si>
  <si>
    <t>EFOP 3.9.2</t>
  </si>
  <si>
    <t>1. számú melléklet az 5/2019. (VIII.29.)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</si>
</sst>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83" sqref="I83"/>
    </sheetView>
  </sheetViews>
  <sheetFormatPr defaultColWidth="9.140625" defaultRowHeight="12.75"/>
  <cols>
    <col min="3" max="3" width="36.57421875" style="0" customWidth="1"/>
    <col min="4" max="4" width="32.00390625" style="0" customWidth="1"/>
    <col min="5" max="5" width="13.28125" style="0" customWidth="1"/>
    <col min="6" max="6" width="13.00390625" style="0" customWidth="1"/>
    <col min="7" max="7" width="14.140625" style="0" customWidth="1"/>
    <col min="8" max="8" width="11.7109375" style="0" customWidth="1"/>
  </cols>
  <sheetData>
    <row r="1" spans="1:9" ht="12.75">
      <c r="A1" s="17" t="s">
        <v>67</v>
      </c>
      <c r="B1" s="17"/>
      <c r="C1" s="17"/>
      <c r="D1" s="17"/>
      <c r="E1" s="17"/>
      <c r="F1" s="17"/>
      <c r="G1" s="17"/>
      <c r="H1" s="17"/>
      <c r="I1" s="17"/>
    </row>
    <row r="2" ht="12.75">
      <c r="D2" t="s">
        <v>59</v>
      </c>
    </row>
    <row r="3" spans="1:9" ht="12.75">
      <c r="A3" s="16" t="s">
        <v>0</v>
      </c>
      <c r="B3" s="16"/>
      <c r="C3" s="16"/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12.75">
      <c r="A4" s="16" t="s">
        <v>7</v>
      </c>
      <c r="B4" s="16"/>
      <c r="C4" s="16"/>
      <c r="D4" s="3" t="s">
        <v>8</v>
      </c>
      <c r="E4" s="4">
        <v>17561000</v>
      </c>
      <c r="F4" s="4">
        <v>615000</v>
      </c>
      <c r="G4" s="4">
        <f>SUM(E4:F4)</f>
        <v>18176000</v>
      </c>
      <c r="H4" s="4">
        <v>8623732</v>
      </c>
      <c r="I4" s="4">
        <f>(H4/G4)*100</f>
        <v>47.44570862676056</v>
      </c>
    </row>
    <row r="5" spans="1:9" ht="12.75">
      <c r="A5" s="18" t="s">
        <v>9</v>
      </c>
      <c r="B5" s="18"/>
      <c r="C5" s="18"/>
      <c r="D5" s="3" t="s">
        <v>10</v>
      </c>
      <c r="E5" s="4">
        <v>93677840</v>
      </c>
      <c r="F5" s="4"/>
      <c r="G5" s="4">
        <f aca="true" t="shared" si="0" ref="G5:G74">SUM(E5:F5)</f>
        <v>93677840</v>
      </c>
      <c r="H5" s="4">
        <v>49719478</v>
      </c>
      <c r="I5" s="4">
        <f aca="true" t="shared" si="1" ref="I5:I74">(H5/G5)*100</f>
        <v>53.07496201876559</v>
      </c>
    </row>
    <row r="6" spans="1:9" ht="12.75">
      <c r="A6" s="4"/>
      <c r="B6" s="4"/>
      <c r="C6" s="4"/>
      <c r="D6" s="3" t="s">
        <v>11</v>
      </c>
      <c r="E6" s="4">
        <v>200000</v>
      </c>
      <c r="F6" s="4"/>
      <c r="G6" s="4">
        <f t="shared" si="0"/>
        <v>200000</v>
      </c>
      <c r="H6" s="4">
        <v>60000</v>
      </c>
      <c r="I6" s="4">
        <f t="shared" si="1"/>
        <v>30</v>
      </c>
    </row>
    <row r="7" spans="1:9" ht="12.75">
      <c r="A7" s="4"/>
      <c r="B7" s="4"/>
      <c r="C7" s="4"/>
      <c r="D7" s="3" t="s">
        <v>12</v>
      </c>
      <c r="E7" s="4">
        <v>12962000</v>
      </c>
      <c r="F7" s="4">
        <v>11675000</v>
      </c>
      <c r="G7" s="4">
        <f t="shared" si="0"/>
        <v>24637000</v>
      </c>
      <c r="H7" s="4">
        <v>15162869</v>
      </c>
      <c r="I7" s="4">
        <f t="shared" si="1"/>
        <v>61.545111011892686</v>
      </c>
    </row>
    <row r="8" spans="1:9" ht="12.75">
      <c r="A8" s="4"/>
      <c r="B8" s="4"/>
      <c r="C8" s="4"/>
      <c r="D8" s="3" t="s">
        <v>13</v>
      </c>
      <c r="E8" s="4"/>
      <c r="F8" s="4">
        <v>118000</v>
      </c>
      <c r="G8" s="4">
        <f t="shared" si="0"/>
        <v>118000</v>
      </c>
      <c r="H8" s="4">
        <v>118110</v>
      </c>
      <c r="I8" s="4">
        <f t="shared" si="1"/>
        <v>100.09322033898304</v>
      </c>
    </row>
    <row r="9" spans="1:9" ht="12.75">
      <c r="A9" s="4"/>
      <c r="B9" s="4"/>
      <c r="C9" s="4"/>
      <c r="D9" s="3" t="s">
        <v>14</v>
      </c>
      <c r="E9" s="4">
        <v>200000</v>
      </c>
      <c r="F9" s="4"/>
      <c r="G9" s="4">
        <f t="shared" si="0"/>
        <v>200000</v>
      </c>
      <c r="H9" s="4"/>
      <c r="I9" s="4">
        <f t="shared" si="1"/>
        <v>0</v>
      </c>
    </row>
    <row r="10" spans="1:9" ht="12.75">
      <c r="A10" s="4"/>
      <c r="B10" s="4"/>
      <c r="C10" s="4"/>
      <c r="D10" s="3" t="s">
        <v>15</v>
      </c>
      <c r="E10" s="4"/>
      <c r="F10" s="4"/>
      <c r="G10" s="4">
        <f t="shared" si="0"/>
        <v>0</v>
      </c>
      <c r="H10" s="4"/>
      <c r="I10" s="4"/>
    </row>
    <row r="11" spans="1:9" ht="12.75">
      <c r="A11" s="4"/>
      <c r="B11" s="4"/>
      <c r="C11" s="4"/>
      <c r="D11" s="3" t="s">
        <v>16</v>
      </c>
      <c r="E11" s="4">
        <v>41005000</v>
      </c>
      <c r="F11" s="4">
        <v>7931136</v>
      </c>
      <c r="G11" s="4">
        <f t="shared" si="0"/>
        <v>48936136</v>
      </c>
      <c r="H11" s="4">
        <v>27308429</v>
      </c>
      <c r="I11" s="4">
        <f t="shared" si="1"/>
        <v>55.804220014428594</v>
      </c>
    </row>
    <row r="12" spans="1:9" ht="12.75">
      <c r="A12" s="4"/>
      <c r="B12" s="4"/>
      <c r="C12" s="4"/>
      <c r="D12" s="3" t="s">
        <v>17</v>
      </c>
      <c r="E12" s="4">
        <v>254641993</v>
      </c>
      <c r="F12" s="4">
        <v>-453136</v>
      </c>
      <c r="G12" s="4">
        <f t="shared" si="0"/>
        <v>254188857</v>
      </c>
      <c r="H12" s="4">
        <v>254188857</v>
      </c>
      <c r="I12" s="4">
        <f t="shared" si="1"/>
        <v>100</v>
      </c>
    </row>
    <row r="13" spans="1:9" ht="12.75">
      <c r="A13" s="4"/>
      <c r="B13" s="4"/>
      <c r="C13" s="4"/>
      <c r="D13" s="3" t="s">
        <v>64</v>
      </c>
      <c r="E13" s="4">
        <v>300000</v>
      </c>
      <c r="F13" s="4"/>
      <c r="G13" s="4">
        <f t="shared" si="0"/>
        <v>300000</v>
      </c>
      <c r="H13" s="4">
        <v>80500</v>
      </c>
      <c r="I13" s="4">
        <f t="shared" si="1"/>
        <v>26.833333333333332</v>
      </c>
    </row>
    <row r="14" spans="1:9" ht="12.75">
      <c r="A14" s="4"/>
      <c r="B14" s="4"/>
      <c r="C14" s="4"/>
      <c r="D14" s="3" t="s">
        <v>69</v>
      </c>
      <c r="E14" s="4"/>
      <c r="F14" s="4">
        <v>445000</v>
      </c>
      <c r="G14" s="4">
        <f t="shared" si="0"/>
        <v>445000</v>
      </c>
      <c r="H14" s="4"/>
      <c r="I14" s="4">
        <f t="shared" si="1"/>
        <v>0</v>
      </c>
    </row>
    <row r="15" spans="1:9" ht="12.75">
      <c r="A15" s="4"/>
      <c r="B15" s="4"/>
      <c r="C15" s="4"/>
      <c r="D15" s="5" t="s">
        <v>18</v>
      </c>
      <c r="E15" s="2">
        <f>SUM(E4:E14)</f>
        <v>420547833</v>
      </c>
      <c r="F15" s="2">
        <f>SUM(F4:F14)</f>
        <v>20331000</v>
      </c>
      <c r="G15" s="2">
        <f>SUM(G4:G14)</f>
        <v>440878833</v>
      </c>
      <c r="H15" s="2">
        <f>SUM(H4:H14)</f>
        <v>355261975</v>
      </c>
      <c r="I15" s="4">
        <f t="shared" si="1"/>
        <v>80.58041085406339</v>
      </c>
    </row>
    <row r="16" spans="1:9" ht="12.75">
      <c r="A16" s="16"/>
      <c r="B16" s="16"/>
      <c r="C16" s="16"/>
      <c r="D16" s="4"/>
      <c r="E16" s="4"/>
      <c r="F16" s="4"/>
      <c r="G16" s="4">
        <f t="shared" si="0"/>
        <v>0</v>
      </c>
      <c r="H16" s="4"/>
      <c r="I16" s="4"/>
    </row>
    <row r="17" spans="1:9" ht="12.75">
      <c r="A17" s="2" t="s">
        <v>60</v>
      </c>
      <c r="B17" s="2"/>
      <c r="C17" s="2"/>
      <c r="D17" s="3"/>
      <c r="E17" s="4"/>
      <c r="F17" s="4"/>
      <c r="G17" s="4">
        <f t="shared" si="0"/>
        <v>0</v>
      </c>
      <c r="H17" s="4"/>
      <c r="I17" s="4"/>
    </row>
    <row r="18" spans="1:9" ht="12.75">
      <c r="A18" s="2"/>
      <c r="B18" s="2"/>
      <c r="C18" s="2"/>
      <c r="D18" s="3" t="s">
        <v>19</v>
      </c>
      <c r="E18" s="4"/>
      <c r="F18" s="4">
        <v>260000</v>
      </c>
      <c r="G18" s="4">
        <f t="shared" si="0"/>
        <v>260000</v>
      </c>
      <c r="H18" s="4">
        <v>157595</v>
      </c>
      <c r="I18" s="4">
        <f t="shared" si="1"/>
        <v>60.61346153846154</v>
      </c>
    </row>
    <row r="19" spans="1:9" ht="12.75">
      <c r="A19" s="2"/>
      <c r="B19" s="2"/>
      <c r="C19" s="2"/>
      <c r="D19" s="3" t="s">
        <v>31</v>
      </c>
      <c r="E19" s="4"/>
      <c r="F19" s="4">
        <v>453136</v>
      </c>
      <c r="G19" s="4">
        <f t="shared" si="0"/>
        <v>453136</v>
      </c>
      <c r="H19" s="4">
        <v>60000</v>
      </c>
      <c r="I19" s="4">
        <f t="shared" si="1"/>
        <v>13.241057872250273</v>
      </c>
    </row>
    <row r="20" spans="1:9" ht="12.75">
      <c r="A20" s="2"/>
      <c r="B20" s="2"/>
      <c r="C20" s="2"/>
      <c r="D20" s="3" t="s">
        <v>70</v>
      </c>
      <c r="E20" s="4"/>
      <c r="F20" s="4">
        <v>445000</v>
      </c>
      <c r="G20" s="4">
        <f t="shared" si="0"/>
        <v>445000</v>
      </c>
      <c r="H20" s="4"/>
      <c r="I20" s="4">
        <f t="shared" si="1"/>
        <v>0</v>
      </c>
    </row>
    <row r="21" spans="1:9" ht="12.75">
      <c r="A21" s="2"/>
      <c r="B21" s="2"/>
      <c r="C21" s="2"/>
      <c r="D21" s="3" t="s">
        <v>61</v>
      </c>
      <c r="E21" s="4">
        <v>200000</v>
      </c>
      <c r="F21" s="4"/>
      <c r="G21" s="4">
        <f t="shared" si="0"/>
        <v>200000</v>
      </c>
      <c r="H21" s="4"/>
      <c r="I21" s="4">
        <f t="shared" si="1"/>
        <v>0</v>
      </c>
    </row>
    <row r="22" spans="1:9" ht="12.75">
      <c r="A22" s="4" t="s">
        <v>20</v>
      </c>
      <c r="B22" s="4"/>
      <c r="C22" s="4"/>
      <c r="D22" s="3" t="s">
        <v>21</v>
      </c>
      <c r="E22" s="2">
        <f>SUM(E18:E21)</f>
        <v>200000</v>
      </c>
      <c r="F22" s="2">
        <f>SUM(F18:F21)</f>
        <v>1158136</v>
      </c>
      <c r="G22" s="2">
        <f>SUM(G18:G21)</f>
        <v>1358136</v>
      </c>
      <c r="H22" s="2">
        <f>SUM(H18:H21)</f>
        <v>217595</v>
      </c>
      <c r="I22" s="4">
        <f t="shared" si="1"/>
        <v>16.021591357566546</v>
      </c>
    </row>
    <row r="23" spans="1:9" ht="12" customHeight="1">
      <c r="A23" s="4"/>
      <c r="B23" s="4"/>
      <c r="C23" s="4"/>
      <c r="D23" s="3"/>
      <c r="E23" s="4"/>
      <c r="F23" s="4"/>
      <c r="G23" s="4">
        <f t="shared" si="0"/>
        <v>0</v>
      </c>
      <c r="H23" s="4"/>
      <c r="I23" s="4"/>
    </row>
    <row r="24" spans="1:9" ht="12.75">
      <c r="A24" s="4"/>
      <c r="B24" s="4"/>
      <c r="C24" s="4"/>
      <c r="D24" s="4"/>
      <c r="E24" s="4"/>
      <c r="F24" s="4"/>
      <c r="G24" s="4">
        <f t="shared" si="0"/>
        <v>0</v>
      </c>
      <c r="H24" s="4"/>
      <c r="I24" s="4"/>
    </row>
    <row r="25" spans="1:9" ht="13.5" customHeight="1">
      <c r="A25" s="2" t="s">
        <v>22</v>
      </c>
      <c r="B25" s="4"/>
      <c r="C25" s="4"/>
      <c r="D25" s="3" t="s">
        <v>19</v>
      </c>
      <c r="E25" s="4">
        <v>3919000</v>
      </c>
      <c r="F25" s="4">
        <v>250000</v>
      </c>
      <c r="G25" s="4">
        <f t="shared" si="0"/>
        <v>4169000</v>
      </c>
      <c r="H25" s="4">
        <v>2293661</v>
      </c>
      <c r="I25" s="4">
        <f t="shared" si="1"/>
        <v>55.01705444950827</v>
      </c>
    </row>
    <row r="26" spans="1:9" ht="12.75">
      <c r="A26" s="4" t="s">
        <v>20</v>
      </c>
      <c r="B26" s="4"/>
      <c r="C26" s="4"/>
      <c r="D26" s="3" t="s">
        <v>21</v>
      </c>
      <c r="E26" s="2">
        <f>SUM(E25)</f>
        <v>3919000</v>
      </c>
      <c r="F26" s="2">
        <f>SUM(F25)</f>
        <v>250000</v>
      </c>
      <c r="G26" s="2">
        <f>SUM(G25)</f>
        <v>4169000</v>
      </c>
      <c r="H26" s="2">
        <f>SUM(H25)</f>
        <v>2293661</v>
      </c>
      <c r="I26" s="4">
        <f t="shared" si="1"/>
        <v>55.01705444950827</v>
      </c>
    </row>
    <row r="27" spans="1:9" ht="12.75">
      <c r="A27" s="4"/>
      <c r="B27" s="4"/>
      <c r="C27" s="4"/>
      <c r="D27" s="4"/>
      <c r="E27" s="4"/>
      <c r="F27" s="4"/>
      <c r="G27" s="4">
        <f t="shared" si="0"/>
        <v>0</v>
      </c>
      <c r="H27" s="4"/>
      <c r="I27" s="4"/>
    </row>
    <row r="28" spans="1:9" ht="13.5" customHeight="1">
      <c r="A28" s="2" t="s">
        <v>36</v>
      </c>
      <c r="B28" s="4"/>
      <c r="C28" s="4"/>
      <c r="D28" s="3" t="s">
        <v>19</v>
      </c>
      <c r="E28" s="4">
        <v>2812000</v>
      </c>
      <c r="F28" s="4"/>
      <c r="G28" s="4">
        <f t="shared" si="0"/>
        <v>2812000</v>
      </c>
      <c r="H28" s="4">
        <v>1306291</v>
      </c>
      <c r="I28" s="4">
        <f t="shared" si="1"/>
        <v>46.454160739687055</v>
      </c>
    </row>
    <row r="29" spans="1:9" ht="12.75">
      <c r="A29" s="4" t="s">
        <v>20</v>
      </c>
      <c r="B29" s="4"/>
      <c r="C29" s="4"/>
      <c r="D29" s="3" t="s">
        <v>21</v>
      </c>
      <c r="E29" s="2">
        <f>SUM(E28)</f>
        <v>2812000</v>
      </c>
      <c r="F29" s="2">
        <f>SUM(F28)</f>
        <v>0</v>
      </c>
      <c r="G29" s="2">
        <f>SUM(G28)</f>
        <v>2812000</v>
      </c>
      <c r="H29" s="2">
        <f>SUM(H28)</f>
        <v>1306291</v>
      </c>
      <c r="I29" s="4">
        <f t="shared" si="1"/>
        <v>46.454160739687055</v>
      </c>
    </row>
    <row r="30" spans="1:9" ht="12.75">
      <c r="A30" s="4"/>
      <c r="B30" s="4"/>
      <c r="C30" s="4"/>
      <c r="D30" s="4"/>
      <c r="E30" s="4"/>
      <c r="F30" s="4"/>
      <c r="G30" s="4">
        <f t="shared" si="0"/>
        <v>0</v>
      </c>
      <c r="H30" s="4"/>
      <c r="I30" s="4"/>
    </row>
    <row r="31" spans="1:9" ht="12.75">
      <c r="A31" s="2" t="s">
        <v>23</v>
      </c>
      <c r="B31" s="4"/>
      <c r="C31" s="4"/>
      <c r="D31" s="3" t="s">
        <v>19</v>
      </c>
      <c r="E31" s="4">
        <v>8935000</v>
      </c>
      <c r="F31" s="4">
        <v>105000</v>
      </c>
      <c r="G31" s="4">
        <f t="shared" si="0"/>
        <v>9040000</v>
      </c>
      <c r="H31" s="4">
        <v>4537532</v>
      </c>
      <c r="I31" s="4">
        <f t="shared" si="1"/>
        <v>50.19393805309734</v>
      </c>
    </row>
    <row r="32" spans="1:9" ht="12.75">
      <c r="A32" s="4" t="s">
        <v>24</v>
      </c>
      <c r="B32" s="4"/>
      <c r="C32" s="4"/>
      <c r="D32" s="3"/>
      <c r="E32" s="4"/>
      <c r="F32" s="4"/>
      <c r="G32" s="4">
        <f t="shared" si="0"/>
        <v>0</v>
      </c>
      <c r="H32" s="4"/>
      <c r="I32" s="4"/>
    </row>
    <row r="33" spans="2:9" ht="12.75">
      <c r="B33" s="4"/>
      <c r="C33" s="4"/>
      <c r="D33" s="3" t="s">
        <v>21</v>
      </c>
      <c r="E33" s="2">
        <f>SUM(E31:E32)</f>
        <v>8935000</v>
      </c>
      <c r="F33" s="2">
        <f>SUM(F31:F32)</f>
        <v>105000</v>
      </c>
      <c r="G33" s="2">
        <f>SUM(G31:G32)</f>
        <v>9040000</v>
      </c>
      <c r="H33" s="2">
        <f>SUM(H31:H32)</f>
        <v>4537532</v>
      </c>
      <c r="I33" s="4">
        <f t="shared" si="1"/>
        <v>50.19393805309734</v>
      </c>
    </row>
    <row r="34" spans="1:9" ht="12.75">
      <c r="A34" s="4"/>
      <c r="B34" s="4"/>
      <c r="C34" s="4"/>
      <c r="D34" s="4"/>
      <c r="E34" s="4"/>
      <c r="F34" s="4"/>
      <c r="G34" s="4">
        <f t="shared" si="0"/>
        <v>0</v>
      </c>
      <c r="H34" s="4"/>
      <c r="I34" s="4"/>
    </row>
    <row r="35" spans="1:9" ht="12.75">
      <c r="A35" s="4"/>
      <c r="B35" s="4"/>
      <c r="C35" s="4"/>
      <c r="D35" s="4"/>
      <c r="E35" s="4"/>
      <c r="F35" s="4"/>
      <c r="G35" s="4">
        <f t="shared" si="0"/>
        <v>0</v>
      </c>
      <c r="H35" s="4"/>
      <c r="I35" s="4"/>
    </row>
    <row r="36" spans="1:9" ht="12.75">
      <c r="A36" s="2" t="s">
        <v>57</v>
      </c>
      <c r="B36" s="4"/>
      <c r="C36" s="4"/>
      <c r="D36" s="3"/>
      <c r="E36" s="4"/>
      <c r="F36" s="4"/>
      <c r="G36" s="4">
        <f t="shared" si="0"/>
        <v>0</v>
      </c>
      <c r="H36" s="4"/>
      <c r="I36" s="4"/>
    </row>
    <row r="37" spans="1:9" ht="12.75">
      <c r="A37" s="6" t="s">
        <v>20</v>
      </c>
      <c r="B37" s="4"/>
      <c r="C37" s="4"/>
      <c r="D37" s="3" t="s">
        <v>27</v>
      </c>
      <c r="E37" s="4">
        <v>300000</v>
      </c>
      <c r="F37" s="4"/>
      <c r="G37" s="4">
        <f t="shared" si="0"/>
        <v>300000</v>
      </c>
      <c r="H37" s="4">
        <f>SUM(H13)</f>
        <v>80500</v>
      </c>
      <c r="I37" s="4">
        <f t="shared" si="1"/>
        <v>26.833333333333332</v>
      </c>
    </row>
    <row r="38" spans="1:9" ht="12.75">
      <c r="A38" s="4"/>
      <c r="B38" s="4"/>
      <c r="C38" s="4"/>
      <c r="D38" s="3" t="s">
        <v>21</v>
      </c>
      <c r="E38" s="2">
        <f>SUM(E36:E37)</f>
        <v>300000</v>
      </c>
      <c r="F38" s="2">
        <f>SUM(F36:F37)</f>
        <v>0</v>
      </c>
      <c r="G38" s="2">
        <f>SUM(G36:G37)</f>
        <v>300000</v>
      </c>
      <c r="H38" s="2">
        <f>SUM(H36:H37)</f>
        <v>80500</v>
      </c>
      <c r="I38" s="4">
        <f t="shared" si="1"/>
        <v>26.833333333333332</v>
      </c>
    </row>
    <row r="39" spans="1:9" ht="12.75">
      <c r="A39" s="4"/>
      <c r="B39" s="4"/>
      <c r="C39" s="4"/>
      <c r="D39" s="3"/>
      <c r="E39" s="2"/>
      <c r="F39" s="4"/>
      <c r="G39" s="4">
        <f t="shared" si="0"/>
        <v>0</v>
      </c>
      <c r="H39" s="4"/>
      <c r="I39" s="4"/>
    </row>
    <row r="40" spans="1:9" ht="12.75">
      <c r="A40" s="2" t="s">
        <v>28</v>
      </c>
      <c r="B40" s="4"/>
      <c r="C40" s="4"/>
      <c r="D40" s="3" t="s">
        <v>29</v>
      </c>
      <c r="E40" s="4">
        <v>93677840</v>
      </c>
      <c r="F40" s="4"/>
      <c r="G40" s="4">
        <f t="shared" si="0"/>
        <v>93677840</v>
      </c>
      <c r="H40" s="4">
        <f>SUM(H5)</f>
        <v>49719478</v>
      </c>
      <c r="I40" s="4">
        <f t="shared" si="1"/>
        <v>53.07496201876559</v>
      </c>
    </row>
    <row r="41" spans="1:9" ht="12.75">
      <c r="A41" s="4"/>
      <c r="B41" s="4"/>
      <c r="C41" s="4"/>
      <c r="D41" s="3" t="s">
        <v>21</v>
      </c>
      <c r="E41" s="2">
        <f>SUM(E40:E40)</f>
        <v>93677840</v>
      </c>
      <c r="F41" s="2">
        <f>SUM(F40:F40)</f>
        <v>0</v>
      </c>
      <c r="G41" s="2">
        <f>SUM(G40:G40)</f>
        <v>93677840</v>
      </c>
      <c r="H41" s="2">
        <f>SUM(H40:H40)</f>
        <v>49719478</v>
      </c>
      <c r="I41" s="4">
        <f t="shared" si="1"/>
        <v>53.07496201876559</v>
      </c>
    </row>
    <row r="42" spans="1:9" ht="12.75">
      <c r="A42" s="4"/>
      <c r="B42" s="4"/>
      <c r="C42" s="4"/>
      <c r="D42" s="3"/>
      <c r="E42" s="2"/>
      <c r="F42" s="4"/>
      <c r="G42" s="4">
        <f t="shared" si="0"/>
        <v>0</v>
      </c>
      <c r="H42" s="4"/>
      <c r="I42" s="4"/>
    </row>
    <row r="43" spans="1:9" ht="12.75">
      <c r="A43" s="4"/>
      <c r="B43" s="4"/>
      <c r="C43" s="4"/>
      <c r="D43" s="3"/>
      <c r="E43" s="2"/>
      <c r="F43" s="4"/>
      <c r="G43" s="4">
        <f t="shared" si="0"/>
        <v>0</v>
      </c>
      <c r="H43" s="4"/>
      <c r="I43" s="4"/>
    </row>
    <row r="44" spans="1:9" ht="12.75">
      <c r="A44" s="4"/>
      <c r="B44" s="4"/>
      <c r="C44" s="4"/>
      <c r="D44" s="3"/>
      <c r="E44" s="2"/>
      <c r="F44" s="4"/>
      <c r="G44" s="4">
        <f t="shared" si="0"/>
        <v>0</v>
      </c>
      <c r="H44" s="4"/>
      <c r="I44" s="4"/>
    </row>
    <row r="45" spans="1:9" ht="12.75">
      <c r="A45" s="2" t="s">
        <v>30</v>
      </c>
      <c r="B45" s="4"/>
      <c r="C45" s="4"/>
      <c r="D45" s="3" t="s">
        <v>31</v>
      </c>
      <c r="E45" s="15">
        <v>38300000</v>
      </c>
      <c r="F45" s="4">
        <v>7478000</v>
      </c>
      <c r="G45" s="4">
        <f t="shared" si="0"/>
        <v>45778000</v>
      </c>
      <c r="H45" s="4">
        <v>24764679</v>
      </c>
      <c r="I45" s="4">
        <f t="shared" si="1"/>
        <v>54.09733714884879</v>
      </c>
    </row>
    <row r="46" spans="1:9" ht="12.75">
      <c r="A46" s="2"/>
      <c r="B46" s="4"/>
      <c r="C46" s="4"/>
      <c r="D46" s="3" t="s">
        <v>19</v>
      </c>
      <c r="E46" s="15">
        <v>20000</v>
      </c>
      <c r="F46" s="4"/>
      <c r="G46" s="4">
        <f t="shared" si="0"/>
        <v>20000</v>
      </c>
      <c r="H46" s="4">
        <v>2089</v>
      </c>
      <c r="I46" s="4">
        <f t="shared" si="1"/>
        <v>10.445</v>
      </c>
    </row>
    <row r="47" spans="1:9" ht="12.75">
      <c r="A47" s="4"/>
      <c r="B47" s="4"/>
      <c r="C47" s="4"/>
      <c r="D47" s="3" t="s">
        <v>21</v>
      </c>
      <c r="E47" s="2">
        <f>SUM(E45:E46)</f>
        <v>38320000</v>
      </c>
      <c r="F47" s="2">
        <f>SUM(F45:F46)</f>
        <v>7478000</v>
      </c>
      <c r="G47" s="2">
        <f>SUM(G45:G46)</f>
        <v>45798000</v>
      </c>
      <c r="H47" s="2">
        <f>SUM(H45:H46)</f>
        <v>24766768</v>
      </c>
      <c r="I47" s="4">
        <f t="shared" si="1"/>
        <v>54.078274160443684</v>
      </c>
    </row>
    <row r="48" spans="1:9" ht="12.75">
      <c r="A48" s="4"/>
      <c r="B48" s="4"/>
      <c r="C48" s="4"/>
      <c r="D48" s="3"/>
      <c r="E48" s="4"/>
      <c r="F48" s="4"/>
      <c r="G48" s="4">
        <f t="shared" si="0"/>
        <v>0</v>
      </c>
      <c r="H48" s="4"/>
      <c r="I48" s="4"/>
    </row>
    <row r="49" spans="1:9" ht="12.75">
      <c r="A49" s="4"/>
      <c r="B49" s="4"/>
      <c r="C49" s="4"/>
      <c r="D49" s="3"/>
      <c r="E49" s="4"/>
      <c r="F49" s="4"/>
      <c r="G49" s="4">
        <f t="shared" si="0"/>
        <v>0</v>
      </c>
      <c r="H49" s="4"/>
      <c r="I49" s="4"/>
    </row>
    <row r="50" spans="1:9" ht="12.75">
      <c r="A50" s="2" t="s">
        <v>32</v>
      </c>
      <c r="B50" s="4"/>
      <c r="C50" s="4"/>
      <c r="D50" s="3" t="s">
        <v>19</v>
      </c>
      <c r="E50" s="4">
        <v>1275000</v>
      </c>
      <c r="F50" s="4"/>
      <c r="G50" s="4">
        <f t="shared" si="0"/>
        <v>1275000</v>
      </c>
      <c r="H50" s="4"/>
      <c r="I50" s="4">
        <f t="shared" si="1"/>
        <v>0</v>
      </c>
    </row>
    <row r="51" spans="1:9" ht="12.75">
      <c r="A51" s="4" t="s">
        <v>20</v>
      </c>
      <c r="B51" s="4"/>
      <c r="C51" s="4"/>
      <c r="D51" s="3" t="s">
        <v>26</v>
      </c>
      <c r="E51" s="4">
        <v>3760000</v>
      </c>
      <c r="F51" s="4">
        <v>3305000</v>
      </c>
      <c r="G51" s="4">
        <f t="shared" si="0"/>
        <v>7065000</v>
      </c>
      <c r="H51" s="4">
        <v>6245600</v>
      </c>
      <c r="I51" s="4">
        <f t="shared" si="1"/>
        <v>88.40198159943384</v>
      </c>
    </row>
    <row r="52" spans="1:9" ht="12.75">
      <c r="A52" s="4"/>
      <c r="B52" s="4"/>
      <c r="C52" s="4"/>
      <c r="D52" s="3" t="s">
        <v>21</v>
      </c>
      <c r="E52" s="2">
        <f>SUM(E50:E51)</f>
        <v>5035000</v>
      </c>
      <c r="F52" s="2">
        <f>SUM(F50:F51)</f>
        <v>3305000</v>
      </c>
      <c r="G52" s="2">
        <f>SUM(G50:G51)</f>
        <v>8340000</v>
      </c>
      <c r="H52" s="2">
        <f>SUM(H50:H51)</f>
        <v>6245600</v>
      </c>
      <c r="I52" s="4">
        <f t="shared" si="1"/>
        <v>74.8872901678657</v>
      </c>
    </row>
    <row r="53" spans="1:9" ht="12.75">
      <c r="A53" s="4"/>
      <c r="B53" s="4"/>
      <c r="C53" s="4"/>
      <c r="D53" s="3"/>
      <c r="E53" s="4"/>
      <c r="F53" s="4"/>
      <c r="G53" s="4">
        <f t="shared" si="0"/>
        <v>0</v>
      </c>
      <c r="H53" s="4"/>
      <c r="I53" s="4"/>
    </row>
    <row r="54" spans="1:9" ht="12.75">
      <c r="A54" s="4"/>
      <c r="B54" s="4"/>
      <c r="C54" s="4"/>
      <c r="D54" s="3"/>
      <c r="E54" s="4"/>
      <c r="F54" s="4"/>
      <c r="G54" s="4">
        <f t="shared" si="0"/>
        <v>0</v>
      </c>
      <c r="H54" s="4"/>
      <c r="I54" s="4"/>
    </row>
    <row r="55" spans="1:9" ht="12.75">
      <c r="A55" s="2" t="s">
        <v>33</v>
      </c>
      <c r="B55" s="2"/>
      <c r="C55" s="2"/>
      <c r="D55" s="3" t="s">
        <v>26</v>
      </c>
      <c r="E55" s="4">
        <v>4344000</v>
      </c>
      <c r="F55" s="4"/>
      <c r="G55" s="4">
        <f t="shared" si="0"/>
        <v>4344000</v>
      </c>
      <c r="H55" s="4">
        <v>2168600</v>
      </c>
      <c r="I55" s="4">
        <f t="shared" si="1"/>
        <v>49.92173112338858</v>
      </c>
    </row>
    <row r="56" spans="1:9" ht="12.75">
      <c r="A56" s="4" t="s">
        <v>20</v>
      </c>
      <c r="B56" s="4"/>
      <c r="C56" s="4"/>
      <c r="D56" s="3" t="s">
        <v>21</v>
      </c>
      <c r="E56" s="2">
        <f>SUM(E55)</f>
        <v>4344000</v>
      </c>
      <c r="F56" s="2">
        <f>SUM(F55)</f>
        <v>0</v>
      </c>
      <c r="G56" s="2">
        <f>SUM(G55)</f>
        <v>4344000</v>
      </c>
      <c r="H56" s="2">
        <f>SUM(H55)</f>
        <v>2168600</v>
      </c>
      <c r="I56" s="4">
        <f t="shared" si="1"/>
        <v>49.92173112338858</v>
      </c>
    </row>
    <row r="57" spans="1:9" ht="12.75">
      <c r="A57" s="4"/>
      <c r="B57" s="4"/>
      <c r="C57" s="4"/>
      <c r="D57" s="3"/>
      <c r="E57" s="4"/>
      <c r="F57" s="4"/>
      <c r="G57" s="4">
        <f t="shared" si="0"/>
        <v>0</v>
      </c>
      <c r="H57" s="4"/>
      <c r="I57" s="4"/>
    </row>
    <row r="58" spans="1:9" ht="12.75">
      <c r="A58" s="2" t="s">
        <v>34</v>
      </c>
      <c r="B58" s="4"/>
      <c r="C58" s="4"/>
      <c r="D58" s="3" t="s">
        <v>19</v>
      </c>
      <c r="E58" s="4">
        <v>600000</v>
      </c>
      <c r="F58" s="4"/>
      <c r="G58" s="4">
        <f t="shared" si="0"/>
        <v>600000</v>
      </c>
      <c r="H58" s="4">
        <v>235975</v>
      </c>
      <c r="I58" s="4">
        <f t="shared" si="1"/>
        <v>39.329166666666666</v>
      </c>
    </row>
    <row r="59" spans="1:9" ht="12.75">
      <c r="A59" s="6" t="s">
        <v>20</v>
      </c>
      <c r="B59" s="4"/>
      <c r="C59" s="4"/>
      <c r="D59" s="3" t="s">
        <v>35</v>
      </c>
      <c r="E59" s="4">
        <v>200000</v>
      </c>
      <c r="F59" s="4"/>
      <c r="G59" s="4">
        <f t="shared" si="0"/>
        <v>200000</v>
      </c>
      <c r="H59" s="4">
        <v>60000</v>
      </c>
      <c r="I59" s="4">
        <f t="shared" si="1"/>
        <v>30</v>
      </c>
    </row>
    <row r="60" spans="1:9" ht="12.75">
      <c r="A60" s="4"/>
      <c r="B60" s="4"/>
      <c r="C60" s="4"/>
      <c r="D60" s="3" t="s">
        <v>21</v>
      </c>
      <c r="E60" s="2">
        <f>SUM(E58:E59)</f>
        <v>800000</v>
      </c>
      <c r="F60" s="2">
        <f>SUM(F58:F59)</f>
        <v>0</v>
      </c>
      <c r="G60" s="2">
        <f>SUM(G58:G59)</f>
        <v>800000</v>
      </c>
      <c r="H60" s="2">
        <f>SUM(H58:H59)</f>
        <v>295975</v>
      </c>
      <c r="I60" s="4">
        <f t="shared" si="1"/>
        <v>36.996875</v>
      </c>
    </row>
    <row r="61" spans="1:9" ht="12.75">
      <c r="A61" s="4"/>
      <c r="B61" s="4"/>
      <c r="C61" s="4"/>
      <c r="D61" s="3"/>
      <c r="E61" s="4"/>
      <c r="F61" s="4"/>
      <c r="G61" s="4">
        <f t="shared" si="0"/>
        <v>0</v>
      </c>
      <c r="H61" s="4"/>
      <c r="I61" s="4"/>
    </row>
    <row r="62" spans="1:9" ht="12.75">
      <c r="A62" s="2" t="s">
        <v>62</v>
      </c>
      <c r="B62" s="2"/>
      <c r="C62" s="2"/>
      <c r="D62" s="4"/>
      <c r="E62" s="4"/>
      <c r="F62" s="4"/>
      <c r="G62" s="4">
        <f t="shared" si="0"/>
        <v>0</v>
      </c>
      <c r="H62" s="4"/>
      <c r="I62" s="4"/>
    </row>
    <row r="63" spans="1:9" ht="12.75">
      <c r="A63" s="2"/>
      <c r="B63" s="2"/>
      <c r="C63" s="2"/>
      <c r="D63" s="4" t="s">
        <v>63</v>
      </c>
      <c r="E63" s="4">
        <v>1904000</v>
      </c>
      <c r="F63" s="4"/>
      <c r="G63" s="4">
        <f t="shared" si="0"/>
        <v>1904000</v>
      </c>
      <c r="H63" s="4">
        <v>943000</v>
      </c>
      <c r="I63" s="4">
        <f t="shared" si="1"/>
        <v>49.52731092436975</v>
      </c>
    </row>
    <row r="64" spans="1:9" ht="12.75">
      <c r="A64" s="2"/>
      <c r="B64" s="2"/>
      <c r="C64" s="2"/>
      <c r="D64" s="4" t="s">
        <v>71</v>
      </c>
      <c r="E64" s="4"/>
      <c r="F64" s="4"/>
      <c r="G64" s="4">
        <f t="shared" si="0"/>
        <v>0</v>
      </c>
      <c r="H64" s="4">
        <v>90589</v>
      </c>
      <c r="I64" s="4"/>
    </row>
    <row r="65" spans="1:9" ht="12.75">
      <c r="A65" s="2"/>
      <c r="B65" s="2"/>
      <c r="C65" s="2"/>
      <c r="D65" s="4" t="s">
        <v>72</v>
      </c>
      <c r="E65" s="4"/>
      <c r="F65" s="4">
        <v>118000</v>
      </c>
      <c r="G65" s="4">
        <f t="shared" si="0"/>
        <v>118000</v>
      </c>
      <c r="H65" s="4">
        <v>118110</v>
      </c>
      <c r="I65" s="4">
        <f t="shared" si="1"/>
        <v>100.09322033898304</v>
      </c>
    </row>
    <row r="66" spans="1:9" ht="12.75">
      <c r="A66" s="2"/>
      <c r="B66" s="2"/>
      <c r="C66" s="2"/>
      <c r="D66" s="4" t="s">
        <v>31</v>
      </c>
      <c r="E66" s="4">
        <v>2705000</v>
      </c>
      <c r="F66" s="4"/>
      <c r="G66" s="4">
        <f t="shared" si="0"/>
        <v>2705000</v>
      </c>
      <c r="H66" s="4">
        <v>2483750</v>
      </c>
      <c r="I66" s="4">
        <f t="shared" si="1"/>
        <v>91.8207024029575</v>
      </c>
    </row>
    <row r="67" spans="1:9" ht="12.75">
      <c r="A67" s="6" t="s">
        <v>20</v>
      </c>
      <c r="B67" s="2"/>
      <c r="C67" s="2"/>
      <c r="D67" s="4" t="s">
        <v>21</v>
      </c>
      <c r="E67" s="2">
        <f>SUM(E62:E66)</f>
        <v>4609000</v>
      </c>
      <c r="F67" s="2">
        <f>SUM(F62:F66)</f>
        <v>118000</v>
      </c>
      <c r="G67" s="2">
        <f>SUM(G62:G66)</f>
        <v>4727000</v>
      </c>
      <c r="H67" s="2">
        <f>SUM(H62:H66)</f>
        <v>3635449</v>
      </c>
      <c r="I67" s="4">
        <f t="shared" si="1"/>
        <v>76.90816585572244</v>
      </c>
    </row>
    <row r="68" spans="1:9" ht="12.75">
      <c r="A68" s="4"/>
      <c r="B68" s="4"/>
      <c r="C68" s="4"/>
      <c r="D68" s="3"/>
      <c r="E68" s="4"/>
      <c r="F68" s="4"/>
      <c r="G68" s="4">
        <f t="shared" si="0"/>
        <v>0</v>
      </c>
      <c r="H68" s="4"/>
      <c r="I68" s="4"/>
    </row>
    <row r="69" spans="1:9" ht="12.75" hidden="1">
      <c r="A69" s="2" t="s">
        <v>36</v>
      </c>
      <c r="B69" s="2"/>
      <c r="C69" s="2"/>
      <c r="D69" s="4" t="s">
        <v>19</v>
      </c>
      <c r="E69" s="4"/>
      <c r="F69" s="4"/>
      <c r="G69" s="4">
        <f t="shared" si="0"/>
        <v>0</v>
      </c>
      <c r="H69" s="4"/>
      <c r="I69" s="4" t="e">
        <f t="shared" si="1"/>
        <v>#DIV/0!</v>
      </c>
    </row>
    <row r="70" spans="1:9" ht="12.75" hidden="1">
      <c r="A70" s="6" t="s">
        <v>20</v>
      </c>
      <c r="B70" s="2"/>
      <c r="C70" s="2"/>
      <c r="D70" s="4" t="s">
        <v>21</v>
      </c>
      <c r="E70" s="2">
        <f>SUM(E69)</f>
        <v>0</v>
      </c>
      <c r="F70" s="4"/>
      <c r="G70" s="4">
        <f t="shared" si="0"/>
        <v>0</v>
      </c>
      <c r="H70" s="4"/>
      <c r="I70" s="4" t="e">
        <f t="shared" si="1"/>
        <v>#DIV/0!</v>
      </c>
    </row>
    <row r="71" spans="1:9" ht="12.75" hidden="1">
      <c r="A71" s="6"/>
      <c r="B71" s="2"/>
      <c r="C71" s="2"/>
      <c r="D71" s="4"/>
      <c r="E71" s="2"/>
      <c r="F71" s="4"/>
      <c r="G71" s="4">
        <f t="shared" si="0"/>
        <v>0</v>
      </c>
      <c r="H71" s="4"/>
      <c r="I71" s="4" t="e">
        <f t="shared" si="1"/>
        <v>#DIV/0!</v>
      </c>
    </row>
    <row r="72" spans="1:9" ht="12.75" hidden="1">
      <c r="A72" s="2" t="s">
        <v>37</v>
      </c>
      <c r="B72" s="2"/>
      <c r="C72" s="2"/>
      <c r="D72" s="3" t="s">
        <v>25</v>
      </c>
      <c r="E72" s="4"/>
      <c r="F72" s="4"/>
      <c r="G72" s="4">
        <f t="shared" si="0"/>
        <v>0</v>
      </c>
      <c r="H72" s="4"/>
      <c r="I72" s="4" t="e">
        <f t="shared" si="1"/>
        <v>#DIV/0!</v>
      </c>
    </row>
    <row r="73" spans="1:9" ht="12.75" hidden="1">
      <c r="A73" s="6" t="s">
        <v>20</v>
      </c>
      <c r="B73" s="2"/>
      <c r="C73" s="2"/>
      <c r="D73" s="4" t="s">
        <v>21</v>
      </c>
      <c r="E73" s="2">
        <f>SUM(E72)</f>
        <v>0</v>
      </c>
      <c r="F73" s="4"/>
      <c r="G73" s="4">
        <f t="shared" si="0"/>
        <v>0</v>
      </c>
      <c r="H73" s="4"/>
      <c r="I73" s="4" t="e">
        <f t="shared" si="1"/>
        <v>#DIV/0!</v>
      </c>
    </row>
    <row r="74" spans="1:9" ht="12.75" hidden="1">
      <c r="A74" s="6"/>
      <c r="B74" s="2"/>
      <c r="C74" s="2"/>
      <c r="D74" s="4"/>
      <c r="E74" s="2"/>
      <c r="F74" s="4"/>
      <c r="G74" s="4">
        <f t="shared" si="0"/>
        <v>0</v>
      </c>
      <c r="H74" s="4"/>
      <c r="I74" s="4" t="e">
        <f t="shared" si="1"/>
        <v>#DIV/0!</v>
      </c>
    </row>
    <row r="75" spans="1:9" ht="12.75">
      <c r="A75" s="2" t="s">
        <v>38</v>
      </c>
      <c r="B75" s="2"/>
      <c r="C75" s="2"/>
      <c r="D75" s="3" t="s">
        <v>26</v>
      </c>
      <c r="E75" s="4">
        <v>2954000</v>
      </c>
      <c r="F75" s="4">
        <v>8370000</v>
      </c>
      <c r="G75" s="4">
        <f aca="true" t="shared" si="2" ref="G75:G83">SUM(E75:F75)</f>
        <v>11324000</v>
      </c>
      <c r="H75" s="4">
        <v>4863519</v>
      </c>
      <c r="I75" s="4">
        <f aca="true" t="shared" si="3" ref="I75:I84">(H75/G75)*100</f>
        <v>42.94877251854468</v>
      </c>
    </row>
    <row r="76" spans="1:9" ht="12.75">
      <c r="A76" s="6" t="s">
        <v>20</v>
      </c>
      <c r="B76" s="2"/>
      <c r="C76" s="2"/>
      <c r="D76" s="4" t="s">
        <v>21</v>
      </c>
      <c r="E76" s="2">
        <f>SUM(E75)</f>
        <v>2954000</v>
      </c>
      <c r="F76" s="2">
        <f>SUM(F75)</f>
        <v>8370000</v>
      </c>
      <c r="G76" s="2">
        <f>SUM(G75)</f>
        <v>11324000</v>
      </c>
      <c r="H76" s="2">
        <f>SUM(H75)</f>
        <v>4863519</v>
      </c>
      <c r="I76" s="4">
        <f t="shared" si="3"/>
        <v>42.94877251854468</v>
      </c>
    </row>
    <row r="77" spans="1:9" ht="12.75">
      <c r="A77" s="6"/>
      <c r="B77" s="2"/>
      <c r="C77" s="2"/>
      <c r="D77" s="4"/>
      <c r="E77" s="2"/>
      <c r="F77" s="2"/>
      <c r="G77" s="2"/>
      <c r="H77" s="2"/>
      <c r="I77" s="4"/>
    </row>
    <row r="78" spans="1:9" ht="12.75">
      <c r="A78" s="2" t="s">
        <v>73</v>
      </c>
      <c r="B78" s="2"/>
      <c r="C78" s="2"/>
      <c r="D78" s="3" t="s">
        <v>26</v>
      </c>
      <c r="E78" s="4"/>
      <c r="F78" s="4"/>
      <c r="G78" s="4">
        <f>SUM(E78:F78)</f>
        <v>0</v>
      </c>
      <c r="H78" s="4">
        <v>942150</v>
      </c>
      <c r="I78" s="4"/>
    </row>
    <row r="79" spans="1:9" ht="12.75">
      <c r="A79" s="4" t="s">
        <v>24</v>
      </c>
      <c r="B79" s="4"/>
      <c r="C79" s="4"/>
      <c r="D79" s="3" t="s">
        <v>21</v>
      </c>
      <c r="E79" s="2">
        <f>SUM(E78)</f>
        <v>0</v>
      </c>
      <c r="F79" s="2">
        <f>SUM(F78)</f>
        <v>0</v>
      </c>
      <c r="G79" s="2">
        <f>SUM(G78)</f>
        <v>0</v>
      </c>
      <c r="H79" s="2">
        <f>SUM(H78)</f>
        <v>942150</v>
      </c>
      <c r="I79" s="4"/>
    </row>
    <row r="80" spans="1:9" ht="12.75">
      <c r="A80" s="6"/>
      <c r="B80" s="2"/>
      <c r="C80" s="2"/>
      <c r="D80" s="4"/>
      <c r="E80" s="2"/>
      <c r="F80" s="4"/>
      <c r="G80" s="4">
        <f t="shared" si="2"/>
        <v>0</v>
      </c>
      <c r="H80" s="4"/>
      <c r="I80" s="4"/>
    </row>
    <row r="81" spans="1:9" ht="12.75">
      <c r="A81" s="2" t="s">
        <v>39</v>
      </c>
      <c r="B81" s="2"/>
      <c r="C81" s="2"/>
      <c r="D81" s="4" t="s">
        <v>40</v>
      </c>
      <c r="E81" s="6">
        <v>254641993</v>
      </c>
      <c r="F81" s="4">
        <f>SUM(F12)</f>
        <v>-453136</v>
      </c>
      <c r="G81" s="4">
        <f t="shared" si="2"/>
        <v>254188857</v>
      </c>
      <c r="H81" s="4">
        <f>SUM(H12)</f>
        <v>254188857</v>
      </c>
      <c r="I81" s="4">
        <f t="shared" si="3"/>
        <v>100</v>
      </c>
    </row>
    <row r="82" spans="1:9" ht="12.75">
      <c r="A82" s="6"/>
      <c r="B82" s="2"/>
      <c r="C82" s="2"/>
      <c r="D82" s="4" t="s">
        <v>21</v>
      </c>
      <c r="E82" s="2">
        <f>SUM(E81:E81)</f>
        <v>254641993</v>
      </c>
      <c r="F82" s="2">
        <f>SUM(F81:F81)</f>
        <v>-453136</v>
      </c>
      <c r="G82" s="2">
        <f>SUM(G81:G81)</f>
        <v>254188857</v>
      </c>
      <c r="H82" s="2">
        <f>SUM(H81:H81)</f>
        <v>254188857</v>
      </c>
      <c r="I82" s="4">
        <f t="shared" si="3"/>
        <v>100</v>
      </c>
    </row>
    <row r="83" spans="1:9" ht="12.75">
      <c r="A83" s="6"/>
      <c r="B83" s="2"/>
      <c r="C83" s="2"/>
      <c r="D83" s="4"/>
      <c r="E83" s="2"/>
      <c r="F83" s="4"/>
      <c r="G83" s="4">
        <f t="shared" si="2"/>
        <v>0</v>
      </c>
      <c r="H83" s="4"/>
      <c r="I83" s="4"/>
    </row>
    <row r="84" spans="1:9" ht="12.75">
      <c r="A84" s="16" t="s">
        <v>41</v>
      </c>
      <c r="B84" s="16"/>
      <c r="C84" s="16"/>
      <c r="D84" s="4"/>
      <c r="E84" s="2">
        <f>SUM(E22,E26,E33,E38,E41,E52,E56,E60,E67,E70,E76,E73,E47,E82,E29,E79)</f>
        <v>420547833</v>
      </c>
      <c r="F84" s="2">
        <f>SUM(F22,F26,F33,F38,F41,F52,F56,F60,F67,F70,F76,F73,F47,F82,F29,F79)</f>
        <v>20331000</v>
      </c>
      <c r="G84" s="2">
        <f>SUM(G22,G26,G33,G38,G41,G52,G56,G60,G67,G70,G76,G73,G47,G82,G29,G79)</f>
        <v>440878833</v>
      </c>
      <c r="H84" s="2">
        <f>SUM(H22,H26,H33,H38,H41,H52,H56,H60,H67,H70,H76,H73,H47,H82,H29,H79)</f>
        <v>355261975</v>
      </c>
      <c r="I84" s="2">
        <f t="shared" si="3"/>
        <v>80.58041085406339</v>
      </c>
    </row>
  </sheetData>
  <sheetProtection selectLockedCells="1" selectUnlockedCells="1"/>
  <mergeCells count="6">
    <mergeCell ref="A16:C16"/>
    <mergeCell ref="A84:C84"/>
    <mergeCell ref="A1:I1"/>
    <mergeCell ref="A3:C3"/>
    <mergeCell ref="A4:C4"/>
    <mergeCell ref="A5:C5"/>
  </mergeCells>
  <printOptions/>
  <pageMargins left="0.35433070866141736" right="0.35433070866141736" top="0.3937007874015748" bottom="0.984251968503937" header="0.1968503937007874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29" sqref="E29"/>
    </sheetView>
  </sheetViews>
  <sheetFormatPr defaultColWidth="9.140625" defaultRowHeight="12.75"/>
  <cols>
    <col min="4" max="4" width="19.0039062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17" t="s">
        <v>66</v>
      </c>
      <c r="B1" s="17"/>
      <c r="C1" s="17"/>
      <c r="D1" s="17"/>
      <c r="E1" s="17"/>
      <c r="F1" s="17"/>
      <c r="G1" s="17"/>
      <c r="H1" s="17"/>
      <c r="I1" s="17"/>
      <c r="J1" s="17"/>
    </row>
    <row r="2" ht="12.75">
      <c r="E2" t="s">
        <v>59</v>
      </c>
    </row>
    <row r="3" spans="1:10" ht="12.75">
      <c r="A3" s="16" t="s">
        <v>0</v>
      </c>
      <c r="B3" s="16"/>
      <c r="C3" s="16"/>
      <c r="D3" s="2" t="s">
        <v>42</v>
      </c>
      <c r="E3" s="2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</row>
    <row r="4" spans="1:10" ht="12.75">
      <c r="A4" s="16" t="s">
        <v>43</v>
      </c>
      <c r="B4" s="16"/>
      <c r="C4" s="16"/>
      <c r="D4" s="7" t="s">
        <v>44</v>
      </c>
      <c r="E4" s="3" t="s">
        <v>8</v>
      </c>
      <c r="F4" s="6">
        <v>550000</v>
      </c>
      <c r="G4" s="4">
        <v>100000</v>
      </c>
      <c r="H4" s="4">
        <f>SUM(F4:G4)</f>
        <v>650000</v>
      </c>
      <c r="I4" s="4">
        <v>2057485</v>
      </c>
      <c r="J4" s="4">
        <f>(I4/H4)*100</f>
        <v>316.5361538461538</v>
      </c>
    </row>
    <row r="5" spans="1:10" ht="12.75">
      <c r="A5" s="4"/>
      <c r="B5" s="4"/>
      <c r="C5" s="4"/>
      <c r="D5" s="4"/>
      <c r="E5" s="3" t="s">
        <v>10</v>
      </c>
      <c r="F5" s="4"/>
      <c r="G5" s="4"/>
      <c r="H5" s="4">
        <f aca="true" t="shared" si="0" ref="H5:H26">SUM(F5:G5)</f>
        <v>0</v>
      </c>
      <c r="I5" s="4"/>
      <c r="J5" s="4"/>
    </row>
    <row r="6" spans="1:10" ht="12.75">
      <c r="A6" s="4"/>
      <c r="B6" s="4"/>
      <c r="C6" s="4"/>
      <c r="D6" s="4"/>
      <c r="E6" s="3" t="s">
        <v>45</v>
      </c>
      <c r="F6" s="4"/>
      <c r="G6" s="4"/>
      <c r="H6" s="4">
        <f t="shared" si="0"/>
        <v>0</v>
      </c>
      <c r="I6" s="4"/>
      <c r="J6" s="4"/>
    </row>
    <row r="7" spans="1:10" ht="12.75">
      <c r="A7" s="4"/>
      <c r="B7" s="4"/>
      <c r="C7" s="4"/>
      <c r="D7" s="4"/>
      <c r="E7" s="3" t="s">
        <v>46</v>
      </c>
      <c r="F7" s="4"/>
      <c r="G7" s="4"/>
      <c r="H7" s="4">
        <f t="shared" si="0"/>
        <v>0</v>
      </c>
      <c r="I7" s="4"/>
      <c r="J7" s="4"/>
    </row>
    <row r="8" spans="1:10" ht="12.75">
      <c r="A8" s="4"/>
      <c r="B8" s="4"/>
      <c r="C8" s="4"/>
      <c r="D8" s="4"/>
      <c r="E8" s="3" t="s">
        <v>13</v>
      </c>
      <c r="F8" s="4"/>
      <c r="G8" s="4"/>
      <c r="H8" s="4">
        <f t="shared" si="0"/>
        <v>0</v>
      </c>
      <c r="I8" s="4"/>
      <c r="J8" s="4"/>
    </row>
    <row r="9" spans="1:10" ht="12.75">
      <c r="A9" s="4"/>
      <c r="B9" s="4"/>
      <c r="C9" s="4"/>
      <c r="D9" s="4"/>
      <c r="E9" s="3" t="s">
        <v>14</v>
      </c>
      <c r="F9" s="4"/>
      <c r="G9" s="4"/>
      <c r="H9" s="4">
        <f t="shared" si="0"/>
        <v>0</v>
      </c>
      <c r="I9" s="4"/>
      <c r="J9" s="4"/>
    </row>
    <row r="10" spans="1:10" ht="12.75">
      <c r="A10" s="4"/>
      <c r="B10" s="4"/>
      <c r="C10" s="4"/>
      <c r="D10" s="4"/>
      <c r="E10" s="3" t="s">
        <v>15</v>
      </c>
      <c r="F10" s="4"/>
      <c r="G10" s="4"/>
      <c r="H10" s="4">
        <f t="shared" si="0"/>
        <v>0</v>
      </c>
      <c r="I10" s="4"/>
      <c r="J10" s="4"/>
    </row>
    <row r="11" spans="1:10" ht="12.75">
      <c r="A11" s="4"/>
      <c r="B11" s="4"/>
      <c r="C11" s="4"/>
      <c r="D11" s="4"/>
      <c r="E11" s="3" t="s">
        <v>16</v>
      </c>
      <c r="F11" s="4"/>
      <c r="G11" s="4"/>
      <c r="H11" s="4">
        <f t="shared" si="0"/>
        <v>0</v>
      </c>
      <c r="I11" s="4"/>
      <c r="J11" s="4"/>
    </row>
    <row r="12" spans="1:10" ht="12.75">
      <c r="A12" s="4"/>
      <c r="B12" s="4"/>
      <c r="C12" s="4"/>
      <c r="D12" s="4"/>
      <c r="E12" s="3" t="s">
        <v>17</v>
      </c>
      <c r="F12" s="4">
        <v>124593</v>
      </c>
      <c r="G12" s="4"/>
      <c r="H12" s="4">
        <f t="shared" si="0"/>
        <v>124593</v>
      </c>
      <c r="I12" s="4">
        <v>124593</v>
      </c>
      <c r="J12" s="4">
        <f>(I12/H12)*100</f>
        <v>100</v>
      </c>
    </row>
    <row r="13" spans="1:10" ht="12.75">
      <c r="A13" s="4"/>
      <c r="B13" s="4"/>
      <c r="C13" s="4"/>
      <c r="D13" s="4"/>
      <c r="E13" s="5" t="s">
        <v>18</v>
      </c>
      <c r="F13" s="2">
        <f>SUM(F4:F12)</f>
        <v>674593</v>
      </c>
      <c r="G13" s="2">
        <f>SUM(G4:G12)</f>
        <v>100000</v>
      </c>
      <c r="H13" s="2">
        <f>SUM(H4:H12)</f>
        <v>774593</v>
      </c>
      <c r="I13" s="2">
        <f>SUM(I4:I12)</f>
        <v>2182078</v>
      </c>
      <c r="J13" s="2">
        <f>SUM(J4:J12)</f>
        <v>416.5361538461538</v>
      </c>
    </row>
    <row r="14" spans="1:10" ht="12.75">
      <c r="A14" s="16" t="s">
        <v>47</v>
      </c>
      <c r="B14" s="16"/>
      <c r="C14" s="16"/>
      <c r="D14" s="16"/>
      <c r="E14" s="4"/>
      <c r="F14" s="4"/>
      <c r="G14" s="4"/>
      <c r="H14" s="4">
        <f t="shared" si="0"/>
        <v>0</v>
      </c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>
        <f t="shared" si="0"/>
        <v>0</v>
      </c>
      <c r="I15" s="4"/>
      <c r="J15" s="4"/>
    </row>
    <row r="16" spans="1:10" ht="12.75">
      <c r="A16" s="2" t="s">
        <v>48</v>
      </c>
      <c r="B16" s="4"/>
      <c r="C16" s="4"/>
      <c r="D16" s="4"/>
      <c r="E16" s="4"/>
      <c r="F16" s="4"/>
      <c r="G16" s="4"/>
      <c r="H16" s="4">
        <f t="shared" si="0"/>
        <v>0</v>
      </c>
      <c r="I16" s="4"/>
      <c r="J16" s="4"/>
    </row>
    <row r="17" spans="1:10" ht="12.75">
      <c r="A17" s="4" t="s">
        <v>20</v>
      </c>
      <c r="B17" s="4"/>
      <c r="C17" s="4"/>
      <c r="D17" s="4"/>
      <c r="E17" s="4" t="s">
        <v>19</v>
      </c>
      <c r="F17" s="4">
        <v>550000</v>
      </c>
      <c r="G17" s="4">
        <v>100000</v>
      </c>
      <c r="H17" s="4">
        <f t="shared" si="0"/>
        <v>650000</v>
      </c>
      <c r="I17" s="4">
        <v>2057485</v>
      </c>
      <c r="J17" s="4">
        <f>(I17/H17)*100</f>
        <v>316.5361538461538</v>
      </c>
    </row>
    <row r="18" spans="1:10" ht="12.75">
      <c r="A18" s="4"/>
      <c r="B18" s="4"/>
      <c r="C18" s="4"/>
      <c r="D18" s="4"/>
      <c r="E18" s="2" t="s">
        <v>21</v>
      </c>
      <c r="F18" s="2">
        <f>SUM(F17:F17)</f>
        <v>550000</v>
      </c>
      <c r="G18" s="2">
        <f>SUM(G17:G17)</f>
        <v>100000</v>
      </c>
      <c r="H18" s="2">
        <f>SUM(H17:H17)</f>
        <v>650000</v>
      </c>
      <c r="I18" s="2">
        <f>SUM(I17:I17)</f>
        <v>2057485</v>
      </c>
      <c r="J18" s="2">
        <f>SUM(J17:J17)</f>
        <v>316.5361538461538</v>
      </c>
    </row>
    <row r="19" spans="1:10" ht="12.75">
      <c r="A19" s="4"/>
      <c r="B19" s="4"/>
      <c r="C19" s="4"/>
      <c r="D19" s="4"/>
      <c r="E19" s="4"/>
      <c r="F19" s="2"/>
      <c r="G19" s="4"/>
      <c r="H19" s="4">
        <f t="shared" si="0"/>
        <v>0</v>
      </c>
      <c r="I19" s="4"/>
      <c r="J19" s="4"/>
    </row>
    <row r="20" spans="1:10" ht="12.75">
      <c r="A20" s="2" t="s">
        <v>39</v>
      </c>
      <c r="B20" s="4"/>
      <c r="C20" s="4"/>
      <c r="D20" s="4"/>
      <c r="E20" s="8" t="s">
        <v>49</v>
      </c>
      <c r="F20" s="6">
        <v>9304407</v>
      </c>
      <c r="G20" s="4"/>
      <c r="H20" s="4">
        <f t="shared" si="0"/>
        <v>9304407</v>
      </c>
      <c r="I20" s="4">
        <v>2797246</v>
      </c>
      <c r="J20" s="4">
        <f>(I20/H20)*100</f>
        <v>30.063667679197607</v>
      </c>
    </row>
    <row r="21" spans="1:10" ht="12.75">
      <c r="A21" s="2"/>
      <c r="B21" s="4"/>
      <c r="C21" s="4"/>
      <c r="D21" s="4"/>
      <c r="E21" s="8" t="s">
        <v>40</v>
      </c>
      <c r="F21" s="6">
        <v>124593</v>
      </c>
      <c r="G21" s="4"/>
      <c r="H21" s="4">
        <f t="shared" si="0"/>
        <v>124593</v>
      </c>
      <c r="I21" s="4">
        <v>124593</v>
      </c>
      <c r="J21" s="4">
        <f>(I21/H21)*100</f>
        <v>100</v>
      </c>
    </row>
    <row r="22" spans="1:10" ht="12.75">
      <c r="A22" s="4"/>
      <c r="B22" s="4"/>
      <c r="C22" s="4"/>
      <c r="D22" s="4"/>
      <c r="E22" s="2" t="s">
        <v>21</v>
      </c>
      <c r="F22" s="2">
        <f>SUM(F20:F21)</f>
        <v>9429000</v>
      </c>
      <c r="G22" s="2">
        <f>SUM(G20:G21)</f>
        <v>0</v>
      </c>
      <c r="H22" s="2">
        <f>SUM(H20:H21)</f>
        <v>9429000</v>
      </c>
      <c r="I22" s="2">
        <f>SUM(I20:I21)</f>
        <v>2921839</v>
      </c>
      <c r="J22" s="2">
        <f>SUM(J20:J21)</f>
        <v>130.0636676791976</v>
      </c>
    </row>
    <row r="23" spans="1:10" ht="12.75" hidden="1">
      <c r="A23" s="4" t="s">
        <v>50</v>
      </c>
      <c r="B23" s="4"/>
      <c r="C23" s="4"/>
      <c r="D23" s="4"/>
      <c r="E23" s="4"/>
      <c r="F23" s="4"/>
      <c r="G23" s="4"/>
      <c r="H23" s="4">
        <f t="shared" si="0"/>
        <v>0</v>
      </c>
      <c r="I23" s="4"/>
      <c r="J23" s="4"/>
    </row>
    <row r="24" spans="1:10" ht="12.75" hidden="1">
      <c r="A24" s="4"/>
      <c r="B24" s="4"/>
      <c r="C24" s="4"/>
      <c r="D24" s="4"/>
      <c r="E24" s="4" t="s">
        <v>51</v>
      </c>
      <c r="F24" s="4"/>
      <c r="G24" s="4"/>
      <c r="H24" s="4">
        <f t="shared" si="0"/>
        <v>0</v>
      </c>
      <c r="I24" s="4"/>
      <c r="J24" s="4"/>
    </row>
    <row r="25" spans="1:10" ht="12.75" hidden="1">
      <c r="A25" s="4"/>
      <c r="B25" s="4"/>
      <c r="C25" s="4"/>
      <c r="D25" s="4"/>
      <c r="E25" s="4" t="s">
        <v>21</v>
      </c>
      <c r="F25" s="4"/>
      <c r="G25" s="4"/>
      <c r="H25" s="4">
        <f t="shared" si="0"/>
        <v>0</v>
      </c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>
        <f t="shared" si="0"/>
        <v>0</v>
      </c>
      <c r="I26" s="4"/>
      <c r="J26" s="4"/>
    </row>
    <row r="27" spans="1:10" ht="12.75">
      <c r="A27" s="16" t="s">
        <v>52</v>
      </c>
      <c r="B27" s="16"/>
      <c r="C27" s="16"/>
      <c r="D27" s="16"/>
      <c r="E27" s="4"/>
      <c r="F27" s="2">
        <f>SUM(F18,,F21)</f>
        <v>674593</v>
      </c>
      <c r="G27" s="2">
        <f>SUM(G18,,G21)</f>
        <v>100000</v>
      </c>
      <c r="H27" s="2">
        <f>SUM(H18,,H21)</f>
        <v>774593</v>
      </c>
      <c r="I27" s="2">
        <f>SUM(I18,,I21)</f>
        <v>2182078</v>
      </c>
      <c r="J27" s="2">
        <f>SUM(J18,,J21)</f>
        <v>416.5361538461538</v>
      </c>
    </row>
  </sheetData>
  <sheetProtection selectLockedCells="1" selectUnlockedCells="1"/>
  <mergeCells count="5">
    <mergeCell ref="A27:D27"/>
    <mergeCell ref="A1:J1"/>
    <mergeCell ref="A3:C3"/>
    <mergeCell ref="A4:C4"/>
    <mergeCell ref="A14:D14"/>
  </mergeCells>
  <printOptions/>
  <pageMargins left="0.5902777777777778" right="0.7875" top="0.9840277777777777" bottom="0.9840277777777777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D36" sqref="D36"/>
    </sheetView>
  </sheetViews>
  <sheetFormatPr defaultColWidth="9.140625" defaultRowHeight="12.75"/>
  <cols>
    <col min="4" max="4" width="18.851562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  <col min="10" max="10" width="13.7109375" style="0" bestFit="1" customWidth="1"/>
  </cols>
  <sheetData>
    <row r="1" spans="1:10" ht="12.75">
      <c r="A1" s="17" t="s">
        <v>67</v>
      </c>
      <c r="B1" s="17"/>
      <c r="C1" s="17"/>
      <c r="D1" s="17"/>
      <c r="E1" s="17"/>
      <c r="F1" s="17"/>
      <c r="G1" s="17"/>
      <c r="H1" s="17"/>
      <c r="I1" s="17"/>
      <c r="J1" s="17"/>
    </row>
    <row r="2" ht="12.75">
      <c r="E2" t="s">
        <v>59</v>
      </c>
    </row>
    <row r="3" spans="1:10" ht="12.75">
      <c r="A3" s="16" t="s">
        <v>0</v>
      </c>
      <c r="B3" s="16"/>
      <c r="C3" s="16"/>
      <c r="D3" s="2" t="s">
        <v>42</v>
      </c>
      <c r="E3" s="2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</row>
    <row r="4" spans="1:10" ht="12.75">
      <c r="A4" s="16" t="s">
        <v>53</v>
      </c>
      <c r="B4" s="16"/>
      <c r="C4" s="16"/>
      <c r="D4" s="19" t="s">
        <v>44</v>
      </c>
      <c r="E4" s="3" t="s">
        <v>8</v>
      </c>
      <c r="F4" s="4"/>
      <c r="G4" s="4">
        <v>100000</v>
      </c>
      <c r="H4" s="4">
        <f>SUM(F4:G4)</f>
        <v>100000</v>
      </c>
      <c r="I4" s="4">
        <v>234697</v>
      </c>
      <c r="J4" s="4">
        <f>(I4/H4)*100</f>
        <v>234.69699999999997</v>
      </c>
    </row>
    <row r="5" spans="1:10" ht="12.75">
      <c r="A5" s="4"/>
      <c r="B5" s="4"/>
      <c r="C5" s="4"/>
      <c r="D5" s="19"/>
      <c r="E5" s="3" t="s">
        <v>10</v>
      </c>
      <c r="F5" s="4"/>
      <c r="G5" s="4"/>
      <c r="H5" s="4">
        <f aca="true" t="shared" si="0" ref="H5:H34">SUM(F5:G5)</f>
        <v>0</v>
      </c>
      <c r="I5" s="4"/>
      <c r="J5" s="4"/>
    </row>
    <row r="6" spans="1:10" ht="12.75">
      <c r="A6" s="4"/>
      <c r="B6" s="4"/>
      <c r="C6" s="4"/>
      <c r="D6" s="4"/>
      <c r="E6" s="3" t="s">
        <v>45</v>
      </c>
      <c r="F6" s="4"/>
      <c r="G6" s="1"/>
      <c r="H6" s="4">
        <f t="shared" si="0"/>
        <v>0</v>
      </c>
      <c r="I6" s="4"/>
      <c r="J6" s="4"/>
    </row>
    <row r="7" spans="1:10" ht="12.75">
      <c r="A7" s="4"/>
      <c r="B7" s="4"/>
      <c r="C7" s="4"/>
      <c r="D7" s="4"/>
      <c r="E7" s="3" t="s">
        <v>46</v>
      </c>
      <c r="F7" s="4"/>
      <c r="G7" s="4"/>
      <c r="H7" s="4">
        <f t="shared" si="0"/>
        <v>0</v>
      </c>
      <c r="I7" s="4"/>
      <c r="J7" s="4"/>
    </row>
    <row r="8" spans="1:10" ht="12.75">
      <c r="A8" s="4"/>
      <c r="B8" s="4"/>
      <c r="C8" s="4"/>
      <c r="D8" s="4"/>
      <c r="E8" s="3" t="s">
        <v>13</v>
      </c>
      <c r="F8" s="4"/>
      <c r="G8" s="4"/>
      <c r="H8" s="4">
        <f t="shared" si="0"/>
        <v>0</v>
      </c>
      <c r="I8" s="4"/>
      <c r="J8" s="4"/>
    </row>
    <row r="9" spans="1:10" ht="12.75">
      <c r="A9" s="4"/>
      <c r="B9" s="4"/>
      <c r="C9" s="4"/>
      <c r="D9" s="4"/>
      <c r="E9" s="3" t="s">
        <v>14</v>
      </c>
      <c r="F9" s="4"/>
      <c r="G9" s="4"/>
      <c r="H9" s="4">
        <f t="shared" si="0"/>
        <v>0</v>
      </c>
      <c r="I9" s="4"/>
      <c r="J9" s="4"/>
    </row>
    <row r="10" spans="1:10" ht="12.75">
      <c r="A10" s="4"/>
      <c r="B10" s="4"/>
      <c r="C10" s="4"/>
      <c r="D10" s="4"/>
      <c r="E10" s="3" t="s">
        <v>15</v>
      </c>
      <c r="F10" s="4"/>
      <c r="G10" s="4"/>
      <c r="H10" s="4">
        <f t="shared" si="0"/>
        <v>0</v>
      </c>
      <c r="I10" s="4"/>
      <c r="J10" s="4"/>
    </row>
    <row r="11" spans="1:10" ht="12.75">
      <c r="A11" s="4"/>
      <c r="B11" s="4"/>
      <c r="C11" s="4"/>
      <c r="D11" s="4"/>
      <c r="E11" s="3" t="s">
        <v>16</v>
      </c>
      <c r="F11" s="4"/>
      <c r="G11" s="4"/>
      <c r="H11" s="4">
        <f t="shared" si="0"/>
        <v>0</v>
      </c>
      <c r="I11" s="4"/>
      <c r="J11" s="4"/>
    </row>
    <row r="12" spans="1:10" ht="12.75">
      <c r="A12" s="4"/>
      <c r="B12" s="4"/>
      <c r="C12" s="4"/>
      <c r="D12" s="4"/>
      <c r="E12" s="3" t="s">
        <v>17</v>
      </c>
      <c r="F12" s="4">
        <v>57092</v>
      </c>
      <c r="G12" s="4">
        <v>150426</v>
      </c>
      <c r="H12" s="4">
        <f t="shared" si="0"/>
        <v>207518</v>
      </c>
      <c r="I12" s="4">
        <v>207518</v>
      </c>
      <c r="J12" s="4">
        <f aca="true" t="shared" si="1" ref="J12:J35">(I12/H12)*100</f>
        <v>100</v>
      </c>
    </row>
    <row r="13" spans="1:10" ht="12.75">
      <c r="A13" s="4"/>
      <c r="B13" s="4"/>
      <c r="C13" s="4"/>
      <c r="D13" s="4"/>
      <c r="E13" s="5" t="s">
        <v>18</v>
      </c>
      <c r="F13" s="2">
        <f>SUM(F4:F12)</f>
        <v>57092</v>
      </c>
      <c r="G13" s="2">
        <f>SUM(G4:G12)</f>
        <v>250426</v>
      </c>
      <c r="H13" s="2">
        <f>SUM(H4:H12)</f>
        <v>307518</v>
      </c>
      <c r="I13" s="2">
        <f>SUM(I4:I12)</f>
        <v>442215</v>
      </c>
      <c r="J13" s="4">
        <f t="shared" si="1"/>
        <v>143.8013384582366</v>
      </c>
    </row>
    <row r="14" spans="1:10" ht="12.75">
      <c r="A14" s="16" t="s">
        <v>47</v>
      </c>
      <c r="B14" s="16"/>
      <c r="C14" s="16"/>
      <c r="D14" s="16"/>
      <c r="E14" s="4"/>
      <c r="F14" s="4"/>
      <c r="G14" s="4"/>
      <c r="H14" s="4">
        <f t="shared" si="0"/>
        <v>0</v>
      </c>
      <c r="I14" s="4"/>
      <c r="J14" s="4"/>
    </row>
    <row r="15" spans="1:10" ht="12.75">
      <c r="A15" s="2" t="s">
        <v>68</v>
      </c>
      <c r="B15" s="2"/>
      <c r="C15" s="2"/>
      <c r="D15" s="2"/>
      <c r="E15" s="6"/>
      <c r="F15" s="4"/>
      <c r="G15" s="4"/>
      <c r="H15" s="4">
        <f t="shared" si="0"/>
        <v>0</v>
      </c>
      <c r="I15" s="4"/>
      <c r="J15" s="4"/>
    </row>
    <row r="16" spans="1:10" ht="12.75" hidden="1">
      <c r="A16" s="2"/>
      <c r="B16" s="2"/>
      <c r="C16" s="2"/>
      <c r="D16" s="2"/>
      <c r="E16" s="6"/>
      <c r="F16" s="4"/>
      <c r="G16" s="4"/>
      <c r="H16" s="4">
        <f t="shared" si="0"/>
        <v>0</v>
      </c>
      <c r="I16" s="4"/>
      <c r="J16" s="4" t="e">
        <f t="shared" si="1"/>
        <v>#DIV/0!</v>
      </c>
    </row>
    <row r="17" spans="1:10" ht="12.75" hidden="1">
      <c r="A17" s="2"/>
      <c r="B17" s="2"/>
      <c r="C17" s="2"/>
      <c r="D17" s="2"/>
      <c r="E17" s="6"/>
      <c r="F17" s="4"/>
      <c r="G17" s="4"/>
      <c r="H17" s="4">
        <f t="shared" si="0"/>
        <v>0</v>
      </c>
      <c r="I17" s="4"/>
      <c r="J17" s="4" t="e">
        <f t="shared" si="1"/>
        <v>#DIV/0!</v>
      </c>
    </row>
    <row r="18" spans="1:10" ht="12.75" hidden="1">
      <c r="A18" s="2"/>
      <c r="B18" s="2"/>
      <c r="C18" s="2"/>
      <c r="D18" s="2"/>
      <c r="E18" s="6"/>
      <c r="F18" s="4"/>
      <c r="G18" s="4"/>
      <c r="H18" s="4">
        <f t="shared" si="0"/>
        <v>0</v>
      </c>
      <c r="I18" s="4"/>
      <c r="J18" s="4" t="e">
        <f t="shared" si="1"/>
        <v>#DIV/0!</v>
      </c>
    </row>
    <row r="19" spans="1:10" ht="12.75" hidden="1">
      <c r="A19" s="2"/>
      <c r="B19" s="2"/>
      <c r="C19" s="2"/>
      <c r="D19" s="2"/>
      <c r="E19" s="6"/>
      <c r="F19" s="4"/>
      <c r="G19" s="4"/>
      <c r="H19" s="4">
        <f t="shared" si="0"/>
        <v>0</v>
      </c>
      <c r="I19" s="4"/>
      <c r="J19" s="4" t="e">
        <f t="shared" si="1"/>
        <v>#DIV/0!</v>
      </c>
    </row>
    <row r="20" spans="1:10" ht="12.75" hidden="1">
      <c r="A20" s="2"/>
      <c r="B20" s="2"/>
      <c r="C20" s="2"/>
      <c r="D20" s="2"/>
      <c r="E20" s="6"/>
      <c r="F20" s="4"/>
      <c r="G20" s="4"/>
      <c r="H20" s="4">
        <f t="shared" si="0"/>
        <v>0</v>
      </c>
      <c r="I20" s="4"/>
      <c r="J20" s="4" t="e">
        <f t="shared" si="1"/>
        <v>#DIV/0!</v>
      </c>
    </row>
    <row r="21" spans="1:10" ht="12.75" hidden="1">
      <c r="A21" s="2"/>
      <c r="B21" s="2"/>
      <c r="C21" s="2"/>
      <c r="D21" s="2"/>
      <c r="E21" s="6"/>
      <c r="F21" s="4"/>
      <c r="G21" s="4"/>
      <c r="H21" s="4">
        <f t="shared" si="0"/>
        <v>0</v>
      </c>
      <c r="I21" s="4"/>
      <c r="J21" s="4" t="e">
        <f t="shared" si="1"/>
        <v>#DIV/0!</v>
      </c>
    </row>
    <row r="22" spans="1:10" ht="12.75" hidden="1">
      <c r="A22" s="2"/>
      <c r="B22" s="2"/>
      <c r="C22" s="2"/>
      <c r="D22" s="2"/>
      <c r="E22" s="6"/>
      <c r="F22" s="4"/>
      <c r="G22" s="4"/>
      <c r="H22" s="4">
        <f t="shared" si="0"/>
        <v>0</v>
      </c>
      <c r="I22" s="4"/>
      <c r="J22" s="4" t="e">
        <f t="shared" si="1"/>
        <v>#DIV/0!</v>
      </c>
    </row>
    <row r="23" spans="1:10" ht="12.75" hidden="1">
      <c r="A23" s="2"/>
      <c r="B23" s="2"/>
      <c r="C23" s="2"/>
      <c r="D23" s="2"/>
      <c r="E23" s="6"/>
      <c r="F23" s="4"/>
      <c r="G23" s="4"/>
      <c r="H23" s="4">
        <f t="shared" si="0"/>
        <v>0</v>
      </c>
      <c r="I23" s="4"/>
      <c r="J23" s="4" t="e">
        <f t="shared" si="1"/>
        <v>#DIV/0!</v>
      </c>
    </row>
    <row r="24" spans="1:10" ht="12.75" hidden="1">
      <c r="A24" s="2"/>
      <c r="B24" s="2"/>
      <c r="C24" s="2"/>
      <c r="D24" s="2"/>
      <c r="E24" s="6"/>
      <c r="F24" s="4"/>
      <c r="G24" s="4"/>
      <c r="H24" s="4">
        <f t="shared" si="0"/>
        <v>0</v>
      </c>
      <c r="I24" s="4"/>
      <c r="J24" s="4" t="e">
        <f t="shared" si="1"/>
        <v>#DIV/0!</v>
      </c>
    </row>
    <row r="25" spans="1:10" ht="12.75" hidden="1">
      <c r="A25" s="2"/>
      <c r="B25" s="2"/>
      <c r="C25" s="2"/>
      <c r="D25" s="2"/>
      <c r="E25" s="6"/>
      <c r="F25" s="4"/>
      <c r="G25" s="4"/>
      <c r="H25" s="4">
        <f t="shared" si="0"/>
        <v>0</v>
      </c>
      <c r="I25" s="4"/>
      <c r="J25" s="4" t="e">
        <f t="shared" si="1"/>
        <v>#DIV/0!</v>
      </c>
    </row>
    <row r="26" spans="1:10" ht="12.75" hidden="1">
      <c r="A26" s="2"/>
      <c r="B26" s="2"/>
      <c r="C26" s="2"/>
      <c r="D26" s="2"/>
      <c r="E26" s="6"/>
      <c r="F26" s="4"/>
      <c r="G26" s="4"/>
      <c r="H26" s="4">
        <f t="shared" si="0"/>
        <v>0</v>
      </c>
      <c r="I26" s="4"/>
      <c r="J26" s="4" t="e">
        <f t="shared" si="1"/>
        <v>#DIV/0!</v>
      </c>
    </row>
    <row r="27" spans="1:10" ht="12.75">
      <c r="A27" s="2"/>
      <c r="B27" s="2"/>
      <c r="C27" s="2"/>
      <c r="D27" s="2"/>
      <c r="E27" s="6" t="s">
        <v>19</v>
      </c>
      <c r="F27" s="4"/>
      <c r="G27" s="4">
        <v>100000</v>
      </c>
      <c r="H27" s="4">
        <f t="shared" si="0"/>
        <v>100000</v>
      </c>
      <c r="I27" s="4">
        <v>234697</v>
      </c>
      <c r="J27" s="4">
        <f t="shared" si="1"/>
        <v>234.69699999999997</v>
      </c>
    </row>
    <row r="28" spans="1:10" ht="12.75">
      <c r="A28" s="2"/>
      <c r="B28" s="2"/>
      <c r="C28" s="2"/>
      <c r="D28" s="2"/>
      <c r="E28" s="2" t="s">
        <v>21</v>
      </c>
      <c r="F28" s="2">
        <f>SUM(F27)</f>
        <v>0</v>
      </c>
      <c r="G28" s="2">
        <f>SUM(G27)</f>
        <v>100000</v>
      </c>
      <c r="H28" s="2">
        <f>SUM(H27)</f>
        <v>100000</v>
      </c>
      <c r="I28" s="2">
        <f>SUM(I27)</f>
        <v>234697</v>
      </c>
      <c r="J28" s="2">
        <f t="shared" si="1"/>
        <v>234.69699999999997</v>
      </c>
    </row>
    <row r="29" spans="1:10" ht="12.75">
      <c r="A29" s="9" t="s">
        <v>39</v>
      </c>
      <c r="B29" s="2"/>
      <c r="C29" s="2"/>
      <c r="D29" s="2"/>
      <c r="E29" s="4"/>
      <c r="F29" s="4"/>
      <c r="G29" s="4"/>
      <c r="H29" s="4">
        <f t="shared" si="0"/>
        <v>0</v>
      </c>
      <c r="I29" s="4"/>
      <c r="J29" s="4"/>
    </row>
    <row r="30" spans="1:10" ht="12.75">
      <c r="A30" s="4"/>
      <c r="B30" s="4"/>
      <c r="C30" s="4"/>
      <c r="D30" s="4"/>
      <c r="E30" s="8" t="s">
        <v>49</v>
      </c>
      <c r="F30" s="4">
        <v>56783908</v>
      </c>
      <c r="G30" s="4"/>
      <c r="H30" s="4">
        <f t="shared" si="0"/>
        <v>56783908</v>
      </c>
      <c r="I30" s="4">
        <v>25515378</v>
      </c>
      <c r="J30" s="4">
        <f t="shared" si="1"/>
        <v>44.93417043434207</v>
      </c>
    </row>
    <row r="31" spans="1:10" ht="12.75">
      <c r="A31" s="4"/>
      <c r="B31" s="4"/>
      <c r="C31" s="4"/>
      <c r="D31" s="4"/>
      <c r="E31" s="8" t="s">
        <v>40</v>
      </c>
      <c r="F31" s="4">
        <v>57092</v>
      </c>
      <c r="G31" s="4">
        <v>150426</v>
      </c>
      <c r="H31" s="4">
        <f t="shared" si="0"/>
        <v>207518</v>
      </c>
      <c r="I31" s="4">
        <v>207518</v>
      </c>
      <c r="J31" s="4">
        <f t="shared" si="1"/>
        <v>100</v>
      </c>
    </row>
    <row r="32" spans="1:10" ht="12.75">
      <c r="A32" s="4"/>
      <c r="B32" s="4"/>
      <c r="C32" s="4"/>
      <c r="D32" s="4"/>
      <c r="E32" s="2" t="s">
        <v>21</v>
      </c>
      <c r="F32" s="2">
        <f>SUM(F30:F31)</f>
        <v>56841000</v>
      </c>
      <c r="G32" s="2">
        <f>SUM(G30:G31)</f>
        <v>150426</v>
      </c>
      <c r="H32" s="2">
        <f>SUM(H30:H31)</f>
        <v>56991426</v>
      </c>
      <c r="I32" s="2">
        <f>SUM(I30:I31)</f>
        <v>25722896</v>
      </c>
      <c r="J32" s="4">
        <f t="shared" si="1"/>
        <v>45.134676924911474</v>
      </c>
    </row>
    <row r="33" spans="1:10" ht="12.75">
      <c r="A33" s="4"/>
      <c r="B33" s="4"/>
      <c r="C33" s="4"/>
      <c r="D33" s="4"/>
      <c r="E33" s="4"/>
      <c r="F33" s="2"/>
      <c r="G33" s="4"/>
      <c r="H33" s="4">
        <f t="shared" si="0"/>
        <v>0</v>
      </c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>
        <f t="shared" si="0"/>
        <v>0</v>
      </c>
      <c r="I34" s="4"/>
      <c r="J34" s="4"/>
    </row>
    <row r="35" spans="1:10" ht="12.75">
      <c r="A35" s="16" t="s">
        <v>52</v>
      </c>
      <c r="B35" s="16"/>
      <c r="C35" s="16"/>
      <c r="D35" s="16"/>
      <c r="E35" s="4"/>
      <c r="F35" s="2">
        <f>SUM(F31,F28)</f>
        <v>57092</v>
      </c>
      <c r="G35" s="2">
        <f>SUM(G31,G28)</f>
        <v>250426</v>
      </c>
      <c r="H35" s="2">
        <f>SUM(H31,H28)</f>
        <v>307518</v>
      </c>
      <c r="I35" s="2">
        <f>SUM(I31,I28)</f>
        <v>442215</v>
      </c>
      <c r="J35" s="2">
        <f t="shared" si="1"/>
        <v>143.8013384582366</v>
      </c>
    </row>
  </sheetData>
  <sheetProtection selectLockedCells="1" selectUnlockedCells="1"/>
  <mergeCells count="6">
    <mergeCell ref="A14:D14"/>
    <mergeCell ref="A35:D35"/>
    <mergeCell ref="A1:J1"/>
    <mergeCell ref="A3:C3"/>
    <mergeCell ref="A4:C4"/>
    <mergeCell ref="D4:D5"/>
  </mergeCells>
  <printOptions/>
  <pageMargins left="0.75" right="0.75" top="1" bottom="1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5" max="5" width="20.140625" style="0" customWidth="1"/>
    <col min="6" max="6" width="15.140625" style="0" customWidth="1"/>
    <col min="7" max="7" width="15.28125" style="0" customWidth="1"/>
    <col min="8" max="8" width="14.140625" style="0" customWidth="1"/>
  </cols>
  <sheetData>
    <row r="1" ht="12.75">
      <c r="F1" t="s">
        <v>74</v>
      </c>
    </row>
    <row r="3" spans="1:10" ht="12.75">
      <c r="A3" s="17" t="s">
        <v>65</v>
      </c>
      <c r="B3" s="17"/>
      <c r="C3" s="17"/>
      <c r="D3" s="17"/>
      <c r="E3" s="17"/>
      <c r="F3" s="17"/>
      <c r="G3" s="17"/>
      <c r="H3" s="17"/>
      <c r="I3" s="17"/>
      <c r="J3" s="17"/>
    </row>
    <row r="4" ht="12.75">
      <c r="E4" t="s">
        <v>58</v>
      </c>
    </row>
    <row r="11" spans="5:9" ht="12.75">
      <c r="E11" s="10" t="s">
        <v>2</v>
      </c>
      <c r="F11" s="10" t="s">
        <v>3</v>
      </c>
      <c r="G11" s="10" t="s">
        <v>4</v>
      </c>
      <c r="H11" s="10" t="s">
        <v>5</v>
      </c>
      <c r="I11" s="10" t="s">
        <v>6</v>
      </c>
    </row>
    <row r="12" spans="5:9" ht="12.75">
      <c r="E12" s="10"/>
      <c r="F12" s="10"/>
      <c r="G12" s="10"/>
      <c r="H12" s="10"/>
      <c r="I12" s="10"/>
    </row>
    <row r="13" spans="1:9" ht="12.75">
      <c r="A13" s="11" t="s">
        <v>54</v>
      </c>
      <c r="B13" s="11"/>
      <c r="E13" s="12">
        <f>'Önkormányzati rész'!$E$84</f>
        <v>420547833</v>
      </c>
      <c r="F13" s="12">
        <f>'Önkormányzati rész'!F84</f>
        <v>20331000</v>
      </c>
      <c r="G13" s="12">
        <f>'Önkormányzati rész'!G84</f>
        <v>440878833</v>
      </c>
      <c r="H13" s="12">
        <f>'Önkormányzati rész'!H84</f>
        <v>355261975</v>
      </c>
      <c r="I13" s="12">
        <f>'Önkormányzati rész'!I84</f>
        <v>80.58041085406339</v>
      </c>
    </row>
    <row r="14" spans="5:9" ht="12.75">
      <c r="E14" s="10"/>
      <c r="F14" s="10"/>
      <c r="G14" s="10"/>
      <c r="H14" s="10"/>
      <c r="I14" s="10"/>
    </row>
    <row r="15" ht="12.75">
      <c r="E15" s="11"/>
    </row>
    <row r="16" spans="1:9" ht="12.75">
      <c r="A16" s="11" t="s">
        <v>55</v>
      </c>
      <c r="E16" s="11">
        <f>'ÓVODA 1.'!$F$35</f>
        <v>57092</v>
      </c>
      <c r="F16" s="11">
        <f>'ÓVODA 1.'!G35</f>
        <v>250426</v>
      </c>
      <c r="G16" s="11">
        <f>'ÓVODA 1.'!H35</f>
        <v>307518</v>
      </c>
      <c r="H16" s="11">
        <f>'ÓVODA 1.'!I35</f>
        <v>442215</v>
      </c>
      <c r="I16" s="11">
        <f>'ÓVODA 1.'!J35</f>
        <v>143.8013384582366</v>
      </c>
    </row>
    <row r="17" spans="5:9" ht="12.75">
      <c r="E17" s="11"/>
      <c r="F17" s="11"/>
      <c r="G17" s="11"/>
      <c r="H17" s="11"/>
      <c r="I17" s="11"/>
    </row>
    <row r="18" spans="1:9" ht="12.75">
      <c r="A18" s="20" t="s">
        <v>43</v>
      </c>
      <c r="B18" s="20"/>
      <c r="C18" s="20"/>
      <c r="E18" s="11">
        <f>'MŰV.H. 2.'!$F$27</f>
        <v>674593</v>
      </c>
      <c r="F18" s="11">
        <f>'MŰV.H. 2.'!G27</f>
        <v>100000</v>
      </c>
      <c r="G18" s="11">
        <f>'MŰV.H. 2.'!H27</f>
        <v>774593</v>
      </c>
      <c r="H18" s="11">
        <f>'MŰV.H. 2.'!I27</f>
        <v>2182078</v>
      </c>
      <c r="I18" s="11">
        <f>'MŰV.H. 2.'!J27</f>
        <v>416.5361538461538</v>
      </c>
    </row>
    <row r="19" ht="12.75">
      <c r="E19" s="11"/>
    </row>
    <row r="20" spans="1:5" ht="12.75">
      <c r="A20" s="13"/>
      <c r="B20" s="14"/>
      <c r="C20" s="14"/>
      <c r="E20" s="11"/>
    </row>
    <row r="21" spans="1:5" ht="12.75">
      <c r="A21" s="13"/>
      <c r="B21" s="14"/>
      <c r="C21" s="14"/>
      <c r="E21" s="11"/>
    </row>
    <row r="22" spans="1:5" ht="12.75">
      <c r="A22" s="13"/>
      <c r="B22" s="14"/>
      <c r="C22" s="14"/>
      <c r="E22" s="11"/>
    </row>
    <row r="23" ht="12.75">
      <c r="E23" s="11"/>
    </row>
    <row r="24" spans="1:9" ht="12.75">
      <c r="A24" s="20" t="s">
        <v>56</v>
      </c>
      <c r="B24" s="20"/>
      <c r="E24" s="11">
        <f>SUM(E13:E19)</f>
        <v>421279518</v>
      </c>
      <c r="F24" s="11">
        <f>SUM(F13:F19)</f>
        <v>20681426</v>
      </c>
      <c r="G24" s="11">
        <f>SUM(G13:G19)</f>
        <v>441960944</v>
      </c>
      <c r="H24" s="11">
        <f>SUM(H13:H19)</f>
        <v>357886268</v>
      </c>
      <c r="I24" s="11">
        <f>(H24/G24)*100</f>
        <v>80.97689917143448</v>
      </c>
    </row>
  </sheetData>
  <sheetProtection selectLockedCells="1" selectUnlockedCells="1"/>
  <mergeCells count="3">
    <mergeCell ref="A3:J3"/>
    <mergeCell ref="A18:C18"/>
    <mergeCell ref="A24:B2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informatikus</cp:lastModifiedBy>
  <cp:lastPrinted>2019-09-16T13:41:46Z</cp:lastPrinted>
  <dcterms:modified xsi:type="dcterms:W3CDTF">2019-09-16T13:41:54Z</dcterms:modified>
  <cp:category/>
  <cp:version/>
  <cp:contentType/>
  <cp:contentStatus/>
</cp:coreProperties>
</file>