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4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elet" sheetId="5" r:id="rId5"/>
  </sheets>
  <definedNames/>
  <calcPr fullCalcOnLoad="1"/>
</workbook>
</file>

<file path=xl/sharedStrings.xml><?xml version="1.0" encoding="utf-8"?>
<sst xmlns="http://schemas.openxmlformats.org/spreadsheetml/2006/main" count="184" uniqueCount="135">
  <si>
    <t>1/1. Önkormányzat bevételei</t>
  </si>
  <si>
    <t>1/2. Önkormányzat kiadásai</t>
  </si>
  <si>
    <t>Rovat</t>
  </si>
  <si>
    <t>Megnevezés</t>
  </si>
  <si>
    <t>Részlet</t>
  </si>
  <si>
    <t>Műk.c</t>
  </si>
  <si>
    <t>Felh.c</t>
  </si>
  <si>
    <t>Felhalm.</t>
  </si>
  <si>
    <t>Összesen</t>
  </si>
  <si>
    <t>B1</t>
  </si>
  <si>
    <t>Működési célú tám. Áht-n belülről</t>
  </si>
  <si>
    <t>B11</t>
  </si>
  <si>
    <t>Önkormányzatok működési tágomatásai</t>
  </si>
  <si>
    <t>Helyi önk. működésének ált. tám.</t>
  </si>
  <si>
    <t>Telep-i önk. szoc., gy.jóléti, gy.étk. tám.</t>
  </si>
  <si>
    <t>Telep-i önk. kulturális felad. tám.</t>
  </si>
  <si>
    <t>B16</t>
  </si>
  <si>
    <t>Egyéb működési célú tám. Áht-n belül</t>
  </si>
  <si>
    <t>B3</t>
  </si>
  <si>
    <t>Közhatalmi bevételek</t>
  </si>
  <si>
    <t>B34</t>
  </si>
  <si>
    <t>Vagyoni típusú adók</t>
  </si>
  <si>
    <t>-Magánszemélyek kommunális adója</t>
  </si>
  <si>
    <t>B35</t>
  </si>
  <si>
    <t>Termékek és szolgáltatások adói</t>
  </si>
  <si>
    <t>Értékesítési és forgalmi adók</t>
  </si>
  <si>
    <t>- Állandó jellegű iparűzési adó</t>
  </si>
  <si>
    <t>Gépjárműadók</t>
  </si>
  <si>
    <t>B4</t>
  </si>
  <si>
    <t>Működési bevételek</t>
  </si>
  <si>
    <t>Költségvetési bevételek összesen</t>
  </si>
  <si>
    <t>B8</t>
  </si>
  <si>
    <t>B81</t>
  </si>
  <si>
    <t>Belföldi finanszírozási bevétel</t>
  </si>
  <si>
    <t>Maradvány igénybevétele</t>
  </si>
  <si>
    <t>- Előző évi költségvetési maradvány ig.vétel</t>
  </si>
  <si>
    <t>Finanszírozási bevételek összesen</t>
  </si>
  <si>
    <t>1/1. Önkormányzat bevételei mindösszesen</t>
  </si>
  <si>
    <t>K1</t>
  </si>
  <si>
    <t>Személyi juttatás</t>
  </si>
  <si>
    <t>K2</t>
  </si>
  <si>
    <t>Munkaadót terhelő jár. és Szocho</t>
  </si>
  <si>
    <t>K3</t>
  </si>
  <si>
    <t>Dologi kiadások</t>
  </si>
  <si>
    <t>K4</t>
  </si>
  <si>
    <t>Ellátottak pénzbeli juttatásai</t>
  </si>
  <si>
    <t>K5</t>
  </si>
  <si>
    <t>Egyéb működési kiadás</t>
  </si>
  <si>
    <t>Egyéb műk. c. tám. Áht-n belül</t>
  </si>
  <si>
    <t>Ebből:</t>
  </si>
  <si>
    <t>- LKÖH</t>
  </si>
  <si>
    <t>- Óvoda</t>
  </si>
  <si>
    <t>Egyéb műk. c. tám. Áht-n kívül</t>
  </si>
  <si>
    <t>Tartalék</t>
  </si>
  <si>
    <t>- Általános</t>
  </si>
  <si>
    <t>- Céltartalék</t>
  </si>
  <si>
    <t>K6</t>
  </si>
  <si>
    <t>Beruházás</t>
  </si>
  <si>
    <t>K8</t>
  </si>
  <si>
    <t>Egyéb felhalmozási célú kiadás</t>
  </si>
  <si>
    <t>Egyéb felh. c. tám. Áht-n belül</t>
  </si>
  <si>
    <t>Költségvetési kiadások</t>
  </si>
  <si>
    <t>K9</t>
  </si>
  <si>
    <t>Finanszírozási kiadás</t>
  </si>
  <si>
    <t>-Áht-n belüli megelőlegzések vf.</t>
  </si>
  <si>
    <t>Finanszírozási kiadások</t>
  </si>
  <si>
    <t>1/2. Önkormányzat kiadásai mindösszesen</t>
  </si>
  <si>
    <t>Beruházások</t>
  </si>
  <si>
    <t>Bruttó</t>
  </si>
  <si>
    <t>- ebből ÁFA</t>
  </si>
  <si>
    <t>Bevétel</t>
  </si>
  <si>
    <t>Kiadás</t>
  </si>
  <si>
    <t>Kötelező</t>
  </si>
  <si>
    <t>Önként vállalt</t>
  </si>
  <si>
    <t>Össz</t>
  </si>
  <si>
    <t>Működési célú támogatás Áht-n belül</t>
  </si>
  <si>
    <t>Tartalékok</t>
  </si>
  <si>
    <t>Munkaad.terh. jár.+Szocho</t>
  </si>
  <si>
    <t>Ellátottak pénzbeli jutt</t>
  </si>
  <si>
    <t>Egyéb mük.c tám áht belül</t>
  </si>
  <si>
    <t>Egyéb mük.c tám áht kívül</t>
  </si>
  <si>
    <t>Összeg</t>
  </si>
  <si>
    <t>Adónem</t>
  </si>
  <si>
    <t>Helyi adók</t>
  </si>
  <si>
    <t>Kommunális adó (várható befolyó)</t>
  </si>
  <si>
    <t>Iparűzési adó</t>
  </si>
  <si>
    <t>Gépjárműadó (várható befolyó)</t>
  </si>
  <si>
    <t>- mozgáskorlátozott mentesség</t>
  </si>
  <si>
    <t>K7</t>
  </si>
  <si>
    <t>1. Cím Cák Község Önkormányzat</t>
  </si>
  <si>
    <t>Telep.-i önk. múzeumi felad. tám.</t>
  </si>
  <si>
    <t>- Idegenforgalmi adó</t>
  </si>
  <si>
    <t>-Talajterhelési díj</t>
  </si>
  <si>
    <t>1. Cím Cák község Önkormányzat</t>
  </si>
  <si>
    <t>Felújítás</t>
  </si>
  <si>
    <t>Cák  Község Önkormányzatának</t>
  </si>
  <si>
    <t>Finanszírozási bevétel</t>
  </si>
  <si>
    <t>Belföldi finanszírozási kiadás</t>
  </si>
  <si>
    <t xml:space="preserve"> Ft-ban</t>
  </si>
  <si>
    <t>B2</t>
  </si>
  <si>
    <t>Felhalmozási célú tám. Áht-n belülre</t>
  </si>
  <si>
    <t>Felhalmozási célú tám. Áht-n belülről</t>
  </si>
  <si>
    <t>Ft-ban</t>
  </si>
  <si>
    <t>Finanszírozási bevételek</t>
  </si>
  <si>
    <t>-Bursa</t>
  </si>
  <si>
    <t>A</t>
  </si>
  <si>
    <t>C</t>
  </si>
  <si>
    <t>D</t>
  </si>
  <si>
    <t>E</t>
  </si>
  <si>
    <t>F</t>
  </si>
  <si>
    <t>G</t>
  </si>
  <si>
    <t>B</t>
  </si>
  <si>
    <t xml:space="preserve">Ft-ban </t>
  </si>
  <si>
    <t>- kedvezmény</t>
  </si>
  <si>
    <t>Cák Község Önkormányzatának 2020. évi költségvetési bevételei</t>
  </si>
  <si>
    <t>Cák Község Önkormányzatának 2020. évi költségvetési kiadásai</t>
  </si>
  <si>
    <t>Cák Község Önkormányzatának 2020. évi költségvetési bevételei és kiadásai</t>
  </si>
  <si>
    <t>Előző év költségvetési maradványának igénybevétele (B8131)</t>
  </si>
  <si>
    <t>2020. évi tervezett felhalmozási kiadásainak bemutatása célonként</t>
  </si>
  <si>
    <t>Ingatlan felújítás</t>
  </si>
  <si>
    <t>Cák Község Önkormányzatának 2020. évi saját bevételei</t>
  </si>
  <si>
    <t xml:space="preserve">Felhalmozási bevételek </t>
  </si>
  <si>
    <t>TOP-2.1.3-15-VS1-2016-Csapadék pályázat</t>
  </si>
  <si>
    <t>TOP-1.2.1-16-VSI-2017-00006-Barangolás a helyi értékek mentén
Kultúrház akadálymentesítése</t>
  </si>
  <si>
    <t>Orvosi rendelő felújítás</t>
  </si>
  <si>
    <t>Tárgyi eszköz vásárlás:(Laptop és hozzá szükséges szoftverek)</t>
  </si>
  <si>
    <t>Utcanévtáblák</t>
  </si>
  <si>
    <t>-Mentesség/kedvezmény</t>
  </si>
  <si>
    <t>B5</t>
  </si>
  <si>
    <t>B6</t>
  </si>
  <si>
    <t>B7</t>
  </si>
  <si>
    <t xml:space="preserve">Működési célú átvett pénzeszközök </t>
  </si>
  <si>
    <t xml:space="preserve">Felhalmozási célú átvett pénzeszközök </t>
  </si>
  <si>
    <t>Pincesor felújítás</t>
  </si>
  <si>
    <t>Vasivíz felújítási munkák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</si>
</sst>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  <numFmt numFmtId="167" formatCode="_-* #,##0\ _F_t_-;\-* #,##0\ _F_t_-;_-* &quot;- &quot;_F_t_-;_-@_-"/>
    <numFmt numFmtId="168" formatCode="0.000"/>
    <numFmt numFmtId="169" formatCode="0.0"/>
    <numFmt numFmtId="170" formatCode="_-* #,##0.0\ _F_t_-;\-* #,##0.0\ _F_t_-;_-* &quot;-&quot;??\ _F_t_-;_-@_-"/>
    <numFmt numFmtId="171" formatCode="_-* #,##0\ _F_t_-;\-* #,##0\ _F_t_-;_-* &quot;-&quot;??\ _F_t_-;_-@_-"/>
    <numFmt numFmtId="172" formatCode="0.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_-* #,##0_-;\-* #,##0_-;_-* &quot;-&quot;??_-;_-@_-"/>
  </numFmts>
  <fonts count="45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8" xfId="0" applyNumberForma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25" xfId="0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3" fontId="0" fillId="0" borderId="25" xfId="0" applyNumberForma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center"/>
    </xf>
    <xf numFmtId="3" fontId="1" fillId="0" borderId="25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171" fontId="0" fillId="0" borderId="0" xfId="40" applyNumberFormat="1" applyFont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left" wrapText="1"/>
    </xf>
    <xf numFmtId="49" fontId="0" fillId="0" borderId="32" xfId="0" applyNumberFormat="1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view="pageLayout" workbookViewId="0" topLeftCell="A7">
      <selection activeCell="F37" sqref="F37"/>
    </sheetView>
  </sheetViews>
  <sheetFormatPr defaultColWidth="9.140625" defaultRowHeight="12.75"/>
  <cols>
    <col min="1" max="1" width="3.00390625" style="7" bestFit="1" customWidth="1"/>
    <col min="2" max="2" width="6.140625" style="8" customWidth="1"/>
    <col min="3" max="3" width="25.7109375" style="8" bestFit="1" customWidth="1"/>
    <col min="4" max="4" width="6.00390625" style="8" customWidth="1"/>
    <col min="5" max="5" width="24.28125" style="13" customWidth="1"/>
    <col min="6" max="6" width="13.7109375" style="103" bestFit="1" customWidth="1"/>
    <col min="7" max="7" width="12.57421875" style="103" bestFit="1" customWidth="1"/>
    <col min="8" max="8" width="14.28125" style="8" customWidth="1"/>
    <col min="9" max="9" width="13.7109375" style="8" bestFit="1" customWidth="1"/>
    <col min="10" max="10" width="13.7109375" style="108" bestFit="1" customWidth="1"/>
    <col min="11" max="16384" width="9.140625" style="7" customWidth="1"/>
  </cols>
  <sheetData>
    <row r="3" spans="2:10" s="9" customFormat="1" ht="12.75">
      <c r="B3" s="121" t="s">
        <v>114</v>
      </c>
      <c r="C3" s="121"/>
      <c r="D3" s="121"/>
      <c r="E3" s="121"/>
      <c r="F3" s="121"/>
      <c r="G3" s="121"/>
      <c r="H3" s="121"/>
      <c r="I3" s="121"/>
      <c r="J3" s="121"/>
    </row>
    <row r="4" spans="2:10" s="9" customFormat="1" ht="12.75">
      <c r="B4" s="10"/>
      <c r="C4" s="10"/>
      <c r="D4" s="10"/>
      <c r="E4" s="10"/>
      <c r="F4" s="10"/>
      <c r="G4" s="10"/>
      <c r="H4" s="10"/>
      <c r="I4" s="10"/>
      <c r="J4" s="10"/>
    </row>
    <row r="5" spans="2:10" s="9" customFormat="1" ht="13.5" thickBot="1">
      <c r="B5" s="10"/>
      <c r="C5" s="10"/>
      <c r="D5" s="10"/>
      <c r="E5" s="10"/>
      <c r="F5" s="10"/>
      <c r="G5" s="10"/>
      <c r="H5" s="10"/>
      <c r="I5" s="10"/>
      <c r="J5" s="10"/>
    </row>
    <row r="6" spans="1:10" s="9" customFormat="1" ht="12.75">
      <c r="A6" s="126" t="s">
        <v>98</v>
      </c>
      <c r="B6" s="127"/>
      <c r="C6" s="127"/>
      <c r="D6" s="127"/>
      <c r="E6" s="127"/>
      <c r="F6" s="127"/>
      <c r="G6" s="127"/>
      <c r="H6" s="127"/>
      <c r="I6" s="127"/>
      <c r="J6" s="128"/>
    </row>
    <row r="7" spans="1:10" ht="12.75">
      <c r="A7" s="21"/>
      <c r="B7" s="22" t="s">
        <v>105</v>
      </c>
      <c r="C7" s="125" t="s">
        <v>111</v>
      </c>
      <c r="D7" s="125"/>
      <c r="E7" s="125"/>
      <c r="F7" s="22" t="s">
        <v>106</v>
      </c>
      <c r="G7" s="22" t="s">
        <v>107</v>
      </c>
      <c r="H7" s="22" t="s">
        <v>108</v>
      </c>
      <c r="I7" s="22" t="s">
        <v>109</v>
      </c>
      <c r="J7" s="23" t="s">
        <v>110</v>
      </c>
    </row>
    <row r="8" spans="1:10" s="10" customFormat="1" ht="12.75">
      <c r="A8" s="21">
        <v>1</v>
      </c>
      <c r="B8" s="22" t="s">
        <v>2</v>
      </c>
      <c r="C8" s="122" t="s">
        <v>3</v>
      </c>
      <c r="D8" s="122"/>
      <c r="E8" s="122"/>
      <c r="F8" s="22" t="s">
        <v>4</v>
      </c>
      <c r="G8" s="22" t="s">
        <v>5</v>
      </c>
      <c r="H8" s="22" t="s">
        <v>6</v>
      </c>
      <c r="I8" s="22" t="s">
        <v>7</v>
      </c>
      <c r="J8" s="23" t="s">
        <v>8</v>
      </c>
    </row>
    <row r="9" spans="1:10" s="10" customFormat="1" ht="12.75">
      <c r="A9" s="21">
        <v>2</v>
      </c>
      <c r="B9" s="123" t="s">
        <v>89</v>
      </c>
      <c r="C9" s="123"/>
      <c r="D9" s="123"/>
      <c r="E9" s="123"/>
      <c r="F9" s="123"/>
      <c r="G9" s="123"/>
      <c r="H9" s="123"/>
      <c r="I9" s="123"/>
      <c r="J9" s="124"/>
    </row>
    <row r="10" spans="1:10" s="10" customFormat="1" ht="12.75">
      <c r="A10" s="21">
        <v>3</v>
      </c>
      <c r="B10" s="123" t="s">
        <v>0</v>
      </c>
      <c r="C10" s="123"/>
      <c r="D10" s="123"/>
      <c r="E10" s="123"/>
      <c r="F10" s="123"/>
      <c r="G10" s="123"/>
      <c r="H10" s="123"/>
      <c r="I10" s="123"/>
      <c r="J10" s="124"/>
    </row>
    <row r="11" spans="1:10" s="9" customFormat="1" ht="12.75">
      <c r="A11" s="21">
        <v>4</v>
      </c>
      <c r="B11" s="24" t="s">
        <v>9</v>
      </c>
      <c r="C11" s="118" t="s">
        <v>10</v>
      </c>
      <c r="D11" s="118"/>
      <c r="E11" s="118"/>
      <c r="F11" s="100">
        <f>F13+F14+F15+F16+F17</f>
        <v>22596297</v>
      </c>
      <c r="G11" s="100">
        <v>22596297</v>
      </c>
      <c r="H11" s="25"/>
      <c r="I11" s="25"/>
      <c r="J11" s="104">
        <f>G11+H11+I11</f>
        <v>22596297</v>
      </c>
    </row>
    <row r="12" spans="1:10" ht="12.75">
      <c r="A12" s="21">
        <v>5</v>
      </c>
      <c r="B12" s="26" t="s">
        <v>11</v>
      </c>
      <c r="C12" s="119" t="s">
        <v>12</v>
      </c>
      <c r="D12" s="119"/>
      <c r="E12" s="119"/>
      <c r="F12" s="100">
        <f>SUM(F13:F16)</f>
        <v>21419784</v>
      </c>
      <c r="G12" s="100">
        <v>21419784</v>
      </c>
      <c r="H12" s="27"/>
      <c r="I12" s="27"/>
      <c r="J12" s="105"/>
    </row>
    <row r="13" spans="1:10" ht="26.25">
      <c r="A13" s="21">
        <v>6</v>
      </c>
      <c r="B13" s="26"/>
      <c r="C13" s="120"/>
      <c r="D13" s="120"/>
      <c r="E13" s="29" t="s">
        <v>13</v>
      </c>
      <c r="F13" s="98">
        <v>15226697</v>
      </c>
      <c r="G13" s="98"/>
      <c r="H13" s="27"/>
      <c r="I13" s="27"/>
      <c r="J13" s="105"/>
    </row>
    <row r="14" spans="1:10" ht="26.25">
      <c r="A14" s="21">
        <v>7</v>
      </c>
      <c r="B14" s="26"/>
      <c r="C14" s="120"/>
      <c r="D14" s="120"/>
      <c r="E14" s="29" t="s">
        <v>14</v>
      </c>
      <c r="F14" s="98">
        <v>2163087</v>
      </c>
      <c r="G14" s="98"/>
      <c r="H14" s="27"/>
      <c r="I14" s="27"/>
      <c r="J14" s="105"/>
    </row>
    <row r="15" spans="1:10" ht="26.25">
      <c r="A15" s="21">
        <v>8</v>
      </c>
      <c r="B15" s="26"/>
      <c r="C15" s="120"/>
      <c r="D15" s="120"/>
      <c r="E15" s="29" t="s">
        <v>15</v>
      </c>
      <c r="F15" s="98">
        <v>1800000</v>
      </c>
      <c r="G15" s="98"/>
      <c r="H15" s="27"/>
      <c r="I15" s="27"/>
      <c r="J15" s="105"/>
    </row>
    <row r="16" spans="1:10" ht="26.25">
      <c r="A16" s="21">
        <v>9</v>
      </c>
      <c r="B16" s="26"/>
      <c r="C16" s="28"/>
      <c r="D16" s="28"/>
      <c r="E16" s="29" t="s">
        <v>90</v>
      </c>
      <c r="F16" s="98">
        <v>2230000</v>
      </c>
      <c r="G16" s="98"/>
      <c r="H16" s="27"/>
      <c r="I16" s="27"/>
      <c r="J16" s="105"/>
    </row>
    <row r="17" spans="1:10" ht="12.75" customHeight="1">
      <c r="A17" s="21">
        <v>10</v>
      </c>
      <c r="B17" s="26" t="s">
        <v>16</v>
      </c>
      <c r="C17" s="129" t="s">
        <v>17</v>
      </c>
      <c r="D17" s="130"/>
      <c r="E17" s="131"/>
      <c r="F17" s="97">
        <v>1176513</v>
      </c>
      <c r="G17" s="98"/>
      <c r="H17" s="27"/>
      <c r="I17" s="27"/>
      <c r="J17" s="104"/>
    </row>
    <row r="18" spans="1:10" ht="12.75">
      <c r="A18" s="21">
        <v>11</v>
      </c>
      <c r="B18" s="30" t="s">
        <v>99</v>
      </c>
      <c r="C18" s="132" t="s">
        <v>100</v>
      </c>
      <c r="D18" s="132"/>
      <c r="E18" s="132"/>
      <c r="F18" s="98">
        <v>21352655</v>
      </c>
      <c r="G18" s="98"/>
      <c r="H18" s="98">
        <v>0</v>
      </c>
      <c r="I18" s="98">
        <v>21352655</v>
      </c>
      <c r="J18" s="104">
        <v>21352655</v>
      </c>
    </row>
    <row r="19" spans="1:10" s="9" customFormat="1" ht="12.75">
      <c r="A19" s="21">
        <v>12</v>
      </c>
      <c r="B19" s="30" t="s">
        <v>18</v>
      </c>
      <c r="C19" s="132" t="s">
        <v>19</v>
      </c>
      <c r="D19" s="132"/>
      <c r="E19" s="132"/>
      <c r="F19" s="98">
        <v>4550000</v>
      </c>
      <c r="G19" s="98">
        <v>4550000</v>
      </c>
      <c r="H19" s="98"/>
      <c r="I19" s="98"/>
      <c r="J19" s="104">
        <f>G19+H19+I19</f>
        <v>4550000</v>
      </c>
    </row>
    <row r="20" spans="1:10" ht="12.75">
      <c r="A20" s="21">
        <v>13</v>
      </c>
      <c r="B20" s="26" t="s">
        <v>20</v>
      </c>
      <c r="C20" s="119" t="s">
        <v>21</v>
      </c>
      <c r="D20" s="119"/>
      <c r="E20" s="119"/>
      <c r="F20" s="98">
        <v>1900000</v>
      </c>
      <c r="G20" s="98"/>
      <c r="H20" s="98"/>
      <c r="I20" s="98"/>
      <c r="J20" s="105"/>
    </row>
    <row r="21" spans="1:10" ht="26.25">
      <c r="A21" s="21">
        <v>14</v>
      </c>
      <c r="B21" s="26"/>
      <c r="C21" s="120"/>
      <c r="D21" s="120"/>
      <c r="E21" s="29" t="s">
        <v>22</v>
      </c>
      <c r="F21" s="98">
        <v>1900000</v>
      </c>
      <c r="G21" s="98"/>
      <c r="H21" s="98"/>
      <c r="I21" s="98"/>
      <c r="J21" s="105"/>
    </row>
    <row r="22" spans="1:10" ht="12.75">
      <c r="A22" s="21">
        <v>15</v>
      </c>
      <c r="B22" s="26" t="s">
        <v>23</v>
      </c>
      <c r="C22" s="119" t="s">
        <v>24</v>
      </c>
      <c r="D22" s="119"/>
      <c r="E22" s="119"/>
      <c r="F22" s="98">
        <v>2650000</v>
      </c>
      <c r="G22" s="98"/>
      <c r="H22" s="98"/>
      <c r="I22" s="98"/>
      <c r="J22" s="105"/>
    </row>
    <row r="23" spans="1:10" ht="12.75">
      <c r="A23" s="21">
        <v>16</v>
      </c>
      <c r="B23" s="26"/>
      <c r="C23" s="26"/>
      <c r="D23" s="119" t="s">
        <v>25</v>
      </c>
      <c r="E23" s="119"/>
      <c r="F23" s="98">
        <v>2500000</v>
      </c>
      <c r="G23" s="98"/>
      <c r="H23" s="98"/>
      <c r="I23" s="98"/>
      <c r="J23" s="105"/>
    </row>
    <row r="24" spans="1:10" ht="26.25">
      <c r="A24" s="21">
        <v>17</v>
      </c>
      <c r="B24" s="26"/>
      <c r="C24" s="120"/>
      <c r="D24" s="120"/>
      <c r="E24" s="29" t="s">
        <v>26</v>
      </c>
      <c r="F24" s="98">
        <v>2500000</v>
      </c>
      <c r="G24" s="98"/>
      <c r="H24" s="98"/>
      <c r="I24" s="98"/>
      <c r="J24" s="105"/>
    </row>
    <row r="25" spans="1:10" ht="12.75">
      <c r="A25" s="21">
        <v>18</v>
      </c>
      <c r="B25" s="26"/>
      <c r="C25" s="28"/>
      <c r="D25" s="28"/>
      <c r="E25" s="29" t="s">
        <v>91</v>
      </c>
      <c r="F25" s="98">
        <v>150000</v>
      </c>
      <c r="G25" s="98"/>
      <c r="H25" s="98"/>
      <c r="I25" s="98"/>
      <c r="J25" s="105"/>
    </row>
    <row r="26" spans="1:10" ht="12.75">
      <c r="A26" s="21">
        <v>19</v>
      </c>
      <c r="B26" s="26"/>
      <c r="C26" s="28"/>
      <c r="D26" s="28"/>
      <c r="E26" s="29" t="s">
        <v>92</v>
      </c>
      <c r="F26" s="98">
        <v>0</v>
      </c>
      <c r="G26" s="98"/>
      <c r="H26" s="98"/>
      <c r="I26" s="98"/>
      <c r="J26" s="105"/>
    </row>
    <row r="27" spans="1:10" ht="12.75">
      <c r="A27" s="21">
        <v>20</v>
      </c>
      <c r="B27" s="26"/>
      <c r="C27" s="26"/>
      <c r="D27" s="119" t="s">
        <v>27</v>
      </c>
      <c r="E27" s="119"/>
      <c r="F27" s="98">
        <v>0</v>
      </c>
      <c r="G27" s="98"/>
      <c r="H27" s="27"/>
      <c r="I27" s="27"/>
      <c r="J27" s="105"/>
    </row>
    <row r="28" spans="1:10" s="9" customFormat="1" ht="12.75">
      <c r="A28" s="21">
        <v>21</v>
      </c>
      <c r="B28" s="30" t="s">
        <v>28</v>
      </c>
      <c r="C28" s="132" t="s">
        <v>29</v>
      </c>
      <c r="D28" s="132"/>
      <c r="E28" s="132"/>
      <c r="F28" s="100">
        <v>0</v>
      </c>
      <c r="G28" s="100">
        <v>0</v>
      </c>
      <c r="H28" s="25"/>
      <c r="I28" s="25"/>
      <c r="J28" s="104">
        <f>G28+H28+I28</f>
        <v>0</v>
      </c>
    </row>
    <row r="29" spans="1:10" s="9" customFormat="1" ht="12.75">
      <c r="A29" s="21">
        <v>22</v>
      </c>
      <c r="B29" s="30" t="s">
        <v>128</v>
      </c>
      <c r="C29" s="132" t="s">
        <v>121</v>
      </c>
      <c r="D29" s="132"/>
      <c r="E29" s="132"/>
      <c r="F29" s="98">
        <v>1122110</v>
      </c>
      <c r="G29" s="10"/>
      <c r="H29" s="25"/>
      <c r="I29" s="27">
        <v>1122110</v>
      </c>
      <c r="J29" s="104">
        <v>1122110</v>
      </c>
    </row>
    <row r="30" spans="1:10" s="9" customFormat="1" ht="26.25">
      <c r="A30" s="21">
        <v>23</v>
      </c>
      <c r="B30" s="30" t="s">
        <v>129</v>
      </c>
      <c r="C30" s="95" t="s">
        <v>131</v>
      </c>
      <c r="D30" s="95"/>
      <c r="E30" s="95"/>
      <c r="F30" s="98">
        <v>416920</v>
      </c>
      <c r="G30" s="98">
        <v>416920</v>
      </c>
      <c r="H30" s="25"/>
      <c r="I30" s="25"/>
      <c r="J30" s="104"/>
    </row>
    <row r="31" spans="1:10" s="9" customFormat="1" ht="37.5" customHeight="1">
      <c r="A31" s="21">
        <v>24</v>
      </c>
      <c r="B31" s="30" t="s">
        <v>130</v>
      </c>
      <c r="C31" s="95" t="s">
        <v>132</v>
      </c>
      <c r="D31" s="95"/>
      <c r="E31" s="95"/>
      <c r="F31" s="98">
        <v>50000</v>
      </c>
      <c r="G31" s="98"/>
      <c r="H31" s="25"/>
      <c r="I31" s="98">
        <v>50000</v>
      </c>
      <c r="J31" s="104"/>
    </row>
    <row r="32" spans="1:10" s="9" customFormat="1" ht="12.75">
      <c r="A32" s="21">
        <v>25</v>
      </c>
      <c r="B32" s="30"/>
      <c r="C32" s="95"/>
      <c r="D32" s="95"/>
      <c r="E32" s="95"/>
      <c r="F32" s="98"/>
      <c r="G32" s="97"/>
      <c r="H32" s="25"/>
      <c r="I32" s="25"/>
      <c r="J32" s="104"/>
    </row>
    <row r="33" spans="1:10" s="11" customFormat="1" ht="12.75">
      <c r="A33" s="21">
        <v>26</v>
      </c>
      <c r="B33" s="134" t="s">
        <v>30</v>
      </c>
      <c r="C33" s="134"/>
      <c r="D33" s="134"/>
      <c r="E33" s="134"/>
      <c r="F33" s="98">
        <f>F11+F18+F19+F28+F29+F30+F31</f>
        <v>50087982</v>
      </c>
      <c r="G33" s="99">
        <f>G11+G19+G30</f>
        <v>27563217</v>
      </c>
      <c r="H33" s="31">
        <f>H18</f>
        <v>0</v>
      </c>
      <c r="I33" s="31">
        <f>I18+I29+I31</f>
        <v>22524765</v>
      </c>
      <c r="J33" s="106">
        <f>G33+I33</f>
        <v>50087982</v>
      </c>
    </row>
    <row r="34" spans="1:10" s="9" customFormat="1" ht="12.75">
      <c r="A34" s="21">
        <v>27</v>
      </c>
      <c r="B34" s="30" t="s">
        <v>31</v>
      </c>
      <c r="C34" s="132" t="s">
        <v>103</v>
      </c>
      <c r="D34" s="132"/>
      <c r="E34" s="132"/>
      <c r="F34" s="101"/>
      <c r="G34" s="98"/>
      <c r="H34" s="25">
        <v>0</v>
      </c>
      <c r="I34" s="25">
        <v>0</v>
      </c>
      <c r="J34" s="105"/>
    </row>
    <row r="35" spans="1:10" ht="12.75">
      <c r="A35" s="21">
        <v>28</v>
      </c>
      <c r="B35" s="26" t="s">
        <v>32</v>
      </c>
      <c r="C35" s="119" t="s">
        <v>33</v>
      </c>
      <c r="D35" s="119"/>
      <c r="E35" s="119"/>
      <c r="F35" s="98"/>
      <c r="G35" s="98"/>
      <c r="H35" s="27"/>
      <c r="I35" s="27"/>
      <c r="J35" s="105"/>
    </row>
    <row r="36" spans="1:10" ht="12.75">
      <c r="A36" s="21">
        <v>29</v>
      </c>
      <c r="B36" s="26"/>
      <c r="C36" s="26"/>
      <c r="D36" s="119" t="s">
        <v>34</v>
      </c>
      <c r="E36" s="119"/>
      <c r="F36" s="98">
        <v>51697407</v>
      </c>
      <c r="G36" s="98"/>
      <c r="H36" s="27"/>
      <c r="I36" s="27"/>
      <c r="J36" s="105"/>
    </row>
    <row r="37" spans="1:10" ht="26.25">
      <c r="A37" s="21">
        <v>30</v>
      </c>
      <c r="B37" s="26"/>
      <c r="C37" s="120"/>
      <c r="D37" s="120"/>
      <c r="E37" s="29" t="s">
        <v>35</v>
      </c>
      <c r="F37" s="98">
        <v>51697407</v>
      </c>
      <c r="G37" s="98">
        <v>51697407</v>
      </c>
      <c r="H37" s="27"/>
      <c r="I37" s="27"/>
      <c r="J37" s="105"/>
    </row>
    <row r="38" spans="1:10" s="12" customFormat="1" ht="12.75">
      <c r="A38" s="21">
        <v>31</v>
      </c>
      <c r="B38" s="134" t="s">
        <v>36</v>
      </c>
      <c r="C38" s="134"/>
      <c r="D38" s="134"/>
      <c r="E38" s="134"/>
      <c r="F38" s="99">
        <f>F33+F36</f>
        <v>101785389</v>
      </c>
      <c r="G38" s="99">
        <f>G34</f>
        <v>0</v>
      </c>
      <c r="H38" s="31">
        <f>H34</f>
        <v>0</v>
      </c>
      <c r="I38" s="31">
        <f>I34</f>
        <v>0</v>
      </c>
      <c r="J38" s="106">
        <v>32491411</v>
      </c>
    </row>
    <row r="39" spans="1:10" s="9" customFormat="1" ht="13.5" thickBot="1">
      <c r="A39" s="21">
        <v>32</v>
      </c>
      <c r="B39" s="133" t="s">
        <v>37</v>
      </c>
      <c r="C39" s="133"/>
      <c r="D39" s="133"/>
      <c r="E39" s="133"/>
      <c r="F39" s="102">
        <f>F38</f>
        <v>101785389</v>
      </c>
      <c r="G39" s="102">
        <f>G33+G37</f>
        <v>79260624</v>
      </c>
      <c r="H39" s="32">
        <f>H33+H38</f>
        <v>0</v>
      </c>
      <c r="I39" s="32">
        <f>I33+I38</f>
        <v>22524765</v>
      </c>
      <c r="J39" s="107">
        <f>G39+I39</f>
        <v>101785389</v>
      </c>
    </row>
  </sheetData>
  <sheetProtection selectLockedCells="1" selectUnlockedCells="1"/>
  <mergeCells count="29">
    <mergeCell ref="B39:E39"/>
    <mergeCell ref="C35:E35"/>
    <mergeCell ref="D36:E36"/>
    <mergeCell ref="C37:D37"/>
    <mergeCell ref="B38:E38"/>
    <mergeCell ref="D27:E27"/>
    <mergeCell ref="C28:E28"/>
    <mergeCell ref="B33:E33"/>
    <mergeCell ref="C34:E34"/>
    <mergeCell ref="C29:E29"/>
    <mergeCell ref="C21:D21"/>
    <mergeCell ref="C22:E22"/>
    <mergeCell ref="D23:E23"/>
    <mergeCell ref="C24:D24"/>
    <mergeCell ref="C15:D15"/>
    <mergeCell ref="C17:E17"/>
    <mergeCell ref="C19:E19"/>
    <mergeCell ref="C20:E20"/>
    <mergeCell ref="C18:E18"/>
    <mergeCell ref="C11:E11"/>
    <mergeCell ref="C12:E12"/>
    <mergeCell ref="C13:D13"/>
    <mergeCell ref="C14:D14"/>
    <mergeCell ref="B3:J3"/>
    <mergeCell ref="C8:E8"/>
    <mergeCell ref="B9:J9"/>
    <mergeCell ref="B10:J10"/>
    <mergeCell ref="C7:E7"/>
    <mergeCell ref="A6:J6"/>
  </mergeCells>
  <printOptions/>
  <pageMargins left="0.39375" right="0.39375" top="0.9840277777777777" bottom="0.9840277777777777" header="0.5118055555555555" footer="0.5118055555555555"/>
  <pageSetup fitToHeight="1" fitToWidth="1" horizontalDpi="600" verticalDpi="600" orientation="landscape" paperSize="9" scale="74" r:id="rId1"/>
  <headerFooter alignWithMargins="0">
    <oddHeader>&amp;R1.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5"/>
  <sheetViews>
    <sheetView view="pageLayout" workbookViewId="0" topLeftCell="A1">
      <selection activeCell="E23" sqref="E23"/>
    </sheetView>
  </sheetViews>
  <sheetFormatPr defaultColWidth="9.140625" defaultRowHeight="12.75"/>
  <cols>
    <col min="1" max="1" width="3.00390625" style="20" bestFit="1" customWidth="1"/>
    <col min="2" max="2" width="6.140625" style="8" customWidth="1"/>
    <col min="3" max="3" width="4.421875" style="13" customWidth="1"/>
    <col min="4" max="4" width="28.28125" style="13" customWidth="1"/>
    <col min="5" max="5" width="17.57421875" style="7" bestFit="1" customWidth="1"/>
    <col min="6" max="6" width="13.7109375" style="7" bestFit="1" customWidth="1"/>
    <col min="7" max="7" width="9.140625" style="7" bestFit="1" customWidth="1"/>
    <col min="8" max="9" width="13.7109375" style="7" bestFit="1" customWidth="1"/>
    <col min="10" max="10" width="9.140625" style="7" customWidth="1"/>
    <col min="11" max="11" width="10.140625" style="7" bestFit="1" customWidth="1"/>
    <col min="12" max="16384" width="9.140625" style="7" customWidth="1"/>
  </cols>
  <sheetData>
    <row r="3" spans="1:11" s="9" customFormat="1" ht="12.75">
      <c r="A3" s="19"/>
      <c r="B3" s="121" t="s">
        <v>115</v>
      </c>
      <c r="C3" s="121"/>
      <c r="D3" s="121"/>
      <c r="E3" s="121"/>
      <c r="F3" s="121"/>
      <c r="G3" s="121"/>
      <c r="H3" s="121"/>
      <c r="I3" s="121"/>
      <c r="J3" s="14"/>
      <c r="K3" s="14"/>
    </row>
    <row r="4" spans="1:11" s="9" customFormat="1" ht="12.75">
      <c r="A4" s="19"/>
      <c r="B4" s="10"/>
      <c r="C4" s="10"/>
      <c r="D4" s="10"/>
      <c r="E4" s="10"/>
      <c r="F4" s="10"/>
      <c r="G4" s="10"/>
      <c r="H4" s="10"/>
      <c r="I4" s="10"/>
      <c r="J4" s="14"/>
      <c r="K4" s="14"/>
    </row>
    <row r="5" spans="1:11" s="9" customFormat="1" ht="13.5" thickBot="1">
      <c r="A5" s="19"/>
      <c r="B5" s="10"/>
      <c r="C5" s="10"/>
      <c r="D5" s="10"/>
      <c r="E5" s="10"/>
      <c r="F5" s="10"/>
      <c r="G5" s="10"/>
      <c r="H5" s="10"/>
      <c r="I5" s="10"/>
      <c r="J5" s="14"/>
      <c r="K5" s="14"/>
    </row>
    <row r="6" spans="1:11" s="9" customFormat="1" ht="12.75">
      <c r="A6" s="139" t="s">
        <v>98</v>
      </c>
      <c r="B6" s="140"/>
      <c r="C6" s="140"/>
      <c r="D6" s="140"/>
      <c r="E6" s="140"/>
      <c r="F6" s="140"/>
      <c r="G6" s="140"/>
      <c r="H6" s="140"/>
      <c r="I6" s="141"/>
      <c r="J6" s="10"/>
      <c r="K6" s="10"/>
    </row>
    <row r="7" spans="1:11" s="9" customFormat="1" ht="12.75">
      <c r="A7" s="33"/>
      <c r="B7" s="34" t="s">
        <v>105</v>
      </c>
      <c r="C7" s="138" t="s">
        <v>111</v>
      </c>
      <c r="D7" s="138"/>
      <c r="E7" s="34" t="s">
        <v>106</v>
      </c>
      <c r="F7" s="34" t="s">
        <v>107</v>
      </c>
      <c r="G7" s="34" t="s">
        <v>108</v>
      </c>
      <c r="H7" s="34" t="s">
        <v>109</v>
      </c>
      <c r="I7" s="35" t="s">
        <v>110</v>
      </c>
      <c r="J7" s="10"/>
      <c r="K7" s="10"/>
    </row>
    <row r="8" spans="1:9" s="9" customFormat="1" ht="12.75">
      <c r="A8" s="33">
        <v>1</v>
      </c>
      <c r="B8" s="36" t="s">
        <v>2</v>
      </c>
      <c r="C8" s="37" t="s">
        <v>3</v>
      </c>
      <c r="D8" s="37"/>
      <c r="E8" s="34" t="s">
        <v>4</v>
      </c>
      <c r="F8" s="34" t="s">
        <v>5</v>
      </c>
      <c r="G8" s="34" t="s">
        <v>6</v>
      </c>
      <c r="H8" s="34" t="s">
        <v>7</v>
      </c>
      <c r="I8" s="38" t="s">
        <v>8</v>
      </c>
    </row>
    <row r="9" spans="1:9" s="9" customFormat="1" ht="12.75">
      <c r="A9" s="33">
        <v>2</v>
      </c>
      <c r="B9" s="136" t="s">
        <v>93</v>
      </c>
      <c r="C9" s="136"/>
      <c r="D9" s="136"/>
      <c r="E9" s="136"/>
      <c r="F9" s="136"/>
      <c r="G9" s="136"/>
      <c r="H9" s="136"/>
      <c r="I9" s="137"/>
    </row>
    <row r="10" spans="1:9" s="9" customFormat="1" ht="12.75">
      <c r="A10" s="33">
        <v>3</v>
      </c>
      <c r="B10" s="41" t="s">
        <v>1</v>
      </c>
      <c r="C10" s="41"/>
      <c r="D10" s="41"/>
      <c r="E10" s="41"/>
      <c r="F10" s="41"/>
      <c r="G10" s="41"/>
      <c r="H10" s="41"/>
      <c r="I10" s="41"/>
    </row>
    <row r="11" spans="1:9" s="9" customFormat="1" ht="12.75">
      <c r="A11" s="33">
        <v>4</v>
      </c>
      <c r="B11" s="41" t="s">
        <v>38</v>
      </c>
      <c r="C11" s="41" t="s">
        <v>39</v>
      </c>
      <c r="D11" s="41"/>
      <c r="E11" s="41">
        <v>9479158</v>
      </c>
      <c r="F11" s="41">
        <v>9479158</v>
      </c>
      <c r="G11" s="41"/>
      <c r="H11" s="41"/>
      <c r="I11" s="41">
        <v>9479158</v>
      </c>
    </row>
    <row r="12" spans="1:9" s="9" customFormat="1" ht="12.75">
      <c r="A12" s="33">
        <v>5</v>
      </c>
      <c r="B12" s="41" t="s">
        <v>40</v>
      </c>
      <c r="C12" s="41" t="s">
        <v>41</v>
      </c>
      <c r="D12" s="41"/>
      <c r="E12" s="41">
        <v>1627143</v>
      </c>
      <c r="F12" s="41">
        <v>1627143</v>
      </c>
      <c r="G12" s="41"/>
      <c r="H12" s="41"/>
      <c r="I12" s="41">
        <v>1627143</v>
      </c>
    </row>
    <row r="13" spans="1:9" s="9" customFormat="1" ht="12.75">
      <c r="A13" s="33">
        <v>6</v>
      </c>
      <c r="B13" s="36" t="s">
        <v>42</v>
      </c>
      <c r="C13" s="135" t="s">
        <v>43</v>
      </c>
      <c r="D13" s="135"/>
      <c r="E13" s="40">
        <v>18850000</v>
      </c>
      <c r="F13" s="40">
        <v>18850000</v>
      </c>
      <c r="G13" s="40"/>
      <c r="H13" s="40"/>
      <c r="I13" s="41">
        <v>18850000</v>
      </c>
    </row>
    <row r="14" spans="1:9" s="9" customFormat="1" ht="12.75">
      <c r="A14" s="33">
        <v>7</v>
      </c>
      <c r="B14" s="36" t="s">
        <v>44</v>
      </c>
      <c r="C14" s="135" t="s">
        <v>45</v>
      </c>
      <c r="D14" s="135"/>
      <c r="E14" s="40">
        <v>1522256</v>
      </c>
      <c r="F14" s="40">
        <v>1522256</v>
      </c>
      <c r="G14" s="40"/>
      <c r="H14" s="40"/>
      <c r="I14" s="41">
        <v>1522256</v>
      </c>
    </row>
    <row r="15" spans="1:9" s="9" customFormat="1" ht="12.75">
      <c r="A15" s="33">
        <v>8</v>
      </c>
      <c r="B15" s="36" t="s">
        <v>46</v>
      </c>
      <c r="C15" s="135" t="s">
        <v>47</v>
      </c>
      <c r="D15" s="135"/>
      <c r="E15" s="40">
        <v>8772482</v>
      </c>
      <c r="F15" s="40">
        <v>8772482</v>
      </c>
      <c r="G15" s="40"/>
      <c r="H15" s="40"/>
      <c r="I15" s="41">
        <v>8772482</v>
      </c>
    </row>
    <row r="16" spans="1:9" s="9" customFormat="1" ht="12.75">
      <c r="A16" s="33">
        <v>9</v>
      </c>
      <c r="B16" s="36"/>
      <c r="C16" s="39"/>
      <c r="D16" s="39"/>
      <c r="E16" s="40"/>
      <c r="F16" s="40"/>
      <c r="G16" s="40"/>
      <c r="H16" s="40"/>
      <c r="I16" s="41"/>
    </row>
    <row r="17" spans="1:9" ht="12.75">
      <c r="A17" s="33">
        <v>10</v>
      </c>
      <c r="B17" s="42"/>
      <c r="C17" s="142" t="s">
        <v>48</v>
      </c>
      <c r="D17" s="142"/>
      <c r="E17" s="40">
        <v>1400573</v>
      </c>
      <c r="F17" s="40">
        <v>1400573</v>
      </c>
      <c r="G17" s="40"/>
      <c r="H17" s="40"/>
      <c r="I17" s="41">
        <v>1400573</v>
      </c>
    </row>
    <row r="18" spans="1:9" s="12" customFormat="1" ht="12.75">
      <c r="A18" s="33">
        <v>11</v>
      </c>
      <c r="B18" s="44"/>
      <c r="C18" s="143" t="s">
        <v>49</v>
      </c>
      <c r="D18" s="143"/>
      <c r="E18" s="40"/>
      <c r="F18" s="40"/>
      <c r="G18" s="40"/>
      <c r="H18" s="40"/>
      <c r="I18" s="41"/>
    </row>
    <row r="19" spans="1:9" s="12" customFormat="1" ht="12.75">
      <c r="A19" s="33">
        <v>12</v>
      </c>
      <c r="B19" s="44"/>
      <c r="C19" s="45"/>
      <c r="D19" s="45" t="s">
        <v>50</v>
      </c>
      <c r="E19" s="40">
        <v>700753</v>
      </c>
      <c r="F19" s="40"/>
      <c r="G19" s="40"/>
      <c r="H19" s="40"/>
      <c r="I19" s="41"/>
    </row>
    <row r="20" spans="1:9" s="12" customFormat="1" ht="12.75">
      <c r="A20" s="33">
        <v>13</v>
      </c>
      <c r="B20" s="44"/>
      <c r="C20" s="45"/>
      <c r="D20" s="45" t="s">
        <v>51</v>
      </c>
      <c r="E20" s="40">
        <v>232380</v>
      </c>
      <c r="F20" s="40"/>
      <c r="G20" s="40"/>
      <c r="H20" s="40"/>
      <c r="I20" s="41"/>
    </row>
    <row r="21" spans="1:9" s="12" customFormat="1" ht="12.75">
      <c r="A21" s="33">
        <v>14</v>
      </c>
      <c r="B21" s="44"/>
      <c r="C21" s="45"/>
      <c r="D21" s="45" t="s">
        <v>104</v>
      </c>
      <c r="E21" s="40">
        <v>300000</v>
      </c>
      <c r="F21" s="40"/>
      <c r="G21" s="40"/>
      <c r="H21" s="40"/>
      <c r="I21" s="41"/>
    </row>
    <row r="22" spans="1:9" ht="12.75">
      <c r="A22" s="33">
        <v>15</v>
      </c>
      <c r="B22" s="42"/>
      <c r="C22" s="142" t="s">
        <v>52</v>
      </c>
      <c r="D22" s="142"/>
      <c r="E22" s="40">
        <v>1390371</v>
      </c>
      <c r="F22" s="40">
        <v>1390371</v>
      </c>
      <c r="G22" s="40"/>
      <c r="H22" s="40"/>
      <c r="I22" s="41">
        <v>1390371</v>
      </c>
    </row>
    <row r="23" spans="1:9" ht="12.75">
      <c r="A23" s="33">
        <v>16</v>
      </c>
      <c r="B23" s="42"/>
      <c r="C23" s="142" t="s">
        <v>53</v>
      </c>
      <c r="D23" s="142"/>
      <c r="E23" s="40">
        <v>5981538</v>
      </c>
      <c r="F23" s="40"/>
      <c r="G23" s="40"/>
      <c r="H23" s="40">
        <v>5981538</v>
      </c>
      <c r="I23" s="41">
        <v>5981538</v>
      </c>
    </row>
    <row r="24" spans="1:9" ht="12.75">
      <c r="A24" s="33">
        <v>17</v>
      </c>
      <c r="B24" s="42"/>
      <c r="C24" s="46"/>
      <c r="D24" s="47" t="s">
        <v>54</v>
      </c>
      <c r="E24" s="40">
        <v>5981538</v>
      </c>
      <c r="F24" s="40"/>
      <c r="G24" s="40"/>
      <c r="H24" s="40"/>
      <c r="I24" s="41"/>
    </row>
    <row r="25" spans="1:9" ht="12.75">
      <c r="A25" s="33">
        <v>18</v>
      </c>
      <c r="B25" s="42"/>
      <c r="C25" s="46"/>
      <c r="D25" s="47" t="s">
        <v>55</v>
      </c>
      <c r="E25" s="40"/>
      <c r="F25" s="40"/>
      <c r="G25" s="40"/>
      <c r="H25" s="40"/>
      <c r="I25" s="41"/>
    </row>
    <row r="26" spans="1:9" s="9" customFormat="1" ht="12.75">
      <c r="A26" s="33">
        <v>19</v>
      </c>
      <c r="B26" s="36" t="s">
        <v>56</v>
      </c>
      <c r="C26" s="135" t="s">
        <v>57</v>
      </c>
      <c r="D26" s="135"/>
      <c r="E26" s="40">
        <v>42950000</v>
      </c>
      <c r="F26" s="40"/>
      <c r="G26" s="40"/>
      <c r="H26" s="40">
        <v>42950000</v>
      </c>
      <c r="I26" s="41">
        <v>42950000</v>
      </c>
    </row>
    <row r="27" spans="1:9" s="9" customFormat="1" ht="12.75">
      <c r="A27" s="33">
        <v>20</v>
      </c>
      <c r="B27" s="36" t="s">
        <v>88</v>
      </c>
      <c r="C27" s="39" t="s">
        <v>94</v>
      </c>
      <c r="D27" s="39"/>
      <c r="E27" s="40">
        <v>16870000</v>
      </c>
      <c r="F27" s="40"/>
      <c r="G27" s="40"/>
      <c r="H27" s="40">
        <v>16870000</v>
      </c>
      <c r="I27" s="41"/>
    </row>
    <row r="28" spans="1:9" s="9" customFormat="1" ht="12.75">
      <c r="A28" s="33">
        <v>21</v>
      </c>
      <c r="B28" s="36" t="s">
        <v>58</v>
      </c>
      <c r="C28" s="135" t="s">
        <v>59</v>
      </c>
      <c r="D28" s="135"/>
      <c r="E28" s="40">
        <v>940000</v>
      </c>
      <c r="F28" s="40"/>
      <c r="G28" s="40"/>
      <c r="H28" s="40">
        <v>940000</v>
      </c>
      <c r="I28" s="41">
        <v>940000</v>
      </c>
    </row>
    <row r="29" spans="1:11" ht="12.75">
      <c r="A29" s="33">
        <v>22</v>
      </c>
      <c r="B29" s="42"/>
      <c r="C29" s="142" t="s">
        <v>60</v>
      </c>
      <c r="D29" s="142"/>
      <c r="E29" s="43"/>
      <c r="F29" s="43"/>
      <c r="G29" s="43"/>
      <c r="H29" s="43"/>
      <c r="I29" s="41"/>
      <c r="K29" s="15"/>
    </row>
    <row r="30" spans="1:9" s="11" customFormat="1" ht="12.75">
      <c r="A30" s="33">
        <v>23</v>
      </c>
      <c r="B30" s="144" t="s">
        <v>61</v>
      </c>
      <c r="C30" s="144"/>
      <c r="D30" s="144"/>
      <c r="E30" s="48">
        <f>E11+E12+E13+E14+E15+E26+E27+E28</f>
        <v>101011039</v>
      </c>
      <c r="F30" s="48">
        <f>F11+F12+F13+F14+F15</f>
        <v>40251039</v>
      </c>
      <c r="G30" s="48"/>
      <c r="H30" s="48">
        <f>H26+H27+H28</f>
        <v>60760000</v>
      </c>
      <c r="I30" s="41">
        <f>H30+F30</f>
        <v>101011039</v>
      </c>
    </row>
    <row r="31" spans="1:9" s="9" customFormat="1" ht="12.75">
      <c r="A31" s="33">
        <v>24</v>
      </c>
      <c r="B31" s="36" t="s">
        <v>62</v>
      </c>
      <c r="C31" s="135" t="s">
        <v>63</v>
      </c>
      <c r="D31" s="135"/>
      <c r="E31" s="40"/>
      <c r="F31" s="40">
        <v>774350</v>
      </c>
      <c r="G31" s="40"/>
      <c r="H31" s="40"/>
      <c r="I31" s="41">
        <v>774350</v>
      </c>
    </row>
    <row r="32" spans="1:9" ht="12.75">
      <c r="A32" s="33">
        <v>25</v>
      </c>
      <c r="B32" s="42"/>
      <c r="C32" s="142" t="s">
        <v>97</v>
      </c>
      <c r="D32" s="142"/>
      <c r="E32" s="43"/>
      <c r="F32" s="43"/>
      <c r="G32" s="43"/>
      <c r="H32" s="43"/>
      <c r="I32" s="41"/>
    </row>
    <row r="33" spans="1:9" ht="12.75">
      <c r="A33" s="33">
        <v>26</v>
      </c>
      <c r="B33" s="42"/>
      <c r="C33" s="142" t="s">
        <v>64</v>
      </c>
      <c r="D33" s="142"/>
      <c r="E33" s="43"/>
      <c r="F33" s="43"/>
      <c r="G33" s="43"/>
      <c r="H33" s="43"/>
      <c r="I33" s="41"/>
    </row>
    <row r="34" spans="1:9" s="11" customFormat="1" ht="12.75">
      <c r="A34" s="33">
        <v>27</v>
      </c>
      <c r="B34" s="144" t="s">
        <v>65</v>
      </c>
      <c r="C34" s="144"/>
      <c r="D34" s="144"/>
      <c r="E34" s="48"/>
      <c r="F34" s="48">
        <v>774350</v>
      </c>
      <c r="G34" s="48"/>
      <c r="H34" s="48"/>
      <c r="I34" s="49">
        <v>774350</v>
      </c>
    </row>
    <row r="35" spans="1:9" s="9" customFormat="1" ht="13.5" thickBot="1">
      <c r="A35" s="50">
        <v>28</v>
      </c>
      <c r="B35" s="145" t="s">
        <v>66</v>
      </c>
      <c r="C35" s="145"/>
      <c r="D35" s="145"/>
      <c r="E35" s="51"/>
      <c r="F35" s="51">
        <f>$F$30+F31</f>
        <v>41025389</v>
      </c>
      <c r="G35" s="51"/>
      <c r="H35" s="51">
        <v>60760000</v>
      </c>
      <c r="I35" s="52">
        <f>F35+H35</f>
        <v>101785389</v>
      </c>
    </row>
    <row r="38" spans="2:5" ht="12.75">
      <c r="B38" s="121"/>
      <c r="C38" s="121"/>
      <c r="D38" s="121"/>
      <c r="E38" s="121"/>
    </row>
    <row r="39" ht="12.75">
      <c r="C39" s="8"/>
    </row>
    <row r="40" spans="2:4" ht="12.75">
      <c r="B40" s="16"/>
      <c r="C40" s="146"/>
      <c r="D40" s="146"/>
    </row>
    <row r="41" spans="3:7" ht="12.75">
      <c r="C41" s="8"/>
      <c r="D41" s="17"/>
      <c r="E41" s="17"/>
      <c r="F41" s="8"/>
      <c r="G41" s="8"/>
    </row>
    <row r="42" ht="12.75">
      <c r="C42" s="8"/>
    </row>
    <row r="43" spans="3:8" ht="12.75">
      <c r="C43" s="8"/>
      <c r="H43" s="15"/>
    </row>
    <row r="44" ht="12.75">
      <c r="C44" s="8"/>
    </row>
    <row r="45" spans="1:4" s="9" customFormat="1" ht="12.75">
      <c r="A45" s="19"/>
      <c r="D45" s="18"/>
    </row>
  </sheetData>
  <sheetProtection selectLockedCells="1" selectUnlockedCells="1"/>
  <mergeCells count="22">
    <mergeCell ref="B34:D34"/>
    <mergeCell ref="B35:D35"/>
    <mergeCell ref="B38:E38"/>
    <mergeCell ref="C40:D40"/>
    <mergeCell ref="B30:D30"/>
    <mergeCell ref="C31:D31"/>
    <mergeCell ref="C32:D32"/>
    <mergeCell ref="C33:D33"/>
    <mergeCell ref="C26:D26"/>
    <mergeCell ref="C28:D28"/>
    <mergeCell ref="C29:D29"/>
    <mergeCell ref="C17:D17"/>
    <mergeCell ref="C18:D18"/>
    <mergeCell ref="C22:D22"/>
    <mergeCell ref="C23:D23"/>
    <mergeCell ref="C13:D13"/>
    <mergeCell ref="C14:D14"/>
    <mergeCell ref="C15:D15"/>
    <mergeCell ref="B3:I3"/>
    <mergeCell ref="B9:I9"/>
    <mergeCell ref="C7:D7"/>
    <mergeCell ref="A6:I6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 scale="91" r:id="rId1"/>
  <headerFooter alignWithMargins="0">
    <oddHeader>&amp;R2.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">
      <selection activeCell="A22" sqref="A22:IV22"/>
    </sheetView>
  </sheetViews>
  <sheetFormatPr defaultColWidth="9.140625" defaultRowHeight="12.75"/>
  <cols>
    <col min="1" max="1" width="3.00390625" style="0" bestFit="1" customWidth="1"/>
    <col min="2" max="2" width="55.7109375" style="1" customWidth="1"/>
    <col min="3" max="3" width="11.140625" style="1" bestFit="1" customWidth="1"/>
    <col min="4" max="4" width="9.140625" style="1" bestFit="1" customWidth="1"/>
    <col min="5" max="6" width="11.140625" style="1" bestFit="1" customWidth="1"/>
    <col min="7" max="7" width="7.28125" style="1" customWidth="1"/>
    <col min="8" max="8" width="11.140625" style="1" bestFit="1" customWidth="1"/>
  </cols>
  <sheetData>
    <row r="1" spans="2:8" ht="12.75">
      <c r="B1" s="148"/>
      <c r="C1" s="148"/>
      <c r="D1" s="148"/>
      <c r="E1" s="148"/>
      <c r="F1" s="148"/>
      <c r="G1" s="148"/>
      <c r="H1" s="148"/>
    </row>
    <row r="2" spans="2:10" ht="12.75">
      <c r="B2" s="147" t="s">
        <v>116</v>
      </c>
      <c r="C2" s="147"/>
      <c r="D2" s="147"/>
      <c r="E2" s="147"/>
      <c r="F2" s="147"/>
      <c r="G2" s="147"/>
      <c r="H2" s="147"/>
      <c r="I2" s="147"/>
      <c r="J2" s="147"/>
    </row>
    <row r="3" spans="2:8" ht="12.75">
      <c r="B3" s="6"/>
      <c r="C3" s="6"/>
      <c r="D3" s="6"/>
      <c r="E3" s="6"/>
      <c r="F3" s="6"/>
      <c r="G3" s="6"/>
      <c r="H3" s="6"/>
    </row>
    <row r="4" spans="2:8" ht="13.5" thickBot="1">
      <c r="B4" s="6"/>
      <c r="C4" s="6"/>
      <c r="D4" s="6"/>
      <c r="E4" s="6"/>
      <c r="F4" s="6"/>
      <c r="G4" s="6"/>
      <c r="H4" s="6"/>
    </row>
    <row r="5" spans="1:8" ht="12.75">
      <c r="A5" s="151" t="s">
        <v>112</v>
      </c>
      <c r="B5" s="152"/>
      <c r="C5" s="152"/>
      <c r="D5" s="152"/>
      <c r="E5" s="152"/>
      <c r="F5" s="152"/>
      <c r="G5" s="152"/>
      <c r="H5" s="153"/>
    </row>
    <row r="6" spans="1:8" s="3" customFormat="1" ht="12.75">
      <c r="A6" s="158" t="s">
        <v>105</v>
      </c>
      <c r="B6" s="159"/>
      <c r="C6" s="57" t="s">
        <v>111</v>
      </c>
      <c r="D6" s="57" t="s">
        <v>106</v>
      </c>
      <c r="E6" s="57" t="s">
        <v>107</v>
      </c>
      <c r="F6" s="57" t="s">
        <v>108</v>
      </c>
      <c r="G6" s="57" t="s">
        <v>109</v>
      </c>
      <c r="H6" s="54" t="s">
        <v>110</v>
      </c>
    </row>
    <row r="7" spans="1:8" s="5" customFormat="1" ht="18" customHeight="1">
      <c r="A7" s="154" t="s">
        <v>3</v>
      </c>
      <c r="B7" s="155"/>
      <c r="C7" s="149" t="s">
        <v>70</v>
      </c>
      <c r="D7" s="149"/>
      <c r="E7" s="149"/>
      <c r="F7" s="149" t="s">
        <v>71</v>
      </c>
      <c r="G7" s="149"/>
      <c r="H7" s="150"/>
    </row>
    <row r="8" spans="1:8" s="5" customFormat="1" ht="26.25">
      <c r="A8" s="156"/>
      <c r="B8" s="157"/>
      <c r="C8" s="59" t="s">
        <v>72</v>
      </c>
      <c r="D8" s="60" t="s">
        <v>73</v>
      </c>
      <c r="E8" s="60" t="s">
        <v>74</v>
      </c>
      <c r="F8" s="59" t="s">
        <v>72</v>
      </c>
      <c r="G8" s="60" t="s">
        <v>73</v>
      </c>
      <c r="H8" s="61" t="s">
        <v>74</v>
      </c>
    </row>
    <row r="9" spans="1:8" s="7" customFormat="1" ht="15" customHeight="1">
      <c r="A9" s="33">
        <v>1</v>
      </c>
      <c r="B9" s="58" t="s">
        <v>75</v>
      </c>
      <c r="C9" s="109">
        <v>22596297</v>
      </c>
      <c r="D9" s="62"/>
      <c r="E9" s="110">
        <v>22596297</v>
      </c>
      <c r="F9" s="43"/>
      <c r="G9" s="62"/>
      <c r="H9" s="63">
        <v>22596297</v>
      </c>
    </row>
    <row r="10" spans="1:8" s="7" customFormat="1" ht="15" customHeight="1">
      <c r="A10" s="33">
        <v>2</v>
      </c>
      <c r="B10" s="58" t="s">
        <v>19</v>
      </c>
      <c r="C10" s="110">
        <v>4550000</v>
      </c>
      <c r="D10" s="62"/>
      <c r="E10" s="112">
        <v>4550000</v>
      </c>
      <c r="F10" s="43"/>
      <c r="G10" s="62"/>
      <c r="H10" s="63">
        <v>4550000</v>
      </c>
    </row>
    <row r="11" spans="1:8" s="7" customFormat="1" ht="15" customHeight="1">
      <c r="A11" s="33">
        <v>3</v>
      </c>
      <c r="B11" s="58" t="s">
        <v>17</v>
      </c>
      <c r="C11" s="111">
        <v>0</v>
      </c>
      <c r="D11" s="58"/>
      <c r="E11" s="111"/>
      <c r="G11" s="62"/>
      <c r="H11" s="63"/>
    </row>
    <row r="12" spans="1:8" s="7" customFormat="1" ht="15" customHeight="1">
      <c r="A12" s="33">
        <v>4</v>
      </c>
      <c r="B12" s="58" t="s">
        <v>101</v>
      </c>
      <c r="C12" s="112">
        <v>21352655</v>
      </c>
      <c r="D12" s="62"/>
      <c r="E12" s="112">
        <v>21352655</v>
      </c>
      <c r="F12" s="43"/>
      <c r="G12" s="62"/>
      <c r="H12" s="63">
        <v>21352655</v>
      </c>
    </row>
    <row r="13" spans="1:8" s="7" customFormat="1" ht="15" customHeight="1">
      <c r="A13" s="33">
        <v>5</v>
      </c>
      <c r="B13" s="58" t="s">
        <v>121</v>
      </c>
      <c r="C13" s="112">
        <v>1122110</v>
      </c>
      <c r="D13" s="62"/>
      <c r="E13" s="114">
        <v>2000000</v>
      </c>
      <c r="F13" s="43"/>
      <c r="G13" s="62"/>
      <c r="H13" s="63">
        <v>2000000</v>
      </c>
    </row>
    <row r="14" spans="1:8" s="7" customFormat="1" ht="15" customHeight="1">
      <c r="A14" s="33">
        <v>6</v>
      </c>
      <c r="B14" s="42" t="s">
        <v>96</v>
      </c>
      <c r="C14" s="109">
        <v>50087982</v>
      </c>
      <c r="D14" s="62"/>
      <c r="E14" s="110">
        <f aca="true" t="shared" si="0" ref="E14:E25">C14</f>
        <v>50087982</v>
      </c>
      <c r="F14" s="43"/>
      <c r="G14" s="62"/>
      <c r="H14" s="63">
        <f aca="true" t="shared" si="1" ref="H14:H26">SUM(F14:G14)</f>
        <v>0</v>
      </c>
    </row>
    <row r="15" spans="1:8" s="7" customFormat="1" ht="15" customHeight="1">
      <c r="A15" s="33">
        <v>7</v>
      </c>
      <c r="B15" s="84" t="s">
        <v>117</v>
      </c>
      <c r="C15" s="113">
        <v>51697407</v>
      </c>
      <c r="D15" s="62"/>
      <c r="E15" s="110">
        <v>51697407</v>
      </c>
      <c r="F15" s="43"/>
      <c r="G15" s="62"/>
      <c r="H15" s="63">
        <v>51697407</v>
      </c>
    </row>
    <row r="16" spans="1:8" s="7" customFormat="1" ht="15" customHeight="1">
      <c r="A16" s="33">
        <v>8</v>
      </c>
      <c r="B16" s="58" t="s">
        <v>39</v>
      </c>
      <c r="C16" s="43"/>
      <c r="D16" s="62"/>
      <c r="E16" s="62">
        <f t="shared" si="0"/>
        <v>0</v>
      </c>
      <c r="F16" s="41">
        <v>9479158</v>
      </c>
      <c r="G16" s="62"/>
      <c r="H16" s="63">
        <f t="shared" si="1"/>
        <v>9479158</v>
      </c>
    </row>
    <row r="17" spans="1:8" s="7" customFormat="1" ht="15" customHeight="1">
      <c r="A17" s="33">
        <v>9</v>
      </c>
      <c r="B17" s="58" t="s">
        <v>77</v>
      </c>
      <c r="C17" s="43"/>
      <c r="D17" s="62"/>
      <c r="E17" s="62">
        <f t="shared" si="0"/>
        <v>0</v>
      </c>
      <c r="F17" s="41">
        <v>1627143</v>
      </c>
      <c r="G17" s="62"/>
      <c r="H17" s="63">
        <f t="shared" si="1"/>
        <v>1627143</v>
      </c>
    </row>
    <row r="18" spans="1:8" s="7" customFormat="1" ht="15" customHeight="1">
      <c r="A18" s="33">
        <v>10</v>
      </c>
      <c r="B18" s="58" t="s">
        <v>43</v>
      </c>
      <c r="C18" s="43"/>
      <c r="D18" s="62"/>
      <c r="E18" s="62">
        <f t="shared" si="0"/>
        <v>0</v>
      </c>
      <c r="F18" s="40">
        <v>18850000</v>
      </c>
      <c r="G18" s="62"/>
      <c r="H18" s="63">
        <f t="shared" si="1"/>
        <v>18850000</v>
      </c>
    </row>
    <row r="19" spans="1:8" s="7" customFormat="1" ht="15" customHeight="1">
      <c r="A19" s="33">
        <v>11</v>
      </c>
      <c r="B19" s="58" t="s">
        <v>78</v>
      </c>
      <c r="C19" s="43"/>
      <c r="D19" s="62"/>
      <c r="E19" s="62">
        <f t="shared" si="0"/>
        <v>0</v>
      </c>
      <c r="F19" s="40">
        <v>1522256</v>
      </c>
      <c r="G19" s="62"/>
      <c r="H19" s="63">
        <f t="shared" si="1"/>
        <v>1522256</v>
      </c>
    </row>
    <row r="20" spans="1:8" s="7" customFormat="1" ht="15" customHeight="1">
      <c r="A20" s="33">
        <v>12</v>
      </c>
      <c r="B20" s="58" t="s">
        <v>79</v>
      </c>
      <c r="C20" s="43"/>
      <c r="D20" s="62"/>
      <c r="E20" s="62">
        <f t="shared" si="0"/>
        <v>0</v>
      </c>
      <c r="F20" s="40">
        <v>1400573</v>
      </c>
      <c r="G20" s="62"/>
      <c r="H20" s="63">
        <f t="shared" si="1"/>
        <v>1400573</v>
      </c>
    </row>
    <row r="21" spans="1:8" s="7" customFormat="1" ht="15" customHeight="1">
      <c r="A21" s="33">
        <v>13</v>
      </c>
      <c r="B21" s="58" t="s">
        <v>80</v>
      </c>
      <c r="C21" s="43"/>
      <c r="D21" s="62"/>
      <c r="E21" s="62">
        <f t="shared" si="0"/>
        <v>0</v>
      </c>
      <c r="F21" s="40">
        <v>1390371</v>
      </c>
      <c r="G21" s="62"/>
      <c r="H21" s="63">
        <f t="shared" si="1"/>
        <v>1390371</v>
      </c>
    </row>
    <row r="22" spans="1:8" s="7" customFormat="1" ht="15" customHeight="1">
      <c r="A22" s="33">
        <v>14</v>
      </c>
      <c r="B22" s="58" t="s">
        <v>94</v>
      </c>
      <c r="C22" s="43"/>
      <c r="D22" s="62"/>
      <c r="E22" s="62"/>
      <c r="F22" s="40">
        <v>16870000</v>
      </c>
      <c r="G22" s="62"/>
      <c r="H22" s="63">
        <f t="shared" si="1"/>
        <v>16870000</v>
      </c>
    </row>
    <row r="23" spans="1:8" s="7" customFormat="1" ht="15" customHeight="1">
      <c r="A23" s="33">
        <v>15</v>
      </c>
      <c r="B23" s="58" t="s">
        <v>57</v>
      </c>
      <c r="C23" s="43"/>
      <c r="D23" s="62"/>
      <c r="E23" s="62">
        <f t="shared" si="0"/>
        <v>0</v>
      </c>
      <c r="F23" s="40">
        <v>42950000</v>
      </c>
      <c r="G23" s="62"/>
      <c r="H23" s="63">
        <f t="shared" si="1"/>
        <v>42950000</v>
      </c>
    </row>
    <row r="24" spans="1:8" s="7" customFormat="1" ht="15" customHeight="1">
      <c r="A24" s="33">
        <v>16</v>
      </c>
      <c r="B24" s="58" t="s">
        <v>63</v>
      </c>
      <c r="C24" s="43"/>
      <c r="D24" s="62"/>
      <c r="E24" s="62">
        <f t="shared" si="0"/>
        <v>0</v>
      </c>
      <c r="F24" s="40">
        <v>774350</v>
      </c>
      <c r="G24" s="62"/>
      <c r="H24" s="63">
        <f t="shared" si="1"/>
        <v>774350</v>
      </c>
    </row>
    <row r="25" spans="1:8" s="7" customFormat="1" ht="15" customHeight="1">
      <c r="A25" s="33">
        <v>17</v>
      </c>
      <c r="B25" s="58" t="s">
        <v>76</v>
      </c>
      <c r="C25" s="43"/>
      <c r="D25" s="62"/>
      <c r="E25" s="62">
        <f t="shared" si="0"/>
        <v>0</v>
      </c>
      <c r="F25" s="40">
        <v>5981538</v>
      </c>
      <c r="G25" s="62"/>
      <c r="H25" s="63">
        <f t="shared" si="1"/>
        <v>5981538</v>
      </c>
    </row>
    <row r="26" spans="1:8" s="7" customFormat="1" ht="15" customHeight="1">
      <c r="A26" s="33">
        <v>18</v>
      </c>
      <c r="B26" s="65" t="s">
        <v>59</v>
      </c>
      <c r="C26" s="66"/>
      <c r="D26" s="67"/>
      <c r="E26" s="67"/>
      <c r="F26" s="40">
        <v>940000</v>
      </c>
      <c r="G26" s="67"/>
      <c r="H26" s="68">
        <f t="shared" si="1"/>
        <v>940000</v>
      </c>
    </row>
    <row r="27" spans="1:8" s="3" customFormat="1" ht="15" customHeight="1" thickBot="1">
      <c r="A27" s="33">
        <v>19</v>
      </c>
      <c r="B27" s="64" t="s">
        <v>8</v>
      </c>
      <c r="C27" s="51">
        <f>C14+C15</f>
        <v>101785389</v>
      </c>
      <c r="D27" s="51"/>
      <c r="E27" s="51">
        <f>E14+E15</f>
        <v>101785389</v>
      </c>
      <c r="F27" s="51">
        <f>SUM(F16:F26)</f>
        <v>101785389</v>
      </c>
      <c r="G27" s="51"/>
      <c r="H27" s="52">
        <f>SUM(H16:H26)</f>
        <v>101785389</v>
      </c>
    </row>
  </sheetData>
  <sheetProtection selectLockedCells="1" selectUnlockedCells="1"/>
  <mergeCells count="7">
    <mergeCell ref="B2:J2"/>
    <mergeCell ref="B1:H1"/>
    <mergeCell ref="C7:E7"/>
    <mergeCell ref="F7:H7"/>
    <mergeCell ref="A5:H5"/>
    <mergeCell ref="A7:B8"/>
    <mergeCell ref="A6:B6"/>
  </mergeCells>
  <printOptions/>
  <pageMargins left="0.5902777777777778" right="0.39375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&amp;R3.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D26"/>
  <sheetViews>
    <sheetView view="pageLayout" workbookViewId="0" topLeftCell="A1">
      <selection activeCell="A19" sqref="A19"/>
    </sheetView>
  </sheetViews>
  <sheetFormatPr defaultColWidth="9.140625" defaultRowHeight="12.75"/>
  <cols>
    <col min="1" max="1" width="3.00390625" style="1" bestFit="1" customWidth="1"/>
    <col min="2" max="2" width="63.28125" style="1" bestFit="1" customWidth="1"/>
    <col min="3" max="3" width="12.7109375" style="0" bestFit="1" customWidth="1"/>
  </cols>
  <sheetData>
    <row r="3" spans="2:3" s="3" customFormat="1" ht="12.75">
      <c r="B3" s="160" t="s">
        <v>95</v>
      </c>
      <c r="C3" s="160"/>
    </row>
    <row r="4" spans="1:3" s="3" customFormat="1" ht="12.75">
      <c r="A4" s="4"/>
      <c r="B4" s="5" t="s">
        <v>118</v>
      </c>
      <c r="C4" s="4"/>
    </row>
    <row r="5" spans="1:3" s="3" customFormat="1" ht="13.5" thickBot="1">
      <c r="A5" s="4"/>
      <c r="B5" s="4"/>
      <c r="C5" s="4"/>
    </row>
    <row r="6" spans="1:3" ht="13.5" thickBot="1">
      <c r="A6" s="86"/>
      <c r="B6" s="86"/>
      <c r="C6" s="82" t="s">
        <v>98</v>
      </c>
    </row>
    <row r="7" spans="1:3" ht="13.5" thickBot="1">
      <c r="A7" s="83">
        <v>1</v>
      </c>
      <c r="B7" s="81" t="s">
        <v>105</v>
      </c>
      <c r="C7" s="81" t="s">
        <v>111</v>
      </c>
    </row>
    <row r="8" spans="1:3" s="3" customFormat="1" ht="13.5" thickBot="1">
      <c r="A8" s="83">
        <v>2</v>
      </c>
      <c r="B8" s="87" t="s">
        <v>67</v>
      </c>
      <c r="C8" s="81" t="s">
        <v>68</v>
      </c>
    </row>
    <row r="9" spans="1:3" ht="13.5" thickBot="1">
      <c r="A9" s="83">
        <v>3</v>
      </c>
      <c r="B9" s="88" t="s">
        <v>122</v>
      </c>
      <c r="C9" s="93">
        <v>31880000</v>
      </c>
    </row>
    <row r="10" spans="1:4" ht="13.5" thickBot="1">
      <c r="A10" s="83">
        <v>4</v>
      </c>
      <c r="B10" s="90" t="s">
        <v>69</v>
      </c>
      <c r="C10" s="89">
        <v>6777638</v>
      </c>
      <c r="D10" s="85"/>
    </row>
    <row r="11" spans="1:3" ht="27" thickBot="1">
      <c r="A11" s="83">
        <v>5</v>
      </c>
      <c r="B11" s="96" t="s">
        <v>123</v>
      </c>
      <c r="C11" s="93">
        <v>4820000</v>
      </c>
    </row>
    <row r="12" spans="1:3" ht="13.5" thickBot="1">
      <c r="A12" s="83">
        <v>6</v>
      </c>
      <c r="B12" s="90" t="s">
        <v>69</v>
      </c>
      <c r="C12" s="89">
        <v>1024724</v>
      </c>
    </row>
    <row r="13" spans="1:3" ht="13.5" thickBot="1">
      <c r="A13" s="83">
        <v>7</v>
      </c>
      <c r="B13" s="88" t="s">
        <v>124</v>
      </c>
      <c r="C13" s="93">
        <v>300000</v>
      </c>
    </row>
    <row r="14" spans="1:3" ht="13.5" thickBot="1">
      <c r="A14" s="83">
        <v>8</v>
      </c>
      <c r="B14" s="90" t="s">
        <v>69</v>
      </c>
      <c r="C14" s="89">
        <v>0</v>
      </c>
    </row>
    <row r="15" spans="1:3" ht="13.5" thickBot="1">
      <c r="A15" s="83">
        <v>9</v>
      </c>
      <c r="B15" s="91" t="s">
        <v>125</v>
      </c>
      <c r="C15" s="93">
        <v>500000</v>
      </c>
    </row>
    <row r="16" spans="1:3" s="3" customFormat="1" ht="13.5" thickBot="1">
      <c r="A16" s="83">
        <v>10</v>
      </c>
      <c r="B16" s="90" t="s">
        <v>69</v>
      </c>
      <c r="C16" s="89">
        <v>106299</v>
      </c>
    </row>
    <row r="17" spans="1:3" s="3" customFormat="1" ht="13.5" thickBot="1">
      <c r="A17" s="83">
        <v>11</v>
      </c>
      <c r="B17" s="91" t="s">
        <v>126</v>
      </c>
      <c r="C17" s="93">
        <v>500000</v>
      </c>
    </row>
    <row r="18" spans="1:3" s="3" customFormat="1" ht="13.5" thickBot="1">
      <c r="A18" s="83">
        <v>12</v>
      </c>
      <c r="B18" s="90" t="s">
        <v>69</v>
      </c>
      <c r="C18" s="89">
        <v>106299</v>
      </c>
    </row>
    <row r="19" spans="1:3" ht="13.5" thickBot="1">
      <c r="A19" s="83">
        <v>13</v>
      </c>
      <c r="B19" s="92" t="s">
        <v>119</v>
      </c>
      <c r="C19" s="93">
        <v>2700000</v>
      </c>
    </row>
    <row r="20" spans="1:3" ht="13.5" thickBot="1">
      <c r="A20" s="83">
        <v>14</v>
      </c>
      <c r="B20" s="90" t="s">
        <v>69</v>
      </c>
      <c r="C20" s="89">
        <v>574016</v>
      </c>
    </row>
    <row r="21" spans="1:3" ht="13.5" thickBot="1">
      <c r="A21" s="83">
        <v>15</v>
      </c>
      <c r="B21" s="90" t="s">
        <v>134</v>
      </c>
      <c r="C21" s="93">
        <v>120000</v>
      </c>
    </row>
    <row r="22" spans="1:3" ht="13.5" thickBot="1">
      <c r="A22" s="83">
        <v>16</v>
      </c>
      <c r="B22" s="90" t="s">
        <v>69</v>
      </c>
      <c r="C22" s="89">
        <v>32400</v>
      </c>
    </row>
    <row r="23" spans="1:3" ht="13.5" thickBot="1">
      <c r="A23" s="83">
        <v>17</v>
      </c>
      <c r="B23" s="90" t="s">
        <v>133</v>
      </c>
      <c r="C23" s="89">
        <v>19000000</v>
      </c>
    </row>
    <row r="24" spans="1:3" ht="13.5" thickBot="1">
      <c r="A24" s="83">
        <v>18</v>
      </c>
      <c r="B24" s="90" t="s">
        <v>69</v>
      </c>
      <c r="C24" s="89">
        <v>5130000</v>
      </c>
    </row>
    <row r="25" spans="1:3" ht="15.75" thickBot="1">
      <c r="A25" s="83">
        <v>19</v>
      </c>
      <c r="B25" s="86" t="s">
        <v>8</v>
      </c>
      <c r="C25" s="94">
        <f>C9+C11+C13+C19+C15+C17+C23+C21</f>
        <v>59820000</v>
      </c>
    </row>
    <row r="26" spans="1:3" ht="15">
      <c r="A26" s="115"/>
      <c r="B26" s="116"/>
      <c r="C26" s="117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&amp;R4.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Layout" workbookViewId="0" topLeftCell="A1">
      <selection activeCell="B41" sqref="B41"/>
    </sheetView>
  </sheetViews>
  <sheetFormatPr defaultColWidth="9.140625" defaultRowHeight="12.75"/>
  <cols>
    <col min="2" max="2" width="2.00390625" style="0" bestFit="1" customWidth="1"/>
    <col min="3" max="3" width="47.8515625" style="0" bestFit="1" customWidth="1"/>
    <col min="4" max="4" width="27.421875" style="0" customWidth="1"/>
  </cols>
  <sheetData>
    <row r="1" spans="2:6" ht="36" customHeight="1">
      <c r="B1" s="161" t="s">
        <v>120</v>
      </c>
      <c r="C1" s="161"/>
      <c r="D1" s="161"/>
      <c r="E1" s="80"/>
      <c r="F1" s="80"/>
    </row>
    <row r="2" ht="13.5" thickBot="1">
      <c r="C2" s="2"/>
    </row>
    <row r="3" spans="2:4" ht="12.75">
      <c r="B3" s="69"/>
      <c r="C3" s="70"/>
      <c r="D3" s="53" t="s">
        <v>102</v>
      </c>
    </row>
    <row r="4" spans="2:4" ht="12.75">
      <c r="B4" s="71"/>
      <c r="C4" s="75" t="s">
        <v>105</v>
      </c>
      <c r="D4" s="54" t="s">
        <v>111</v>
      </c>
    </row>
    <row r="5" spans="1:6" ht="12.75">
      <c r="A5" s="3"/>
      <c r="B5" s="55"/>
      <c r="C5" s="75" t="s">
        <v>82</v>
      </c>
      <c r="D5" s="54" t="s">
        <v>81</v>
      </c>
      <c r="E5" s="3"/>
      <c r="F5" s="3"/>
    </row>
    <row r="6" spans="2:4" ht="12.75">
      <c r="B6" s="55">
        <v>1</v>
      </c>
      <c r="C6" s="76" t="s">
        <v>83</v>
      </c>
      <c r="D6" s="73"/>
    </row>
    <row r="7" spans="2:4" ht="12.75">
      <c r="B7" s="55">
        <v>2</v>
      </c>
      <c r="C7" s="77" t="s">
        <v>84</v>
      </c>
      <c r="D7" s="78">
        <v>1900000</v>
      </c>
    </row>
    <row r="8" spans="2:4" ht="12.75">
      <c r="B8" s="55">
        <v>3</v>
      </c>
      <c r="C8" s="72" t="s">
        <v>113</v>
      </c>
      <c r="D8" s="78">
        <v>111000</v>
      </c>
    </row>
    <row r="9" spans="2:4" ht="12.75">
      <c r="B9" s="55">
        <v>4</v>
      </c>
      <c r="C9" s="77" t="s">
        <v>85</v>
      </c>
      <c r="D9" s="78">
        <v>2500000</v>
      </c>
    </row>
    <row r="10" spans="2:4" ht="12.75">
      <c r="B10" s="55">
        <v>5</v>
      </c>
      <c r="C10" s="76" t="s">
        <v>86</v>
      </c>
      <c r="D10" s="78">
        <v>0</v>
      </c>
    </row>
    <row r="11" spans="2:4" ht="12.75">
      <c r="B11" s="55">
        <v>6</v>
      </c>
      <c r="C11" s="72" t="s">
        <v>87</v>
      </c>
      <c r="D11" s="78">
        <v>0</v>
      </c>
    </row>
    <row r="12" spans="2:4" ht="13.5" thickBot="1">
      <c r="B12" s="56">
        <v>7</v>
      </c>
      <c r="C12" s="74" t="s">
        <v>127</v>
      </c>
      <c r="D12" s="79">
        <v>158000</v>
      </c>
    </row>
    <row r="13" ht="12.75">
      <c r="C13" s="2"/>
    </row>
    <row r="14" ht="12.75">
      <c r="C14" s="2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  <headerFooter>
    <oddHeader>&amp;R5.sz.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Felhasználó</cp:lastModifiedBy>
  <cp:lastPrinted>2020-09-11T11:31:45Z</cp:lastPrinted>
  <dcterms:created xsi:type="dcterms:W3CDTF">2016-02-12T10:07:25Z</dcterms:created>
  <dcterms:modified xsi:type="dcterms:W3CDTF">2020-09-11T11:32:08Z</dcterms:modified>
  <cp:category/>
  <cp:version/>
  <cp:contentType/>
  <cp:contentStatus/>
</cp:coreProperties>
</file>