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9"/>
  </bookViews>
  <sheets>
    <sheet name="1" sheetId="11" r:id="rId1"/>
    <sheet name="2" sheetId="1" r:id="rId2"/>
    <sheet name="3" sheetId="2" r:id="rId3"/>
    <sheet name="4" sheetId="3" r:id="rId4"/>
    <sheet name="5" sheetId="4" r:id="rId5"/>
    <sheet name="6" sheetId="5" r:id="rId6"/>
    <sheet name="7" sheetId="6" r:id="rId7"/>
    <sheet name="8" sheetId="7" r:id="rId8"/>
    <sheet name="9" sheetId="8" r:id="rId9"/>
    <sheet name="10" sheetId="9" r:id="rId10"/>
    <sheet name="11" sheetId="10" r:id="rId11"/>
  </sheets>
  <externalReferences>
    <externalReference r:id="rId12"/>
  </externalReferences>
  <definedNames>
    <definedName name="_xlnm.Print_Titles" localSheetId="1">'2'!$1:$2</definedName>
    <definedName name="_xlnm.Print_Area" localSheetId="1">'2'!$A$1:$G$48</definedName>
  </definedNames>
  <calcPr calcId="125725"/>
</workbook>
</file>

<file path=xl/calcChain.xml><?xml version="1.0" encoding="utf-8"?>
<calcChain xmlns="http://schemas.openxmlformats.org/spreadsheetml/2006/main">
  <c r="N31" i="5"/>
  <c r="I27" i="11"/>
  <c r="I28"/>
  <c r="I29"/>
  <c r="I30"/>
  <c r="I31"/>
  <c r="I32"/>
  <c r="I33"/>
  <c r="I34"/>
  <c r="I24"/>
  <c r="I25"/>
  <c r="I26"/>
  <c r="I23"/>
  <c r="G33"/>
  <c r="H33"/>
  <c r="D33"/>
  <c r="C33"/>
  <c r="E32"/>
  <c r="E31"/>
  <c r="E30"/>
  <c r="E29"/>
  <c r="E33" s="1"/>
  <c r="E28"/>
  <c r="H26"/>
  <c r="D26"/>
  <c r="C26"/>
  <c r="E26" s="1"/>
  <c r="E25"/>
  <c r="G24"/>
  <c r="G26" s="1"/>
  <c r="E24"/>
  <c r="E23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I18" s="1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34" l="1"/>
  <c r="E27"/>
  <c r="E34" s="1"/>
  <c r="G27"/>
  <c r="G34" s="1"/>
  <c r="D52" i="9" l="1"/>
  <c r="D45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29"/>
  <c r="E28"/>
  <c r="E35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  <c r="N9" i="5" l="1"/>
  <c r="N10"/>
  <c r="N11"/>
  <c r="N12"/>
  <c r="N13"/>
  <c r="N14"/>
  <c r="N15"/>
  <c r="N16"/>
  <c r="N17"/>
  <c r="N18"/>
  <c r="B19"/>
  <c r="C19" s="1"/>
  <c r="D19" s="1"/>
  <c r="E19" s="1"/>
  <c r="N24"/>
  <c r="N25"/>
  <c r="N26"/>
  <c r="N27"/>
  <c r="N28"/>
  <c r="N29"/>
  <c r="N30"/>
  <c r="B32"/>
  <c r="C32" s="1"/>
  <c r="C17" i="4"/>
  <c r="D17"/>
  <c r="E17"/>
  <c r="F17"/>
  <c r="G17"/>
  <c r="H17"/>
  <c r="I17"/>
  <c r="C20"/>
  <c r="G20"/>
  <c r="I20"/>
  <c r="C31"/>
  <c r="D8" i="3"/>
  <c r="D13"/>
  <c r="D17"/>
  <c r="D19" s="1"/>
  <c r="N32" i="5" l="1"/>
  <c r="N19"/>
  <c r="C32" i="4"/>
  <c r="F19" i="5"/>
  <c r="C35"/>
  <c r="D32"/>
  <c r="B35"/>
  <c r="C5" i="2"/>
  <c r="C10" s="1"/>
  <c r="C15"/>
  <c r="C20"/>
  <c r="C24"/>
  <c r="C28"/>
  <c r="C33"/>
  <c r="C36"/>
  <c r="G19" i="5" l="1"/>
  <c r="E32"/>
  <c r="D35"/>
  <c r="C37" i="2"/>
  <c r="C30"/>
  <c r="E46" i="1"/>
  <c r="E41"/>
  <c r="E28"/>
  <c r="E23" s="1"/>
  <c r="E5"/>
  <c r="E14"/>
  <c r="E15"/>
  <c r="E16"/>
  <c r="E17"/>
  <c r="E18"/>
  <c r="E19"/>
  <c r="E20"/>
  <c r="E21"/>
  <c r="E22"/>
  <c r="E37"/>
  <c r="E38"/>
  <c r="F32" i="5" l="1"/>
  <c r="E35"/>
  <c r="H19"/>
  <c r="E3" i="1"/>
  <c r="G32" i="5" l="1"/>
  <c r="F35"/>
  <c r="I19"/>
  <c r="J19" l="1"/>
  <c r="H32"/>
  <c r="G35"/>
  <c r="I32" l="1"/>
  <c r="H35"/>
  <c r="K19"/>
  <c r="L19" l="1"/>
  <c r="J32"/>
  <c r="I35"/>
  <c r="K32" l="1"/>
  <c r="J35"/>
  <c r="M19"/>
  <c r="L32" l="1"/>
  <c r="K35"/>
  <c r="M32" l="1"/>
  <c r="M35" s="1"/>
  <c r="L35"/>
</calcChain>
</file>

<file path=xl/sharedStrings.xml><?xml version="1.0" encoding="utf-8"?>
<sst xmlns="http://schemas.openxmlformats.org/spreadsheetml/2006/main" count="420" uniqueCount="334">
  <si>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</si>
  <si>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</si>
  <si>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</si>
  <si>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</si>
  <si>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</si>
  <si>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</si>
  <si>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</si>
  <si>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</si>
  <si>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</si>
  <si>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</si>
  <si>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</si>
  <si>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</si>
  <si>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</si>
  <si>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</si>
  <si>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</si>
  <si>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</si>
  <si>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</si>
  <si>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</si>
  <si>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</si>
  <si>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</si>
  <si>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</si>
  <si>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</si>
  <si>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</si>
  <si>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</si>
  <si>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</si>
  <si>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</si>
  <si>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</si>
  <si>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</si>
  <si>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</si>
  <si>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</si>
  <si>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</si>
  <si>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</si>
  <si>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</si>
  <si>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</si>
  <si>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</si>
  <si>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</si>
  <si>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</si>
  <si>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</si>
  <si>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</si>
  <si>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</si>
  <si>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</si>
  <si>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</si>
  <si>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</si>
  <si>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</si>
  <si>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</si>
  <si>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</si>
  <si>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</si>
  <si>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</si>
  <si>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2014. évi bevétel</t>
  </si>
  <si>
    <t>III.3. Kistelepülések szociális feladatainak támogatása</t>
  </si>
  <si>
    <t>BEVÉTELEK MINDÖSSZESEN:</t>
  </si>
  <si>
    <t>PÉNZFORGALOM NÉLKÜLI BEVÉTELEK ÖSSZESEN:</t>
  </si>
  <si>
    <t>1. Előző évi előirányzat-maradvány, pénzmaradvány igénybevétele</t>
  </si>
  <si>
    <t>Pénzforgalom nélküli bevételek</t>
  </si>
  <si>
    <t>VIII.</t>
  </si>
  <si>
    <t>HITELEK ÖSSZESEN:</t>
  </si>
  <si>
    <t>1. Felhalmozási célú hitel felvétele</t>
  </si>
  <si>
    <t>Hiány összege/ Hitelfelvétel</t>
  </si>
  <si>
    <t xml:space="preserve">VII.  </t>
  </si>
  <si>
    <t>Költségvetési bevétel összege</t>
  </si>
  <si>
    <t>Támogatási kölcsönök visszatérülése, igénybevétele, értékpapírok kibocsátása</t>
  </si>
  <si>
    <t>VI.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</si>
  <si>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</si>
  <si>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</si>
  <si>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</si>
  <si>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</si>
  <si>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</si>
  <si>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 TÁMOGATÁSÉRTÉKŰ BEVÉTEL ÖSSZESEN:</t>
  </si>
  <si>
    <t>2. Támogatásértékű felhalmozási bevétel</t>
  </si>
  <si>
    <t xml:space="preserve">1. Támogatásértékű működési bevétel </t>
  </si>
  <si>
    <t xml:space="preserve"> Támogatásértékű bevételek</t>
  </si>
  <si>
    <t xml:space="preserve">IV. </t>
  </si>
  <si>
    <t>FELHALMOZÁSI ÉS TŐKEJELLEGŰ BEVÉTELEK ÖSSZESEN:</t>
  </si>
  <si>
    <t>3. Pénzügyi befektetések bevételei</t>
  </si>
  <si>
    <t>2. Önkormányzatok sajátos felhalmozási és tőkebevételei</t>
  </si>
  <si>
    <t>1. Tárgyi eszközök és immateriális javak értékesítése</t>
  </si>
  <si>
    <t xml:space="preserve"> Felhalmozási  bevételek</t>
  </si>
  <si>
    <t>III.</t>
  </si>
  <si>
    <t>TÁMOGATÁSOK ÖSSZESEN:</t>
  </si>
  <si>
    <t xml:space="preserve">   1.2 Központosított előirányzatok</t>
  </si>
  <si>
    <t xml:space="preserve">   1.1 Normatív hozzájárulások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</si>
  <si>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</si>
  <si>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</si>
  <si>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</si>
  <si>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</si>
  <si>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</si>
  <si>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2.3 Átengedett központi adók</t>
  </si>
  <si>
    <t xml:space="preserve">   2.2  Helyi adók</t>
  </si>
  <si>
    <t xml:space="preserve">   2.1  Igazgatási szolg.díj</t>
  </si>
  <si>
    <t>2. Közhatalmi bevételek</t>
  </si>
  <si>
    <t>1. Intézményi működési bevételek</t>
  </si>
  <si>
    <t>Működési  bevételek</t>
  </si>
  <si>
    <t>I.</t>
  </si>
  <si>
    <t>BEVÉTELEK</t>
  </si>
  <si>
    <t>2014.évi előirányzat</t>
  </si>
  <si>
    <t>Megnevezés</t>
  </si>
  <si>
    <t>Sor- szám</t>
  </si>
  <si>
    <t>Önkormányzat kiadásai összesen</t>
  </si>
  <si>
    <t>Pénzforgalom nélküli kiadások (tartalékok)</t>
  </si>
  <si>
    <t>IV.</t>
  </si>
  <si>
    <t>Hitelek  és kölcsönök kiadása összesen:</t>
  </si>
  <si>
    <t>Kölcsönök nyújtása</t>
  </si>
  <si>
    <t>2.</t>
  </si>
  <si>
    <t>Hitelek visszafizetése</t>
  </si>
  <si>
    <t>1.</t>
  </si>
  <si>
    <t>Hitelek  és kölcsönök kiadása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</si>
  <si>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</si>
  <si>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</si>
  <si>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</si>
  <si>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</si>
  <si>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</si>
  <si>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</si>
  <si>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Működési költségvetés összesen:</t>
  </si>
  <si>
    <t>Szociális  juttatások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</si>
  <si>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</si>
  <si>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</si>
  <si>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</si>
  <si>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</si>
  <si>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</si>
  <si>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</si>
  <si>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</si>
  <si>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2014. évi terv</t>
  </si>
  <si>
    <t xml:space="preserve">Mind összesen </t>
  </si>
  <si>
    <t>Önkormányzat. ált. folyósított. ellátások</t>
  </si>
  <si>
    <t xml:space="preserve">Természetbeni átmeneti segély </t>
  </si>
  <si>
    <t>Egyéb az önkorm. rend.megállapít.juttatás pénzbeli</t>
  </si>
  <si>
    <t>Pénzbeli temetési segély</t>
  </si>
  <si>
    <t xml:space="preserve">Pénzbeli átmeneti segély </t>
  </si>
  <si>
    <t>Rendszeres gyermekvédelmi támogatás</t>
  </si>
  <si>
    <t>Normatív lakásfenntartási támogatás</t>
  </si>
  <si>
    <t>Foglalkoztatást helyettesítő támogatás</t>
  </si>
  <si>
    <t>Egészségkár.személy rendsz.szoc.seg.</t>
  </si>
  <si>
    <t xml:space="preserve">Rend. szoc. segély  </t>
  </si>
  <si>
    <t>Államháztartáson kívülre átadott pénzeszköz</t>
  </si>
  <si>
    <t xml:space="preserve"> </t>
  </si>
  <si>
    <t>Tűzoltó alapítvány és Rendőrség támogatás</t>
  </si>
  <si>
    <t>Támogatás értékű kiadások</t>
  </si>
  <si>
    <t xml:space="preserve"> Központi Orvosi ügyelet</t>
  </si>
  <si>
    <t>Közös Hivatal</t>
  </si>
  <si>
    <t xml:space="preserve">                    M e g n e v e z é s</t>
  </si>
  <si>
    <t>Sor.</t>
  </si>
  <si>
    <t>adatok ezer Ft-ban</t>
  </si>
  <si>
    <t>Támogatás értékű kiadások, működési célú pénzeszköz átadások ÁH. kívülre és társ. szoc. pol. és egyéb juttatás</t>
  </si>
  <si>
    <t xml:space="preserve">                     Nemesnép Községi  Önkormányzat</t>
  </si>
  <si>
    <t>5. sz. melléklet</t>
  </si>
  <si>
    <t>Pénzkészlet</t>
  </si>
  <si>
    <t>Kiadások göngyölítve</t>
  </si>
  <si>
    <t>Tartalék</t>
  </si>
  <si>
    <t>Felhalmozási kiadások</t>
  </si>
  <si>
    <t>Támogatásért.műk. kiadások</t>
  </si>
  <si>
    <t>Lakossági szociális juttatások</t>
  </si>
  <si>
    <t>Dologi kiadások</t>
  </si>
  <si>
    <t>Munkaadói terh. járulékok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</si>
  <si>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</si>
  <si>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</si>
  <si>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</si>
  <si>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</si>
  <si>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</si>
  <si>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</si>
  <si>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</si>
  <si>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</si>
  <si>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 xml:space="preserve">Május </t>
  </si>
  <si>
    <t xml:space="preserve">Április </t>
  </si>
  <si>
    <t>Márc.</t>
  </si>
  <si>
    <t>Febr.</t>
  </si>
  <si>
    <t xml:space="preserve">Január </t>
  </si>
  <si>
    <t>Kiadások</t>
  </si>
  <si>
    <t>Bevételek göngyölítve</t>
  </si>
  <si>
    <t>Pénzmaradvány felhasználás</t>
  </si>
  <si>
    <t>Értékpapir értékesítése</t>
  </si>
  <si>
    <t>beruházási megelőleg.i hitel</t>
  </si>
  <si>
    <t>Hitel</t>
  </si>
  <si>
    <t>Felhalmozási és tőkej. bev.</t>
  </si>
  <si>
    <t>támogatatás értékű felhalmoz.bevételek</t>
  </si>
  <si>
    <t>Támogat.értékű bev.átvett p.e., kölcs,v.tér.</t>
  </si>
  <si>
    <t>Állami h.jár, egyéb bev.</t>
  </si>
  <si>
    <t>Bevételek</t>
  </si>
  <si>
    <t>adatok ezer forintban</t>
  </si>
  <si>
    <t>6.sz.melléklet</t>
  </si>
  <si>
    <t xml:space="preserve">       Előirányzat felhasználási és likviditási ütemterv</t>
  </si>
  <si>
    <t xml:space="preserve">                                     </t>
  </si>
  <si>
    <t>Nemesnép  Községi Önkormányzat</t>
  </si>
  <si>
    <t>3) Különféle támogatások</t>
  </si>
  <si>
    <t>1) Felújítási feladatok</t>
  </si>
  <si>
    <t>9.</t>
  </si>
  <si>
    <t>8.</t>
  </si>
  <si>
    <t>7.</t>
  </si>
  <si>
    <t>6.</t>
  </si>
  <si>
    <t>évi számított</t>
  </si>
  <si>
    <t>…..</t>
  </si>
  <si>
    <t>….</t>
  </si>
  <si>
    <t>Terv évi előirányzat</t>
  </si>
  <si>
    <t>Bázis évi (előzetes) tény</t>
  </si>
  <si>
    <t>Előző év végéig</t>
  </si>
  <si>
    <t>Ebből</t>
  </si>
  <si>
    <t>Összes kiadás</t>
  </si>
  <si>
    <t>Feladat</t>
  </si>
  <si>
    <t>Sor-sz.</t>
  </si>
  <si>
    <t>előirányzata éves bontásban</t>
  </si>
  <si>
    <t xml:space="preserve">                           Az önkormányzat több éves kihatással járó feladatainak </t>
  </si>
  <si>
    <t xml:space="preserve">  Nemesnép   Községi Önkormányzat</t>
  </si>
  <si>
    <t>7. sz. melléklet</t>
  </si>
  <si>
    <t>ÖSSZESEN</t>
  </si>
  <si>
    <t xml:space="preserve">   -lakossági szemétszállítás</t>
  </si>
  <si>
    <t>Egyéb kedvezmények</t>
  </si>
  <si>
    <t>helyiségek, eszközök hasznosításából származó bevételből nyújtott kedvezmény</t>
  </si>
  <si>
    <t xml:space="preserve">gépjárműadóból nyújtott kedvezmény, mentesség </t>
  </si>
  <si>
    <t xml:space="preserve">helyi adóból nyújtott kedvezmény, mentesség </t>
  </si>
  <si>
    <t xml:space="preserve">lakásépítítéshez, lakásfelújításhoz nyújtott kölcsönök elengedése </t>
  </si>
  <si>
    <t xml:space="preserve">ellátottak térítési díjának ,kártéritésének elengedése  </t>
  </si>
  <si>
    <t xml:space="preserve">összesen </t>
  </si>
  <si>
    <t xml:space="preserve">mentesség összege </t>
  </si>
  <si>
    <t xml:space="preserve">kedvezmény összege </t>
  </si>
  <si>
    <t xml:space="preserve">elengedés összege </t>
  </si>
  <si>
    <t>A támogatás kedvezményezettje</t>
  </si>
  <si>
    <t>Sor- sz.</t>
  </si>
  <si>
    <t xml:space="preserve">8.sz. melléklet </t>
  </si>
  <si>
    <t>ezer Ft-ban</t>
  </si>
  <si>
    <t>Községi önkormányzat</t>
  </si>
  <si>
    <t>megbízási szerződés</t>
  </si>
  <si>
    <t>közfoglalkoztatott</t>
  </si>
  <si>
    <t>teljes m.idős</t>
  </si>
  <si>
    <t>Cím</t>
  </si>
  <si>
    <t xml:space="preserve">  Létszámkeret  megoszlása foglalkoztatási formák szerint</t>
  </si>
  <si>
    <t>Záró álláshely teljes munkaidős</t>
  </si>
  <si>
    <t xml:space="preserve"> Nyitó létszámkeret  megoszlása foglalkoztatási formák szerint</t>
  </si>
  <si>
    <t xml:space="preserve">          9.sz.melléklet.</t>
  </si>
  <si>
    <t>EU-s projekt neve, azonosítója:</t>
  </si>
  <si>
    <t>Ezer forintban!</t>
  </si>
  <si>
    <t>Források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</si>
  <si>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</si>
  <si>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</si>
  <si>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</si>
  <si>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</si>
  <si>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</si>
  <si>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</si>
  <si>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</si>
  <si>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</si>
  <si>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</si>
  <si>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2014.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</si>
  <si>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</si>
  <si>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</si>
  <si>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</si>
  <si>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</si>
  <si>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</si>
  <si>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2014. évi előirányzat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</si>
  <si>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</si>
  <si>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</si>
  <si>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</si>
  <si>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</si>
  <si>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</si>
  <si>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</si>
  <si>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</si>
  <si>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</si>
  <si>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2016.</t>
  </si>
  <si>
    <t>2017.</t>
  </si>
  <si>
    <t>2017.
után</t>
  </si>
  <si>
    <t>ÖSSZES KÖTELEZETTSÉG</t>
  </si>
  <si>
    <t xml:space="preserve">2014. évi pénzügyi mérleg </t>
  </si>
  <si>
    <t>e Ft</t>
  </si>
  <si>
    <t>A</t>
  </si>
  <si>
    <t>B</t>
  </si>
  <si>
    <t>C</t>
  </si>
  <si>
    <t>D</t>
  </si>
  <si>
    <t xml:space="preserve">2014. évi előirányzat </t>
  </si>
  <si>
    <t xml:space="preserve">Kötelező feladat </t>
  </si>
  <si>
    <t xml:space="preserve">Nem kötelező feladat </t>
  </si>
  <si>
    <t xml:space="preserve">Előirányzat összesen 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</si>
  <si>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</si>
  <si>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</si>
  <si>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</si>
  <si>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</si>
  <si>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</si>
  <si>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</si>
  <si>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</si>
  <si>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</si>
  <si>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</si>
  <si>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</si>
  <si>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</si>
  <si>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</si>
  <si>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</si>
  <si>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</si>
  <si>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</si>
  <si>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</si>
  <si>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</si>
  <si>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</si>
  <si>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</si>
  <si>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</si>
  <si>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</si>
  <si>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</si>
  <si>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</si>
  <si>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</si>
  <si>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</si>
  <si>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</si>
  <si>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</si>
  <si>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</si>
  <si>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</si>
  <si>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</si>
  <si>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</si>
  <si>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</si>
  <si>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</si>
  <si>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</si>
  <si>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</si>
  <si>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</si>
  <si>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</si>
  <si>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</si>
  <si>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</si>
  <si>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</si>
  <si>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</si>
  <si>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</si>
  <si>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</si>
  <si>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</si>
  <si>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</si>
  <si>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</si>
  <si>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</si>
  <si>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</si>
  <si>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</si>
  <si>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</si>
  <si>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Nemesnép Község Önkormányzata </t>
  </si>
  <si>
    <t xml:space="preserve">    c, Egyéb  felhalmozási célú kiadások(hitel kamat)</t>
  </si>
  <si>
    <t xml:space="preserve">2014. évi  költségvetés  </t>
  </si>
  <si>
    <t>2014.évi terv</t>
  </si>
  <si>
    <t xml:space="preserve"> Fogorvosi ügyelet</t>
  </si>
  <si>
    <t xml:space="preserve"> Közös Hivatal</t>
  </si>
  <si>
    <t xml:space="preserve">2014. évi  költségvetés </t>
  </si>
  <si>
    <t>Működési bevételek</t>
  </si>
  <si>
    <t>Közhatalmi bevételek</t>
  </si>
  <si>
    <t>Hitel visszafizetés</t>
  </si>
  <si>
    <t xml:space="preserve">         2014. évi költségvetés</t>
  </si>
  <si>
    <t>4) Beruházásmegelőlegezési hitel visszafizetése</t>
  </si>
  <si>
    <t>2) Fejlesztési kiadások (kamat fizetése)</t>
  </si>
  <si>
    <t>Nemesnép Községi  Önkormányzat 2014. évi  közvetett támogatásai</t>
  </si>
  <si>
    <t xml:space="preserve">Nyitó álláshely teljes munkaidős  2014.01.01. </t>
  </si>
  <si>
    <t>Nemesnép Község Önkormányzatának 2014. évi létszámkeret előírányzata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</si>
</sst>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</numFmts>
  <fonts count="8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sz val="10"/>
      <color indexed="18"/>
      <name val="Arial CE"/>
      <family val="2"/>
      <charset val="238"/>
    </font>
    <font>
      <i/>
      <sz val="12"/>
      <name val="Arial CE"/>
      <family val="2"/>
      <charset val="238"/>
    </font>
    <font>
      <i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3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43" fontId="2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1" fillId="0" borderId="0"/>
    <xf numFmtId="0" fontId="28" fillId="0" borderId="0"/>
    <xf numFmtId="0" fontId="32" fillId="0" borderId="0"/>
    <xf numFmtId="0" fontId="65" fillId="0" borderId="0"/>
    <xf numFmtId="9" fontId="30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0" fontId="2" fillId="0" borderId="0" xfId="45" applyFont="1"/>
    <xf numFmtId="3" fontId="2" fillId="0" borderId="0" xfId="45" applyNumberFormat="1" applyFont="1" applyAlignment="1">
      <alignment vertical="center" wrapText="1"/>
    </xf>
    <xf numFmtId="3" fontId="2" fillId="0" borderId="0" xfId="45" applyNumberFormat="1" applyFont="1" applyAlignment="1">
      <alignment horizontal="center" vertical="center" wrapText="1"/>
    </xf>
    <xf numFmtId="3" fontId="27" fillId="24" borderId="23" xfId="45" applyNumberFormat="1" applyFont="1" applyFill="1" applyBorder="1" applyAlignment="1">
      <alignment vertical="center" wrapText="1"/>
    </xf>
    <xf numFmtId="3" fontId="27" fillId="24" borderId="23" xfId="45" applyNumberFormat="1" applyFont="1" applyFill="1" applyBorder="1" applyAlignment="1">
      <alignment horizontal="center" vertical="center" wrapText="1"/>
    </xf>
    <xf numFmtId="0" fontId="2" fillId="0" borderId="0" xfId="45" applyFont="1" applyFill="1"/>
    <xf numFmtId="3" fontId="4" fillId="24" borderId="23" xfId="45" applyNumberFormat="1" applyFont="1" applyFill="1" applyBorder="1" applyAlignment="1">
      <alignment horizontal="center" vertical="center" wrapText="1"/>
    </xf>
    <xf numFmtId="3" fontId="4" fillId="0" borderId="23" xfId="45" applyNumberFormat="1" applyFont="1" applyFill="1" applyBorder="1" applyAlignment="1">
      <alignment vertical="center" wrapText="1"/>
    </xf>
    <xf numFmtId="3" fontId="4" fillId="0" borderId="23" xfId="45" applyNumberFormat="1" applyFont="1" applyFill="1" applyBorder="1" applyAlignment="1">
      <alignment horizontal="center" vertical="center" wrapText="1"/>
    </xf>
    <xf numFmtId="3" fontId="27" fillId="0" borderId="23" xfId="45" applyNumberFormat="1" applyFont="1" applyFill="1" applyBorder="1" applyAlignment="1">
      <alignment vertical="center" wrapText="1"/>
    </xf>
    <xf numFmtId="3" fontId="27" fillId="0" borderId="23" xfId="45" applyNumberFormat="1" applyFont="1" applyFill="1" applyBorder="1" applyAlignment="1">
      <alignment horizontal="center" vertical="center" wrapText="1"/>
    </xf>
    <xf numFmtId="3" fontId="4" fillId="0" borderId="24" xfId="45" applyNumberFormat="1" applyFont="1" applyFill="1" applyBorder="1" applyAlignment="1">
      <alignment vertical="center" wrapText="1"/>
    </xf>
    <xf numFmtId="3" fontId="4" fillId="0" borderId="24" xfId="45" applyNumberFormat="1" applyFont="1" applyFill="1" applyBorder="1" applyAlignment="1">
      <alignment horizontal="center" vertical="center" wrapText="1"/>
    </xf>
    <xf numFmtId="0" fontId="29" fillId="0" borderId="0" xfId="45" applyFont="1"/>
    <xf numFmtId="0" fontId="29" fillId="0" borderId="0" xfId="45" applyFont="1" applyFill="1"/>
    <xf numFmtId="3" fontId="27" fillId="0" borderId="25" xfId="45" applyNumberFormat="1" applyFont="1" applyFill="1" applyBorder="1" applyAlignment="1">
      <alignment horizontal="center" vertical="center" wrapText="1"/>
    </xf>
    <xf numFmtId="3" fontId="27" fillId="0" borderId="26" xfId="45" applyNumberFormat="1" applyFont="1" applyFill="1" applyBorder="1" applyAlignment="1">
      <alignment horizontal="center" vertical="center" wrapText="1"/>
    </xf>
    <xf numFmtId="0" fontId="4" fillId="0" borderId="0" xfId="45" applyFont="1"/>
    <xf numFmtId="3" fontId="2" fillId="0" borderId="0" xfId="45" applyNumberFormat="1" applyFont="1" applyAlignment="1">
      <alignment vertical="center"/>
    </xf>
    <xf numFmtId="3" fontId="4" fillId="0" borderId="0" xfId="45" applyNumberFormat="1" applyFont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4" fillId="0" borderId="0" xfId="45" applyNumberFormat="1" applyFont="1" applyFill="1" applyAlignment="1">
      <alignment vertical="center"/>
    </xf>
    <xf numFmtId="3" fontId="2" fillId="0" borderId="0" xfId="46" applyNumberFormat="1" applyFont="1" applyFill="1" applyBorder="1" applyAlignment="1">
      <alignment vertical="center"/>
    </xf>
    <xf numFmtId="3" fontId="27" fillId="24" borderId="23" xfId="46" applyNumberFormat="1" applyFont="1" applyFill="1" applyBorder="1" applyAlignment="1">
      <alignment vertical="center"/>
    </xf>
    <xf numFmtId="3" fontId="27" fillId="24" borderId="23" xfId="46" applyNumberFormat="1" applyFont="1" applyFill="1" applyBorder="1" applyAlignment="1">
      <alignment vertical="center" wrapText="1"/>
    </xf>
    <xf numFmtId="3" fontId="4" fillId="24" borderId="23" xfId="46" applyNumberFormat="1" applyFont="1" applyFill="1" applyBorder="1" applyAlignment="1">
      <alignment vertical="center"/>
    </xf>
    <xf numFmtId="3" fontId="2" fillId="24" borderId="23" xfId="46" applyNumberFormat="1" applyFont="1" applyFill="1" applyBorder="1" applyAlignment="1">
      <alignment horizontal="center" vertical="center"/>
    </xf>
    <xf numFmtId="3" fontId="2" fillId="0" borderId="0" xfId="46" applyNumberFormat="1" applyFont="1" applyAlignment="1">
      <alignment vertical="center"/>
    </xf>
    <xf numFmtId="3" fontId="27" fillId="0" borderId="23" xfId="46" applyNumberFormat="1" applyFont="1" applyBorder="1" applyAlignment="1">
      <alignment vertical="center"/>
    </xf>
    <xf numFmtId="3" fontId="2" fillId="0" borderId="23" xfId="46" applyNumberFormat="1" applyFont="1" applyBorder="1" applyAlignment="1">
      <alignment horizontal="center" vertical="center"/>
    </xf>
    <xf numFmtId="3" fontId="4" fillId="0" borderId="23" xfId="46" applyNumberFormat="1" applyFont="1" applyBorder="1" applyAlignment="1">
      <alignment vertical="center"/>
    </xf>
    <xf numFmtId="3" fontId="27" fillId="0" borderId="23" xfId="46" applyNumberFormat="1" applyFont="1" applyFill="1" applyBorder="1" applyAlignment="1">
      <alignment vertical="center"/>
    </xf>
    <xf numFmtId="3" fontId="27" fillId="0" borderId="23" xfId="46" applyNumberFormat="1" applyFont="1" applyBorder="1" applyAlignment="1">
      <alignment vertical="center" wrapText="1"/>
    </xf>
    <xf numFmtId="3" fontId="4" fillId="0" borderId="23" xfId="46" applyNumberFormat="1" applyFont="1" applyFill="1" applyBorder="1" applyAlignment="1">
      <alignment vertical="center"/>
    </xf>
    <xf numFmtId="3" fontId="27" fillId="0" borderId="23" xfId="46" applyNumberFormat="1" applyFont="1" applyFill="1" applyBorder="1" applyAlignment="1">
      <alignment vertical="center" wrapText="1"/>
    </xf>
    <xf numFmtId="3" fontId="4" fillId="0" borderId="23" xfId="46" applyNumberFormat="1" applyFont="1" applyFill="1" applyBorder="1" applyAlignment="1">
      <alignment vertical="center" wrapText="1"/>
    </xf>
    <xf numFmtId="3" fontId="4" fillId="0" borderId="23" xfId="46" applyNumberFormat="1" applyFont="1" applyBorder="1" applyAlignment="1">
      <alignment vertical="center" wrapText="1"/>
    </xf>
    <xf numFmtId="3" fontId="2" fillId="0" borderId="0" xfId="46" applyNumberFormat="1" applyFont="1" applyFill="1" applyAlignment="1">
      <alignment vertical="center"/>
    </xf>
    <xf numFmtId="3" fontId="2" fillId="0" borderId="23" xfId="46" applyNumberFormat="1" applyFont="1" applyFill="1" applyBorder="1" applyAlignment="1">
      <alignment horizontal="center" vertical="center" wrapText="1"/>
    </xf>
    <xf numFmtId="3" fontId="31" fillId="0" borderId="0" xfId="46" applyNumberFormat="1" applyFont="1" applyFill="1" applyAlignment="1">
      <alignment vertical="center"/>
    </xf>
    <xf numFmtId="3" fontId="29" fillId="0" borderId="23" xfId="46" applyNumberFormat="1" applyFont="1" applyFill="1" applyBorder="1" applyAlignment="1">
      <alignment horizontal="center" vertical="center" wrapText="1"/>
    </xf>
    <xf numFmtId="3" fontId="31" fillId="0" borderId="0" xfId="46" applyNumberFormat="1" applyFont="1" applyAlignment="1">
      <alignment vertical="center"/>
    </xf>
    <xf numFmtId="3" fontId="27" fillId="25" borderId="25" xfId="46" applyNumberFormat="1" applyFont="1" applyFill="1" applyBorder="1" applyAlignment="1">
      <alignment vertical="center" wrapText="1"/>
    </xf>
    <xf numFmtId="3" fontId="29" fillId="25" borderId="26" xfId="46" applyNumberFormat="1" applyFont="1" applyFill="1" applyBorder="1" applyAlignment="1">
      <alignment horizontal="center" vertical="center" wrapText="1"/>
    </xf>
    <xf numFmtId="0" fontId="32" fillId="0" borderId="0" xfId="47" applyFont="1"/>
    <xf numFmtId="0" fontId="32" fillId="0" borderId="0" xfId="47" applyFont="1" applyAlignment="1">
      <alignment horizontal="center"/>
    </xf>
    <xf numFmtId="0" fontId="32" fillId="0" borderId="23" xfId="47" applyFont="1" applyBorder="1"/>
    <xf numFmtId="0" fontId="32" fillId="0" borderId="23" xfId="47" applyFont="1" applyBorder="1" applyAlignment="1">
      <alignment horizontal="center"/>
    </xf>
    <xf numFmtId="3" fontId="33" fillId="0" borderId="23" xfId="47" applyNumberFormat="1" applyFont="1" applyBorder="1" applyAlignment="1">
      <alignment horizontal="right"/>
    </xf>
    <xf numFmtId="0" fontId="33" fillId="0" borderId="23" xfId="47" applyFont="1" applyBorder="1"/>
    <xf numFmtId="0" fontId="33" fillId="0" borderId="23" xfId="47" applyFont="1" applyBorder="1" applyAlignment="1">
      <alignment horizontal="center"/>
    </xf>
    <xf numFmtId="0" fontId="34" fillId="0" borderId="23" xfId="47" applyFont="1" applyBorder="1"/>
    <xf numFmtId="3" fontId="2" fillId="0" borderId="23" xfId="47" applyNumberFormat="1" applyFont="1" applyBorder="1"/>
    <xf numFmtId="0" fontId="32" fillId="0" borderId="27" xfId="47" applyFont="1" applyBorder="1"/>
    <xf numFmtId="3" fontId="32" fillId="0" borderId="23" xfId="47" applyNumberFormat="1" applyFont="1" applyBorder="1" applyAlignment="1">
      <alignment horizontal="right"/>
    </xf>
    <xf numFmtId="0" fontId="32" fillId="0" borderId="28" xfId="47" applyFont="1" applyBorder="1" applyAlignment="1"/>
    <xf numFmtId="0" fontId="32" fillId="0" borderId="29" xfId="47" applyFont="1" applyBorder="1" applyAlignment="1">
      <alignment horizontal="center"/>
    </xf>
    <xf numFmtId="0" fontId="32" fillId="0" borderId="23" xfId="47" applyFont="1" applyBorder="1" applyAlignment="1"/>
    <xf numFmtId="3" fontId="2" fillId="0" borderId="30" xfId="47" applyNumberFormat="1" applyFont="1" applyBorder="1"/>
    <xf numFmtId="3" fontId="32" fillId="0" borderId="30" xfId="47" applyNumberFormat="1" applyFont="1" applyBorder="1" applyAlignment="1">
      <alignment horizontal="right"/>
    </xf>
    <xf numFmtId="0" fontId="32" fillId="0" borderId="31" xfId="47" applyFont="1" applyBorder="1" applyAlignment="1"/>
    <xf numFmtId="3" fontId="29" fillId="0" borderId="32" xfId="47" applyNumberFormat="1" applyFont="1" applyBorder="1"/>
    <xf numFmtId="0" fontId="35" fillId="0" borderId="27" xfId="47" applyFont="1" applyBorder="1"/>
    <xf numFmtId="0" fontId="35" fillId="0" borderId="23" xfId="47" applyFont="1" applyBorder="1"/>
    <xf numFmtId="3" fontId="34" fillId="0" borderId="32" xfId="47" applyNumberFormat="1" applyFont="1" applyBorder="1" applyAlignment="1">
      <alignment horizontal="right"/>
    </xf>
    <xf numFmtId="0" fontId="34" fillId="0" borderId="32" xfId="47" applyFont="1" applyBorder="1"/>
    <xf numFmtId="0" fontId="32" fillId="0" borderId="33" xfId="47" applyFont="1" applyBorder="1" applyAlignment="1">
      <alignment horizontal="center"/>
    </xf>
    <xf numFmtId="0" fontId="36" fillId="0" borderId="0" xfId="47" applyFont="1"/>
    <xf numFmtId="3" fontId="29" fillId="0" borderId="25" xfId="47" applyNumberFormat="1" applyFont="1" applyBorder="1"/>
    <xf numFmtId="3" fontId="34" fillId="0" borderId="25" xfId="47" applyNumberFormat="1" applyFont="1" applyBorder="1" applyAlignment="1">
      <alignment horizontal="right"/>
    </xf>
    <xf numFmtId="0" fontId="34" fillId="0" borderId="25" xfId="47" applyFont="1" applyBorder="1"/>
    <xf numFmtId="0" fontId="32" fillId="0" borderId="26" xfId="47" applyFont="1" applyBorder="1" applyAlignment="1">
      <alignment horizontal="center"/>
    </xf>
    <xf numFmtId="3" fontId="2" fillId="0" borderId="23" xfId="47" applyNumberFormat="1" applyFont="1" applyBorder="1" applyAlignment="1">
      <alignment horizontal="right"/>
    </xf>
    <xf numFmtId="0" fontId="32" fillId="0" borderId="30" xfId="47" applyFont="1" applyBorder="1"/>
    <xf numFmtId="0" fontId="32" fillId="0" borderId="34" xfId="47" applyFont="1" applyBorder="1" applyAlignment="1">
      <alignment horizontal="center"/>
    </xf>
    <xf numFmtId="0" fontId="33" fillId="0" borderId="0" xfId="47" applyFont="1"/>
    <xf numFmtId="3" fontId="37" fillId="0" borderId="35" xfId="47" applyNumberFormat="1" applyFont="1" applyBorder="1"/>
    <xf numFmtId="3" fontId="33" fillId="0" borderId="36" xfId="47" applyNumberFormat="1" applyFont="1" applyBorder="1" applyAlignment="1">
      <alignment horizontal="right"/>
    </xf>
    <xf numFmtId="0" fontId="33" fillId="0" borderId="36" xfId="47" applyFont="1" applyBorder="1"/>
    <xf numFmtId="0" fontId="33" fillId="0" borderId="37" xfId="47" applyFont="1" applyBorder="1" applyAlignment="1">
      <alignment horizontal="center"/>
    </xf>
    <xf numFmtId="0" fontId="35" fillId="0" borderId="23" xfId="47" applyFont="1" applyBorder="1" applyAlignment="1">
      <alignment horizontal="justify" vertical="distributed" wrapText="1"/>
    </xf>
    <xf numFmtId="11" fontId="33" fillId="0" borderId="26" xfId="47" applyNumberFormat="1" applyFont="1" applyBorder="1" applyAlignment="1">
      <alignment horizontal="center" vertical="center" wrapText="1"/>
    </xf>
    <xf numFmtId="0" fontId="33" fillId="0" borderId="38" xfId="47" applyFont="1" applyBorder="1" applyAlignment="1">
      <alignment vertical="center"/>
    </xf>
    <xf numFmtId="0" fontId="33" fillId="0" borderId="26" xfId="47" applyFont="1" applyBorder="1" applyAlignment="1">
      <alignment vertical="center"/>
    </xf>
    <xf numFmtId="0" fontId="38" fillId="0" borderId="0" xfId="47" applyFont="1"/>
    <xf numFmtId="0" fontId="39" fillId="0" borderId="0" xfId="47" applyFont="1" applyAlignment="1">
      <alignment horizontal="centerContinuous"/>
    </xf>
    <xf numFmtId="0" fontId="38" fillId="0" borderId="0" xfId="47" applyFont="1" applyAlignment="1">
      <alignment horizontal="center" vertical="justify"/>
    </xf>
    <xf numFmtId="0" fontId="38" fillId="0" borderId="0" xfId="47" applyFont="1" applyAlignment="1">
      <alignment horizontal="centerContinuous"/>
    </xf>
    <xf numFmtId="0" fontId="32" fillId="0" borderId="0" xfId="47" applyFont="1" applyAlignment="1">
      <alignment horizontal="centerContinuous"/>
    </xf>
    <xf numFmtId="0" fontId="39" fillId="0" borderId="0" xfId="47" applyFont="1" applyAlignment="1">
      <alignment horizontal="left"/>
    </xf>
    <xf numFmtId="0" fontId="40" fillId="0" borderId="0" xfId="47" applyFont="1" applyAlignment="1">
      <alignment horizontal="centerContinuous"/>
    </xf>
    <xf numFmtId="0" fontId="32" fillId="0" borderId="0" xfId="47" applyFont="1" applyAlignment="1">
      <alignment horizontal="right"/>
    </xf>
    <xf numFmtId="0" fontId="30" fillId="0" borderId="0" xfId="47"/>
    <xf numFmtId="3" fontId="30" fillId="0" borderId="0" xfId="47" applyNumberFormat="1"/>
    <xf numFmtId="0" fontId="41" fillId="0" borderId="0" xfId="47" applyFont="1"/>
    <xf numFmtId="3" fontId="41" fillId="0" borderId="0" xfId="47" applyNumberFormat="1" applyFont="1"/>
    <xf numFmtId="3" fontId="42" fillId="0" borderId="25" xfId="47" applyNumberFormat="1" applyFont="1" applyBorder="1"/>
    <xf numFmtId="3" fontId="42" fillId="0" borderId="26" xfId="47" applyNumberFormat="1" applyFont="1" applyBorder="1"/>
    <xf numFmtId="0" fontId="34" fillId="0" borderId="0" xfId="47" applyFont="1"/>
    <xf numFmtId="3" fontId="34" fillId="0" borderId="0" xfId="47" applyNumberFormat="1" applyFont="1"/>
    <xf numFmtId="3" fontId="34" fillId="0" borderId="39" xfId="47" applyNumberFormat="1" applyFont="1" applyBorder="1"/>
    <xf numFmtId="3" fontId="34" fillId="0" borderId="25" xfId="47" applyNumberFormat="1" applyFont="1" applyBorder="1"/>
    <xf numFmtId="3" fontId="34" fillId="0" borderId="26" xfId="47" applyNumberFormat="1" applyFont="1" applyBorder="1" applyAlignment="1">
      <alignment horizontal="center"/>
    </xf>
    <xf numFmtId="3" fontId="33" fillId="0" borderId="40" xfId="47" applyNumberFormat="1" applyFont="1" applyBorder="1" applyAlignment="1">
      <alignment vertical="center"/>
    </xf>
    <xf numFmtId="3" fontId="30" fillId="0" borderId="23" xfId="47" applyNumberFormat="1" applyBorder="1"/>
    <xf numFmtId="3" fontId="30" fillId="0" borderId="23" xfId="47" applyNumberFormat="1" applyBorder="1" applyAlignment="1">
      <alignment horizontal="justify" vertical="center" wrapText="1"/>
    </xf>
    <xf numFmtId="3" fontId="30" fillId="0" borderId="23" xfId="47" applyNumberFormat="1" applyBorder="1" applyAlignment="1">
      <alignment vertical="center" wrapText="1"/>
    </xf>
    <xf numFmtId="3" fontId="2" fillId="0" borderId="23" xfId="47" applyNumberFormat="1" applyFont="1" applyBorder="1" applyAlignment="1">
      <alignment vertical="center" wrapText="1"/>
    </xf>
    <xf numFmtId="3" fontId="30" fillId="0" borderId="23" xfId="47" applyNumberFormat="1" applyFont="1" applyBorder="1" applyAlignment="1">
      <alignment vertical="center"/>
    </xf>
    <xf numFmtId="3" fontId="33" fillId="0" borderId="39" xfId="47" applyNumberFormat="1" applyFont="1" applyBorder="1" applyAlignment="1">
      <alignment horizontal="center" vertical="center"/>
    </xf>
    <xf numFmtId="3" fontId="33" fillId="0" borderId="25" xfId="47" applyNumberFormat="1" applyFont="1" applyBorder="1" applyAlignment="1">
      <alignment horizontal="center" vertical="center"/>
    </xf>
    <xf numFmtId="3" fontId="33" fillId="0" borderId="26" xfId="47" applyNumberFormat="1" applyFont="1" applyBorder="1" applyAlignment="1">
      <alignment horizontal="center" vertical="center"/>
    </xf>
    <xf numFmtId="3" fontId="32" fillId="0" borderId="0" xfId="47" applyNumberFormat="1" applyFont="1"/>
    <xf numFmtId="3" fontId="2" fillId="0" borderId="23" xfId="47" applyNumberFormat="1" applyFont="1" applyBorder="1" applyAlignment="1">
      <alignment horizontal="left"/>
    </xf>
    <xf numFmtId="3" fontId="30" fillId="0" borderId="23" xfId="47" applyNumberFormat="1" applyFont="1" applyBorder="1"/>
    <xf numFmtId="3" fontId="34" fillId="0" borderId="23" xfId="47" applyNumberFormat="1" applyFont="1" applyBorder="1"/>
    <xf numFmtId="3" fontId="30" fillId="0" borderId="23" xfId="47" applyNumberFormat="1" applyBorder="1" applyAlignment="1">
      <alignment horizontal="justify" vertical="distributed" wrapText="1"/>
    </xf>
    <xf numFmtId="3" fontId="35" fillId="0" borderId="23" xfId="47" applyNumberFormat="1" applyFont="1" applyBorder="1"/>
    <xf numFmtId="3" fontId="43" fillId="0" borderId="23" xfId="47" applyNumberFormat="1" applyFont="1" applyBorder="1"/>
    <xf numFmtId="3" fontId="30" fillId="0" borderId="23" xfId="47" applyNumberFormat="1" applyBorder="1" applyAlignment="1">
      <alignment horizontal="left" vertical="justify" wrapText="1"/>
    </xf>
    <xf numFmtId="3" fontId="30" fillId="0" borderId="23" xfId="47" applyNumberFormat="1" applyBorder="1" applyAlignment="1">
      <alignment horizontal="justify" vertical="justify" wrapText="1"/>
    </xf>
    <xf numFmtId="3" fontId="30" fillId="0" borderId="23" xfId="47" applyNumberFormat="1" applyBorder="1" applyAlignment="1">
      <alignment vertical="center"/>
    </xf>
    <xf numFmtId="0" fontId="33" fillId="0" borderId="39" xfId="47" applyFont="1" applyBorder="1" applyAlignment="1">
      <alignment horizontal="center" vertical="center"/>
    </xf>
    <xf numFmtId="0" fontId="33" fillId="0" borderId="25" xfId="47" applyFont="1" applyBorder="1" applyAlignment="1">
      <alignment horizontal="center" vertical="center"/>
    </xf>
    <xf numFmtId="0" fontId="33" fillId="0" borderId="26" xfId="47" applyFont="1" applyBorder="1" applyAlignment="1">
      <alignment horizontal="center" vertical="center"/>
    </xf>
    <xf numFmtId="0" fontId="44" fillId="0" borderId="0" xfId="47" applyFont="1"/>
    <xf numFmtId="0" fontId="21" fillId="0" borderId="0" xfId="38"/>
    <xf numFmtId="0" fontId="21" fillId="0" borderId="41" xfId="38" applyBorder="1"/>
    <xf numFmtId="0" fontId="21" fillId="0" borderId="42" xfId="38" applyBorder="1"/>
    <xf numFmtId="0" fontId="21" fillId="0" borderId="43" xfId="38" applyBorder="1"/>
    <xf numFmtId="0" fontId="21" fillId="0" borderId="44" xfId="38" applyBorder="1"/>
    <xf numFmtId="0" fontId="21" fillId="0" borderId="32" xfId="38" applyBorder="1"/>
    <xf numFmtId="0" fontId="21" fillId="0" borderId="45" xfId="38" applyBorder="1"/>
    <xf numFmtId="0" fontId="45" fillId="0" borderId="46" xfId="38" applyFont="1" applyBorder="1" applyAlignment="1">
      <alignment horizontal="left"/>
    </xf>
    <xf numFmtId="0" fontId="45" fillId="0" borderId="0" xfId="38" applyFont="1" applyBorder="1" applyAlignment="1">
      <alignment horizontal="left"/>
    </xf>
    <xf numFmtId="0" fontId="45" fillId="0" borderId="47" xfId="38" applyFont="1" applyBorder="1" applyAlignment="1">
      <alignment horizontal="left"/>
    </xf>
    <xf numFmtId="0" fontId="21" fillId="0" borderId="48" xfId="38" applyBorder="1"/>
    <xf numFmtId="0" fontId="21" fillId="0" borderId="24" xfId="38" applyBorder="1"/>
    <xf numFmtId="0" fontId="21" fillId="0" borderId="49" xfId="38" applyBorder="1"/>
    <xf numFmtId="0" fontId="45" fillId="0" borderId="50" xfId="38" applyFont="1" applyBorder="1" applyAlignment="1">
      <alignment horizontal="center"/>
    </xf>
    <xf numFmtId="0" fontId="45" fillId="0" borderId="23" xfId="38" applyFont="1" applyBorder="1" applyAlignment="1">
      <alignment horizontal="center"/>
    </xf>
    <xf numFmtId="0" fontId="45" fillId="0" borderId="51" xfId="38" applyFont="1" applyBorder="1" applyAlignment="1">
      <alignment horizontal="center"/>
    </xf>
    <xf numFmtId="0" fontId="21" fillId="0" borderId="50" xfId="38" applyBorder="1" applyAlignment="1">
      <alignment horizontal="center"/>
    </xf>
    <xf numFmtId="0" fontId="21" fillId="0" borderId="23" xfId="38" applyBorder="1" applyAlignment="1">
      <alignment horizontal="center"/>
    </xf>
    <xf numFmtId="0" fontId="47" fillId="0" borderId="0" xfId="38" applyFont="1" applyAlignment="1">
      <alignment horizontal="center"/>
    </xf>
    <xf numFmtId="0" fontId="48" fillId="0" borderId="0" xfId="38" applyFont="1" applyAlignment="1">
      <alignment horizontal="left"/>
    </xf>
    <xf numFmtId="0" fontId="48" fillId="0" borderId="0" xfId="38" applyFont="1" applyAlignment="1">
      <alignment horizontal="center"/>
    </xf>
    <xf numFmtId="0" fontId="49" fillId="0" borderId="0" xfId="38" applyFont="1" applyAlignment="1">
      <alignment horizontal="right"/>
    </xf>
    <xf numFmtId="0" fontId="51" fillId="0" borderId="0" xfId="38" applyFont="1"/>
    <xf numFmtId="0" fontId="21" fillId="0" borderId="23" xfId="38" applyBorder="1"/>
    <xf numFmtId="0" fontId="21" fillId="0" borderId="27" xfId="38" applyBorder="1"/>
    <xf numFmtId="0" fontId="21" fillId="0" borderId="0" xfId="38" applyBorder="1"/>
    <xf numFmtId="0" fontId="21" fillId="0" borderId="46" xfId="38" applyBorder="1"/>
    <xf numFmtId="0" fontId="21" fillId="0" borderId="45" xfId="38" applyBorder="1" applyAlignment="1">
      <alignment horizontal="left"/>
    </xf>
    <xf numFmtId="0" fontId="21" fillId="0" borderId="51" xfId="38" applyBorder="1" applyAlignment="1">
      <alignment horizontal="left"/>
    </xf>
    <xf numFmtId="0" fontId="45" fillId="0" borderId="0" xfId="38" applyFont="1" applyBorder="1" applyAlignment="1">
      <alignment horizontal="center"/>
    </xf>
    <xf numFmtId="0" fontId="47" fillId="0" borderId="0" xfId="38" applyFont="1" applyAlignment="1">
      <alignment horizontal="justify" vertical="distributed" wrapText="1"/>
    </xf>
    <xf numFmtId="0" fontId="21" fillId="0" borderId="0" xfId="38" applyAlignment="1">
      <alignment horizontal="justify" vertical="distributed" wrapText="1"/>
    </xf>
    <xf numFmtId="0" fontId="52" fillId="0" borderId="0" xfId="47" applyFont="1"/>
    <xf numFmtId="0" fontId="30" fillId="0" borderId="0" xfId="47" applyProtection="1">
      <protection locked="0"/>
    </xf>
    <xf numFmtId="0" fontId="53" fillId="0" borderId="59" xfId="47" applyFont="1" applyBorder="1" applyProtection="1">
      <protection locked="0"/>
    </xf>
    <xf numFmtId="0" fontId="53" fillId="0" borderId="25" xfId="47" applyFont="1" applyBorder="1" applyProtection="1">
      <protection locked="0"/>
    </xf>
    <xf numFmtId="0" fontId="53" fillId="0" borderId="60" xfId="47" applyFont="1" applyBorder="1" applyProtection="1">
      <protection locked="0"/>
    </xf>
    <xf numFmtId="0" fontId="53" fillId="0" borderId="61" xfId="47" applyFont="1" applyBorder="1" applyProtection="1">
      <protection locked="0"/>
    </xf>
    <xf numFmtId="0" fontId="53" fillId="26" borderId="39" xfId="47" applyFont="1" applyFill="1" applyBorder="1" applyAlignment="1">
      <alignment horizontal="right"/>
    </xf>
    <xf numFmtId="0" fontId="53" fillId="0" borderId="38" xfId="47" applyFont="1" applyBorder="1" applyProtection="1">
      <protection locked="0"/>
    </xf>
    <xf numFmtId="0" fontId="53" fillId="0" borderId="39" xfId="47" applyFont="1" applyBorder="1" applyAlignment="1" applyProtection="1">
      <alignment horizontal="right"/>
      <protection locked="0"/>
    </xf>
    <xf numFmtId="0" fontId="53" fillId="0" borderId="62" xfId="47" applyFont="1" applyBorder="1" applyProtection="1">
      <protection locked="0"/>
    </xf>
    <xf numFmtId="0" fontId="31" fillId="0" borderId="57" xfId="47" applyFont="1" applyBorder="1" applyAlignment="1" applyProtection="1">
      <alignment horizontal="center" vertical="center" wrapText="1"/>
      <protection locked="0"/>
    </xf>
    <xf numFmtId="0" fontId="31" fillId="0" borderId="24" xfId="47" applyFont="1" applyBorder="1" applyAlignment="1" applyProtection="1">
      <alignment horizontal="center" vertical="center" wrapText="1"/>
      <protection locked="0"/>
    </xf>
    <xf numFmtId="0" fontId="54" fillId="0" borderId="57" xfId="47" applyFont="1" applyBorder="1" applyAlignment="1" applyProtection="1">
      <alignment horizontal="center" vertical="center" wrapText="1"/>
      <protection locked="0"/>
    </xf>
    <xf numFmtId="0" fontId="54" fillId="26" borderId="64" xfId="47" applyFont="1" applyFill="1" applyBorder="1" applyAlignment="1">
      <alignment vertical="top"/>
    </xf>
    <xf numFmtId="0" fontId="31" fillId="0" borderId="65" xfId="47" applyFont="1" applyBorder="1" applyAlignment="1" applyProtection="1">
      <alignment horizontal="justify" vertical="center"/>
      <protection locked="0"/>
    </xf>
    <xf numFmtId="0" fontId="53" fillId="0" borderId="66" xfId="47" applyFont="1" applyBorder="1" applyAlignment="1" applyProtection="1">
      <alignment horizontal="centerContinuous"/>
      <protection locked="0"/>
    </xf>
    <xf numFmtId="0" fontId="54" fillId="26" borderId="64" xfId="47" applyFont="1" applyFill="1" applyBorder="1" applyAlignment="1">
      <alignment horizontal="centerContinuous"/>
    </xf>
    <xf numFmtId="0" fontId="55" fillId="26" borderId="72" xfId="47" applyFont="1" applyFill="1" applyBorder="1" applyAlignment="1">
      <alignment horizontal="right"/>
    </xf>
    <xf numFmtId="0" fontId="55" fillId="0" borderId="73" xfId="47" applyFont="1" applyBorder="1" applyProtection="1">
      <protection locked="0"/>
    </xf>
    <xf numFmtId="0" fontId="30" fillId="0" borderId="0" xfId="47" applyBorder="1" applyProtection="1">
      <protection locked="0"/>
    </xf>
    <xf numFmtId="0" fontId="30" fillId="0" borderId="0" xfId="47" applyAlignment="1" applyProtection="1">
      <alignment horizontal="right"/>
      <protection locked="0"/>
    </xf>
    <xf numFmtId="0" fontId="28" fillId="0" borderId="0" xfId="48" applyFill="1" applyProtection="1"/>
    <xf numFmtId="0" fontId="28" fillId="0" borderId="0" xfId="48" applyFill="1"/>
    <xf numFmtId="0" fontId="58" fillId="0" borderId="0" xfId="48" applyFont="1" applyFill="1" applyProtection="1"/>
    <xf numFmtId="0" fontId="60" fillId="0" borderId="74" xfId="48" applyFont="1" applyFill="1" applyBorder="1" applyAlignment="1" applyProtection="1">
      <alignment vertical="center"/>
    </xf>
    <xf numFmtId="0" fontId="60" fillId="0" borderId="75" xfId="48" applyFont="1" applyFill="1" applyBorder="1" applyAlignment="1" applyProtection="1">
      <alignment horizontal="center" vertical="center"/>
    </xf>
    <xf numFmtId="0" fontId="60" fillId="0" borderId="76" xfId="48" applyFont="1" applyFill="1" applyBorder="1" applyAlignment="1" applyProtection="1">
      <alignment horizontal="center" vertical="center"/>
    </xf>
    <xf numFmtId="49" fontId="61" fillId="0" borderId="77" xfId="48" applyNumberFormat="1" applyFont="1" applyFill="1" applyBorder="1" applyAlignment="1" applyProtection="1">
      <alignment vertical="center"/>
    </xf>
    <xf numFmtId="3" fontId="61" fillId="0" borderId="78" xfId="48" applyNumberFormat="1" applyFont="1" applyFill="1" applyBorder="1" applyAlignment="1" applyProtection="1">
      <alignment vertical="center"/>
      <protection locked="0"/>
    </xf>
    <xf numFmtId="3" fontId="61" fillId="0" borderId="79" xfId="48" applyNumberFormat="1" applyFont="1" applyFill="1" applyBorder="1" applyAlignment="1" applyProtection="1">
      <alignment vertical="center"/>
    </xf>
    <xf numFmtId="49" fontId="62" fillId="0" borderId="29" xfId="48" quotePrefix="1" applyNumberFormat="1" applyFont="1" applyFill="1" applyBorder="1" applyAlignment="1" applyProtection="1">
      <alignment horizontal="left" vertical="center" indent="1"/>
    </xf>
    <xf numFmtId="3" fontId="62" fillId="0" borderId="23" xfId="48" applyNumberFormat="1" applyFont="1" applyFill="1" applyBorder="1" applyAlignment="1" applyProtection="1">
      <alignment vertical="center"/>
      <protection locked="0"/>
    </xf>
    <xf numFmtId="3" fontId="62" fillId="0" borderId="80" xfId="48" applyNumberFormat="1" applyFont="1" applyFill="1" applyBorder="1" applyAlignment="1" applyProtection="1">
      <alignment vertical="center"/>
    </xf>
    <xf numFmtId="49" fontId="61" fillId="0" borderId="29" xfId="48" applyNumberFormat="1" applyFont="1" applyFill="1" applyBorder="1" applyAlignment="1" applyProtection="1">
      <alignment vertical="center"/>
    </xf>
    <xf numFmtId="3" fontId="61" fillId="0" borderId="23" xfId="48" applyNumberFormat="1" applyFont="1" applyFill="1" applyBorder="1" applyAlignment="1" applyProtection="1">
      <alignment vertical="center"/>
      <protection locked="0"/>
    </xf>
    <xf numFmtId="3" fontId="61" fillId="0" borderId="80" xfId="48" applyNumberFormat="1" applyFont="1" applyFill="1" applyBorder="1" applyAlignment="1" applyProtection="1">
      <alignment vertical="center"/>
    </xf>
    <xf numFmtId="49" fontId="61" fillId="0" borderId="81" xfId="48" applyNumberFormat="1" applyFont="1" applyFill="1" applyBorder="1" applyAlignment="1" applyProtection="1">
      <alignment vertical="center"/>
      <protection locked="0"/>
    </xf>
    <xf numFmtId="3" fontId="61" fillId="0" borderId="24" xfId="48" applyNumberFormat="1" applyFont="1" applyFill="1" applyBorder="1" applyAlignment="1" applyProtection="1">
      <alignment vertical="center"/>
      <protection locked="0"/>
    </xf>
    <xf numFmtId="49" fontId="60" fillId="0" borderId="26" xfId="48" applyNumberFormat="1" applyFont="1" applyFill="1" applyBorder="1" applyAlignment="1" applyProtection="1">
      <alignment vertical="center"/>
    </xf>
    <xf numFmtId="3" fontId="61" fillId="0" borderId="25" xfId="48" applyNumberFormat="1" applyFont="1" applyFill="1" applyBorder="1" applyAlignment="1" applyProtection="1">
      <alignment vertical="center"/>
    </xf>
    <xf numFmtId="3" fontId="61" fillId="0" borderId="59" xfId="48" applyNumberFormat="1" applyFont="1" applyFill="1" applyBorder="1" applyAlignment="1" applyProtection="1">
      <alignment vertical="center"/>
    </xf>
    <xf numFmtId="0" fontId="28" fillId="0" borderId="0" xfId="48" applyFill="1" applyAlignment="1" applyProtection="1">
      <alignment vertical="center"/>
    </xf>
    <xf numFmtId="49" fontId="61" fillId="0" borderId="29" xfId="48" applyNumberFormat="1" applyFont="1" applyFill="1" applyBorder="1" applyAlignment="1" applyProtection="1">
      <alignment horizontal="left" vertical="center"/>
    </xf>
    <xf numFmtId="49" fontId="61" fillId="0" borderId="29" xfId="48" applyNumberFormat="1" applyFont="1" applyFill="1" applyBorder="1" applyAlignment="1" applyProtection="1">
      <alignment vertical="center"/>
      <protection locked="0"/>
    </xf>
    <xf numFmtId="0" fontId="28" fillId="0" borderId="0" xfId="48" applyFill="1" applyAlignment="1"/>
    <xf numFmtId="0" fontId="67" fillId="0" borderId="0" xfId="54" applyFont="1" applyFill="1"/>
    <xf numFmtId="165" fontId="66" fillId="0" borderId="0" xfId="54" applyNumberFormat="1" applyFont="1" applyFill="1" applyBorder="1" applyAlignment="1" applyProtection="1">
      <alignment horizontal="centerContinuous" vertical="center"/>
    </xf>
    <xf numFmtId="0" fontId="68" fillId="0" borderId="0" xfId="52" applyFont="1" applyFill="1" applyBorder="1" applyAlignment="1" applyProtection="1"/>
    <xf numFmtId="0" fontId="70" fillId="0" borderId="24" xfId="54" applyFont="1" applyFill="1" applyBorder="1" applyAlignment="1">
      <alignment horizontal="center" vertical="center" wrapText="1"/>
    </xf>
    <xf numFmtId="0" fontId="71" fillId="0" borderId="26" xfId="54" applyFont="1" applyFill="1" applyBorder="1" applyAlignment="1">
      <alignment horizontal="center" vertical="center"/>
    </xf>
    <xf numFmtId="0" fontId="71" fillId="0" borderId="25" xfId="54" applyFont="1" applyFill="1" applyBorder="1" applyAlignment="1">
      <alignment horizontal="center" vertical="center"/>
    </xf>
    <xf numFmtId="0" fontId="71" fillId="0" borderId="59" xfId="54" applyFont="1" applyFill="1" applyBorder="1" applyAlignment="1">
      <alignment horizontal="center" vertical="center"/>
    </xf>
    <xf numFmtId="0" fontId="71" fillId="0" borderId="34" xfId="54" applyFont="1" applyFill="1" applyBorder="1" applyAlignment="1">
      <alignment horizontal="center" vertical="center"/>
    </xf>
    <xf numFmtId="0" fontId="71" fillId="0" borderId="30" xfId="54" applyFont="1" applyFill="1" applyBorder="1" applyProtection="1">
      <protection locked="0"/>
    </xf>
    <xf numFmtId="166" fontId="71" fillId="0" borderId="30" xfId="50" applyNumberFormat="1" applyFont="1" applyFill="1" applyBorder="1" applyProtection="1">
      <protection locked="0"/>
    </xf>
    <xf numFmtId="166" fontId="71" fillId="0" borderId="89" xfId="50" applyNumberFormat="1" applyFont="1" applyFill="1" applyBorder="1"/>
    <xf numFmtId="0" fontId="71" fillId="0" borderId="29" xfId="54" applyFont="1" applyFill="1" applyBorder="1" applyAlignment="1">
      <alignment horizontal="center" vertical="center"/>
    </xf>
    <xf numFmtId="0" fontId="71" fillId="0" borderId="23" xfId="54" applyFont="1" applyFill="1" applyBorder="1" applyProtection="1">
      <protection locked="0"/>
    </xf>
    <xf numFmtId="166" fontId="71" fillId="0" borderId="23" xfId="50" applyNumberFormat="1" applyFont="1" applyFill="1" applyBorder="1" applyProtection="1">
      <protection locked="0"/>
    </xf>
    <xf numFmtId="166" fontId="71" fillId="0" borderId="80" xfId="50" applyNumberFormat="1" applyFont="1" applyFill="1" applyBorder="1"/>
    <xf numFmtId="0" fontId="71" fillId="0" borderId="81" xfId="54" applyFont="1" applyFill="1" applyBorder="1" applyAlignment="1">
      <alignment horizontal="center" vertical="center"/>
    </xf>
    <xf numFmtId="0" fontId="71" fillId="0" borderId="24" xfId="54" applyFont="1" applyFill="1" applyBorder="1" applyProtection="1">
      <protection locked="0"/>
    </xf>
    <xf numFmtId="166" fontId="71" fillId="0" borderId="24" xfId="50" applyNumberFormat="1" applyFont="1" applyFill="1" applyBorder="1" applyProtection="1">
      <protection locked="0"/>
    </xf>
    <xf numFmtId="0" fontId="70" fillId="0" borderId="25" xfId="54" applyFont="1" applyFill="1" applyBorder="1"/>
    <xf numFmtId="166" fontId="71" fillId="0" borderId="25" xfId="54" applyNumberFormat="1" applyFont="1" applyFill="1" applyBorder="1"/>
    <xf numFmtId="166" fontId="71" fillId="0" borderId="59" xfId="54" applyNumberFormat="1" applyFont="1" applyFill="1" applyBorder="1"/>
    <xf numFmtId="0" fontId="72" fillId="0" borderId="0" xfId="38" applyFont="1"/>
    <xf numFmtId="0" fontId="72" fillId="0" borderId="0" xfId="38" applyFont="1" applyAlignment="1">
      <alignment wrapText="1"/>
    </xf>
    <xf numFmtId="3" fontId="72" fillId="0" borderId="0" xfId="38" applyNumberFormat="1" applyFont="1"/>
    <xf numFmtId="0" fontId="74" fillId="0" borderId="0" xfId="38" applyFont="1"/>
    <xf numFmtId="0" fontId="72" fillId="0" borderId="0" xfId="38" applyFont="1" applyAlignment="1"/>
    <xf numFmtId="0" fontId="5" fillId="0" borderId="0" xfId="38" applyFont="1" applyBorder="1" applyAlignment="1"/>
    <xf numFmtId="0" fontId="74" fillId="0" borderId="0" xfId="38" applyFont="1" applyAlignment="1"/>
    <xf numFmtId="0" fontId="77" fillId="0" borderId="31" xfId="38" applyFont="1" applyBorder="1" applyAlignment="1">
      <alignment horizontal="center" vertical="center" wrapText="1"/>
    </xf>
    <xf numFmtId="3" fontId="77" fillId="0" borderId="23" xfId="38" applyNumberFormat="1" applyFont="1" applyBorder="1" applyAlignment="1">
      <alignment horizontal="center" vertical="center" wrapText="1"/>
    </xf>
    <xf numFmtId="3" fontId="77" fillId="0" borderId="23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79" fillId="0" borderId="0" xfId="38" applyFont="1" applyAlignment="1">
      <alignment horizontal="center" vertical="center"/>
    </xf>
    <xf numFmtId="0" fontId="72" fillId="0" borderId="23" xfId="38" applyFont="1" applyBorder="1" applyAlignment="1">
      <alignment horizontal="center"/>
    </xf>
    <xf numFmtId="0" fontId="77" fillId="0" borderId="31" xfId="38" applyFont="1" applyBorder="1" applyAlignment="1">
      <alignment horizontal="left" wrapText="1"/>
    </xf>
    <xf numFmtId="3" fontId="77" fillId="0" borderId="23" xfId="38" applyNumberFormat="1" applyFont="1" applyBorder="1"/>
    <xf numFmtId="3" fontId="80" fillId="0" borderId="23" xfId="38" applyNumberFormat="1" applyFont="1" applyBorder="1"/>
    <xf numFmtId="0" fontId="5" fillId="0" borderId="0" xfId="38" applyFont="1" applyBorder="1"/>
    <xf numFmtId="0" fontId="80" fillId="0" borderId="31" xfId="38" applyFont="1" applyBorder="1" applyAlignment="1">
      <alignment wrapText="1"/>
    </xf>
    <xf numFmtId="3" fontId="80" fillId="0" borderId="23" xfId="53" applyNumberFormat="1" applyFont="1" applyBorder="1"/>
    <xf numFmtId="3" fontId="72" fillId="0" borderId="23" xfId="38" applyNumberFormat="1" applyFont="1" applyBorder="1"/>
    <xf numFmtId="0" fontId="81" fillId="0" borderId="31" xfId="38" applyFont="1" applyBorder="1" applyAlignment="1">
      <alignment wrapText="1"/>
    </xf>
    <xf numFmtId="3" fontId="80" fillId="0" borderId="23" xfId="38" applyNumberFormat="1" applyFont="1" applyBorder="1" applyAlignment="1">
      <alignment horizontal="left"/>
    </xf>
    <xf numFmtId="0" fontId="82" fillId="0" borderId="31" xfId="38" applyFont="1" applyBorder="1" applyAlignment="1">
      <alignment wrapText="1"/>
    </xf>
    <xf numFmtId="3" fontId="82" fillId="0" borderId="23" xfId="38" applyNumberFormat="1" applyFont="1" applyBorder="1"/>
    <xf numFmtId="0" fontId="80" fillId="0" borderId="31" xfId="53" applyFont="1" applyBorder="1" applyAlignment="1">
      <alignment wrapText="1"/>
    </xf>
    <xf numFmtId="0" fontId="77" fillId="0" borderId="31" xfId="38" applyFont="1" applyBorder="1" applyAlignment="1">
      <alignment wrapText="1"/>
    </xf>
    <xf numFmtId="0" fontId="6" fillId="0" borderId="0" xfId="38" applyFont="1" applyBorder="1"/>
    <xf numFmtId="0" fontId="79" fillId="0" borderId="0" xfId="38" applyFont="1"/>
    <xf numFmtId="3" fontId="77" fillId="0" borderId="31" xfId="38" applyNumberFormat="1" applyFont="1" applyBorder="1" applyAlignment="1">
      <alignment wrapText="1"/>
    </xf>
    <xf numFmtId="3" fontId="80" fillId="0" borderId="31" xfId="38" applyNumberFormat="1" applyFont="1" applyBorder="1" applyAlignment="1">
      <alignment wrapText="1"/>
    </xf>
    <xf numFmtId="0" fontId="6" fillId="0" borderId="23" xfId="38" applyFont="1" applyBorder="1"/>
    <xf numFmtId="3" fontId="77" fillId="0" borderId="23" xfId="38" applyNumberFormat="1" applyFont="1" applyBorder="1" applyAlignment="1">
      <alignment wrapText="1"/>
    </xf>
    <xf numFmtId="3" fontId="80" fillId="0" borderId="23" xfId="38" applyNumberFormat="1" applyFont="1" applyBorder="1" applyAlignment="1">
      <alignment wrapText="1"/>
    </xf>
    <xf numFmtId="0" fontId="77" fillId="0" borderId="57" xfId="38" applyFont="1" applyBorder="1" applyAlignment="1">
      <alignment wrapText="1"/>
    </xf>
    <xf numFmtId="3" fontId="77" fillId="0" borderId="24" xfId="38" applyNumberFormat="1" applyFont="1" applyBorder="1"/>
    <xf numFmtId="0" fontId="77" fillId="0" borderId="60" xfId="38" applyFont="1" applyBorder="1" applyAlignment="1">
      <alignment wrapText="1"/>
    </xf>
    <xf numFmtId="3" fontId="77" fillId="0" borderId="25" xfId="38" applyNumberFormat="1" applyFont="1" applyBorder="1"/>
    <xf numFmtId="0" fontId="6" fillId="0" borderId="25" xfId="38" applyFont="1" applyBorder="1"/>
    <xf numFmtId="0" fontId="77" fillId="0" borderId="0" xfId="38" applyFont="1" applyBorder="1" applyAlignment="1">
      <alignment wrapText="1"/>
    </xf>
    <xf numFmtId="3" fontId="77" fillId="0" borderId="0" xfId="38" applyNumberFormat="1" applyFont="1" applyBorder="1"/>
    <xf numFmtId="0" fontId="80" fillId="0" borderId="0" xfId="38" applyFont="1" applyBorder="1" applyAlignment="1">
      <alignment wrapText="1"/>
    </xf>
    <xf numFmtId="3" fontId="80" fillId="0" borderId="0" xfId="38" applyNumberFormat="1" applyFont="1" applyBorder="1"/>
    <xf numFmtId="0" fontId="72" fillId="0" borderId="0" xfId="38" applyFont="1" applyBorder="1" applyAlignment="1">
      <alignment wrapText="1"/>
    </xf>
    <xf numFmtId="3" fontId="72" fillId="0" borderId="0" xfId="38" applyNumberFormat="1" applyFont="1" applyBorder="1"/>
    <xf numFmtId="0" fontId="74" fillId="0" borderId="0" xfId="38" applyFont="1" applyBorder="1"/>
    <xf numFmtId="0" fontId="72" fillId="0" borderId="23" xfId="38" applyFont="1" applyBorder="1" applyAlignment="1">
      <alignment horizontal="center" vertical="center" wrapText="1"/>
    </xf>
    <xf numFmtId="0" fontId="77" fillId="0" borderId="31" xfId="38" applyFont="1" applyBorder="1" applyAlignment="1">
      <alignment horizontal="center" vertical="center" wrapText="1"/>
    </xf>
    <xf numFmtId="0" fontId="77" fillId="0" borderId="23" xfId="38" applyFont="1" applyBorder="1" applyAlignment="1">
      <alignment horizontal="center" vertical="center"/>
    </xf>
    <xf numFmtId="3" fontId="78" fillId="0" borderId="23" xfId="38" applyNumberFormat="1" applyFont="1" applyBorder="1" applyAlignment="1">
      <alignment horizontal="center" vertical="center"/>
    </xf>
    <xf numFmtId="3" fontId="77" fillId="0" borderId="23" xfId="38" applyNumberFormat="1" applyFont="1" applyBorder="1" applyAlignment="1">
      <alignment horizontal="center" vertical="center"/>
    </xf>
    <xf numFmtId="3" fontId="73" fillId="0" borderId="0" xfId="38" applyNumberFormat="1" applyFont="1" applyBorder="1" applyAlignment="1">
      <alignment horizontal="right"/>
    </xf>
    <xf numFmtId="0" fontId="75" fillId="0" borderId="0" xfId="38" applyFont="1" applyBorder="1" applyAlignment="1">
      <alignment horizontal="center"/>
    </xf>
    <xf numFmtId="0" fontId="76" fillId="0" borderId="0" xfId="38" applyFont="1" applyBorder="1" applyAlignment="1">
      <alignment horizontal="center"/>
    </xf>
    <xf numFmtId="0" fontId="77" fillId="0" borderId="0" xfId="38" applyFont="1" applyBorder="1" applyAlignment="1">
      <alignment horizontal="right"/>
    </xf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0" fontId="39" fillId="0" borderId="0" xfId="47" applyFont="1" applyAlignment="1">
      <alignment horizontal="center" vertical="justify"/>
    </xf>
    <xf numFmtId="0" fontId="38" fillId="0" borderId="0" xfId="47" applyFont="1" applyAlignment="1">
      <alignment horizontal="center" vertical="justify"/>
    </xf>
    <xf numFmtId="0" fontId="30" fillId="0" borderId="0" xfId="47" applyAlignment="1">
      <alignment horizontal="right"/>
    </xf>
    <xf numFmtId="0" fontId="44" fillId="0" borderId="0" xfId="47" applyFont="1" applyAlignment="1">
      <alignment horizontal="center"/>
    </xf>
    <xf numFmtId="0" fontId="30" fillId="0" borderId="0" xfId="47" applyAlignment="1">
      <alignment horizontal="center"/>
    </xf>
    <xf numFmtId="0" fontId="39" fillId="0" borderId="0" xfId="47" applyFont="1" applyAlignment="1"/>
    <xf numFmtId="0" fontId="30" fillId="0" borderId="0" xfId="47" applyAlignment="1"/>
    <xf numFmtId="0" fontId="45" fillId="0" borderId="32" xfId="38" applyFont="1" applyBorder="1" applyAlignment="1">
      <alignment horizontal="left"/>
    </xf>
    <xf numFmtId="0" fontId="45" fillId="0" borderId="42" xfId="38" applyFont="1" applyBorder="1" applyAlignment="1">
      <alignment horizontal="left"/>
    </xf>
    <xf numFmtId="0" fontId="50" fillId="0" borderId="0" xfId="38" applyFont="1" applyAlignment="1">
      <alignment horizontal="right"/>
    </xf>
    <xf numFmtId="0" fontId="21" fillId="0" borderId="55" xfId="38" applyBorder="1" applyAlignment="1">
      <alignment horizontal="right"/>
    </xf>
    <xf numFmtId="0" fontId="48" fillId="0" borderId="0" xfId="38" applyFont="1" applyAlignment="1">
      <alignment horizontal="center"/>
    </xf>
    <xf numFmtId="0" fontId="46" fillId="0" borderId="24" xfId="38" applyFont="1" applyBorder="1" applyAlignment="1">
      <alignment horizontal="left"/>
    </xf>
    <xf numFmtId="0" fontId="46" fillId="0" borderId="32" xfId="38" applyFont="1" applyBorder="1" applyAlignment="1">
      <alignment horizontal="left"/>
    </xf>
    <xf numFmtId="0" fontId="45" fillId="0" borderId="23" xfId="38" applyFont="1" applyBorder="1" applyAlignment="1">
      <alignment horizontal="center" vertical="center" wrapText="1"/>
    </xf>
    <xf numFmtId="0" fontId="45" fillId="0" borderId="23" xfId="38" applyFont="1" applyBorder="1" applyAlignment="1">
      <alignment horizontal="center"/>
    </xf>
    <xf numFmtId="0" fontId="45" fillId="0" borderId="53" xfId="38" applyFont="1" applyBorder="1" applyAlignment="1">
      <alignment horizontal="center" vertical="center"/>
    </xf>
    <xf numFmtId="0" fontId="45" fillId="0" borderId="52" xfId="38" applyFont="1" applyBorder="1" applyAlignment="1">
      <alignment horizontal="center" vertical="center"/>
    </xf>
    <xf numFmtId="0" fontId="45" fillId="0" borderId="23" xfId="38" applyFont="1" applyBorder="1" applyAlignment="1">
      <alignment horizontal="center" vertical="center"/>
    </xf>
    <xf numFmtId="0" fontId="45" fillId="0" borderId="50" xfId="38" applyFont="1" applyBorder="1" applyAlignment="1">
      <alignment horizontal="center" vertical="center"/>
    </xf>
    <xf numFmtId="0" fontId="45" fillId="0" borderId="51" xfId="38" applyFont="1" applyBorder="1" applyAlignment="1">
      <alignment horizontal="center"/>
    </xf>
    <xf numFmtId="0" fontId="45" fillId="0" borderId="53" xfId="38" applyFont="1" applyBorder="1" applyAlignment="1">
      <alignment horizontal="center" vertical="center" wrapText="1"/>
    </xf>
    <xf numFmtId="0" fontId="45" fillId="0" borderId="54" xfId="38" applyFont="1" applyBorder="1" applyAlignment="1">
      <alignment horizontal="center" vertical="center" wrapText="1"/>
    </xf>
    <xf numFmtId="0" fontId="45" fillId="0" borderId="51" xfId="38" applyFont="1" applyBorder="1" applyAlignment="1">
      <alignment horizontal="center" vertical="center" wrapText="1"/>
    </xf>
    <xf numFmtId="0" fontId="21" fillId="0" borderId="56" xfId="38" applyBorder="1" applyAlignment="1">
      <alignment horizontal="center"/>
    </xf>
    <xf numFmtId="0" fontId="21" fillId="0" borderId="27" xfId="38" applyBorder="1" applyAlignment="1">
      <alignment horizontal="justify" vertical="distributed" wrapText="1"/>
    </xf>
    <xf numFmtId="0" fontId="21" fillId="0" borderId="56" xfId="38" applyBorder="1" applyAlignment="1">
      <alignment horizontal="justify" vertical="distributed" wrapText="1"/>
    </xf>
    <xf numFmtId="0" fontId="21" fillId="0" borderId="31" xfId="38" applyBorder="1" applyAlignment="1">
      <alignment horizontal="justify" vertical="distributed" wrapText="1"/>
    </xf>
    <xf numFmtId="0" fontId="21" fillId="0" borderId="31" xfId="38" applyBorder="1" applyAlignment="1">
      <alignment horizontal="left"/>
    </xf>
    <xf numFmtId="0" fontId="21" fillId="0" borderId="23" xfId="38" applyBorder="1" applyAlignment="1">
      <alignment horizontal="left"/>
    </xf>
    <xf numFmtId="0" fontId="21" fillId="0" borderId="57" xfId="38" applyBorder="1" applyAlignment="1">
      <alignment horizontal="left"/>
    </xf>
    <xf numFmtId="0" fontId="21" fillId="0" borderId="24" xfId="38" applyBorder="1" applyAlignment="1">
      <alignment horizontal="left"/>
    </xf>
    <xf numFmtId="0" fontId="45" fillId="0" borderId="0" xfId="38" applyFont="1" applyBorder="1" applyAlignment="1">
      <alignment horizontal="center" vertical="center" wrapText="1"/>
    </xf>
    <xf numFmtId="0" fontId="45" fillId="0" borderId="24" xfId="38" applyFont="1" applyBorder="1" applyAlignment="1">
      <alignment horizontal="justify" vertical="distributed" wrapText="1"/>
    </xf>
    <xf numFmtId="0" fontId="45" fillId="0" borderId="30" xfId="38" applyFont="1" applyBorder="1" applyAlignment="1">
      <alignment horizontal="justify" vertical="distributed" wrapText="1"/>
    </xf>
    <xf numFmtId="0" fontId="45" fillId="0" borderId="24" xfId="38" applyFont="1" applyBorder="1" applyAlignment="1">
      <alignment horizontal="center" vertical="center"/>
    </xf>
    <xf numFmtId="0" fontId="45" fillId="0" borderId="24" xfId="38" applyFont="1" applyBorder="1" applyAlignment="1">
      <alignment horizontal="center" vertical="center" wrapText="1"/>
    </xf>
    <xf numFmtId="0" fontId="45" fillId="0" borderId="53" xfId="38" applyFont="1" applyBorder="1" applyAlignment="1">
      <alignment horizontal="center"/>
    </xf>
    <xf numFmtId="0" fontId="21" fillId="0" borderId="0" xfId="38" applyFont="1" applyAlignment="1">
      <alignment horizontal="right"/>
    </xf>
    <xf numFmtId="0" fontId="21" fillId="0" borderId="0" xfId="38" applyBorder="1" applyAlignment="1">
      <alignment horizontal="right"/>
    </xf>
    <xf numFmtId="0" fontId="47" fillId="0" borderId="0" xfId="38" applyFont="1" applyAlignment="1">
      <alignment horizontal="center"/>
    </xf>
    <xf numFmtId="0" fontId="48" fillId="0" borderId="0" xfId="38" applyFont="1" applyAlignment="1">
      <alignment horizontal="center" vertical="distributed" wrapText="1"/>
    </xf>
    <xf numFmtId="0" fontId="45" fillId="0" borderId="58" xfId="38" applyFont="1" applyBorder="1" applyAlignment="1">
      <alignment horizontal="center"/>
    </xf>
    <xf numFmtId="0" fontId="45" fillId="0" borderId="0" xfId="38" applyFont="1" applyBorder="1" applyAlignment="1">
      <alignment horizontal="center"/>
    </xf>
    <xf numFmtId="0" fontId="45" fillId="0" borderId="46" xfId="38" applyFont="1" applyBorder="1" applyAlignment="1">
      <alignment horizontal="center" vertical="center" wrapText="1"/>
    </xf>
    <xf numFmtId="0" fontId="45" fillId="0" borderId="0" xfId="38" applyFont="1" applyBorder="1" applyAlignment="1">
      <alignment horizontal="center" vertical="center"/>
    </xf>
    <xf numFmtId="0" fontId="30" fillId="0" borderId="0" xfId="47" applyAlignment="1" applyProtection="1">
      <protection locked="0"/>
    </xf>
    <xf numFmtId="0" fontId="57" fillId="0" borderId="0" xfId="47" applyFont="1" applyAlignment="1" applyProtection="1">
      <alignment horizontal="center" vertical="center"/>
      <protection locked="0"/>
    </xf>
    <xf numFmtId="0" fontId="56" fillId="0" borderId="0" xfId="47" applyFont="1" applyAlignment="1" applyProtection="1">
      <alignment horizontal="center" vertical="center"/>
      <protection locked="0"/>
    </xf>
    <xf numFmtId="0" fontId="54" fillId="0" borderId="72" xfId="47" applyFont="1" applyBorder="1" applyAlignment="1" applyProtection="1">
      <alignment horizontal="center" vertical="center" wrapText="1"/>
      <protection locked="0"/>
    </xf>
    <xf numFmtId="0" fontId="55" fillId="0" borderId="64" xfId="47" applyFont="1" applyBorder="1" applyAlignment="1" applyProtection="1">
      <alignment horizontal="center" vertical="center" wrapText="1"/>
      <protection locked="0"/>
    </xf>
    <xf numFmtId="0" fontId="54" fillId="0" borderId="71" xfId="47" applyFont="1" applyBorder="1" applyAlignment="1" applyProtection="1">
      <alignment horizontal="center" vertical="center" wrapText="1"/>
      <protection locked="0"/>
    </xf>
    <xf numFmtId="0" fontId="54" fillId="0" borderId="68" xfId="47" applyFont="1" applyBorder="1" applyAlignment="1" applyProtection="1">
      <alignment horizontal="center" vertical="center" wrapText="1"/>
      <protection locked="0"/>
    </xf>
    <xf numFmtId="0" fontId="54" fillId="0" borderId="63" xfId="47" applyFont="1" applyBorder="1" applyAlignment="1" applyProtection="1">
      <alignment horizontal="center" vertical="center" wrapText="1"/>
      <protection locked="0"/>
    </xf>
    <xf numFmtId="0" fontId="54" fillId="0" borderId="70" xfId="47" applyFont="1" applyBorder="1" applyAlignment="1" applyProtection="1">
      <alignment horizontal="center" vertical="center" wrapText="1"/>
      <protection locked="0"/>
    </xf>
    <xf numFmtId="0" fontId="54" fillId="0" borderId="28" xfId="47" applyFont="1" applyBorder="1" applyAlignment="1" applyProtection="1">
      <alignment horizontal="center" vertical="center" wrapText="1"/>
      <protection locked="0"/>
    </xf>
    <xf numFmtId="0" fontId="54" fillId="0" borderId="69" xfId="47" applyFont="1" applyBorder="1" applyAlignment="1" applyProtection="1">
      <alignment horizontal="center" vertical="center" wrapText="1"/>
      <protection locked="0"/>
    </xf>
    <xf numFmtId="0" fontId="54" fillId="0" borderId="67" xfId="47" applyFont="1" applyBorder="1" applyAlignment="1" applyProtection="1">
      <alignment horizontal="center" vertical="center" wrapText="1"/>
      <protection locked="0"/>
    </xf>
    <xf numFmtId="0" fontId="60" fillId="0" borderId="73" xfId="48" applyFont="1" applyFill="1" applyBorder="1" applyAlignment="1" applyProtection="1">
      <alignment horizontal="center"/>
    </xf>
    <xf numFmtId="0" fontId="60" fillId="0" borderId="70" xfId="48" applyFont="1" applyFill="1" applyBorder="1" applyAlignment="1" applyProtection="1">
      <alignment horizontal="center"/>
    </xf>
    <xf numFmtId="0" fontId="60" fillId="0" borderId="69" xfId="48" applyFont="1" applyFill="1" applyBorder="1" applyAlignment="1" applyProtection="1">
      <alignment horizontal="center"/>
    </xf>
    <xf numFmtId="0" fontId="60" fillId="0" borderId="75" xfId="48" applyFont="1" applyFill="1" applyBorder="1" applyAlignment="1" applyProtection="1">
      <alignment horizontal="center"/>
    </xf>
    <xf numFmtId="0" fontId="60" fillId="0" borderId="76" xfId="48" applyFont="1" applyFill="1" applyBorder="1" applyAlignment="1" applyProtection="1">
      <alignment horizontal="center"/>
    </xf>
    <xf numFmtId="0" fontId="28" fillId="0" borderId="0" xfId="48" applyFill="1" applyAlignment="1" applyProtection="1">
      <alignment horizontal="left"/>
    </xf>
    <xf numFmtId="0" fontId="59" fillId="0" borderId="0" xfId="48" applyFont="1" applyFill="1" applyBorder="1" applyAlignment="1" applyProtection="1">
      <alignment horizontal="right"/>
    </xf>
    <xf numFmtId="49" fontId="58" fillId="0" borderId="0" xfId="48" applyNumberFormat="1" applyFont="1" applyFill="1" applyBorder="1" applyAlignment="1" applyProtection="1">
      <alignment horizontal="left" vertical="center"/>
    </xf>
    <xf numFmtId="0" fontId="61" fillId="0" borderId="82" xfId="48" applyFont="1" applyFill="1" applyBorder="1" applyAlignment="1" applyProtection="1">
      <alignment horizontal="left" indent="1"/>
      <protection locked="0"/>
    </xf>
    <xf numFmtId="0" fontId="61" fillId="0" borderId="83" xfId="48" applyFont="1" applyFill="1" applyBorder="1" applyAlignment="1" applyProtection="1">
      <alignment horizontal="left" indent="1"/>
      <protection locked="0"/>
    </xf>
    <xf numFmtId="0" fontId="61" fillId="0" borderId="84" xfId="48" applyFont="1" applyFill="1" applyBorder="1" applyAlignment="1" applyProtection="1">
      <alignment horizontal="left" indent="1"/>
      <protection locked="0"/>
    </xf>
    <xf numFmtId="0" fontId="61" fillId="0" borderId="78" xfId="48" applyFont="1" applyFill="1" applyBorder="1" applyAlignment="1" applyProtection="1">
      <alignment horizontal="right" indent="1"/>
      <protection locked="0"/>
    </xf>
    <xf numFmtId="0" fontId="61" fillId="0" borderId="79" xfId="48" applyFont="1" applyFill="1" applyBorder="1" applyAlignment="1" applyProtection="1">
      <alignment horizontal="right" indent="1"/>
      <protection locked="0"/>
    </xf>
    <xf numFmtId="0" fontId="61" fillId="0" borderId="85" xfId="48" applyFont="1" applyFill="1" applyBorder="1" applyAlignment="1" applyProtection="1">
      <alignment horizontal="left" indent="1"/>
      <protection locked="0"/>
    </xf>
    <xf numFmtId="0" fontId="61" fillId="0" borderId="86" xfId="48" applyFont="1" applyFill="1" applyBorder="1" applyAlignment="1" applyProtection="1">
      <alignment horizontal="left" indent="1"/>
      <protection locked="0"/>
    </xf>
    <xf numFmtId="0" fontId="61" fillId="0" borderId="57" xfId="48" applyFont="1" applyFill="1" applyBorder="1" applyAlignment="1" applyProtection="1">
      <alignment horizontal="left" indent="1"/>
      <protection locked="0"/>
    </xf>
    <xf numFmtId="0" fontId="61" fillId="0" borderId="24" xfId="48" applyFont="1" applyFill="1" applyBorder="1" applyAlignment="1" applyProtection="1">
      <alignment horizontal="right" indent="1"/>
      <protection locked="0"/>
    </xf>
    <xf numFmtId="0" fontId="61" fillId="0" borderId="87" xfId="48" applyFont="1" applyFill="1" applyBorder="1" applyAlignment="1" applyProtection="1">
      <alignment horizontal="right" indent="1"/>
      <protection locked="0"/>
    </xf>
    <xf numFmtId="0" fontId="60" fillId="0" borderId="62" xfId="48" applyFont="1" applyFill="1" applyBorder="1" applyAlignment="1" applyProtection="1">
      <alignment horizontal="left" indent="1"/>
    </xf>
    <xf numFmtId="0" fontId="60" fillId="0" borderId="88" xfId="48" applyFont="1" applyFill="1" applyBorder="1" applyAlignment="1" applyProtection="1">
      <alignment horizontal="left" indent="1"/>
    </xf>
    <xf numFmtId="0" fontId="60" fillId="0" borderId="60" xfId="48" applyFont="1" applyFill="1" applyBorder="1" applyAlignment="1" applyProtection="1">
      <alignment horizontal="left" indent="1"/>
    </xf>
    <xf numFmtId="0" fontId="63" fillId="0" borderId="25" xfId="48" applyFont="1" applyFill="1" applyBorder="1" applyAlignment="1" applyProtection="1">
      <alignment horizontal="right" indent="1"/>
    </xf>
    <xf numFmtId="0" fontId="63" fillId="0" borderId="59" xfId="48" applyFont="1" applyFill="1" applyBorder="1" applyAlignment="1" applyProtection="1">
      <alignment horizontal="right" indent="1"/>
    </xf>
    <xf numFmtId="165" fontId="66" fillId="0" borderId="0" xfId="54" applyNumberFormat="1" applyFont="1" applyFill="1" applyBorder="1" applyAlignment="1" applyProtection="1">
      <alignment horizontal="center" vertical="center" wrapText="1"/>
    </xf>
    <xf numFmtId="0" fontId="68" fillId="0" borderId="0" xfId="52" applyFont="1" applyFill="1" applyBorder="1" applyAlignment="1" applyProtection="1">
      <alignment horizontal="right"/>
    </xf>
    <xf numFmtId="0" fontId="69" fillId="0" borderId="0" xfId="52" applyFont="1" applyFill="1" applyBorder="1" applyAlignment="1" applyProtection="1">
      <alignment horizontal="right"/>
    </xf>
    <xf numFmtId="0" fontId="70" fillId="0" borderId="77" xfId="54" applyFont="1" applyFill="1" applyBorder="1" applyAlignment="1">
      <alignment horizontal="center" vertical="center" wrapText="1"/>
    </xf>
    <xf numFmtId="0" fontId="70" fillId="0" borderId="81" xfId="54" applyFont="1" applyFill="1" applyBorder="1" applyAlignment="1">
      <alignment horizontal="center" vertical="center" wrapText="1"/>
    </xf>
    <xf numFmtId="0" fontId="70" fillId="0" borderId="78" xfId="54" applyFont="1" applyFill="1" applyBorder="1" applyAlignment="1">
      <alignment horizontal="center" vertical="center" wrapText="1"/>
    </xf>
    <xf numFmtId="0" fontId="70" fillId="0" borderId="24" xfId="54" applyFont="1" applyFill="1" applyBorder="1" applyAlignment="1">
      <alignment horizontal="center" vertical="center" wrapText="1"/>
    </xf>
    <xf numFmtId="0" fontId="70" fillId="0" borderId="79" xfId="54" applyFont="1" applyFill="1" applyBorder="1" applyAlignment="1">
      <alignment horizontal="center" vertical="center" wrapText="1"/>
    </xf>
    <xf numFmtId="0" fontId="70" fillId="0" borderId="87" xfId="54" applyFont="1" applyFill="1" applyBorder="1" applyAlignment="1">
      <alignment horizontal="center" vertical="center" wrapText="1"/>
    </xf>
    <xf numFmtId="0" fontId="5" fillId="0" borderId="23" xfId="38" applyFont="1" applyBorder="1"/>
    <xf numFmtId="3" fontId="77" fillId="0" borderId="38" xfId="38" applyNumberFormat="1" applyFont="1" applyBorder="1"/>
    <xf numFmtId="3" fontId="77" fillId="0" borderId="39" xfId="38" applyNumberFormat="1" applyFont="1" applyBorder="1"/>
    <xf numFmtId="3" fontId="30" fillId="0" borderId="46" xfId="47" applyNumberFormat="1" applyBorder="1"/>
    <xf numFmtId="3" fontId="30" fillId="0" borderId="32" xfId="47" applyNumberFormat="1" applyBorder="1"/>
    <xf numFmtId="3" fontId="21" fillId="0" borderId="32" xfId="38" applyNumberFormat="1" applyBorder="1"/>
  </cellXfs>
  <cellStyles count="5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49"/>
    <cellStyle name="Ezres 3" xfId="50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7"/>
    <cellStyle name="Normál 5" xfId="51"/>
    <cellStyle name="Normál_  3   _2010.évi állami" xfId="1"/>
    <cellStyle name="Normál_10" xfId="48"/>
    <cellStyle name="Normál_11" xfId="52"/>
    <cellStyle name="Normál_2006.I.févi pénzügyi mérleg" xfId="53"/>
    <cellStyle name="Normál_KVRENMUNKA" xfId="54"/>
    <cellStyle name="Normál_ÖKIADELÖ" xfId="46"/>
    <cellStyle name="Normal_tanusitv" xfId="39"/>
    <cellStyle name="Note" xfId="40"/>
    <cellStyle name="Output" xfId="41"/>
    <cellStyle name="Százalék 2" xfId="55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opLeftCell="C1" zoomScale="120" workbookViewId="0">
      <selection activeCell="L27" sqref="L27"/>
    </sheetView>
  </sheetViews>
  <sheetFormatPr defaultColWidth="9.140625" defaultRowHeight="11.25"/>
  <cols>
    <col min="1" max="1" width="4.85546875" style="260" customWidth="1"/>
    <col min="2" max="2" width="32" style="261" customWidth="1"/>
    <col min="3" max="3" width="8" style="262" customWidth="1"/>
    <col min="4" max="4" width="7.85546875" style="262" bestFit="1" customWidth="1"/>
    <col min="5" max="5" width="7.140625" style="262" customWidth="1"/>
    <col min="6" max="6" width="35.5703125" style="262" customWidth="1"/>
    <col min="7" max="7" width="8.5703125" style="262" customWidth="1"/>
    <col min="8" max="8" width="7.42578125" style="262" customWidth="1"/>
    <col min="9" max="9" width="7.7109375" style="262" customWidth="1"/>
    <col min="10" max="250" width="9.140625" style="263"/>
    <col min="251" max="251" width="4.85546875" style="263" customWidth="1"/>
    <col min="252" max="252" width="32" style="263" customWidth="1"/>
    <col min="253" max="253" width="8" style="263" customWidth="1"/>
    <col min="254" max="254" width="7.85546875" style="263" bestFit="1" customWidth="1"/>
    <col min="255" max="255" width="7.140625" style="263" customWidth="1"/>
    <col min="256" max="256" width="7.85546875" style="263" customWidth="1"/>
    <col min="257" max="257" width="6.140625" style="263" customWidth="1"/>
    <col min="258" max="258" width="7.140625" style="263" customWidth="1"/>
    <col min="259" max="259" width="35" style="263" customWidth="1"/>
    <col min="260" max="260" width="8.5703125" style="263" customWidth="1"/>
    <col min="261" max="261" width="7.42578125" style="263" customWidth="1"/>
    <col min="262" max="262" width="7.7109375" style="263" customWidth="1"/>
    <col min="263" max="263" width="7.85546875" style="263" bestFit="1" customWidth="1"/>
    <col min="264" max="264" width="6.7109375" style="263" customWidth="1"/>
    <col min="265" max="265" width="7.42578125" style="263" customWidth="1"/>
    <col min="266" max="506" width="9.140625" style="263"/>
    <col min="507" max="507" width="4.85546875" style="263" customWidth="1"/>
    <col min="508" max="508" width="32" style="263" customWidth="1"/>
    <col min="509" max="509" width="8" style="263" customWidth="1"/>
    <col min="510" max="510" width="7.85546875" style="263" bestFit="1" customWidth="1"/>
    <col min="511" max="511" width="7.140625" style="263" customWidth="1"/>
    <col min="512" max="512" width="7.85546875" style="263" customWidth="1"/>
    <col min="513" max="513" width="6.140625" style="263" customWidth="1"/>
    <col min="514" max="514" width="7.140625" style="263" customWidth="1"/>
    <col min="515" max="515" width="35" style="263" customWidth="1"/>
    <col min="516" max="516" width="8.5703125" style="263" customWidth="1"/>
    <col min="517" max="517" width="7.42578125" style="263" customWidth="1"/>
    <col min="518" max="518" width="7.7109375" style="263" customWidth="1"/>
    <col min="519" max="519" width="7.85546875" style="263" bestFit="1" customWidth="1"/>
    <col min="520" max="520" width="6.7109375" style="263" customWidth="1"/>
    <col min="521" max="521" width="7.42578125" style="263" customWidth="1"/>
    <col min="522" max="762" width="9.140625" style="263"/>
    <col min="763" max="763" width="4.85546875" style="263" customWidth="1"/>
    <col min="764" max="764" width="32" style="263" customWidth="1"/>
    <col min="765" max="765" width="8" style="263" customWidth="1"/>
    <col min="766" max="766" width="7.85546875" style="263" bestFit="1" customWidth="1"/>
    <col min="767" max="767" width="7.140625" style="263" customWidth="1"/>
    <col min="768" max="768" width="7.85546875" style="263" customWidth="1"/>
    <col min="769" max="769" width="6.140625" style="263" customWidth="1"/>
    <col min="770" max="770" width="7.140625" style="263" customWidth="1"/>
    <col min="771" max="771" width="35" style="263" customWidth="1"/>
    <col min="772" max="772" width="8.5703125" style="263" customWidth="1"/>
    <col min="773" max="773" width="7.42578125" style="263" customWidth="1"/>
    <col min="774" max="774" width="7.7109375" style="263" customWidth="1"/>
    <col min="775" max="775" width="7.85546875" style="263" bestFit="1" customWidth="1"/>
    <col min="776" max="776" width="6.7109375" style="263" customWidth="1"/>
    <col min="777" max="777" width="7.42578125" style="263" customWidth="1"/>
    <col min="778" max="1018" width="9.140625" style="263"/>
    <col min="1019" max="1019" width="4.85546875" style="263" customWidth="1"/>
    <col min="1020" max="1020" width="32" style="263" customWidth="1"/>
    <col min="1021" max="1021" width="8" style="263" customWidth="1"/>
    <col min="1022" max="1022" width="7.85546875" style="263" bestFit="1" customWidth="1"/>
    <col min="1023" max="1023" width="7.140625" style="263" customWidth="1"/>
    <col min="1024" max="1024" width="7.85546875" style="263" customWidth="1"/>
    <col min="1025" max="1025" width="6.140625" style="263" customWidth="1"/>
    <col min="1026" max="1026" width="7.140625" style="263" customWidth="1"/>
    <col min="1027" max="1027" width="35" style="263" customWidth="1"/>
    <col min="1028" max="1028" width="8.5703125" style="263" customWidth="1"/>
    <col min="1029" max="1029" width="7.42578125" style="263" customWidth="1"/>
    <col min="1030" max="1030" width="7.7109375" style="263" customWidth="1"/>
    <col min="1031" max="1031" width="7.85546875" style="263" bestFit="1" customWidth="1"/>
    <col min="1032" max="1032" width="6.7109375" style="263" customWidth="1"/>
    <col min="1033" max="1033" width="7.42578125" style="263" customWidth="1"/>
    <col min="1034" max="1274" width="9.140625" style="263"/>
    <col min="1275" max="1275" width="4.85546875" style="263" customWidth="1"/>
    <col min="1276" max="1276" width="32" style="263" customWidth="1"/>
    <col min="1277" max="1277" width="8" style="263" customWidth="1"/>
    <col min="1278" max="1278" width="7.85546875" style="263" bestFit="1" customWidth="1"/>
    <col min="1279" max="1279" width="7.140625" style="263" customWidth="1"/>
    <col min="1280" max="1280" width="7.85546875" style="263" customWidth="1"/>
    <col min="1281" max="1281" width="6.140625" style="263" customWidth="1"/>
    <col min="1282" max="1282" width="7.140625" style="263" customWidth="1"/>
    <col min="1283" max="1283" width="35" style="263" customWidth="1"/>
    <col min="1284" max="1284" width="8.5703125" style="263" customWidth="1"/>
    <col min="1285" max="1285" width="7.42578125" style="263" customWidth="1"/>
    <col min="1286" max="1286" width="7.7109375" style="263" customWidth="1"/>
    <col min="1287" max="1287" width="7.85546875" style="263" bestFit="1" customWidth="1"/>
    <col min="1288" max="1288" width="6.7109375" style="263" customWidth="1"/>
    <col min="1289" max="1289" width="7.42578125" style="263" customWidth="1"/>
    <col min="1290" max="1530" width="9.140625" style="263"/>
    <col min="1531" max="1531" width="4.85546875" style="263" customWidth="1"/>
    <col min="1532" max="1532" width="32" style="263" customWidth="1"/>
    <col min="1533" max="1533" width="8" style="263" customWidth="1"/>
    <col min="1534" max="1534" width="7.85546875" style="263" bestFit="1" customWidth="1"/>
    <col min="1535" max="1535" width="7.140625" style="263" customWidth="1"/>
    <col min="1536" max="1536" width="7.85546875" style="263" customWidth="1"/>
    <col min="1537" max="1537" width="6.140625" style="263" customWidth="1"/>
    <col min="1538" max="1538" width="7.140625" style="263" customWidth="1"/>
    <col min="1539" max="1539" width="35" style="263" customWidth="1"/>
    <col min="1540" max="1540" width="8.5703125" style="263" customWidth="1"/>
    <col min="1541" max="1541" width="7.42578125" style="263" customWidth="1"/>
    <col min="1542" max="1542" width="7.7109375" style="263" customWidth="1"/>
    <col min="1543" max="1543" width="7.85546875" style="263" bestFit="1" customWidth="1"/>
    <col min="1544" max="1544" width="6.7109375" style="263" customWidth="1"/>
    <col min="1545" max="1545" width="7.42578125" style="263" customWidth="1"/>
    <col min="1546" max="1786" width="9.140625" style="263"/>
    <col min="1787" max="1787" width="4.85546875" style="263" customWidth="1"/>
    <col min="1788" max="1788" width="32" style="263" customWidth="1"/>
    <col min="1789" max="1789" width="8" style="263" customWidth="1"/>
    <col min="1790" max="1790" width="7.85546875" style="263" bestFit="1" customWidth="1"/>
    <col min="1791" max="1791" width="7.140625" style="263" customWidth="1"/>
    <col min="1792" max="1792" width="7.85546875" style="263" customWidth="1"/>
    <col min="1793" max="1793" width="6.140625" style="263" customWidth="1"/>
    <col min="1794" max="1794" width="7.140625" style="263" customWidth="1"/>
    <col min="1795" max="1795" width="35" style="263" customWidth="1"/>
    <col min="1796" max="1796" width="8.5703125" style="263" customWidth="1"/>
    <col min="1797" max="1797" width="7.42578125" style="263" customWidth="1"/>
    <col min="1798" max="1798" width="7.7109375" style="263" customWidth="1"/>
    <col min="1799" max="1799" width="7.85546875" style="263" bestFit="1" customWidth="1"/>
    <col min="1800" max="1800" width="6.7109375" style="263" customWidth="1"/>
    <col min="1801" max="1801" width="7.42578125" style="263" customWidth="1"/>
    <col min="1802" max="2042" width="9.140625" style="263"/>
    <col min="2043" max="2043" width="4.85546875" style="263" customWidth="1"/>
    <col min="2044" max="2044" width="32" style="263" customWidth="1"/>
    <col min="2045" max="2045" width="8" style="263" customWidth="1"/>
    <col min="2046" max="2046" width="7.85546875" style="263" bestFit="1" customWidth="1"/>
    <col min="2047" max="2047" width="7.140625" style="263" customWidth="1"/>
    <col min="2048" max="2048" width="7.85546875" style="263" customWidth="1"/>
    <col min="2049" max="2049" width="6.140625" style="263" customWidth="1"/>
    <col min="2050" max="2050" width="7.140625" style="263" customWidth="1"/>
    <col min="2051" max="2051" width="35" style="263" customWidth="1"/>
    <col min="2052" max="2052" width="8.5703125" style="263" customWidth="1"/>
    <col min="2053" max="2053" width="7.42578125" style="263" customWidth="1"/>
    <col min="2054" max="2054" width="7.7109375" style="263" customWidth="1"/>
    <col min="2055" max="2055" width="7.85546875" style="263" bestFit="1" customWidth="1"/>
    <col min="2056" max="2056" width="6.7109375" style="263" customWidth="1"/>
    <col min="2057" max="2057" width="7.42578125" style="263" customWidth="1"/>
    <col min="2058" max="2298" width="9.140625" style="263"/>
    <col min="2299" max="2299" width="4.85546875" style="263" customWidth="1"/>
    <col min="2300" max="2300" width="32" style="263" customWidth="1"/>
    <col min="2301" max="2301" width="8" style="263" customWidth="1"/>
    <col min="2302" max="2302" width="7.85546875" style="263" bestFit="1" customWidth="1"/>
    <col min="2303" max="2303" width="7.140625" style="263" customWidth="1"/>
    <col min="2304" max="2304" width="7.85546875" style="263" customWidth="1"/>
    <col min="2305" max="2305" width="6.140625" style="263" customWidth="1"/>
    <col min="2306" max="2306" width="7.140625" style="263" customWidth="1"/>
    <col min="2307" max="2307" width="35" style="263" customWidth="1"/>
    <col min="2308" max="2308" width="8.5703125" style="263" customWidth="1"/>
    <col min="2309" max="2309" width="7.42578125" style="263" customWidth="1"/>
    <col min="2310" max="2310" width="7.7109375" style="263" customWidth="1"/>
    <col min="2311" max="2311" width="7.85546875" style="263" bestFit="1" customWidth="1"/>
    <col min="2312" max="2312" width="6.7109375" style="263" customWidth="1"/>
    <col min="2313" max="2313" width="7.42578125" style="263" customWidth="1"/>
    <col min="2314" max="2554" width="9.140625" style="263"/>
    <col min="2555" max="2555" width="4.85546875" style="263" customWidth="1"/>
    <col min="2556" max="2556" width="32" style="263" customWidth="1"/>
    <col min="2557" max="2557" width="8" style="263" customWidth="1"/>
    <col min="2558" max="2558" width="7.85546875" style="263" bestFit="1" customWidth="1"/>
    <col min="2559" max="2559" width="7.140625" style="263" customWidth="1"/>
    <col min="2560" max="2560" width="7.85546875" style="263" customWidth="1"/>
    <col min="2561" max="2561" width="6.140625" style="263" customWidth="1"/>
    <col min="2562" max="2562" width="7.140625" style="263" customWidth="1"/>
    <col min="2563" max="2563" width="35" style="263" customWidth="1"/>
    <col min="2564" max="2564" width="8.5703125" style="263" customWidth="1"/>
    <col min="2565" max="2565" width="7.42578125" style="263" customWidth="1"/>
    <col min="2566" max="2566" width="7.7109375" style="263" customWidth="1"/>
    <col min="2567" max="2567" width="7.85546875" style="263" bestFit="1" customWidth="1"/>
    <col min="2568" max="2568" width="6.7109375" style="263" customWidth="1"/>
    <col min="2569" max="2569" width="7.42578125" style="263" customWidth="1"/>
    <col min="2570" max="2810" width="9.140625" style="263"/>
    <col min="2811" max="2811" width="4.85546875" style="263" customWidth="1"/>
    <col min="2812" max="2812" width="32" style="263" customWidth="1"/>
    <col min="2813" max="2813" width="8" style="263" customWidth="1"/>
    <col min="2814" max="2814" width="7.85546875" style="263" bestFit="1" customWidth="1"/>
    <col min="2815" max="2815" width="7.140625" style="263" customWidth="1"/>
    <col min="2816" max="2816" width="7.85546875" style="263" customWidth="1"/>
    <col min="2817" max="2817" width="6.140625" style="263" customWidth="1"/>
    <col min="2818" max="2818" width="7.140625" style="263" customWidth="1"/>
    <col min="2819" max="2819" width="35" style="263" customWidth="1"/>
    <col min="2820" max="2820" width="8.5703125" style="263" customWidth="1"/>
    <col min="2821" max="2821" width="7.42578125" style="263" customWidth="1"/>
    <col min="2822" max="2822" width="7.7109375" style="263" customWidth="1"/>
    <col min="2823" max="2823" width="7.85546875" style="263" bestFit="1" customWidth="1"/>
    <col min="2824" max="2824" width="6.7109375" style="263" customWidth="1"/>
    <col min="2825" max="2825" width="7.42578125" style="263" customWidth="1"/>
    <col min="2826" max="3066" width="9.140625" style="263"/>
    <col min="3067" max="3067" width="4.85546875" style="263" customWidth="1"/>
    <col min="3068" max="3068" width="32" style="263" customWidth="1"/>
    <col min="3069" max="3069" width="8" style="263" customWidth="1"/>
    <col min="3070" max="3070" width="7.85546875" style="263" bestFit="1" customWidth="1"/>
    <col min="3071" max="3071" width="7.140625" style="263" customWidth="1"/>
    <col min="3072" max="3072" width="7.85546875" style="263" customWidth="1"/>
    <col min="3073" max="3073" width="6.140625" style="263" customWidth="1"/>
    <col min="3074" max="3074" width="7.140625" style="263" customWidth="1"/>
    <col min="3075" max="3075" width="35" style="263" customWidth="1"/>
    <col min="3076" max="3076" width="8.5703125" style="263" customWidth="1"/>
    <col min="3077" max="3077" width="7.42578125" style="263" customWidth="1"/>
    <col min="3078" max="3078" width="7.7109375" style="263" customWidth="1"/>
    <col min="3079" max="3079" width="7.85546875" style="263" bestFit="1" customWidth="1"/>
    <col min="3080" max="3080" width="6.7109375" style="263" customWidth="1"/>
    <col min="3081" max="3081" width="7.42578125" style="263" customWidth="1"/>
    <col min="3082" max="3322" width="9.140625" style="263"/>
    <col min="3323" max="3323" width="4.85546875" style="263" customWidth="1"/>
    <col min="3324" max="3324" width="32" style="263" customWidth="1"/>
    <col min="3325" max="3325" width="8" style="263" customWidth="1"/>
    <col min="3326" max="3326" width="7.85546875" style="263" bestFit="1" customWidth="1"/>
    <col min="3327" max="3327" width="7.140625" style="263" customWidth="1"/>
    <col min="3328" max="3328" width="7.85546875" style="263" customWidth="1"/>
    <col min="3329" max="3329" width="6.140625" style="263" customWidth="1"/>
    <col min="3330" max="3330" width="7.140625" style="263" customWidth="1"/>
    <col min="3331" max="3331" width="35" style="263" customWidth="1"/>
    <col min="3332" max="3332" width="8.5703125" style="263" customWidth="1"/>
    <col min="3333" max="3333" width="7.42578125" style="263" customWidth="1"/>
    <col min="3334" max="3334" width="7.7109375" style="263" customWidth="1"/>
    <col min="3335" max="3335" width="7.85546875" style="263" bestFit="1" customWidth="1"/>
    <col min="3336" max="3336" width="6.7109375" style="263" customWidth="1"/>
    <col min="3337" max="3337" width="7.42578125" style="263" customWidth="1"/>
    <col min="3338" max="3578" width="9.140625" style="263"/>
    <col min="3579" max="3579" width="4.85546875" style="263" customWidth="1"/>
    <col min="3580" max="3580" width="32" style="263" customWidth="1"/>
    <col min="3581" max="3581" width="8" style="263" customWidth="1"/>
    <col min="3582" max="3582" width="7.85546875" style="263" bestFit="1" customWidth="1"/>
    <col min="3583" max="3583" width="7.140625" style="263" customWidth="1"/>
    <col min="3584" max="3584" width="7.85546875" style="263" customWidth="1"/>
    <col min="3585" max="3585" width="6.140625" style="263" customWidth="1"/>
    <col min="3586" max="3586" width="7.140625" style="263" customWidth="1"/>
    <col min="3587" max="3587" width="35" style="263" customWidth="1"/>
    <col min="3588" max="3588" width="8.5703125" style="263" customWidth="1"/>
    <col min="3589" max="3589" width="7.42578125" style="263" customWidth="1"/>
    <col min="3590" max="3590" width="7.7109375" style="263" customWidth="1"/>
    <col min="3591" max="3591" width="7.85546875" style="263" bestFit="1" customWidth="1"/>
    <col min="3592" max="3592" width="6.7109375" style="263" customWidth="1"/>
    <col min="3593" max="3593" width="7.42578125" style="263" customWidth="1"/>
    <col min="3594" max="3834" width="9.140625" style="263"/>
    <col min="3835" max="3835" width="4.85546875" style="263" customWidth="1"/>
    <col min="3836" max="3836" width="32" style="263" customWidth="1"/>
    <col min="3837" max="3837" width="8" style="263" customWidth="1"/>
    <col min="3838" max="3838" width="7.85546875" style="263" bestFit="1" customWidth="1"/>
    <col min="3839" max="3839" width="7.140625" style="263" customWidth="1"/>
    <col min="3840" max="3840" width="7.85546875" style="263" customWidth="1"/>
    <col min="3841" max="3841" width="6.140625" style="263" customWidth="1"/>
    <col min="3842" max="3842" width="7.140625" style="263" customWidth="1"/>
    <col min="3843" max="3843" width="35" style="263" customWidth="1"/>
    <col min="3844" max="3844" width="8.5703125" style="263" customWidth="1"/>
    <col min="3845" max="3845" width="7.42578125" style="263" customWidth="1"/>
    <col min="3846" max="3846" width="7.7109375" style="263" customWidth="1"/>
    <col min="3847" max="3847" width="7.85546875" style="263" bestFit="1" customWidth="1"/>
    <col min="3848" max="3848" width="6.7109375" style="263" customWidth="1"/>
    <col min="3849" max="3849" width="7.42578125" style="263" customWidth="1"/>
    <col min="3850" max="4090" width="9.140625" style="263"/>
    <col min="4091" max="4091" width="4.85546875" style="263" customWidth="1"/>
    <col min="4092" max="4092" width="32" style="263" customWidth="1"/>
    <col min="4093" max="4093" width="8" style="263" customWidth="1"/>
    <col min="4094" max="4094" width="7.85546875" style="263" bestFit="1" customWidth="1"/>
    <col min="4095" max="4095" width="7.140625" style="263" customWidth="1"/>
    <col min="4096" max="4096" width="7.85546875" style="263" customWidth="1"/>
    <col min="4097" max="4097" width="6.140625" style="263" customWidth="1"/>
    <col min="4098" max="4098" width="7.140625" style="263" customWidth="1"/>
    <col min="4099" max="4099" width="35" style="263" customWidth="1"/>
    <col min="4100" max="4100" width="8.5703125" style="263" customWidth="1"/>
    <col min="4101" max="4101" width="7.42578125" style="263" customWidth="1"/>
    <col min="4102" max="4102" width="7.7109375" style="263" customWidth="1"/>
    <col min="4103" max="4103" width="7.85546875" style="263" bestFit="1" customWidth="1"/>
    <col min="4104" max="4104" width="6.7109375" style="263" customWidth="1"/>
    <col min="4105" max="4105" width="7.42578125" style="263" customWidth="1"/>
    <col min="4106" max="4346" width="9.140625" style="263"/>
    <col min="4347" max="4347" width="4.85546875" style="263" customWidth="1"/>
    <col min="4348" max="4348" width="32" style="263" customWidth="1"/>
    <col min="4349" max="4349" width="8" style="263" customWidth="1"/>
    <col min="4350" max="4350" width="7.85546875" style="263" bestFit="1" customWidth="1"/>
    <col min="4351" max="4351" width="7.140625" style="263" customWidth="1"/>
    <col min="4352" max="4352" width="7.85546875" style="263" customWidth="1"/>
    <col min="4353" max="4353" width="6.140625" style="263" customWidth="1"/>
    <col min="4354" max="4354" width="7.140625" style="263" customWidth="1"/>
    <col min="4355" max="4355" width="35" style="263" customWidth="1"/>
    <col min="4356" max="4356" width="8.5703125" style="263" customWidth="1"/>
    <col min="4357" max="4357" width="7.42578125" style="263" customWidth="1"/>
    <col min="4358" max="4358" width="7.7109375" style="263" customWidth="1"/>
    <col min="4359" max="4359" width="7.85546875" style="263" bestFit="1" customWidth="1"/>
    <col min="4360" max="4360" width="6.7109375" style="263" customWidth="1"/>
    <col min="4361" max="4361" width="7.42578125" style="263" customWidth="1"/>
    <col min="4362" max="4602" width="9.140625" style="263"/>
    <col min="4603" max="4603" width="4.85546875" style="263" customWidth="1"/>
    <col min="4604" max="4604" width="32" style="263" customWidth="1"/>
    <col min="4605" max="4605" width="8" style="263" customWidth="1"/>
    <col min="4606" max="4606" width="7.85546875" style="263" bestFit="1" customWidth="1"/>
    <col min="4607" max="4607" width="7.140625" style="263" customWidth="1"/>
    <col min="4608" max="4608" width="7.85546875" style="263" customWidth="1"/>
    <col min="4609" max="4609" width="6.140625" style="263" customWidth="1"/>
    <col min="4610" max="4610" width="7.140625" style="263" customWidth="1"/>
    <col min="4611" max="4611" width="35" style="263" customWidth="1"/>
    <col min="4612" max="4612" width="8.5703125" style="263" customWidth="1"/>
    <col min="4613" max="4613" width="7.42578125" style="263" customWidth="1"/>
    <col min="4614" max="4614" width="7.7109375" style="263" customWidth="1"/>
    <col min="4615" max="4615" width="7.85546875" style="263" bestFit="1" customWidth="1"/>
    <col min="4616" max="4616" width="6.7109375" style="263" customWidth="1"/>
    <col min="4617" max="4617" width="7.42578125" style="263" customWidth="1"/>
    <col min="4618" max="4858" width="9.140625" style="263"/>
    <col min="4859" max="4859" width="4.85546875" style="263" customWidth="1"/>
    <col min="4860" max="4860" width="32" style="263" customWidth="1"/>
    <col min="4861" max="4861" width="8" style="263" customWidth="1"/>
    <col min="4862" max="4862" width="7.85546875" style="263" bestFit="1" customWidth="1"/>
    <col min="4863" max="4863" width="7.140625" style="263" customWidth="1"/>
    <col min="4864" max="4864" width="7.85546875" style="263" customWidth="1"/>
    <col min="4865" max="4865" width="6.140625" style="263" customWidth="1"/>
    <col min="4866" max="4866" width="7.140625" style="263" customWidth="1"/>
    <col min="4867" max="4867" width="35" style="263" customWidth="1"/>
    <col min="4868" max="4868" width="8.5703125" style="263" customWidth="1"/>
    <col min="4869" max="4869" width="7.42578125" style="263" customWidth="1"/>
    <col min="4870" max="4870" width="7.7109375" style="263" customWidth="1"/>
    <col min="4871" max="4871" width="7.85546875" style="263" bestFit="1" customWidth="1"/>
    <col min="4872" max="4872" width="6.7109375" style="263" customWidth="1"/>
    <col min="4873" max="4873" width="7.42578125" style="263" customWidth="1"/>
    <col min="4874" max="5114" width="9.140625" style="263"/>
    <col min="5115" max="5115" width="4.85546875" style="263" customWidth="1"/>
    <col min="5116" max="5116" width="32" style="263" customWidth="1"/>
    <col min="5117" max="5117" width="8" style="263" customWidth="1"/>
    <col min="5118" max="5118" width="7.85546875" style="263" bestFit="1" customWidth="1"/>
    <col min="5119" max="5119" width="7.140625" style="263" customWidth="1"/>
    <col min="5120" max="5120" width="7.85546875" style="263" customWidth="1"/>
    <col min="5121" max="5121" width="6.140625" style="263" customWidth="1"/>
    <col min="5122" max="5122" width="7.140625" style="263" customWidth="1"/>
    <col min="5123" max="5123" width="35" style="263" customWidth="1"/>
    <col min="5124" max="5124" width="8.5703125" style="263" customWidth="1"/>
    <col min="5125" max="5125" width="7.42578125" style="263" customWidth="1"/>
    <col min="5126" max="5126" width="7.7109375" style="263" customWidth="1"/>
    <col min="5127" max="5127" width="7.85546875" style="263" bestFit="1" customWidth="1"/>
    <col min="5128" max="5128" width="6.7109375" style="263" customWidth="1"/>
    <col min="5129" max="5129" width="7.42578125" style="263" customWidth="1"/>
    <col min="5130" max="5370" width="9.140625" style="263"/>
    <col min="5371" max="5371" width="4.85546875" style="263" customWidth="1"/>
    <col min="5372" max="5372" width="32" style="263" customWidth="1"/>
    <col min="5373" max="5373" width="8" style="263" customWidth="1"/>
    <col min="5374" max="5374" width="7.85546875" style="263" bestFit="1" customWidth="1"/>
    <col min="5375" max="5375" width="7.140625" style="263" customWidth="1"/>
    <col min="5376" max="5376" width="7.85546875" style="263" customWidth="1"/>
    <col min="5377" max="5377" width="6.140625" style="263" customWidth="1"/>
    <col min="5378" max="5378" width="7.140625" style="263" customWidth="1"/>
    <col min="5379" max="5379" width="35" style="263" customWidth="1"/>
    <col min="5380" max="5380" width="8.5703125" style="263" customWidth="1"/>
    <col min="5381" max="5381" width="7.42578125" style="263" customWidth="1"/>
    <col min="5382" max="5382" width="7.7109375" style="263" customWidth="1"/>
    <col min="5383" max="5383" width="7.85546875" style="263" bestFit="1" customWidth="1"/>
    <col min="5384" max="5384" width="6.7109375" style="263" customWidth="1"/>
    <col min="5385" max="5385" width="7.42578125" style="263" customWidth="1"/>
    <col min="5386" max="5626" width="9.140625" style="263"/>
    <col min="5627" max="5627" width="4.85546875" style="263" customWidth="1"/>
    <col min="5628" max="5628" width="32" style="263" customWidth="1"/>
    <col min="5629" max="5629" width="8" style="263" customWidth="1"/>
    <col min="5630" max="5630" width="7.85546875" style="263" bestFit="1" customWidth="1"/>
    <col min="5631" max="5631" width="7.140625" style="263" customWidth="1"/>
    <col min="5632" max="5632" width="7.85546875" style="263" customWidth="1"/>
    <col min="5633" max="5633" width="6.140625" style="263" customWidth="1"/>
    <col min="5634" max="5634" width="7.140625" style="263" customWidth="1"/>
    <col min="5635" max="5635" width="35" style="263" customWidth="1"/>
    <col min="5636" max="5636" width="8.5703125" style="263" customWidth="1"/>
    <col min="5637" max="5637" width="7.42578125" style="263" customWidth="1"/>
    <col min="5638" max="5638" width="7.7109375" style="263" customWidth="1"/>
    <col min="5639" max="5639" width="7.85546875" style="263" bestFit="1" customWidth="1"/>
    <col min="5640" max="5640" width="6.7109375" style="263" customWidth="1"/>
    <col min="5641" max="5641" width="7.42578125" style="263" customWidth="1"/>
    <col min="5642" max="5882" width="9.140625" style="263"/>
    <col min="5883" max="5883" width="4.85546875" style="263" customWidth="1"/>
    <col min="5884" max="5884" width="32" style="263" customWidth="1"/>
    <col min="5885" max="5885" width="8" style="263" customWidth="1"/>
    <col min="5886" max="5886" width="7.85546875" style="263" bestFit="1" customWidth="1"/>
    <col min="5887" max="5887" width="7.140625" style="263" customWidth="1"/>
    <col min="5888" max="5888" width="7.85546875" style="263" customWidth="1"/>
    <col min="5889" max="5889" width="6.140625" style="263" customWidth="1"/>
    <col min="5890" max="5890" width="7.140625" style="263" customWidth="1"/>
    <col min="5891" max="5891" width="35" style="263" customWidth="1"/>
    <col min="5892" max="5892" width="8.5703125" style="263" customWidth="1"/>
    <col min="5893" max="5893" width="7.42578125" style="263" customWidth="1"/>
    <col min="5894" max="5894" width="7.7109375" style="263" customWidth="1"/>
    <col min="5895" max="5895" width="7.85546875" style="263" bestFit="1" customWidth="1"/>
    <col min="5896" max="5896" width="6.7109375" style="263" customWidth="1"/>
    <col min="5897" max="5897" width="7.42578125" style="263" customWidth="1"/>
    <col min="5898" max="6138" width="9.140625" style="263"/>
    <col min="6139" max="6139" width="4.85546875" style="263" customWidth="1"/>
    <col min="6140" max="6140" width="32" style="263" customWidth="1"/>
    <col min="6141" max="6141" width="8" style="263" customWidth="1"/>
    <col min="6142" max="6142" width="7.85546875" style="263" bestFit="1" customWidth="1"/>
    <col min="6143" max="6143" width="7.140625" style="263" customWidth="1"/>
    <col min="6144" max="6144" width="7.85546875" style="263" customWidth="1"/>
    <col min="6145" max="6145" width="6.140625" style="263" customWidth="1"/>
    <col min="6146" max="6146" width="7.140625" style="263" customWidth="1"/>
    <col min="6147" max="6147" width="35" style="263" customWidth="1"/>
    <col min="6148" max="6148" width="8.5703125" style="263" customWidth="1"/>
    <col min="6149" max="6149" width="7.42578125" style="263" customWidth="1"/>
    <col min="6150" max="6150" width="7.7109375" style="263" customWidth="1"/>
    <col min="6151" max="6151" width="7.85546875" style="263" bestFit="1" customWidth="1"/>
    <col min="6152" max="6152" width="6.7109375" style="263" customWidth="1"/>
    <col min="6153" max="6153" width="7.42578125" style="263" customWidth="1"/>
    <col min="6154" max="6394" width="9.140625" style="263"/>
    <col min="6395" max="6395" width="4.85546875" style="263" customWidth="1"/>
    <col min="6396" max="6396" width="32" style="263" customWidth="1"/>
    <col min="6397" max="6397" width="8" style="263" customWidth="1"/>
    <col min="6398" max="6398" width="7.85546875" style="263" bestFit="1" customWidth="1"/>
    <col min="6399" max="6399" width="7.140625" style="263" customWidth="1"/>
    <col min="6400" max="6400" width="7.85546875" style="263" customWidth="1"/>
    <col min="6401" max="6401" width="6.140625" style="263" customWidth="1"/>
    <col min="6402" max="6402" width="7.140625" style="263" customWidth="1"/>
    <col min="6403" max="6403" width="35" style="263" customWidth="1"/>
    <col min="6404" max="6404" width="8.5703125" style="263" customWidth="1"/>
    <col min="6405" max="6405" width="7.42578125" style="263" customWidth="1"/>
    <col min="6406" max="6406" width="7.7109375" style="263" customWidth="1"/>
    <col min="6407" max="6407" width="7.85546875" style="263" bestFit="1" customWidth="1"/>
    <col min="6408" max="6408" width="6.7109375" style="263" customWidth="1"/>
    <col min="6409" max="6409" width="7.42578125" style="263" customWidth="1"/>
    <col min="6410" max="6650" width="9.140625" style="263"/>
    <col min="6651" max="6651" width="4.85546875" style="263" customWidth="1"/>
    <col min="6652" max="6652" width="32" style="263" customWidth="1"/>
    <col min="6653" max="6653" width="8" style="263" customWidth="1"/>
    <col min="6654" max="6654" width="7.85546875" style="263" bestFit="1" customWidth="1"/>
    <col min="6655" max="6655" width="7.140625" style="263" customWidth="1"/>
    <col min="6656" max="6656" width="7.85546875" style="263" customWidth="1"/>
    <col min="6657" max="6657" width="6.140625" style="263" customWidth="1"/>
    <col min="6658" max="6658" width="7.140625" style="263" customWidth="1"/>
    <col min="6659" max="6659" width="35" style="263" customWidth="1"/>
    <col min="6660" max="6660" width="8.5703125" style="263" customWidth="1"/>
    <col min="6661" max="6661" width="7.42578125" style="263" customWidth="1"/>
    <col min="6662" max="6662" width="7.7109375" style="263" customWidth="1"/>
    <col min="6663" max="6663" width="7.85546875" style="263" bestFit="1" customWidth="1"/>
    <col min="6664" max="6664" width="6.7109375" style="263" customWidth="1"/>
    <col min="6665" max="6665" width="7.42578125" style="263" customWidth="1"/>
    <col min="6666" max="6906" width="9.140625" style="263"/>
    <col min="6907" max="6907" width="4.85546875" style="263" customWidth="1"/>
    <col min="6908" max="6908" width="32" style="263" customWidth="1"/>
    <col min="6909" max="6909" width="8" style="263" customWidth="1"/>
    <col min="6910" max="6910" width="7.85546875" style="263" bestFit="1" customWidth="1"/>
    <col min="6911" max="6911" width="7.140625" style="263" customWidth="1"/>
    <col min="6912" max="6912" width="7.85546875" style="263" customWidth="1"/>
    <col min="6913" max="6913" width="6.140625" style="263" customWidth="1"/>
    <col min="6914" max="6914" width="7.140625" style="263" customWidth="1"/>
    <col min="6915" max="6915" width="35" style="263" customWidth="1"/>
    <col min="6916" max="6916" width="8.5703125" style="263" customWidth="1"/>
    <col min="6917" max="6917" width="7.42578125" style="263" customWidth="1"/>
    <col min="6918" max="6918" width="7.7109375" style="263" customWidth="1"/>
    <col min="6919" max="6919" width="7.85546875" style="263" bestFit="1" customWidth="1"/>
    <col min="6920" max="6920" width="6.7109375" style="263" customWidth="1"/>
    <col min="6921" max="6921" width="7.42578125" style="263" customWidth="1"/>
    <col min="6922" max="7162" width="9.140625" style="263"/>
    <col min="7163" max="7163" width="4.85546875" style="263" customWidth="1"/>
    <col min="7164" max="7164" width="32" style="263" customWidth="1"/>
    <col min="7165" max="7165" width="8" style="263" customWidth="1"/>
    <col min="7166" max="7166" width="7.85546875" style="263" bestFit="1" customWidth="1"/>
    <col min="7167" max="7167" width="7.140625" style="263" customWidth="1"/>
    <col min="7168" max="7168" width="7.85546875" style="263" customWidth="1"/>
    <col min="7169" max="7169" width="6.140625" style="263" customWidth="1"/>
    <col min="7170" max="7170" width="7.140625" style="263" customWidth="1"/>
    <col min="7171" max="7171" width="35" style="263" customWidth="1"/>
    <col min="7172" max="7172" width="8.5703125" style="263" customWidth="1"/>
    <col min="7173" max="7173" width="7.42578125" style="263" customWidth="1"/>
    <col min="7174" max="7174" width="7.7109375" style="263" customWidth="1"/>
    <col min="7175" max="7175" width="7.85546875" style="263" bestFit="1" customWidth="1"/>
    <col min="7176" max="7176" width="6.7109375" style="263" customWidth="1"/>
    <col min="7177" max="7177" width="7.42578125" style="263" customWidth="1"/>
    <col min="7178" max="7418" width="9.140625" style="263"/>
    <col min="7419" max="7419" width="4.85546875" style="263" customWidth="1"/>
    <col min="7420" max="7420" width="32" style="263" customWidth="1"/>
    <col min="7421" max="7421" width="8" style="263" customWidth="1"/>
    <col min="7422" max="7422" width="7.85546875" style="263" bestFit="1" customWidth="1"/>
    <col min="7423" max="7423" width="7.140625" style="263" customWidth="1"/>
    <col min="7424" max="7424" width="7.85546875" style="263" customWidth="1"/>
    <col min="7425" max="7425" width="6.140625" style="263" customWidth="1"/>
    <col min="7426" max="7426" width="7.140625" style="263" customWidth="1"/>
    <col min="7427" max="7427" width="35" style="263" customWidth="1"/>
    <col min="7428" max="7428" width="8.5703125" style="263" customWidth="1"/>
    <col min="7429" max="7429" width="7.42578125" style="263" customWidth="1"/>
    <col min="7430" max="7430" width="7.7109375" style="263" customWidth="1"/>
    <col min="7431" max="7431" width="7.85546875" style="263" bestFit="1" customWidth="1"/>
    <col min="7432" max="7432" width="6.7109375" style="263" customWidth="1"/>
    <col min="7433" max="7433" width="7.42578125" style="263" customWidth="1"/>
    <col min="7434" max="7674" width="9.140625" style="263"/>
    <col min="7675" max="7675" width="4.85546875" style="263" customWidth="1"/>
    <col min="7676" max="7676" width="32" style="263" customWidth="1"/>
    <col min="7677" max="7677" width="8" style="263" customWidth="1"/>
    <col min="7678" max="7678" width="7.85546875" style="263" bestFit="1" customWidth="1"/>
    <col min="7679" max="7679" width="7.140625" style="263" customWidth="1"/>
    <col min="7680" max="7680" width="7.85546875" style="263" customWidth="1"/>
    <col min="7681" max="7681" width="6.140625" style="263" customWidth="1"/>
    <col min="7682" max="7682" width="7.140625" style="263" customWidth="1"/>
    <col min="7683" max="7683" width="35" style="263" customWidth="1"/>
    <col min="7684" max="7684" width="8.5703125" style="263" customWidth="1"/>
    <col min="7685" max="7685" width="7.42578125" style="263" customWidth="1"/>
    <col min="7686" max="7686" width="7.7109375" style="263" customWidth="1"/>
    <col min="7687" max="7687" width="7.85546875" style="263" bestFit="1" customWidth="1"/>
    <col min="7688" max="7688" width="6.7109375" style="263" customWidth="1"/>
    <col min="7689" max="7689" width="7.42578125" style="263" customWidth="1"/>
    <col min="7690" max="7930" width="9.140625" style="263"/>
    <col min="7931" max="7931" width="4.85546875" style="263" customWidth="1"/>
    <col min="7932" max="7932" width="32" style="263" customWidth="1"/>
    <col min="7933" max="7933" width="8" style="263" customWidth="1"/>
    <col min="7934" max="7934" width="7.85546875" style="263" bestFit="1" customWidth="1"/>
    <col min="7935" max="7935" width="7.140625" style="263" customWidth="1"/>
    <col min="7936" max="7936" width="7.85546875" style="263" customWidth="1"/>
    <col min="7937" max="7937" width="6.140625" style="263" customWidth="1"/>
    <col min="7938" max="7938" width="7.140625" style="263" customWidth="1"/>
    <col min="7939" max="7939" width="35" style="263" customWidth="1"/>
    <col min="7940" max="7940" width="8.5703125" style="263" customWidth="1"/>
    <col min="7941" max="7941" width="7.42578125" style="263" customWidth="1"/>
    <col min="7942" max="7942" width="7.7109375" style="263" customWidth="1"/>
    <col min="7943" max="7943" width="7.85546875" style="263" bestFit="1" customWidth="1"/>
    <col min="7944" max="7944" width="6.7109375" style="263" customWidth="1"/>
    <col min="7945" max="7945" width="7.42578125" style="263" customWidth="1"/>
    <col min="7946" max="8186" width="9.140625" style="263"/>
    <col min="8187" max="8187" width="4.85546875" style="263" customWidth="1"/>
    <col min="8188" max="8188" width="32" style="263" customWidth="1"/>
    <col min="8189" max="8189" width="8" style="263" customWidth="1"/>
    <col min="8190" max="8190" width="7.85546875" style="263" bestFit="1" customWidth="1"/>
    <col min="8191" max="8191" width="7.140625" style="263" customWidth="1"/>
    <col min="8192" max="8192" width="7.85546875" style="263" customWidth="1"/>
    <col min="8193" max="8193" width="6.140625" style="263" customWidth="1"/>
    <col min="8194" max="8194" width="7.140625" style="263" customWidth="1"/>
    <col min="8195" max="8195" width="35" style="263" customWidth="1"/>
    <col min="8196" max="8196" width="8.5703125" style="263" customWidth="1"/>
    <col min="8197" max="8197" width="7.42578125" style="263" customWidth="1"/>
    <col min="8198" max="8198" width="7.7109375" style="263" customWidth="1"/>
    <col min="8199" max="8199" width="7.85546875" style="263" bestFit="1" customWidth="1"/>
    <col min="8200" max="8200" width="6.7109375" style="263" customWidth="1"/>
    <col min="8201" max="8201" width="7.42578125" style="263" customWidth="1"/>
    <col min="8202" max="8442" width="9.140625" style="263"/>
    <col min="8443" max="8443" width="4.85546875" style="263" customWidth="1"/>
    <col min="8444" max="8444" width="32" style="263" customWidth="1"/>
    <col min="8445" max="8445" width="8" style="263" customWidth="1"/>
    <col min="8446" max="8446" width="7.85546875" style="263" bestFit="1" customWidth="1"/>
    <col min="8447" max="8447" width="7.140625" style="263" customWidth="1"/>
    <col min="8448" max="8448" width="7.85546875" style="263" customWidth="1"/>
    <col min="8449" max="8449" width="6.140625" style="263" customWidth="1"/>
    <col min="8450" max="8450" width="7.140625" style="263" customWidth="1"/>
    <col min="8451" max="8451" width="35" style="263" customWidth="1"/>
    <col min="8452" max="8452" width="8.5703125" style="263" customWidth="1"/>
    <col min="8453" max="8453" width="7.42578125" style="263" customWidth="1"/>
    <col min="8454" max="8454" width="7.7109375" style="263" customWidth="1"/>
    <col min="8455" max="8455" width="7.85546875" style="263" bestFit="1" customWidth="1"/>
    <col min="8456" max="8456" width="6.7109375" style="263" customWidth="1"/>
    <col min="8457" max="8457" width="7.42578125" style="263" customWidth="1"/>
    <col min="8458" max="8698" width="9.140625" style="263"/>
    <col min="8699" max="8699" width="4.85546875" style="263" customWidth="1"/>
    <col min="8700" max="8700" width="32" style="263" customWidth="1"/>
    <col min="8701" max="8701" width="8" style="263" customWidth="1"/>
    <col min="8702" max="8702" width="7.85546875" style="263" bestFit="1" customWidth="1"/>
    <col min="8703" max="8703" width="7.140625" style="263" customWidth="1"/>
    <col min="8704" max="8704" width="7.85546875" style="263" customWidth="1"/>
    <col min="8705" max="8705" width="6.140625" style="263" customWidth="1"/>
    <col min="8706" max="8706" width="7.140625" style="263" customWidth="1"/>
    <col min="8707" max="8707" width="35" style="263" customWidth="1"/>
    <col min="8708" max="8708" width="8.5703125" style="263" customWidth="1"/>
    <col min="8709" max="8709" width="7.42578125" style="263" customWidth="1"/>
    <col min="8710" max="8710" width="7.7109375" style="263" customWidth="1"/>
    <col min="8711" max="8711" width="7.85546875" style="263" bestFit="1" customWidth="1"/>
    <col min="8712" max="8712" width="6.7109375" style="263" customWidth="1"/>
    <col min="8713" max="8713" width="7.42578125" style="263" customWidth="1"/>
    <col min="8714" max="8954" width="9.140625" style="263"/>
    <col min="8955" max="8955" width="4.85546875" style="263" customWidth="1"/>
    <col min="8956" max="8956" width="32" style="263" customWidth="1"/>
    <col min="8957" max="8957" width="8" style="263" customWidth="1"/>
    <col min="8958" max="8958" width="7.85546875" style="263" bestFit="1" customWidth="1"/>
    <col min="8959" max="8959" width="7.140625" style="263" customWidth="1"/>
    <col min="8960" max="8960" width="7.85546875" style="263" customWidth="1"/>
    <col min="8961" max="8961" width="6.140625" style="263" customWidth="1"/>
    <col min="8962" max="8962" width="7.140625" style="263" customWidth="1"/>
    <col min="8963" max="8963" width="35" style="263" customWidth="1"/>
    <col min="8964" max="8964" width="8.5703125" style="263" customWidth="1"/>
    <col min="8965" max="8965" width="7.42578125" style="263" customWidth="1"/>
    <col min="8966" max="8966" width="7.7109375" style="263" customWidth="1"/>
    <col min="8967" max="8967" width="7.85546875" style="263" bestFit="1" customWidth="1"/>
    <col min="8968" max="8968" width="6.7109375" style="263" customWidth="1"/>
    <col min="8969" max="8969" width="7.42578125" style="263" customWidth="1"/>
    <col min="8970" max="9210" width="9.140625" style="263"/>
    <col min="9211" max="9211" width="4.85546875" style="263" customWidth="1"/>
    <col min="9212" max="9212" width="32" style="263" customWidth="1"/>
    <col min="9213" max="9213" width="8" style="263" customWidth="1"/>
    <col min="9214" max="9214" width="7.85546875" style="263" bestFit="1" customWidth="1"/>
    <col min="9215" max="9215" width="7.140625" style="263" customWidth="1"/>
    <col min="9216" max="9216" width="7.85546875" style="263" customWidth="1"/>
    <col min="9217" max="9217" width="6.140625" style="263" customWidth="1"/>
    <col min="9218" max="9218" width="7.140625" style="263" customWidth="1"/>
    <col min="9219" max="9219" width="35" style="263" customWidth="1"/>
    <col min="9220" max="9220" width="8.5703125" style="263" customWidth="1"/>
    <col min="9221" max="9221" width="7.42578125" style="263" customWidth="1"/>
    <col min="9222" max="9222" width="7.7109375" style="263" customWidth="1"/>
    <col min="9223" max="9223" width="7.85546875" style="263" bestFit="1" customWidth="1"/>
    <col min="9224" max="9224" width="6.7109375" style="263" customWidth="1"/>
    <col min="9225" max="9225" width="7.42578125" style="263" customWidth="1"/>
    <col min="9226" max="9466" width="9.140625" style="263"/>
    <col min="9467" max="9467" width="4.85546875" style="263" customWidth="1"/>
    <col min="9468" max="9468" width="32" style="263" customWidth="1"/>
    <col min="9469" max="9469" width="8" style="263" customWidth="1"/>
    <col min="9470" max="9470" width="7.85546875" style="263" bestFit="1" customWidth="1"/>
    <col min="9471" max="9471" width="7.140625" style="263" customWidth="1"/>
    <col min="9472" max="9472" width="7.85546875" style="263" customWidth="1"/>
    <col min="9473" max="9473" width="6.140625" style="263" customWidth="1"/>
    <col min="9474" max="9474" width="7.140625" style="263" customWidth="1"/>
    <col min="9475" max="9475" width="35" style="263" customWidth="1"/>
    <col min="9476" max="9476" width="8.5703125" style="263" customWidth="1"/>
    <col min="9477" max="9477" width="7.42578125" style="263" customWidth="1"/>
    <col min="9478" max="9478" width="7.7109375" style="263" customWidth="1"/>
    <col min="9479" max="9479" width="7.85546875" style="263" bestFit="1" customWidth="1"/>
    <col min="9480" max="9480" width="6.7109375" style="263" customWidth="1"/>
    <col min="9481" max="9481" width="7.42578125" style="263" customWidth="1"/>
    <col min="9482" max="9722" width="9.140625" style="263"/>
    <col min="9723" max="9723" width="4.85546875" style="263" customWidth="1"/>
    <col min="9724" max="9724" width="32" style="263" customWidth="1"/>
    <col min="9725" max="9725" width="8" style="263" customWidth="1"/>
    <col min="9726" max="9726" width="7.85546875" style="263" bestFit="1" customWidth="1"/>
    <col min="9727" max="9727" width="7.140625" style="263" customWidth="1"/>
    <col min="9728" max="9728" width="7.85546875" style="263" customWidth="1"/>
    <col min="9729" max="9729" width="6.140625" style="263" customWidth="1"/>
    <col min="9730" max="9730" width="7.140625" style="263" customWidth="1"/>
    <col min="9731" max="9731" width="35" style="263" customWidth="1"/>
    <col min="9732" max="9732" width="8.5703125" style="263" customWidth="1"/>
    <col min="9733" max="9733" width="7.42578125" style="263" customWidth="1"/>
    <col min="9734" max="9734" width="7.7109375" style="263" customWidth="1"/>
    <col min="9735" max="9735" width="7.85546875" style="263" bestFit="1" customWidth="1"/>
    <col min="9736" max="9736" width="6.7109375" style="263" customWidth="1"/>
    <col min="9737" max="9737" width="7.42578125" style="263" customWidth="1"/>
    <col min="9738" max="9978" width="9.140625" style="263"/>
    <col min="9979" max="9979" width="4.85546875" style="263" customWidth="1"/>
    <col min="9980" max="9980" width="32" style="263" customWidth="1"/>
    <col min="9981" max="9981" width="8" style="263" customWidth="1"/>
    <col min="9982" max="9982" width="7.85546875" style="263" bestFit="1" customWidth="1"/>
    <col min="9983" max="9983" width="7.140625" style="263" customWidth="1"/>
    <col min="9984" max="9984" width="7.85546875" style="263" customWidth="1"/>
    <col min="9985" max="9985" width="6.140625" style="263" customWidth="1"/>
    <col min="9986" max="9986" width="7.140625" style="263" customWidth="1"/>
    <col min="9987" max="9987" width="35" style="263" customWidth="1"/>
    <col min="9988" max="9988" width="8.5703125" style="263" customWidth="1"/>
    <col min="9989" max="9989" width="7.42578125" style="263" customWidth="1"/>
    <col min="9990" max="9990" width="7.7109375" style="263" customWidth="1"/>
    <col min="9991" max="9991" width="7.85546875" style="263" bestFit="1" customWidth="1"/>
    <col min="9992" max="9992" width="6.7109375" style="263" customWidth="1"/>
    <col min="9993" max="9993" width="7.42578125" style="263" customWidth="1"/>
    <col min="9994" max="10234" width="9.140625" style="263"/>
    <col min="10235" max="10235" width="4.85546875" style="263" customWidth="1"/>
    <col min="10236" max="10236" width="32" style="263" customWidth="1"/>
    <col min="10237" max="10237" width="8" style="263" customWidth="1"/>
    <col min="10238" max="10238" width="7.85546875" style="263" bestFit="1" customWidth="1"/>
    <col min="10239" max="10239" width="7.140625" style="263" customWidth="1"/>
    <col min="10240" max="10240" width="7.85546875" style="263" customWidth="1"/>
    <col min="10241" max="10241" width="6.140625" style="263" customWidth="1"/>
    <col min="10242" max="10242" width="7.140625" style="263" customWidth="1"/>
    <col min="10243" max="10243" width="35" style="263" customWidth="1"/>
    <col min="10244" max="10244" width="8.5703125" style="263" customWidth="1"/>
    <col min="10245" max="10245" width="7.42578125" style="263" customWidth="1"/>
    <col min="10246" max="10246" width="7.7109375" style="263" customWidth="1"/>
    <col min="10247" max="10247" width="7.85546875" style="263" bestFit="1" customWidth="1"/>
    <col min="10248" max="10248" width="6.7109375" style="263" customWidth="1"/>
    <col min="10249" max="10249" width="7.42578125" style="263" customWidth="1"/>
    <col min="10250" max="10490" width="9.140625" style="263"/>
    <col min="10491" max="10491" width="4.85546875" style="263" customWidth="1"/>
    <col min="10492" max="10492" width="32" style="263" customWidth="1"/>
    <col min="10493" max="10493" width="8" style="263" customWidth="1"/>
    <col min="10494" max="10494" width="7.85546875" style="263" bestFit="1" customWidth="1"/>
    <col min="10495" max="10495" width="7.140625" style="263" customWidth="1"/>
    <col min="10496" max="10496" width="7.85546875" style="263" customWidth="1"/>
    <col min="10497" max="10497" width="6.140625" style="263" customWidth="1"/>
    <col min="10498" max="10498" width="7.140625" style="263" customWidth="1"/>
    <col min="10499" max="10499" width="35" style="263" customWidth="1"/>
    <col min="10500" max="10500" width="8.5703125" style="263" customWidth="1"/>
    <col min="10501" max="10501" width="7.42578125" style="263" customWidth="1"/>
    <col min="10502" max="10502" width="7.7109375" style="263" customWidth="1"/>
    <col min="10503" max="10503" width="7.85546875" style="263" bestFit="1" customWidth="1"/>
    <col min="10504" max="10504" width="6.7109375" style="263" customWidth="1"/>
    <col min="10505" max="10505" width="7.42578125" style="263" customWidth="1"/>
    <col min="10506" max="10746" width="9.140625" style="263"/>
    <col min="10747" max="10747" width="4.85546875" style="263" customWidth="1"/>
    <col min="10748" max="10748" width="32" style="263" customWidth="1"/>
    <col min="10749" max="10749" width="8" style="263" customWidth="1"/>
    <col min="10750" max="10750" width="7.85546875" style="263" bestFit="1" customWidth="1"/>
    <col min="10751" max="10751" width="7.140625" style="263" customWidth="1"/>
    <col min="10752" max="10752" width="7.85546875" style="263" customWidth="1"/>
    <col min="10753" max="10753" width="6.140625" style="263" customWidth="1"/>
    <col min="10754" max="10754" width="7.140625" style="263" customWidth="1"/>
    <col min="10755" max="10755" width="35" style="263" customWidth="1"/>
    <col min="10756" max="10756" width="8.5703125" style="263" customWidth="1"/>
    <col min="10757" max="10757" width="7.42578125" style="263" customWidth="1"/>
    <col min="10758" max="10758" width="7.7109375" style="263" customWidth="1"/>
    <col min="10759" max="10759" width="7.85546875" style="263" bestFit="1" customWidth="1"/>
    <col min="10760" max="10760" width="6.7109375" style="263" customWidth="1"/>
    <col min="10761" max="10761" width="7.42578125" style="263" customWidth="1"/>
    <col min="10762" max="11002" width="9.140625" style="263"/>
    <col min="11003" max="11003" width="4.85546875" style="263" customWidth="1"/>
    <col min="11004" max="11004" width="32" style="263" customWidth="1"/>
    <col min="11005" max="11005" width="8" style="263" customWidth="1"/>
    <col min="11006" max="11006" width="7.85546875" style="263" bestFit="1" customWidth="1"/>
    <col min="11007" max="11007" width="7.140625" style="263" customWidth="1"/>
    <col min="11008" max="11008" width="7.85546875" style="263" customWidth="1"/>
    <col min="11009" max="11009" width="6.140625" style="263" customWidth="1"/>
    <col min="11010" max="11010" width="7.140625" style="263" customWidth="1"/>
    <col min="11011" max="11011" width="35" style="263" customWidth="1"/>
    <col min="11012" max="11012" width="8.5703125" style="263" customWidth="1"/>
    <col min="11013" max="11013" width="7.42578125" style="263" customWidth="1"/>
    <col min="11014" max="11014" width="7.7109375" style="263" customWidth="1"/>
    <col min="11015" max="11015" width="7.85546875" style="263" bestFit="1" customWidth="1"/>
    <col min="11016" max="11016" width="6.7109375" style="263" customWidth="1"/>
    <col min="11017" max="11017" width="7.42578125" style="263" customWidth="1"/>
    <col min="11018" max="11258" width="9.140625" style="263"/>
    <col min="11259" max="11259" width="4.85546875" style="263" customWidth="1"/>
    <col min="11260" max="11260" width="32" style="263" customWidth="1"/>
    <col min="11261" max="11261" width="8" style="263" customWidth="1"/>
    <col min="11262" max="11262" width="7.85546875" style="263" bestFit="1" customWidth="1"/>
    <col min="11263" max="11263" width="7.140625" style="263" customWidth="1"/>
    <col min="11264" max="11264" width="7.85546875" style="263" customWidth="1"/>
    <col min="11265" max="11265" width="6.140625" style="263" customWidth="1"/>
    <col min="11266" max="11266" width="7.140625" style="263" customWidth="1"/>
    <col min="11267" max="11267" width="35" style="263" customWidth="1"/>
    <col min="11268" max="11268" width="8.5703125" style="263" customWidth="1"/>
    <col min="11269" max="11269" width="7.42578125" style="263" customWidth="1"/>
    <col min="11270" max="11270" width="7.7109375" style="263" customWidth="1"/>
    <col min="11271" max="11271" width="7.85546875" style="263" bestFit="1" customWidth="1"/>
    <col min="11272" max="11272" width="6.7109375" style="263" customWidth="1"/>
    <col min="11273" max="11273" width="7.42578125" style="263" customWidth="1"/>
    <col min="11274" max="11514" width="9.140625" style="263"/>
    <col min="11515" max="11515" width="4.85546875" style="263" customWidth="1"/>
    <col min="11516" max="11516" width="32" style="263" customWidth="1"/>
    <col min="11517" max="11517" width="8" style="263" customWidth="1"/>
    <col min="11518" max="11518" width="7.85546875" style="263" bestFit="1" customWidth="1"/>
    <col min="11519" max="11519" width="7.140625" style="263" customWidth="1"/>
    <col min="11520" max="11520" width="7.85546875" style="263" customWidth="1"/>
    <col min="11521" max="11521" width="6.140625" style="263" customWidth="1"/>
    <col min="11522" max="11522" width="7.140625" style="263" customWidth="1"/>
    <col min="11523" max="11523" width="35" style="263" customWidth="1"/>
    <col min="11524" max="11524" width="8.5703125" style="263" customWidth="1"/>
    <col min="11525" max="11525" width="7.42578125" style="263" customWidth="1"/>
    <col min="11526" max="11526" width="7.7109375" style="263" customWidth="1"/>
    <col min="11527" max="11527" width="7.85546875" style="263" bestFit="1" customWidth="1"/>
    <col min="11528" max="11528" width="6.7109375" style="263" customWidth="1"/>
    <col min="11529" max="11529" width="7.42578125" style="263" customWidth="1"/>
    <col min="11530" max="11770" width="9.140625" style="263"/>
    <col min="11771" max="11771" width="4.85546875" style="263" customWidth="1"/>
    <col min="11772" max="11772" width="32" style="263" customWidth="1"/>
    <col min="11773" max="11773" width="8" style="263" customWidth="1"/>
    <col min="11774" max="11774" width="7.85546875" style="263" bestFit="1" customWidth="1"/>
    <col min="11775" max="11775" width="7.140625" style="263" customWidth="1"/>
    <col min="11776" max="11776" width="7.85546875" style="263" customWidth="1"/>
    <col min="11777" max="11777" width="6.140625" style="263" customWidth="1"/>
    <col min="11778" max="11778" width="7.140625" style="263" customWidth="1"/>
    <col min="11779" max="11779" width="35" style="263" customWidth="1"/>
    <col min="11780" max="11780" width="8.5703125" style="263" customWidth="1"/>
    <col min="11781" max="11781" width="7.42578125" style="263" customWidth="1"/>
    <col min="11782" max="11782" width="7.7109375" style="263" customWidth="1"/>
    <col min="11783" max="11783" width="7.85546875" style="263" bestFit="1" customWidth="1"/>
    <col min="11784" max="11784" width="6.7109375" style="263" customWidth="1"/>
    <col min="11785" max="11785" width="7.42578125" style="263" customWidth="1"/>
    <col min="11786" max="12026" width="9.140625" style="263"/>
    <col min="12027" max="12027" width="4.85546875" style="263" customWidth="1"/>
    <col min="12028" max="12028" width="32" style="263" customWidth="1"/>
    <col min="12029" max="12029" width="8" style="263" customWidth="1"/>
    <col min="12030" max="12030" width="7.85546875" style="263" bestFit="1" customWidth="1"/>
    <col min="12031" max="12031" width="7.140625" style="263" customWidth="1"/>
    <col min="12032" max="12032" width="7.85546875" style="263" customWidth="1"/>
    <col min="12033" max="12033" width="6.140625" style="263" customWidth="1"/>
    <col min="12034" max="12034" width="7.140625" style="263" customWidth="1"/>
    <col min="12035" max="12035" width="35" style="263" customWidth="1"/>
    <col min="12036" max="12036" width="8.5703125" style="263" customWidth="1"/>
    <col min="12037" max="12037" width="7.42578125" style="263" customWidth="1"/>
    <col min="12038" max="12038" width="7.7109375" style="263" customWidth="1"/>
    <col min="12039" max="12039" width="7.85546875" style="263" bestFit="1" customWidth="1"/>
    <col min="12040" max="12040" width="6.7109375" style="263" customWidth="1"/>
    <col min="12041" max="12041" width="7.42578125" style="263" customWidth="1"/>
    <col min="12042" max="12282" width="9.140625" style="263"/>
    <col min="12283" max="12283" width="4.85546875" style="263" customWidth="1"/>
    <col min="12284" max="12284" width="32" style="263" customWidth="1"/>
    <col min="12285" max="12285" width="8" style="263" customWidth="1"/>
    <col min="12286" max="12286" width="7.85546875" style="263" bestFit="1" customWidth="1"/>
    <col min="12287" max="12287" width="7.140625" style="263" customWidth="1"/>
    <col min="12288" max="12288" width="7.85546875" style="263" customWidth="1"/>
    <col min="12289" max="12289" width="6.140625" style="263" customWidth="1"/>
    <col min="12290" max="12290" width="7.140625" style="263" customWidth="1"/>
    <col min="12291" max="12291" width="35" style="263" customWidth="1"/>
    <col min="12292" max="12292" width="8.5703125" style="263" customWidth="1"/>
    <col min="12293" max="12293" width="7.42578125" style="263" customWidth="1"/>
    <col min="12294" max="12294" width="7.7109375" style="263" customWidth="1"/>
    <col min="12295" max="12295" width="7.85546875" style="263" bestFit="1" customWidth="1"/>
    <col min="12296" max="12296" width="6.7109375" style="263" customWidth="1"/>
    <col min="12297" max="12297" width="7.42578125" style="263" customWidth="1"/>
    <col min="12298" max="12538" width="9.140625" style="263"/>
    <col min="12539" max="12539" width="4.85546875" style="263" customWidth="1"/>
    <col min="12540" max="12540" width="32" style="263" customWidth="1"/>
    <col min="12541" max="12541" width="8" style="263" customWidth="1"/>
    <col min="12542" max="12542" width="7.85546875" style="263" bestFit="1" customWidth="1"/>
    <col min="12543" max="12543" width="7.140625" style="263" customWidth="1"/>
    <col min="12544" max="12544" width="7.85546875" style="263" customWidth="1"/>
    <col min="12545" max="12545" width="6.140625" style="263" customWidth="1"/>
    <col min="12546" max="12546" width="7.140625" style="263" customWidth="1"/>
    <col min="12547" max="12547" width="35" style="263" customWidth="1"/>
    <col min="12548" max="12548" width="8.5703125" style="263" customWidth="1"/>
    <col min="12549" max="12549" width="7.42578125" style="263" customWidth="1"/>
    <col min="12550" max="12550" width="7.7109375" style="263" customWidth="1"/>
    <col min="12551" max="12551" width="7.85546875" style="263" bestFit="1" customWidth="1"/>
    <col min="12552" max="12552" width="6.7109375" style="263" customWidth="1"/>
    <col min="12553" max="12553" width="7.42578125" style="263" customWidth="1"/>
    <col min="12554" max="12794" width="9.140625" style="263"/>
    <col min="12795" max="12795" width="4.85546875" style="263" customWidth="1"/>
    <col min="12796" max="12796" width="32" style="263" customWidth="1"/>
    <col min="12797" max="12797" width="8" style="263" customWidth="1"/>
    <col min="12798" max="12798" width="7.85546875" style="263" bestFit="1" customWidth="1"/>
    <col min="12799" max="12799" width="7.140625" style="263" customWidth="1"/>
    <col min="12800" max="12800" width="7.85546875" style="263" customWidth="1"/>
    <col min="12801" max="12801" width="6.140625" style="263" customWidth="1"/>
    <col min="12802" max="12802" width="7.140625" style="263" customWidth="1"/>
    <col min="12803" max="12803" width="35" style="263" customWidth="1"/>
    <col min="12804" max="12804" width="8.5703125" style="263" customWidth="1"/>
    <col min="12805" max="12805" width="7.42578125" style="263" customWidth="1"/>
    <col min="12806" max="12806" width="7.7109375" style="263" customWidth="1"/>
    <col min="12807" max="12807" width="7.85546875" style="263" bestFit="1" customWidth="1"/>
    <col min="12808" max="12808" width="6.7109375" style="263" customWidth="1"/>
    <col min="12809" max="12809" width="7.42578125" style="263" customWidth="1"/>
    <col min="12810" max="13050" width="9.140625" style="263"/>
    <col min="13051" max="13051" width="4.85546875" style="263" customWidth="1"/>
    <col min="13052" max="13052" width="32" style="263" customWidth="1"/>
    <col min="13053" max="13053" width="8" style="263" customWidth="1"/>
    <col min="13054" max="13054" width="7.85546875" style="263" bestFit="1" customWidth="1"/>
    <col min="13055" max="13055" width="7.140625" style="263" customWidth="1"/>
    <col min="13056" max="13056" width="7.85546875" style="263" customWidth="1"/>
    <col min="13057" max="13057" width="6.140625" style="263" customWidth="1"/>
    <col min="13058" max="13058" width="7.140625" style="263" customWidth="1"/>
    <col min="13059" max="13059" width="35" style="263" customWidth="1"/>
    <col min="13060" max="13060" width="8.5703125" style="263" customWidth="1"/>
    <col min="13061" max="13061" width="7.42578125" style="263" customWidth="1"/>
    <col min="13062" max="13062" width="7.7109375" style="263" customWidth="1"/>
    <col min="13063" max="13063" width="7.85546875" style="263" bestFit="1" customWidth="1"/>
    <col min="13064" max="13064" width="6.7109375" style="263" customWidth="1"/>
    <col min="13065" max="13065" width="7.42578125" style="263" customWidth="1"/>
    <col min="13066" max="13306" width="9.140625" style="263"/>
    <col min="13307" max="13307" width="4.85546875" style="263" customWidth="1"/>
    <col min="13308" max="13308" width="32" style="263" customWidth="1"/>
    <col min="13309" max="13309" width="8" style="263" customWidth="1"/>
    <col min="13310" max="13310" width="7.85546875" style="263" bestFit="1" customWidth="1"/>
    <col min="13311" max="13311" width="7.140625" style="263" customWidth="1"/>
    <col min="13312" max="13312" width="7.85546875" style="263" customWidth="1"/>
    <col min="13313" max="13313" width="6.140625" style="263" customWidth="1"/>
    <col min="13314" max="13314" width="7.140625" style="263" customWidth="1"/>
    <col min="13315" max="13315" width="35" style="263" customWidth="1"/>
    <col min="13316" max="13316" width="8.5703125" style="263" customWidth="1"/>
    <col min="13317" max="13317" width="7.42578125" style="263" customWidth="1"/>
    <col min="13318" max="13318" width="7.7109375" style="263" customWidth="1"/>
    <col min="13319" max="13319" width="7.85546875" style="263" bestFit="1" customWidth="1"/>
    <col min="13320" max="13320" width="6.7109375" style="263" customWidth="1"/>
    <col min="13321" max="13321" width="7.42578125" style="263" customWidth="1"/>
    <col min="13322" max="13562" width="9.140625" style="263"/>
    <col min="13563" max="13563" width="4.85546875" style="263" customWidth="1"/>
    <col min="13564" max="13564" width="32" style="263" customWidth="1"/>
    <col min="13565" max="13565" width="8" style="263" customWidth="1"/>
    <col min="13566" max="13566" width="7.85546875" style="263" bestFit="1" customWidth="1"/>
    <col min="13567" max="13567" width="7.140625" style="263" customWidth="1"/>
    <col min="13568" max="13568" width="7.85546875" style="263" customWidth="1"/>
    <col min="13569" max="13569" width="6.140625" style="263" customWidth="1"/>
    <col min="13570" max="13570" width="7.140625" style="263" customWidth="1"/>
    <col min="13571" max="13571" width="35" style="263" customWidth="1"/>
    <col min="13572" max="13572" width="8.5703125" style="263" customWidth="1"/>
    <col min="13573" max="13573" width="7.42578125" style="263" customWidth="1"/>
    <col min="13574" max="13574" width="7.7109375" style="263" customWidth="1"/>
    <col min="13575" max="13575" width="7.85546875" style="263" bestFit="1" customWidth="1"/>
    <col min="13576" max="13576" width="6.7109375" style="263" customWidth="1"/>
    <col min="13577" max="13577" width="7.42578125" style="263" customWidth="1"/>
    <col min="13578" max="13818" width="9.140625" style="263"/>
    <col min="13819" max="13819" width="4.85546875" style="263" customWidth="1"/>
    <col min="13820" max="13820" width="32" style="263" customWidth="1"/>
    <col min="13821" max="13821" width="8" style="263" customWidth="1"/>
    <col min="13822" max="13822" width="7.85546875" style="263" bestFit="1" customWidth="1"/>
    <col min="13823" max="13823" width="7.140625" style="263" customWidth="1"/>
    <col min="13824" max="13824" width="7.85546875" style="263" customWidth="1"/>
    <col min="13825" max="13825" width="6.140625" style="263" customWidth="1"/>
    <col min="13826" max="13826" width="7.140625" style="263" customWidth="1"/>
    <col min="13827" max="13827" width="35" style="263" customWidth="1"/>
    <col min="13828" max="13828" width="8.5703125" style="263" customWidth="1"/>
    <col min="13829" max="13829" width="7.42578125" style="263" customWidth="1"/>
    <col min="13830" max="13830" width="7.7109375" style="263" customWidth="1"/>
    <col min="13831" max="13831" width="7.85546875" style="263" bestFit="1" customWidth="1"/>
    <col min="13832" max="13832" width="6.7109375" style="263" customWidth="1"/>
    <col min="13833" max="13833" width="7.42578125" style="263" customWidth="1"/>
    <col min="13834" max="14074" width="9.140625" style="263"/>
    <col min="14075" max="14075" width="4.85546875" style="263" customWidth="1"/>
    <col min="14076" max="14076" width="32" style="263" customWidth="1"/>
    <col min="14077" max="14077" width="8" style="263" customWidth="1"/>
    <col min="14078" max="14078" width="7.85546875" style="263" bestFit="1" customWidth="1"/>
    <col min="14079" max="14079" width="7.140625" style="263" customWidth="1"/>
    <col min="14080" max="14080" width="7.85546875" style="263" customWidth="1"/>
    <col min="14081" max="14081" width="6.140625" style="263" customWidth="1"/>
    <col min="14082" max="14082" width="7.140625" style="263" customWidth="1"/>
    <col min="14083" max="14083" width="35" style="263" customWidth="1"/>
    <col min="14084" max="14084" width="8.5703125" style="263" customWidth="1"/>
    <col min="14085" max="14085" width="7.42578125" style="263" customWidth="1"/>
    <col min="14086" max="14086" width="7.7109375" style="263" customWidth="1"/>
    <col min="14087" max="14087" width="7.85546875" style="263" bestFit="1" customWidth="1"/>
    <col min="14088" max="14088" width="6.7109375" style="263" customWidth="1"/>
    <col min="14089" max="14089" width="7.42578125" style="263" customWidth="1"/>
    <col min="14090" max="14330" width="9.140625" style="263"/>
    <col min="14331" max="14331" width="4.85546875" style="263" customWidth="1"/>
    <col min="14332" max="14332" width="32" style="263" customWidth="1"/>
    <col min="14333" max="14333" width="8" style="263" customWidth="1"/>
    <col min="14334" max="14334" width="7.85546875" style="263" bestFit="1" customWidth="1"/>
    <col min="14335" max="14335" width="7.140625" style="263" customWidth="1"/>
    <col min="14336" max="14336" width="7.85546875" style="263" customWidth="1"/>
    <col min="14337" max="14337" width="6.140625" style="263" customWidth="1"/>
    <col min="14338" max="14338" width="7.140625" style="263" customWidth="1"/>
    <col min="14339" max="14339" width="35" style="263" customWidth="1"/>
    <col min="14340" max="14340" width="8.5703125" style="263" customWidth="1"/>
    <col min="14341" max="14341" width="7.42578125" style="263" customWidth="1"/>
    <col min="14342" max="14342" width="7.7109375" style="263" customWidth="1"/>
    <col min="14343" max="14343" width="7.85546875" style="263" bestFit="1" customWidth="1"/>
    <col min="14344" max="14344" width="6.7109375" style="263" customWidth="1"/>
    <col min="14345" max="14345" width="7.42578125" style="263" customWidth="1"/>
    <col min="14346" max="14586" width="9.140625" style="263"/>
    <col min="14587" max="14587" width="4.85546875" style="263" customWidth="1"/>
    <col min="14588" max="14588" width="32" style="263" customWidth="1"/>
    <col min="14589" max="14589" width="8" style="263" customWidth="1"/>
    <col min="14590" max="14590" width="7.85546875" style="263" bestFit="1" customWidth="1"/>
    <col min="14591" max="14591" width="7.140625" style="263" customWidth="1"/>
    <col min="14592" max="14592" width="7.85546875" style="263" customWidth="1"/>
    <col min="14593" max="14593" width="6.140625" style="263" customWidth="1"/>
    <col min="14594" max="14594" width="7.140625" style="263" customWidth="1"/>
    <col min="14595" max="14595" width="35" style="263" customWidth="1"/>
    <col min="14596" max="14596" width="8.5703125" style="263" customWidth="1"/>
    <col min="14597" max="14597" width="7.42578125" style="263" customWidth="1"/>
    <col min="14598" max="14598" width="7.7109375" style="263" customWidth="1"/>
    <col min="14599" max="14599" width="7.85546875" style="263" bestFit="1" customWidth="1"/>
    <col min="14600" max="14600" width="6.7109375" style="263" customWidth="1"/>
    <col min="14601" max="14601" width="7.42578125" style="263" customWidth="1"/>
    <col min="14602" max="14842" width="9.140625" style="263"/>
    <col min="14843" max="14843" width="4.85546875" style="263" customWidth="1"/>
    <col min="14844" max="14844" width="32" style="263" customWidth="1"/>
    <col min="14845" max="14845" width="8" style="263" customWidth="1"/>
    <col min="14846" max="14846" width="7.85546875" style="263" bestFit="1" customWidth="1"/>
    <col min="14847" max="14847" width="7.140625" style="263" customWidth="1"/>
    <col min="14848" max="14848" width="7.85546875" style="263" customWidth="1"/>
    <col min="14849" max="14849" width="6.140625" style="263" customWidth="1"/>
    <col min="14850" max="14850" width="7.140625" style="263" customWidth="1"/>
    <col min="14851" max="14851" width="35" style="263" customWidth="1"/>
    <col min="14852" max="14852" width="8.5703125" style="263" customWidth="1"/>
    <col min="14853" max="14853" width="7.42578125" style="263" customWidth="1"/>
    <col min="14854" max="14854" width="7.7109375" style="263" customWidth="1"/>
    <col min="14855" max="14855" width="7.85546875" style="263" bestFit="1" customWidth="1"/>
    <col min="14856" max="14856" width="6.7109375" style="263" customWidth="1"/>
    <col min="14857" max="14857" width="7.42578125" style="263" customWidth="1"/>
    <col min="14858" max="15098" width="9.140625" style="263"/>
    <col min="15099" max="15099" width="4.85546875" style="263" customWidth="1"/>
    <col min="15100" max="15100" width="32" style="263" customWidth="1"/>
    <col min="15101" max="15101" width="8" style="263" customWidth="1"/>
    <col min="15102" max="15102" width="7.85546875" style="263" bestFit="1" customWidth="1"/>
    <col min="15103" max="15103" width="7.140625" style="263" customWidth="1"/>
    <col min="15104" max="15104" width="7.85546875" style="263" customWidth="1"/>
    <col min="15105" max="15105" width="6.140625" style="263" customWidth="1"/>
    <col min="15106" max="15106" width="7.140625" style="263" customWidth="1"/>
    <col min="15107" max="15107" width="35" style="263" customWidth="1"/>
    <col min="15108" max="15108" width="8.5703125" style="263" customWidth="1"/>
    <col min="15109" max="15109" width="7.42578125" style="263" customWidth="1"/>
    <col min="15110" max="15110" width="7.7109375" style="263" customWidth="1"/>
    <col min="15111" max="15111" width="7.85546875" style="263" bestFit="1" customWidth="1"/>
    <col min="15112" max="15112" width="6.7109375" style="263" customWidth="1"/>
    <col min="15113" max="15113" width="7.42578125" style="263" customWidth="1"/>
    <col min="15114" max="15354" width="9.140625" style="263"/>
    <col min="15355" max="15355" width="4.85546875" style="263" customWidth="1"/>
    <col min="15356" max="15356" width="32" style="263" customWidth="1"/>
    <col min="15357" max="15357" width="8" style="263" customWidth="1"/>
    <col min="15358" max="15358" width="7.85546875" style="263" bestFit="1" customWidth="1"/>
    <col min="15359" max="15359" width="7.140625" style="263" customWidth="1"/>
    <col min="15360" max="15360" width="7.85546875" style="263" customWidth="1"/>
    <col min="15361" max="15361" width="6.140625" style="263" customWidth="1"/>
    <col min="15362" max="15362" width="7.140625" style="263" customWidth="1"/>
    <col min="15363" max="15363" width="35" style="263" customWidth="1"/>
    <col min="15364" max="15364" width="8.5703125" style="263" customWidth="1"/>
    <col min="15365" max="15365" width="7.42578125" style="263" customWidth="1"/>
    <col min="15366" max="15366" width="7.7109375" style="263" customWidth="1"/>
    <col min="15367" max="15367" width="7.85546875" style="263" bestFit="1" customWidth="1"/>
    <col min="15368" max="15368" width="6.7109375" style="263" customWidth="1"/>
    <col min="15369" max="15369" width="7.42578125" style="263" customWidth="1"/>
    <col min="15370" max="15610" width="9.140625" style="263"/>
    <col min="15611" max="15611" width="4.85546875" style="263" customWidth="1"/>
    <col min="15612" max="15612" width="32" style="263" customWidth="1"/>
    <col min="15613" max="15613" width="8" style="263" customWidth="1"/>
    <col min="15614" max="15614" width="7.85546875" style="263" bestFit="1" customWidth="1"/>
    <col min="15615" max="15615" width="7.140625" style="263" customWidth="1"/>
    <col min="15616" max="15616" width="7.85546875" style="263" customWidth="1"/>
    <col min="15617" max="15617" width="6.140625" style="263" customWidth="1"/>
    <col min="15618" max="15618" width="7.140625" style="263" customWidth="1"/>
    <col min="15619" max="15619" width="35" style="263" customWidth="1"/>
    <col min="15620" max="15620" width="8.5703125" style="263" customWidth="1"/>
    <col min="15621" max="15621" width="7.42578125" style="263" customWidth="1"/>
    <col min="15622" max="15622" width="7.7109375" style="263" customWidth="1"/>
    <col min="15623" max="15623" width="7.85546875" style="263" bestFit="1" customWidth="1"/>
    <col min="15624" max="15624" width="6.7109375" style="263" customWidth="1"/>
    <col min="15625" max="15625" width="7.42578125" style="263" customWidth="1"/>
    <col min="15626" max="15866" width="9.140625" style="263"/>
    <col min="15867" max="15867" width="4.85546875" style="263" customWidth="1"/>
    <col min="15868" max="15868" width="32" style="263" customWidth="1"/>
    <col min="15869" max="15869" width="8" style="263" customWidth="1"/>
    <col min="15870" max="15870" width="7.85546875" style="263" bestFit="1" customWidth="1"/>
    <col min="15871" max="15871" width="7.140625" style="263" customWidth="1"/>
    <col min="15872" max="15872" width="7.85546875" style="263" customWidth="1"/>
    <col min="15873" max="15873" width="6.140625" style="263" customWidth="1"/>
    <col min="15874" max="15874" width="7.140625" style="263" customWidth="1"/>
    <col min="15875" max="15875" width="35" style="263" customWidth="1"/>
    <col min="15876" max="15876" width="8.5703125" style="263" customWidth="1"/>
    <col min="15877" max="15877" width="7.42578125" style="263" customWidth="1"/>
    <col min="15878" max="15878" width="7.7109375" style="263" customWidth="1"/>
    <col min="15879" max="15879" width="7.85546875" style="263" bestFit="1" customWidth="1"/>
    <col min="15880" max="15880" width="6.7109375" style="263" customWidth="1"/>
    <col min="15881" max="15881" width="7.42578125" style="263" customWidth="1"/>
    <col min="15882" max="16122" width="9.140625" style="263"/>
    <col min="16123" max="16123" width="4.85546875" style="263" customWidth="1"/>
    <col min="16124" max="16124" width="32" style="263" customWidth="1"/>
    <col min="16125" max="16125" width="8" style="263" customWidth="1"/>
    <col min="16126" max="16126" width="7.85546875" style="263" bestFit="1" customWidth="1"/>
    <col min="16127" max="16127" width="7.140625" style="263" customWidth="1"/>
    <col min="16128" max="16128" width="7.85546875" style="263" customWidth="1"/>
    <col min="16129" max="16129" width="6.140625" style="263" customWidth="1"/>
    <col min="16130" max="16130" width="7.140625" style="263" customWidth="1"/>
    <col min="16131" max="16131" width="35" style="263" customWidth="1"/>
    <col min="16132" max="16132" width="8.5703125" style="263" customWidth="1"/>
    <col min="16133" max="16133" width="7.42578125" style="263" customWidth="1"/>
    <col min="16134" max="16134" width="7.7109375" style="263" customWidth="1"/>
    <col min="16135" max="16135" width="7.85546875" style="263" bestFit="1" customWidth="1"/>
    <col min="16136" max="16136" width="6.7109375" style="263" customWidth="1"/>
    <col min="16137" max="16137" width="7.42578125" style="263" customWidth="1"/>
    <col min="16138" max="16384" width="9.140625" style="263"/>
  </cols>
  <sheetData>
    <row r="1" spans="1:10">
      <c r="F1" s="310"/>
      <c r="G1" s="310"/>
      <c r="H1" s="310"/>
      <c r="I1" s="310"/>
    </row>
    <row r="2" spans="1:10" s="266" customFormat="1" ht="14.25">
      <c r="A2" s="264"/>
      <c r="B2" s="311" t="s">
        <v>318</v>
      </c>
      <c r="C2" s="311"/>
      <c r="D2" s="311"/>
      <c r="E2" s="311"/>
      <c r="F2" s="311"/>
      <c r="G2" s="311"/>
      <c r="H2" s="311"/>
      <c r="I2" s="311"/>
      <c r="J2" s="265"/>
    </row>
    <row r="3" spans="1:10" s="266" customFormat="1" ht="21" customHeight="1">
      <c r="A3" s="264"/>
      <c r="B3" s="312" t="s">
        <v>258</v>
      </c>
      <c r="C3" s="312"/>
      <c r="D3" s="312"/>
      <c r="E3" s="312"/>
      <c r="F3" s="312"/>
      <c r="G3" s="312"/>
      <c r="H3" s="312"/>
      <c r="I3" s="312"/>
      <c r="J3" s="265"/>
    </row>
    <row r="4" spans="1:10" s="266" customFormat="1" ht="12">
      <c r="A4" s="264"/>
      <c r="B4" s="313" t="s">
        <v>259</v>
      </c>
      <c r="C4" s="313"/>
      <c r="D4" s="313"/>
      <c r="E4" s="313"/>
      <c r="F4" s="313"/>
      <c r="G4" s="313"/>
      <c r="H4" s="313"/>
      <c r="I4" s="313"/>
      <c r="J4" s="265"/>
    </row>
    <row r="5" spans="1:10" s="266" customFormat="1" ht="12.75" customHeight="1">
      <c r="A5" s="305" t="s">
        <v>96</v>
      </c>
      <c r="B5" s="306" t="s">
        <v>260</v>
      </c>
      <c r="C5" s="307" t="s">
        <v>261</v>
      </c>
      <c r="D5" s="307"/>
      <c r="E5" s="307"/>
      <c r="F5" s="308" t="s">
        <v>262</v>
      </c>
      <c r="G5" s="307" t="s">
        <v>263</v>
      </c>
      <c r="H5" s="307"/>
      <c r="I5" s="307"/>
      <c r="J5" s="265"/>
    </row>
    <row r="6" spans="1:10" s="266" customFormat="1" ht="12.75" customHeight="1">
      <c r="A6" s="305"/>
      <c r="B6" s="306"/>
      <c r="C6" s="309" t="s">
        <v>264</v>
      </c>
      <c r="D6" s="309"/>
      <c r="E6" s="309"/>
      <c r="F6" s="308"/>
      <c r="G6" s="309" t="s">
        <v>264</v>
      </c>
      <c r="H6" s="309"/>
      <c r="I6" s="309"/>
      <c r="J6" s="265"/>
    </row>
    <row r="7" spans="1:10" s="271" customFormat="1" ht="36.6" customHeight="1">
      <c r="A7" s="305"/>
      <c r="B7" s="267" t="s">
        <v>176</v>
      </c>
      <c r="C7" s="268" t="s">
        <v>265</v>
      </c>
      <c r="D7" s="268" t="s">
        <v>266</v>
      </c>
      <c r="E7" s="268" t="s">
        <v>267</v>
      </c>
      <c r="F7" s="269" t="s">
        <v>166</v>
      </c>
      <c r="G7" s="268" t="s">
        <v>265</v>
      </c>
      <c r="H7" s="268" t="s">
        <v>266</v>
      </c>
      <c r="I7" s="268" t="s">
        <v>268</v>
      </c>
      <c r="J7" s="270"/>
    </row>
    <row r="8" spans="1:10" ht="12">
      <c r="A8" s="272">
        <v>1</v>
      </c>
      <c r="B8" s="273" t="s">
        <v>269</v>
      </c>
      <c r="C8" s="274"/>
      <c r="D8" s="274"/>
      <c r="E8" s="274"/>
      <c r="F8" s="274" t="s">
        <v>270</v>
      </c>
      <c r="G8" s="274"/>
      <c r="H8" s="274"/>
      <c r="I8" s="275"/>
      <c r="J8" s="276"/>
    </row>
    <row r="9" spans="1:10" ht="12">
      <c r="A9" s="272">
        <f t="shared" ref="A9:A34" si="0">A8+1</f>
        <v>2</v>
      </c>
      <c r="B9" s="277" t="s">
        <v>271</v>
      </c>
      <c r="C9" s="275">
        <v>1060</v>
      </c>
      <c r="D9" s="275"/>
      <c r="E9" s="275">
        <f t="shared" ref="E9:E14" si="1">SUM(C9:D9)</f>
        <v>1060</v>
      </c>
      <c r="F9" s="275" t="s">
        <v>272</v>
      </c>
      <c r="G9" s="275">
        <v>5295</v>
      </c>
      <c r="H9" s="275">
        <v>0</v>
      </c>
      <c r="I9" s="278">
        <f t="shared" ref="I9:I17" si="2">SUM(G9:H9)</f>
        <v>5295</v>
      </c>
      <c r="J9" s="276"/>
    </row>
    <row r="10" spans="1:10" ht="12">
      <c r="A10" s="272">
        <f t="shared" si="0"/>
        <v>3</v>
      </c>
      <c r="B10" s="277" t="s">
        <v>273</v>
      </c>
      <c r="C10" s="275">
        <v>1760</v>
      </c>
      <c r="D10" s="275"/>
      <c r="E10" s="275">
        <f t="shared" si="1"/>
        <v>1760</v>
      </c>
      <c r="F10" s="279" t="s">
        <v>274</v>
      </c>
      <c r="G10" s="275">
        <v>1372</v>
      </c>
      <c r="H10" s="275">
        <v>0</v>
      </c>
      <c r="I10" s="278">
        <f t="shared" si="2"/>
        <v>1372</v>
      </c>
      <c r="J10" s="276"/>
    </row>
    <row r="11" spans="1:10" ht="24">
      <c r="A11" s="272">
        <f t="shared" si="0"/>
        <v>4</v>
      </c>
      <c r="B11" s="277" t="s">
        <v>275</v>
      </c>
      <c r="C11" s="275"/>
      <c r="D11" s="275"/>
      <c r="E11" s="275">
        <f t="shared" si="1"/>
        <v>0</v>
      </c>
      <c r="F11" s="275" t="s">
        <v>276</v>
      </c>
      <c r="G11" s="275">
        <v>10151</v>
      </c>
      <c r="H11" s="275">
        <v>0</v>
      </c>
      <c r="I11" s="278">
        <f t="shared" si="2"/>
        <v>10151</v>
      </c>
      <c r="J11" s="276"/>
    </row>
    <row r="12" spans="1:10" ht="21.75" customHeight="1">
      <c r="A12" s="272">
        <f t="shared" si="0"/>
        <v>5</v>
      </c>
      <c r="B12" s="277" t="s">
        <v>277</v>
      </c>
      <c r="C12" s="275">
        <v>1700</v>
      </c>
      <c r="D12" s="275"/>
      <c r="E12" s="275">
        <f t="shared" si="1"/>
        <v>1700</v>
      </c>
      <c r="F12" s="275" t="s">
        <v>278</v>
      </c>
      <c r="G12" s="275"/>
      <c r="H12" s="275"/>
      <c r="I12" s="278">
        <f t="shared" si="2"/>
        <v>0</v>
      </c>
      <c r="J12" s="276"/>
    </row>
    <row r="13" spans="1:10" ht="15" customHeight="1">
      <c r="A13" s="272">
        <f t="shared" si="0"/>
        <v>6</v>
      </c>
      <c r="B13" s="277" t="s">
        <v>279</v>
      </c>
      <c r="C13" s="275"/>
      <c r="D13" s="275"/>
      <c r="E13" s="275">
        <f t="shared" si="1"/>
        <v>0</v>
      </c>
      <c r="F13" s="275" t="s">
        <v>280</v>
      </c>
      <c r="G13" s="275">
        <v>1525</v>
      </c>
      <c r="H13" s="275">
        <v>0</v>
      </c>
      <c r="I13" s="278">
        <f t="shared" si="2"/>
        <v>1525</v>
      </c>
      <c r="J13" s="276"/>
    </row>
    <row r="14" spans="1:10" ht="24">
      <c r="A14" s="272">
        <f t="shared" si="0"/>
        <v>7</v>
      </c>
      <c r="B14" s="277" t="s">
        <v>281</v>
      </c>
      <c r="C14" s="275">
        <v>13739</v>
      </c>
      <c r="D14" s="275"/>
      <c r="E14" s="275">
        <f t="shared" si="1"/>
        <v>13739</v>
      </c>
      <c r="F14" s="275" t="s">
        <v>282</v>
      </c>
      <c r="G14" s="275"/>
      <c r="H14" s="275"/>
      <c r="I14" s="278">
        <f t="shared" si="2"/>
        <v>0</v>
      </c>
      <c r="J14" s="276"/>
    </row>
    <row r="15" spans="1:10" ht="12">
      <c r="A15" s="272">
        <f t="shared" si="0"/>
        <v>8</v>
      </c>
      <c r="B15" s="277"/>
      <c r="C15" s="278"/>
      <c r="D15" s="278"/>
      <c r="E15" s="278"/>
      <c r="F15" s="275" t="s">
        <v>283</v>
      </c>
      <c r="G15" s="275">
        <v>166</v>
      </c>
      <c r="H15" s="275">
        <v>0</v>
      </c>
      <c r="I15" s="278">
        <f t="shared" si="2"/>
        <v>166</v>
      </c>
      <c r="J15" s="276"/>
    </row>
    <row r="16" spans="1:10" ht="24">
      <c r="A16" s="272">
        <f t="shared" si="0"/>
        <v>9</v>
      </c>
      <c r="B16" s="280" t="s">
        <v>284</v>
      </c>
      <c r="C16" s="278">
        <f>SUM(C11:C15)</f>
        <v>15439</v>
      </c>
      <c r="D16" s="278"/>
      <c r="E16" s="278">
        <f>SUM(E11:E15)</f>
        <v>15439</v>
      </c>
      <c r="F16" s="281" t="s">
        <v>285</v>
      </c>
      <c r="G16" s="275">
        <v>0</v>
      </c>
      <c r="H16" s="275">
        <v>0</v>
      </c>
      <c r="I16" s="278">
        <f t="shared" si="2"/>
        <v>0</v>
      </c>
      <c r="J16" s="276"/>
    </row>
    <row r="17" spans="1:10" ht="12">
      <c r="A17" s="272">
        <f t="shared" si="0"/>
        <v>10</v>
      </c>
      <c r="B17" s="277"/>
      <c r="C17" s="278"/>
      <c r="D17" s="278"/>
      <c r="E17" s="278"/>
      <c r="F17" s="275" t="s">
        <v>286</v>
      </c>
      <c r="G17" s="275">
        <v>0</v>
      </c>
      <c r="H17" s="275">
        <v>0</v>
      </c>
      <c r="I17" s="278">
        <f t="shared" si="2"/>
        <v>0</v>
      </c>
      <c r="J17" s="276"/>
    </row>
    <row r="18" spans="1:10" ht="12">
      <c r="A18" s="272">
        <f t="shared" si="0"/>
        <v>11</v>
      </c>
      <c r="B18" s="282" t="s">
        <v>287</v>
      </c>
      <c r="C18" s="274">
        <f>C9+C16+C10</f>
        <v>18259</v>
      </c>
      <c r="D18" s="274">
        <f>D9+D16+D10</f>
        <v>0</v>
      </c>
      <c r="E18" s="274">
        <f>E9+E16+E10</f>
        <v>18259</v>
      </c>
      <c r="F18" s="283" t="s">
        <v>288</v>
      </c>
      <c r="G18" s="274">
        <f>SUM(G9:G17)</f>
        <v>18509</v>
      </c>
      <c r="H18" s="274">
        <f>SUM(H9:H17)</f>
        <v>0</v>
      </c>
      <c r="I18" s="274">
        <f>SUM(I9:I17)</f>
        <v>18509</v>
      </c>
      <c r="J18" s="276"/>
    </row>
    <row r="19" spans="1:10" ht="12">
      <c r="A19" s="272">
        <f t="shared" si="0"/>
        <v>12</v>
      </c>
      <c r="B19" s="284"/>
      <c r="C19" s="278"/>
      <c r="D19" s="278"/>
      <c r="E19" s="278"/>
      <c r="F19" s="275"/>
      <c r="G19" s="275"/>
      <c r="H19" s="275"/>
      <c r="I19" s="275"/>
      <c r="J19" s="276"/>
    </row>
    <row r="20" spans="1:10" ht="12">
      <c r="A20" s="272">
        <f t="shared" si="0"/>
        <v>13</v>
      </c>
      <c r="B20" s="285" t="s">
        <v>289</v>
      </c>
      <c r="C20" s="274"/>
      <c r="D20" s="274"/>
      <c r="E20" s="274"/>
      <c r="F20" s="274" t="s">
        <v>290</v>
      </c>
      <c r="G20" s="274"/>
      <c r="H20" s="274"/>
      <c r="I20" s="275"/>
      <c r="J20" s="276"/>
    </row>
    <row r="21" spans="1:10" ht="12">
      <c r="A21" s="272">
        <f t="shared" si="0"/>
        <v>14</v>
      </c>
      <c r="B21" s="277" t="s">
        <v>291</v>
      </c>
      <c r="C21" s="275"/>
      <c r="D21" s="275"/>
      <c r="E21" s="275"/>
      <c r="F21" s="275" t="s">
        <v>292</v>
      </c>
      <c r="G21" s="275">
        <v>0</v>
      </c>
      <c r="H21" s="275">
        <v>0</v>
      </c>
      <c r="I21" s="275">
        <v>0</v>
      </c>
      <c r="J21" s="276"/>
    </row>
    <row r="22" spans="1:10" ht="12">
      <c r="A22" s="272">
        <f t="shared" si="0"/>
        <v>15</v>
      </c>
      <c r="B22" s="277" t="s">
        <v>293</v>
      </c>
      <c r="C22" s="275"/>
      <c r="D22" s="275"/>
      <c r="E22" s="275"/>
      <c r="F22" s="275" t="s">
        <v>294</v>
      </c>
      <c r="G22" s="275"/>
      <c r="H22" s="275"/>
      <c r="I22" s="275">
        <v>0</v>
      </c>
      <c r="J22" s="276"/>
    </row>
    <row r="23" spans="1:10" ht="12">
      <c r="A23" s="272">
        <f t="shared" si="0"/>
        <v>16</v>
      </c>
      <c r="B23" s="277" t="s">
        <v>295</v>
      </c>
      <c r="C23" s="275">
        <v>0</v>
      </c>
      <c r="D23" s="275"/>
      <c r="E23" s="275">
        <f t="shared" ref="E23:E32" si="3">SUM(C23:D23)</f>
        <v>0</v>
      </c>
      <c r="F23" s="275" t="s">
        <v>319</v>
      </c>
      <c r="G23" s="275">
        <v>250</v>
      </c>
      <c r="H23" s="275"/>
      <c r="I23" s="275">
        <f>SUM(G23:H23)</f>
        <v>250</v>
      </c>
      <c r="J23" s="276"/>
    </row>
    <row r="24" spans="1:10" ht="24">
      <c r="A24" s="272">
        <f t="shared" si="0"/>
        <v>17</v>
      </c>
      <c r="B24" s="277" t="s">
        <v>296</v>
      </c>
      <c r="C24" s="275">
        <v>9941</v>
      </c>
      <c r="D24" s="275"/>
      <c r="E24" s="275">
        <f t="shared" si="3"/>
        <v>9941</v>
      </c>
      <c r="F24" s="275" t="s">
        <v>297</v>
      </c>
      <c r="G24" s="275">
        <f>'[1]felhalm. kiad.  '!G79+'[1]felhalm. kiad.  '!G84+'[1]felhalm. kiad.  '!G104</f>
        <v>0</v>
      </c>
      <c r="H24" s="275">
        <v>0</v>
      </c>
      <c r="I24" s="275">
        <f t="shared" ref="I24:I34" si="4">SUM(G24:H24)</f>
        <v>0</v>
      </c>
      <c r="J24" s="276"/>
    </row>
    <row r="25" spans="1:10" s="287" customFormat="1" ht="24">
      <c r="A25" s="272">
        <f t="shared" si="0"/>
        <v>18</v>
      </c>
      <c r="B25" s="277" t="s">
        <v>298</v>
      </c>
      <c r="C25" s="278">
        <v>0</v>
      </c>
      <c r="D25" s="278"/>
      <c r="E25" s="275">
        <f t="shared" si="3"/>
        <v>0</v>
      </c>
      <c r="F25" s="275" t="s">
        <v>299</v>
      </c>
      <c r="G25" s="275"/>
      <c r="H25" s="275"/>
      <c r="I25" s="275">
        <f t="shared" si="4"/>
        <v>0</v>
      </c>
      <c r="J25" s="286"/>
    </row>
    <row r="26" spans="1:10" ht="24">
      <c r="A26" s="272">
        <f t="shared" si="0"/>
        <v>19</v>
      </c>
      <c r="B26" s="282" t="s">
        <v>300</v>
      </c>
      <c r="C26" s="274">
        <f>SUM(C23:C25)</f>
        <v>9941</v>
      </c>
      <c r="D26" s="283">
        <f>SUM(D23:D25)</f>
        <v>0</v>
      </c>
      <c r="E26" s="274">
        <f t="shared" si="3"/>
        <v>9941</v>
      </c>
      <c r="F26" s="283" t="s">
        <v>301</v>
      </c>
      <c r="G26" s="274">
        <f>SUM(G21:G25)</f>
        <v>250</v>
      </c>
      <c r="H26" s="274">
        <f>SUM(H21:H25)</f>
        <v>0</v>
      </c>
      <c r="I26" s="274">
        <f t="shared" si="4"/>
        <v>250</v>
      </c>
      <c r="J26" s="276"/>
    </row>
    <row r="27" spans="1:10" ht="12">
      <c r="A27" s="272">
        <f t="shared" si="0"/>
        <v>20</v>
      </c>
      <c r="B27" s="285" t="s">
        <v>302</v>
      </c>
      <c r="C27" s="274">
        <f>SUM(C18,C26)</f>
        <v>28200</v>
      </c>
      <c r="D27" s="274">
        <f>SUM(D18,D26)</f>
        <v>0</v>
      </c>
      <c r="E27" s="274">
        <f t="shared" si="3"/>
        <v>28200</v>
      </c>
      <c r="F27" s="274" t="s">
        <v>303</v>
      </c>
      <c r="G27" s="274">
        <f>G18+G26</f>
        <v>18759</v>
      </c>
      <c r="H27" s="274">
        <f>H18+H26</f>
        <v>0</v>
      </c>
      <c r="I27" s="274">
        <f t="shared" si="4"/>
        <v>18759</v>
      </c>
      <c r="J27" s="276"/>
    </row>
    <row r="28" spans="1:10" s="287" customFormat="1" ht="12">
      <c r="A28" s="272">
        <f t="shared" si="0"/>
        <v>21</v>
      </c>
      <c r="B28" s="288" t="s">
        <v>304</v>
      </c>
      <c r="C28" s="274"/>
      <c r="D28" s="274"/>
      <c r="E28" s="274">
        <f t="shared" si="3"/>
        <v>0</v>
      </c>
      <c r="F28" s="274" t="s">
        <v>305</v>
      </c>
      <c r="G28" s="274"/>
      <c r="H28" s="274"/>
      <c r="I28" s="275">
        <f t="shared" si="4"/>
        <v>0</v>
      </c>
      <c r="J28" s="286"/>
    </row>
    <row r="29" spans="1:10" s="287" customFormat="1" ht="24">
      <c r="A29" s="272">
        <f t="shared" si="0"/>
        <v>22</v>
      </c>
      <c r="B29" s="289" t="s">
        <v>306</v>
      </c>
      <c r="C29" s="274"/>
      <c r="D29" s="274"/>
      <c r="E29" s="274">
        <f t="shared" si="3"/>
        <v>0</v>
      </c>
      <c r="F29" s="275" t="s">
        <v>307</v>
      </c>
      <c r="G29" s="406">
        <v>9941</v>
      </c>
      <c r="H29" s="290"/>
      <c r="I29" s="275">
        <f t="shared" si="4"/>
        <v>9941</v>
      </c>
      <c r="J29" s="286"/>
    </row>
    <row r="30" spans="1:10" s="287" customFormat="1" ht="12">
      <c r="A30" s="272">
        <f t="shared" si="0"/>
        <v>23</v>
      </c>
      <c r="B30" s="289" t="s">
        <v>308</v>
      </c>
      <c r="C30" s="274"/>
      <c r="D30" s="274"/>
      <c r="E30" s="274">
        <f t="shared" si="3"/>
        <v>0</v>
      </c>
      <c r="F30" s="275" t="s">
        <v>309</v>
      </c>
      <c r="G30" s="274"/>
      <c r="H30" s="274"/>
      <c r="I30" s="275">
        <f t="shared" si="4"/>
        <v>0</v>
      </c>
      <c r="J30" s="286"/>
    </row>
    <row r="31" spans="1:10" ht="12">
      <c r="A31" s="272">
        <f t="shared" si="0"/>
        <v>24</v>
      </c>
      <c r="B31" s="289" t="s">
        <v>310</v>
      </c>
      <c r="C31" s="291"/>
      <c r="D31" s="291"/>
      <c r="E31" s="274">
        <f t="shared" si="3"/>
        <v>0</v>
      </c>
      <c r="F31" s="275" t="s">
        <v>311</v>
      </c>
      <c r="G31" s="274"/>
      <c r="H31" s="274"/>
      <c r="I31" s="275">
        <f t="shared" si="4"/>
        <v>0</v>
      </c>
      <c r="J31" s="276"/>
    </row>
    <row r="32" spans="1:10" ht="24">
      <c r="A32" s="272">
        <f t="shared" si="0"/>
        <v>25</v>
      </c>
      <c r="B32" s="289" t="s">
        <v>312</v>
      </c>
      <c r="C32" s="275">
        <v>500</v>
      </c>
      <c r="D32" s="275">
        <v>0</v>
      </c>
      <c r="E32" s="275">
        <f t="shared" si="3"/>
        <v>500</v>
      </c>
      <c r="F32" s="292" t="s">
        <v>313</v>
      </c>
      <c r="G32" s="274"/>
      <c r="H32" s="274"/>
      <c r="I32" s="275">
        <f t="shared" si="4"/>
        <v>0</v>
      </c>
      <c r="J32" s="276"/>
    </row>
    <row r="33" spans="1:10" ht="12.75" thickBot="1">
      <c r="A33" s="272">
        <f t="shared" si="0"/>
        <v>26</v>
      </c>
      <c r="B33" s="293" t="s">
        <v>314</v>
      </c>
      <c r="C33" s="294">
        <f>C29+C30+C31+C32</f>
        <v>500</v>
      </c>
      <c r="D33" s="294">
        <f>D29+D30+D31+D32</f>
        <v>0</v>
      </c>
      <c r="E33" s="294">
        <f>E29+E30+E31+E32</f>
        <v>500</v>
      </c>
      <c r="F33" s="294" t="s">
        <v>315</v>
      </c>
      <c r="G33" s="294">
        <f>G29+G30+G31+G32</f>
        <v>9941</v>
      </c>
      <c r="H33" s="294">
        <f>H32</f>
        <v>0</v>
      </c>
      <c r="I33" s="294">
        <f t="shared" si="4"/>
        <v>9941</v>
      </c>
      <c r="J33" s="276"/>
    </row>
    <row r="34" spans="1:10" ht="12.75" thickBot="1">
      <c r="A34" s="272">
        <f t="shared" si="0"/>
        <v>27</v>
      </c>
      <c r="B34" s="295" t="s">
        <v>316</v>
      </c>
      <c r="C34" s="296">
        <f>C27+C33</f>
        <v>28700</v>
      </c>
      <c r="D34" s="296">
        <f>D27+D33</f>
        <v>0</v>
      </c>
      <c r="E34" s="296">
        <f>E27+E33</f>
        <v>28700</v>
      </c>
      <c r="F34" s="297" t="s">
        <v>317</v>
      </c>
      <c r="G34" s="296">
        <f>G27+G33</f>
        <v>28700</v>
      </c>
      <c r="H34" s="407">
        <f>H27+H33</f>
        <v>0</v>
      </c>
      <c r="I34" s="408">
        <f t="shared" si="4"/>
        <v>28700</v>
      </c>
      <c r="J34" s="276"/>
    </row>
    <row r="35" spans="1:10" ht="12">
      <c r="B35" s="298"/>
      <c r="C35" s="299"/>
      <c r="D35" s="299"/>
      <c r="E35" s="299"/>
      <c r="F35" s="299"/>
      <c r="G35" s="299"/>
      <c r="H35" s="299"/>
      <c r="I35" s="299"/>
      <c r="J35" s="276"/>
    </row>
    <row r="36" spans="1:10" ht="12">
      <c r="B36" s="300"/>
      <c r="C36" s="301"/>
      <c r="D36" s="301"/>
      <c r="E36" s="301"/>
      <c r="F36" s="301"/>
      <c r="G36" s="301"/>
      <c r="H36" s="301"/>
      <c r="I36" s="301"/>
      <c r="J36" s="276"/>
    </row>
    <row r="37" spans="1:10" ht="12">
      <c r="B37" s="300"/>
      <c r="C37" s="301"/>
      <c r="D37" s="301"/>
      <c r="E37" s="301"/>
      <c r="F37" s="301"/>
      <c r="G37" s="301"/>
      <c r="H37" s="301"/>
      <c r="I37" s="301"/>
      <c r="J37" s="276"/>
    </row>
    <row r="38" spans="1:10" ht="12">
      <c r="B38" s="300"/>
      <c r="C38" s="301"/>
      <c r="D38" s="301"/>
      <c r="E38" s="301"/>
      <c r="F38" s="301"/>
      <c r="G38" s="301"/>
      <c r="H38" s="301"/>
      <c r="I38" s="301"/>
      <c r="J38" s="276"/>
    </row>
    <row r="39" spans="1:10" ht="12">
      <c r="B39" s="300"/>
      <c r="C39" s="301"/>
      <c r="D39" s="301"/>
      <c r="E39" s="301"/>
      <c r="F39" s="301"/>
      <c r="G39" s="301"/>
      <c r="H39" s="301"/>
      <c r="I39" s="301"/>
      <c r="J39" s="276"/>
    </row>
    <row r="40" spans="1:10" ht="12">
      <c r="B40" s="300"/>
      <c r="C40" s="301"/>
      <c r="D40" s="301"/>
      <c r="E40" s="301"/>
      <c r="F40" s="301"/>
      <c r="G40" s="301"/>
      <c r="H40" s="301"/>
      <c r="I40" s="301"/>
      <c r="J40" s="276"/>
    </row>
    <row r="41" spans="1:10" ht="12">
      <c r="B41" s="300"/>
      <c r="C41" s="301"/>
      <c r="D41" s="301"/>
      <c r="E41" s="301"/>
      <c r="F41" s="301"/>
      <c r="G41" s="301"/>
      <c r="H41" s="301"/>
      <c r="I41" s="301"/>
      <c r="J41" s="276"/>
    </row>
    <row r="42" spans="1:10" ht="12">
      <c r="B42" s="300"/>
      <c r="C42" s="301"/>
      <c r="D42" s="301"/>
      <c r="E42" s="301"/>
      <c r="F42" s="301"/>
      <c r="G42" s="301"/>
      <c r="H42" s="301"/>
      <c r="I42" s="301"/>
      <c r="J42" s="276"/>
    </row>
    <row r="43" spans="1:10" ht="12">
      <c r="B43" s="300"/>
      <c r="C43" s="301"/>
      <c r="D43" s="301"/>
      <c r="E43" s="301"/>
      <c r="F43" s="301"/>
      <c r="G43" s="301"/>
      <c r="H43" s="301"/>
      <c r="I43" s="301"/>
      <c r="J43" s="276"/>
    </row>
    <row r="44" spans="1:10" ht="12">
      <c r="B44" s="300"/>
      <c r="C44" s="301"/>
      <c r="D44" s="301"/>
      <c r="E44" s="301"/>
      <c r="F44" s="301"/>
      <c r="G44" s="301"/>
      <c r="H44" s="301"/>
      <c r="I44" s="301"/>
      <c r="J44" s="276"/>
    </row>
    <row r="45" spans="1:10" ht="12">
      <c r="B45" s="300"/>
      <c r="C45" s="301"/>
      <c r="D45" s="301"/>
      <c r="E45" s="301"/>
      <c r="F45" s="301"/>
      <c r="G45" s="301"/>
      <c r="H45" s="301"/>
      <c r="I45" s="301"/>
      <c r="J45" s="276"/>
    </row>
    <row r="46" spans="1:10" ht="12">
      <c r="B46" s="300"/>
      <c r="C46" s="301"/>
      <c r="D46" s="301"/>
      <c r="E46" s="301"/>
      <c r="F46" s="301"/>
      <c r="G46" s="301"/>
      <c r="H46" s="301"/>
      <c r="I46" s="301"/>
      <c r="J46" s="276"/>
    </row>
    <row r="47" spans="1:10" ht="12">
      <c r="B47" s="300"/>
      <c r="C47" s="301"/>
      <c r="D47" s="301"/>
      <c r="E47" s="301"/>
      <c r="F47" s="301"/>
      <c r="G47" s="301"/>
      <c r="H47" s="301"/>
      <c r="I47" s="301"/>
      <c r="J47" s="276"/>
    </row>
    <row r="48" spans="1:10" ht="12">
      <c r="B48" s="300"/>
      <c r="C48" s="301"/>
      <c r="D48" s="301"/>
      <c r="E48" s="301"/>
      <c r="F48" s="301"/>
      <c r="G48" s="301"/>
      <c r="H48" s="301"/>
      <c r="I48" s="301"/>
      <c r="J48" s="276"/>
    </row>
    <row r="49" spans="2:10" s="263" customFormat="1" ht="12">
      <c r="B49" s="300"/>
      <c r="C49" s="301"/>
      <c r="D49" s="301"/>
      <c r="E49" s="301"/>
      <c r="F49" s="301"/>
      <c r="G49" s="301"/>
      <c r="H49" s="301"/>
      <c r="I49" s="301"/>
      <c r="J49" s="276"/>
    </row>
    <row r="50" spans="2:10" s="263" customFormat="1" ht="12">
      <c r="B50" s="300"/>
      <c r="C50" s="301"/>
      <c r="D50" s="301"/>
      <c r="E50" s="301"/>
      <c r="F50" s="301"/>
      <c r="G50" s="301"/>
      <c r="H50" s="301"/>
      <c r="I50" s="301"/>
      <c r="J50" s="276"/>
    </row>
    <row r="51" spans="2:10" s="263" customFormat="1" ht="12">
      <c r="B51" s="300"/>
      <c r="C51" s="301"/>
      <c r="D51" s="301"/>
      <c r="E51" s="301"/>
      <c r="F51" s="301"/>
      <c r="G51" s="301"/>
      <c r="H51" s="301"/>
      <c r="I51" s="301"/>
      <c r="J51" s="276"/>
    </row>
    <row r="52" spans="2:10" s="263" customFormat="1">
      <c r="B52" s="302"/>
      <c r="C52" s="303"/>
      <c r="D52" s="303"/>
      <c r="E52" s="303"/>
      <c r="F52" s="303"/>
      <c r="G52" s="303"/>
      <c r="H52" s="303"/>
      <c r="I52" s="303"/>
      <c r="J52" s="304"/>
    </row>
    <row r="53" spans="2:10" s="263" customFormat="1">
      <c r="B53" s="302"/>
      <c r="C53" s="303"/>
      <c r="D53" s="303"/>
      <c r="E53" s="303"/>
      <c r="F53" s="303"/>
      <c r="G53" s="303"/>
      <c r="H53" s="303"/>
      <c r="I53" s="303"/>
      <c r="J53" s="304"/>
    </row>
    <row r="54" spans="2:10" s="263" customFormat="1">
      <c r="B54" s="302"/>
      <c r="C54" s="303"/>
      <c r="D54" s="303"/>
      <c r="E54" s="303"/>
      <c r="F54" s="303"/>
      <c r="G54" s="303"/>
      <c r="H54" s="303"/>
      <c r="I54" s="303"/>
      <c r="J54" s="304"/>
    </row>
    <row r="55" spans="2:10" s="263" customFormat="1">
      <c r="B55" s="302"/>
      <c r="C55" s="303"/>
      <c r="D55" s="303"/>
      <c r="E55" s="303"/>
      <c r="F55" s="303"/>
      <c r="G55" s="303"/>
      <c r="H55" s="303"/>
      <c r="I55" s="303"/>
      <c r="J55" s="304"/>
    </row>
    <row r="56" spans="2:10" s="263" customFormat="1">
      <c r="B56" s="302"/>
      <c r="C56" s="303"/>
      <c r="D56" s="303"/>
      <c r="E56" s="303"/>
      <c r="F56" s="303"/>
      <c r="G56" s="303"/>
      <c r="H56" s="303"/>
      <c r="I56" s="303"/>
      <c r="J56" s="304"/>
    </row>
    <row r="57" spans="2:10" s="263" customFormat="1">
      <c r="B57" s="302"/>
      <c r="C57" s="303"/>
      <c r="D57" s="303"/>
      <c r="E57" s="303"/>
      <c r="F57" s="303"/>
      <c r="G57" s="303"/>
      <c r="H57" s="303"/>
      <c r="I57" s="303"/>
      <c r="J57" s="304"/>
    </row>
    <row r="58" spans="2:10" s="263" customFormat="1">
      <c r="B58" s="302"/>
      <c r="C58" s="303"/>
      <c r="D58" s="303"/>
      <c r="E58" s="303"/>
      <c r="F58" s="303"/>
      <c r="G58" s="303"/>
      <c r="H58" s="303"/>
      <c r="I58" s="303"/>
      <c r="J58" s="304"/>
    </row>
    <row r="59" spans="2:10" s="263" customFormat="1">
      <c r="B59" s="302"/>
      <c r="C59" s="303"/>
      <c r="D59" s="303"/>
      <c r="E59" s="303"/>
      <c r="F59" s="303"/>
      <c r="G59" s="303"/>
      <c r="H59" s="303"/>
      <c r="I59" s="303"/>
      <c r="J59" s="304"/>
    </row>
    <row r="60" spans="2:10" s="263" customFormat="1">
      <c r="B60" s="302"/>
      <c r="C60" s="303"/>
      <c r="D60" s="303"/>
      <c r="E60" s="303"/>
      <c r="F60" s="303"/>
      <c r="G60" s="303"/>
      <c r="H60" s="303"/>
      <c r="I60" s="303"/>
      <c r="J60" s="304"/>
    </row>
    <row r="61" spans="2:10" s="263" customFormat="1">
      <c r="B61" s="302"/>
      <c r="C61" s="303"/>
      <c r="D61" s="303"/>
      <c r="E61" s="303"/>
      <c r="F61" s="303"/>
      <c r="G61" s="303"/>
      <c r="H61" s="303"/>
      <c r="I61" s="303"/>
      <c r="J61" s="304"/>
    </row>
    <row r="62" spans="2:10" s="263" customFormat="1">
      <c r="B62" s="302"/>
      <c r="C62" s="303"/>
      <c r="D62" s="303"/>
      <c r="E62" s="303"/>
      <c r="F62" s="303"/>
      <c r="G62" s="303"/>
      <c r="H62" s="303"/>
      <c r="I62" s="303"/>
      <c r="J62" s="304"/>
    </row>
    <row r="63" spans="2:10" s="263" customFormat="1">
      <c r="B63" s="302"/>
      <c r="C63" s="303"/>
      <c r="D63" s="303"/>
      <c r="E63" s="303"/>
      <c r="F63" s="303"/>
      <c r="G63" s="303"/>
      <c r="H63" s="303"/>
      <c r="I63" s="303"/>
      <c r="J63" s="304"/>
    </row>
    <row r="64" spans="2:10" s="263" customFormat="1">
      <c r="B64" s="302"/>
      <c r="C64" s="303"/>
      <c r="D64" s="303"/>
      <c r="E64" s="303"/>
      <c r="F64" s="303"/>
      <c r="G64" s="303"/>
      <c r="H64" s="303"/>
      <c r="I64" s="303"/>
      <c r="J64" s="304"/>
    </row>
    <row r="65" spans="2:10" s="263" customFormat="1">
      <c r="B65" s="302"/>
      <c r="C65" s="303"/>
      <c r="D65" s="303"/>
      <c r="E65" s="303"/>
      <c r="F65" s="303"/>
      <c r="G65" s="303"/>
      <c r="H65" s="303"/>
      <c r="I65" s="303"/>
      <c r="J65" s="304"/>
    </row>
    <row r="66" spans="2:10" s="263" customFormat="1">
      <c r="B66" s="302"/>
      <c r="C66" s="303"/>
      <c r="D66" s="303"/>
      <c r="E66" s="303"/>
      <c r="F66" s="303"/>
      <c r="G66" s="303"/>
      <c r="H66" s="303"/>
      <c r="I66" s="303"/>
      <c r="J66" s="304"/>
    </row>
    <row r="67" spans="2:10" s="263" customFormat="1">
      <c r="B67" s="302"/>
      <c r="C67" s="303"/>
      <c r="D67" s="303"/>
      <c r="E67" s="303"/>
      <c r="F67" s="303"/>
      <c r="G67" s="303"/>
      <c r="H67" s="303"/>
      <c r="I67" s="303"/>
      <c r="J67" s="304"/>
    </row>
    <row r="68" spans="2:10" s="263" customFormat="1">
      <c r="B68" s="302"/>
      <c r="C68" s="303"/>
      <c r="D68" s="303"/>
      <c r="E68" s="303"/>
      <c r="F68" s="303"/>
      <c r="G68" s="303"/>
      <c r="H68" s="303"/>
      <c r="I68" s="303"/>
      <c r="J68" s="304"/>
    </row>
    <row r="69" spans="2:10" s="263" customFormat="1">
      <c r="B69" s="302"/>
      <c r="C69" s="303"/>
      <c r="D69" s="303"/>
      <c r="E69" s="303"/>
      <c r="F69" s="303"/>
      <c r="G69" s="303"/>
      <c r="H69" s="303"/>
      <c r="I69" s="303"/>
      <c r="J69" s="304"/>
    </row>
    <row r="70" spans="2:10" s="263" customFormat="1">
      <c r="B70" s="302"/>
      <c r="C70" s="303"/>
      <c r="D70" s="303"/>
      <c r="E70" s="303"/>
      <c r="F70" s="303"/>
      <c r="G70" s="303"/>
      <c r="H70" s="303"/>
      <c r="I70" s="303"/>
      <c r="J70" s="304"/>
    </row>
    <row r="71" spans="2:10" s="263" customFormat="1">
      <c r="B71" s="302"/>
      <c r="C71" s="303"/>
      <c r="D71" s="303"/>
      <c r="E71" s="303"/>
      <c r="F71" s="303"/>
      <c r="G71" s="303"/>
      <c r="H71" s="303"/>
      <c r="I71" s="303"/>
      <c r="J71" s="304"/>
    </row>
    <row r="72" spans="2:10" s="263" customFormat="1">
      <c r="B72" s="302"/>
      <c r="C72" s="303"/>
      <c r="D72" s="303"/>
      <c r="E72" s="303"/>
      <c r="F72" s="303"/>
      <c r="G72" s="303"/>
      <c r="H72" s="303"/>
      <c r="I72" s="303"/>
      <c r="J72" s="304"/>
    </row>
    <row r="73" spans="2:10" s="263" customFormat="1">
      <c r="B73" s="302"/>
      <c r="C73" s="303"/>
      <c r="D73" s="303"/>
      <c r="E73" s="303"/>
      <c r="F73" s="303"/>
      <c r="G73" s="303"/>
      <c r="H73" s="303"/>
      <c r="I73" s="303"/>
      <c r="J73" s="304"/>
    </row>
    <row r="74" spans="2:10" s="263" customFormat="1">
      <c r="B74" s="302"/>
      <c r="C74" s="303"/>
      <c r="D74" s="303"/>
      <c r="E74" s="303"/>
      <c r="F74" s="303"/>
      <c r="G74" s="303"/>
      <c r="H74" s="303"/>
      <c r="I74" s="303"/>
      <c r="J74" s="304"/>
    </row>
    <row r="75" spans="2:10" s="263" customFormat="1">
      <c r="B75" s="302"/>
      <c r="C75" s="303"/>
      <c r="D75" s="303"/>
      <c r="E75" s="303"/>
      <c r="F75" s="303"/>
      <c r="G75" s="303"/>
      <c r="H75" s="303"/>
      <c r="I75" s="303"/>
      <c r="J75" s="304"/>
    </row>
    <row r="76" spans="2:10" s="263" customFormat="1">
      <c r="B76" s="302"/>
      <c r="C76" s="303"/>
      <c r="D76" s="303"/>
      <c r="E76" s="303"/>
      <c r="F76" s="303"/>
      <c r="G76" s="303"/>
      <c r="H76" s="303"/>
      <c r="I76" s="303"/>
      <c r="J76" s="304"/>
    </row>
    <row r="77" spans="2:10" s="263" customFormat="1">
      <c r="B77" s="302"/>
      <c r="C77" s="303"/>
      <c r="D77" s="303"/>
      <c r="E77" s="303"/>
      <c r="F77" s="303"/>
      <c r="G77" s="303"/>
      <c r="H77" s="303"/>
      <c r="I77" s="303"/>
      <c r="J77" s="304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topLeftCell="A34" zoomScaleNormal="100" workbookViewId="0">
      <selection activeCell="F2" sqref="F2"/>
    </sheetView>
  </sheetViews>
  <sheetFormatPr defaultColWidth="8" defaultRowHeight="12.75"/>
  <cols>
    <col min="1" max="1" width="33.140625" style="216" customWidth="1"/>
    <col min="2" max="5" width="11.85546875" style="216" customWidth="1"/>
    <col min="6" max="256" width="8" style="216"/>
    <col min="257" max="257" width="33.140625" style="216" customWidth="1"/>
    <col min="258" max="261" width="11.85546875" style="216" customWidth="1"/>
    <col min="262" max="512" width="8" style="216"/>
    <col min="513" max="513" width="33.140625" style="216" customWidth="1"/>
    <col min="514" max="517" width="11.85546875" style="216" customWidth="1"/>
    <col min="518" max="768" width="8" style="216"/>
    <col min="769" max="769" width="33.140625" style="216" customWidth="1"/>
    <col min="770" max="773" width="11.85546875" style="216" customWidth="1"/>
    <col min="774" max="1024" width="8" style="216"/>
    <col min="1025" max="1025" width="33.140625" style="216" customWidth="1"/>
    <col min="1026" max="1029" width="11.85546875" style="216" customWidth="1"/>
    <col min="1030" max="1280" width="8" style="216"/>
    <col min="1281" max="1281" width="33.140625" style="216" customWidth="1"/>
    <col min="1282" max="1285" width="11.85546875" style="216" customWidth="1"/>
    <col min="1286" max="1536" width="8" style="216"/>
    <col min="1537" max="1537" width="33.140625" style="216" customWidth="1"/>
    <col min="1538" max="1541" width="11.85546875" style="216" customWidth="1"/>
    <col min="1542" max="1792" width="8" style="216"/>
    <col min="1793" max="1793" width="33.140625" style="216" customWidth="1"/>
    <col min="1794" max="1797" width="11.85546875" style="216" customWidth="1"/>
    <col min="1798" max="2048" width="8" style="216"/>
    <col min="2049" max="2049" width="33.140625" style="216" customWidth="1"/>
    <col min="2050" max="2053" width="11.85546875" style="216" customWidth="1"/>
    <col min="2054" max="2304" width="8" style="216"/>
    <col min="2305" max="2305" width="33.140625" style="216" customWidth="1"/>
    <col min="2306" max="2309" width="11.85546875" style="216" customWidth="1"/>
    <col min="2310" max="2560" width="8" style="216"/>
    <col min="2561" max="2561" width="33.140625" style="216" customWidth="1"/>
    <col min="2562" max="2565" width="11.85546875" style="216" customWidth="1"/>
    <col min="2566" max="2816" width="8" style="216"/>
    <col min="2817" max="2817" width="33.140625" style="216" customWidth="1"/>
    <col min="2818" max="2821" width="11.85546875" style="216" customWidth="1"/>
    <col min="2822" max="3072" width="8" style="216"/>
    <col min="3073" max="3073" width="33.140625" style="216" customWidth="1"/>
    <col min="3074" max="3077" width="11.85546875" style="216" customWidth="1"/>
    <col min="3078" max="3328" width="8" style="216"/>
    <col min="3329" max="3329" width="33.140625" style="216" customWidth="1"/>
    <col min="3330" max="3333" width="11.85546875" style="216" customWidth="1"/>
    <col min="3334" max="3584" width="8" style="216"/>
    <col min="3585" max="3585" width="33.140625" style="216" customWidth="1"/>
    <col min="3586" max="3589" width="11.85546875" style="216" customWidth="1"/>
    <col min="3590" max="3840" width="8" style="216"/>
    <col min="3841" max="3841" width="33.140625" style="216" customWidth="1"/>
    <col min="3842" max="3845" width="11.85546875" style="216" customWidth="1"/>
    <col min="3846" max="4096" width="8" style="216"/>
    <col min="4097" max="4097" width="33.140625" style="216" customWidth="1"/>
    <col min="4098" max="4101" width="11.85546875" style="216" customWidth="1"/>
    <col min="4102" max="4352" width="8" style="216"/>
    <col min="4353" max="4353" width="33.140625" style="216" customWidth="1"/>
    <col min="4354" max="4357" width="11.85546875" style="216" customWidth="1"/>
    <col min="4358" max="4608" width="8" style="216"/>
    <col min="4609" max="4609" width="33.140625" style="216" customWidth="1"/>
    <col min="4610" max="4613" width="11.85546875" style="216" customWidth="1"/>
    <col min="4614" max="4864" width="8" style="216"/>
    <col min="4865" max="4865" width="33.140625" style="216" customWidth="1"/>
    <col min="4866" max="4869" width="11.85546875" style="216" customWidth="1"/>
    <col min="4870" max="5120" width="8" style="216"/>
    <col min="5121" max="5121" width="33.140625" style="216" customWidth="1"/>
    <col min="5122" max="5125" width="11.85546875" style="216" customWidth="1"/>
    <col min="5126" max="5376" width="8" style="216"/>
    <col min="5377" max="5377" width="33.140625" style="216" customWidth="1"/>
    <col min="5378" max="5381" width="11.85546875" style="216" customWidth="1"/>
    <col min="5382" max="5632" width="8" style="216"/>
    <col min="5633" max="5633" width="33.140625" style="216" customWidth="1"/>
    <col min="5634" max="5637" width="11.85546875" style="216" customWidth="1"/>
    <col min="5638" max="5888" width="8" style="216"/>
    <col min="5889" max="5889" width="33.140625" style="216" customWidth="1"/>
    <col min="5890" max="5893" width="11.85546875" style="216" customWidth="1"/>
    <col min="5894" max="6144" width="8" style="216"/>
    <col min="6145" max="6145" width="33.140625" style="216" customWidth="1"/>
    <col min="6146" max="6149" width="11.85546875" style="216" customWidth="1"/>
    <col min="6150" max="6400" width="8" style="216"/>
    <col min="6401" max="6401" width="33.140625" style="216" customWidth="1"/>
    <col min="6402" max="6405" width="11.85546875" style="216" customWidth="1"/>
    <col min="6406" max="6656" width="8" style="216"/>
    <col min="6657" max="6657" width="33.140625" style="216" customWidth="1"/>
    <col min="6658" max="6661" width="11.85546875" style="216" customWidth="1"/>
    <col min="6662" max="6912" width="8" style="216"/>
    <col min="6913" max="6913" width="33.140625" style="216" customWidth="1"/>
    <col min="6914" max="6917" width="11.85546875" style="216" customWidth="1"/>
    <col min="6918" max="7168" width="8" style="216"/>
    <col min="7169" max="7169" width="33.140625" style="216" customWidth="1"/>
    <col min="7170" max="7173" width="11.85546875" style="216" customWidth="1"/>
    <col min="7174" max="7424" width="8" style="216"/>
    <col min="7425" max="7425" width="33.140625" style="216" customWidth="1"/>
    <col min="7426" max="7429" width="11.85546875" style="216" customWidth="1"/>
    <col min="7430" max="7680" width="8" style="216"/>
    <col min="7681" max="7681" width="33.140625" style="216" customWidth="1"/>
    <col min="7682" max="7685" width="11.85546875" style="216" customWidth="1"/>
    <col min="7686" max="7936" width="8" style="216"/>
    <col min="7937" max="7937" width="33.140625" style="216" customWidth="1"/>
    <col min="7938" max="7941" width="11.85546875" style="216" customWidth="1"/>
    <col min="7942" max="8192" width="8" style="216"/>
    <col min="8193" max="8193" width="33.140625" style="216" customWidth="1"/>
    <col min="8194" max="8197" width="11.85546875" style="216" customWidth="1"/>
    <col min="8198" max="8448" width="8" style="216"/>
    <col min="8449" max="8449" width="33.140625" style="216" customWidth="1"/>
    <col min="8450" max="8453" width="11.85546875" style="216" customWidth="1"/>
    <col min="8454" max="8704" width="8" style="216"/>
    <col min="8705" max="8705" width="33.140625" style="216" customWidth="1"/>
    <col min="8706" max="8709" width="11.85546875" style="216" customWidth="1"/>
    <col min="8710" max="8960" width="8" style="216"/>
    <col min="8961" max="8961" width="33.140625" style="216" customWidth="1"/>
    <col min="8962" max="8965" width="11.85546875" style="216" customWidth="1"/>
    <col min="8966" max="9216" width="8" style="216"/>
    <col min="9217" max="9217" width="33.140625" style="216" customWidth="1"/>
    <col min="9218" max="9221" width="11.85546875" style="216" customWidth="1"/>
    <col min="9222" max="9472" width="8" style="216"/>
    <col min="9473" max="9473" width="33.140625" style="216" customWidth="1"/>
    <col min="9474" max="9477" width="11.85546875" style="216" customWidth="1"/>
    <col min="9478" max="9728" width="8" style="216"/>
    <col min="9729" max="9729" width="33.140625" style="216" customWidth="1"/>
    <col min="9730" max="9733" width="11.85546875" style="216" customWidth="1"/>
    <col min="9734" max="9984" width="8" style="216"/>
    <col min="9985" max="9985" width="33.140625" style="216" customWidth="1"/>
    <col min="9986" max="9989" width="11.85546875" style="216" customWidth="1"/>
    <col min="9990" max="10240" width="8" style="216"/>
    <col min="10241" max="10241" width="33.140625" style="216" customWidth="1"/>
    <col min="10242" max="10245" width="11.85546875" style="216" customWidth="1"/>
    <col min="10246" max="10496" width="8" style="216"/>
    <col min="10497" max="10497" width="33.140625" style="216" customWidth="1"/>
    <col min="10498" max="10501" width="11.85546875" style="216" customWidth="1"/>
    <col min="10502" max="10752" width="8" style="216"/>
    <col min="10753" max="10753" width="33.140625" style="216" customWidth="1"/>
    <col min="10754" max="10757" width="11.85546875" style="216" customWidth="1"/>
    <col min="10758" max="11008" width="8" style="216"/>
    <col min="11009" max="11009" width="33.140625" style="216" customWidth="1"/>
    <col min="11010" max="11013" width="11.85546875" style="216" customWidth="1"/>
    <col min="11014" max="11264" width="8" style="216"/>
    <col min="11265" max="11265" width="33.140625" style="216" customWidth="1"/>
    <col min="11266" max="11269" width="11.85546875" style="216" customWidth="1"/>
    <col min="11270" max="11520" width="8" style="216"/>
    <col min="11521" max="11521" width="33.140625" style="216" customWidth="1"/>
    <col min="11522" max="11525" width="11.85546875" style="216" customWidth="1"/>
    <col min="11526" max="11776" width="8" style="216"/>
    <col min="11777" max="11777" width="33.140625" style="216" customWidth="1"/>
    <col min="11778" max="11781" width="11.85546875" style="216" customWidth="1"/>
    <col min="11782" max="12032" width="8" style="216"/>
    <col min="12033" max="12033" width="33.140625" style="216" customWidth="1"/>
    <col min="12034" max="12037" width="11.85546875" style="216" customWidth="1"/>
    <col min="12038" max="12288" width="8" style="216"/>
    <col min="12289" max="12289" width="33.140625" style="216" customWidth="1"/>
    <col min="12290" max="12293" width="11.85546875" style="216" customWidth="1"/>
    <col min="12294" max="12544" width="8" style="216"/>
    <col min="12545" max="12545" width="33.140625" style="216" customWidth="1"/>
    <col min="12546" max="12549" width="11.85546875" style="216" customWidth="1"/>
    <col min="12550" max="12800" width="8" style="216"/>
    <col min="12801" max="12801" width="33.140625" style="216" customWidth="1"/>
    <col min="12802" max="12805" width="11.85546875" style="216" customWidth="1"/>
    <col min="12806" max="13056" width="8" style="216"/>
    <col min="13057" max="13057" width="33.140625" style="216" customWidth="1"/>
    <col min="13058" max="13061" width="11.85546875" style="216" customWidth="1"/>
    <col min="13062" max="13312" width="8" style="216"/>
    <col min="13313" max="13313" width="33.140625" style="216" customWidth="1"/>
    <col min="13314" max="13317" width="11.85546875" style="216" customWidth="1"/>
    <col min="13318" max="13568" width="8" style="216"/>
    <col min="13569" max="13569" width="33.140625" style="216" customWidth="1"/>
    <col min="13570" max="13573" width="11.85546875" style="216" customWidth="1"/>
    <col min="13574" max="13824" width="8" style="216"/>
    <col min="13825" max="13825" width="33.140625" style="216" customWidth="1"/>
    <col min="13826" max="13829" width="11.85546875" style="216" customWidth="1"/>
    <col min="13830" max="14080" width="8" style="216"/>
    <col min="14081" max="14081" width="33.140625" style="216" customWidth="1"/>
    <col min="14082" max="14085" width="11.85546875" style="216" customWidth="1"/>
    <col min="14086" max="14336" width="8" style="216"/>
    <col min="14337" max="14337" width="33.140625" style="216" customWidth="1"/>
    <col min="14338" max="14341" width="11.85546875" style="216" customWidth="1"/>
    <col min="14342" max="14592" width="8" style="216"/>
    <col min="14593" max="14593" width="33.140625" style="216" customWidth="1"/>
    <col min="14594" max="14597" width="11.85546875" style="216" customWidth="1"/>
    <col min="14598" max="14848" width="8" style="216"/>
    <col min="14849" max="14849" width="33.140625" style="216" customWidth="1"/>
    <col min="14850" max="14853" width="11.85546875" style="216" customWidth="1"/>
    <col min="14854" max="15104" width="8" style="216"/>
    <col min="15105" max="15105" width="33.140625" style="216" customWidth="1"/>
    <col min="15106" max="15109" width="11.85546875" style="216" customWidth="1"/>
    <col min="15110" max="15360" width="8" style="216"/>
    <col min="15361" max="15361" width="33.140625" style="216" customWidth="1"/>
    <col min="15362" max="15365" width="11.85546875" style="216" customWidth="1"/>
    <col min="15366" max="15616" width="8" style="216"/>
    <col min="15617" max="15617" width="33.140625" style="216" customWidth="1"/>
    <col min="15618" max="15621" width="11.85546875" style="216" customWidth="1"/>
    <col min="15622" max="15872" width="8" style="216"/>
    <col min="15873" max="15873" width="33.140625" style="216" customWidth="1"/>
    <col min="15874" max="15877" width="11.85546875" style="216" customWidth="1"/>
    <col min="15878" max="16128" width="8" style="216"/>
    <col min="16129" max="16129" width="33.140625" style="216" customWidth="1"/>
    <col min="16130" max="16133" width="11.85546875" style="216" customWidth="1"/>
    <col min="16134" max="16384" width="8" style="216"/>
  </cols>
  <sheetData>
    <row r="1" spans="1:5">
      <c r="A1" s="215"/>
      <c r="B1" s="215"/>
      <c r="C1" s="215"/>
      <c r="D1" s="215"/>
      <c r="E1" s="215"/>
    </row>
    <row r="2" spans="1:5" ht="15.75">
      <c r="A2" s="217" t="s">
        <v>227</v>
      </c>
      <c r="B2" s="379"/>
      <c r="C2" s="379"/>
      <c r="D2" s="379"/>
      <c r="E2" s="379"/>
    </row>
    <row r="3" spans="1:5" ht="14.25" thickBot="1">
      <c r="A3" s="215"/>
      <c r="B3" s="215"/>
      <c r="C3" s="215"/>
      <c r="D3" s="380" t="s">
        <v>228</v>
      </c>
      <c r="E3" s="380"/>
    </row>
    <row r="4" spans="1:5" ht="15" customHeight="1" thickBot="1">
      <c r="A4" s="218" t="s">
        <v>229</v>
      </c>
      <c r="B4" s="219">
        <v>2015</v>
      </c>
      <c r="C4" s="219" t="s">
        <v>230</v>
      </c>
      <c r="D4" s="219" t="s">
        <v>231</v>
      </c>
      <c r="E4" s="220" t="s">
        <v>153</v>
      </c>
    </row>
    <row r="5" spans="1:5">
      <c r="A5" s="221" t="s">
        <v>232</v>
      </c>
      <c r="B5" s="222"/>
      <c r="C5" s="222"/>
      <c r="D5" s="222"/>
      <c r="E5" s="223">
        <f t="shared" ref="E5:E11" si="0">SUM(B5:D5)</f>
        <v>0</v>
      </c>
    </row>
    <row r="6" spans="1:5">
      <c r="A6" s="224" t="s">
        <v>233</v>
      </c>
      <c r="B6" s="225"/>
      <c r="C6" s="225"/>
      <c r="D6" s="225"/>
      <c r="E6" s="226">
        <f t="shared" si="0"/>
        <v>0</v>
      </c>
    </row>
    <row r="7" spans="1:5">
      <c r="A7" s="227" t="s">
        <v>234</v>
      </c>
      <c r="B7" s="228"/>
      <c r="C7" s="228"/>
      <c r="D7" s="228"/>
      <c r="E7" s="229">
        <f t="shared" si="0"/>
        <v>0</v>
      </c>
    </row>
    <row r="8" spans="1:5">
      <c r="A8" s="227" t="s">
        <v>235</v>
      </c>
      <c r="B8" s="228"/>
      <c r="C8" s="228"/>
      <c r="D8" s="228"/>
      <c r="E8" s="229">
        <f t="shared" si="0"/>
        <v>0</v>
      </c>
    </row>
    <row r="9" spans="1:5">
      <c r="A9" s="227" t="s">
        <v>171</v>
      </c>
      <c r="B9" s="228"/>
      <c r="C9" s="228"/>
      <c r="D9" s="228"/>
      <c r="E9" s="229">
        <f t="shared" si="0"/>
        <v>0</v>
      </c>
    </row>
    <row r="10" spans="1:5">
      <c r="A10" s="227" t="s">
        <v>236</v>
      </c>
      <c r="B10" s="228"/>
      <c r="C10" s="228"/>
      <c r="D10" s="228"/>
      <c r="E10" s="229">
        <f t="shared" si="0"/>
        <v>0</v>
      </c>
    </row>
    <row r="11" spans="1:5" ht="13.5" thickBot="1">
      <c r="A11" s="230"/>
      <c r="B11" s="231"/>
      <c r="C11" s="231"/>
      <c r="D11" s="231"/>
      <c r="E11" s="229">
        <f t="shared" si="0"/>
        <v>0</v>
      </c>
    </row>
    <row r="12" spans="1:5" ht="13.5" thickBot="1">
      <c r="A12" s="232" t="s">
        <v>237</v>
      </c>
      <c r="B12" s="233">
        <f>B5+SUM(B7:B11)</f>
        <v>0</v>
      </c>
      <c r="C12" s="233">
        <f>C5+SUM(C7:C11)</f>
        <v>0</v>
      </c>
      <c r="D12" s="233">
        <f>D5+SUM(D7:D11)</f>
        <v>0</v>
      </c>
      <c r="E12" s="234">
        <f>E5+SUM(E7:E11)</f>
        <v>0</v>
      </c>
    </row>
    <row r="13" spans="1:5" ht="13.5" thickBot="1">
      <c r="A13" s="235"/>
      <c r="B13" s="235"/>
      <c r="C13" s="235"/>
      <c r="D13" s="235"/>
      <c r="E13" s="235"/>
    </row>
    <row r="14" spans="1:5" ht="15" customHeight="1" thickBot="1">
      <c r="A14" s="218" t="s">
        <v>238</v>
      </c>
      <c r="B14" s="219" t="s">
        <v>239</v>
      </c>
      <c r="C14" s="219" t="s">
        <v>230</v>
      </c>
      <c r="D14" s="219" t="s">
        <v>231</v>
      </c>
      <c r="E14" s="220" t="s">
        <v>153</v>
      </c>
    </row>
    <row r="15" spans="1:5">
      <c r="A15" s="221" t="s">
        <v>240</v>
      </c>
      <c r="B15" s="222"/>
      <c r="C15" s="222"/>
      <c r="D15" s="222"/>
      <c r="E15" s="223">
        <f t="shared" ref="E15:E21" si="1">SUM(B15:D15)</f>
        <v>0</v>
      </c>
    </row>
    <row r="16" spans="1:5">
      <c r="A16" s="236" t="s">
        <v>241</v>
      </c>
      <c r="B16" s="228"/>
      <c r="C16" s="228"/>
      <c r="D16" s="228"/>
      <c r="E16" s="229">
        <f t="shared" si="1"/>
        <v>0</v>
      </c>
    </row>
    <row r="17" spans="1:5">
      <c r="A17" s="227" t="s">
        <v>242</v>
      </c>
      <c r="B17" s="228"/>
      <c r="C17" s="228"/>
      <c r="D17" s="228"/>
      <c r="E17" s="229">
        <f t="shared" si="1"/>
        <v>0</v>
      </c>
    </row>
    <row r="18" spans="1:5">
      <c r="A18" s="227" t="s">
        <v>243</v>
      </c>
      <c r="B18" s="228"/>
      <c r="C18" s="228"/>
      <c r="D18" s="228"/>
      <c r="E18" s="229">
        <f t="shared" si="1"/>
        <v>0</v>
      </c>
    </row>
    <row r="19" spans="1:5">
      <c r="A19" s="237"/>
      <c r="B19" s="228"/>
      <c r="C19" s="228"/>
      <c r="D19" s="228"/>
      <c r="E19" s="229">
        <f t="shared" si="1"/>
        <v>0</v>
      </c>
    </row>
    <row r="20" spans="1:5">
      <c r="A20" s="237"/>
      <c r="B20" s="228"/>
      <c r="C20" s="228"/>
      <c r="D20" s="228"/>
      <c r="E20" s="229">
        <f t="shared" si="1"/>
        <v>0</v>
      </c>
    </row>
    <row r="21" spans="1:5" ht="13.5" thickBot="1">
      <c r="A21" s="230"/>
      <c r="B21" s="231"/>
      <c r="C21" s="231"/>
      <c r="D21" s="231"/>
      <c r="E21" s="229">
        <f t="shared" si="1"/>
        <v>0</v>
      </c>
    </row>
    <row r="22" spans="1:5" ht="13.5" thickBot="1">
      <c r="A22" s="232" t="s">
        <v>244</v>
      </c>
      <c r="B22" s="233">
        <f>SUM(B15:B21)</f>
        <v>0</v>
      </c>
      <c r="C22" s="233">
        <f>SUM(C15:C21)</f>
        <v>0</v>
      </c>
      <c r="D22" s="233">
        <f>SUM(D15:D21)</f>
        <v>0</v>
      </c>
      <c r="E22" s="234">
        <f>SUM(E15:E21)</f>
        <v>0</v>
      </c>
    </row>
    <row r="23" spans="1:5">
      <c r="A23" s="215"/>
      <c r="B23" s="215"/>
      <c r="C23" s="215"/>
      <c r="D23" s="215"/>
      <c r="E23" s="215"/>
    </row>
    <row r="24" spans="1:5">
      <c r="A24" s="215"/>
      <c r="B24" s="215"/>
      <c r="C24" s="215"/>
      <c r="D24" s="215"/>
      <c r="E24" s="215"/>
    </row>
    <row r="25" spans="1:5" ht="15.75">
      <c r="A25" s="217" t="s">
        <v>227</v>
      </c>
      <c r="B25" s="379"/>
      <c r="C25" s="379"/>
      <c r="D25" s="379"/>
      <c r="E25" s="379"/>
    </row>
    <row r="26" spans="1:5" ht="14.25" thickBot="1">
      <c r="A26" s="215"/>
      <c r="B26" s="215"/>
      <c r="C26" s="215"/>
      <c r="D26" s="380" t="s">
        <v>228</v>
      </c>
      <c r="E26" s="380"/>
    </row>
    <row r="27" spans="1:5" ht="13.5" thickBot="1">
      <c r="A27" s="218" t="s">
        <v>229</v>
      </c>
      <c r="B27" s="219" t="s">
        <v>239</v>
      </c>
      <c r="C27" s="219" t="s">
        <v>230</v>
      </c>
      <c r="D27" s="219" t="s">
        <v>231</v>
      </c>
      <c r="E27" s="220" t="s">
        <v>153</v>
      </c>
    </row>
    <row r="28" spans="1:5">
      <c r="A28" s="221" t="s">
        <v>232</v>
      </c>
      <c r="B28" s="222"/>
      <c r="C28" s="222"/>
      <c r="D28" s="222"/>
      <c r="E28" s="223">
        <f t="shared" ref="E28:E34" si="2">SUM(B28:D28)</f>
        <v>0</v>
      </c>
    </row>
    <row r="29" spans="1:5">
      <c r="A29" s="224" t="s">
        <v>233</v>
      </c>
      <c r="B29" s="225"/>
      <c r="C29" s="225"/>
      <c r="D29" s="225"/>
      <c r="E29" s="226">
        <f t="shared" si="2"/>
        <v>0</v>
      </c>
    </row>
    <row r="30" spans="1:5">
      <c r="A30" s="227" t="s">
        <v>234</v>
      </c>
      <c r="B30" s="228"/>
      <c r="C30" s="228"/>
      <c r="D30" s="228"/>
      <c r="E30" s="229">
        <f t="shared" si="2"/>
        <v>0</v>
      </c>
    </row>
    <row r="31" spans="1:5">
      <c r="A31" s="227" t="s">
        <v>235</v>
      </c>
      <c r="B31" s="228"/>
      <c r="C31" s="228"/>
      <c r="D31" s="228"/>
      <c r="E31" s="229">
        <f t="shared" si="2"/>
        <v>0</v>
      </c>
    </row>
    <row r="32" spans="1:5">
      <c r="A32" s="227" t="s">
        <v>171</v>
      </c>
      <c r="B32" s="228"/>
      <c r="C32" s="228"/>
      <c r="D32" s="228"/>
      <c r="E32" s="229">
        <f t="shared" si="2"/>
        <v>0</v>
      </c>
    </row>
    <row r="33" spans="1:5">
      <c r="A33" s="227" t="s">
        <v>236</v>
      </c>
      <c r="B33" s="228"/>
      <c r="C33" s="228"/>
      <c r="D33" s="228"/>
      <c r="E33" s="229">
        <f t="shared" si="2"/>
        <v>0</v>
      </c>
    </row>
    <row r="34" spans="1:5" ht="13.5" thickBot="1">
      <c r="A34" s="230"/>
      <c r="B34" s="231"/>
      <c r="C34" s="231"/>
      <c r="D34" s="231"/>
      <c r="E34" s="229">
        <f t="shared" si="2"/>
        <v>0</v>
      </c>
    </row>
    <row r="35" spans="1:5" ht="13.5" thickBot="1">
      <c r="A35" s="232" t="s">
        <v>237</v>
      </c>
      <c r="B35" s="233">
        <f>B28+SUM(B30:B34)</f>
        <v>0</v>
      </c>
      <c r="C35" s="233">
        <f>C28+SUM(C30:C34)</f>
        <v>0</v>
      </c>
      <c r="D35" s="233">
        <f>D28+SUM(D30:D34)</f>
        <v>0</v>
      </c>
      <c r="E35" s="234">
        <f>E28+SUM(E30:E34)</f>
        <v>0</v>
      </c>
    </row>
    <row r="36" spans="1:5" ht="13.5" thickBot="1">
      <c r="A36" s="235"/>
      <c r="B36" s="235"/>
      <c r="C36" s="235"/>
      <c r="D36" s="235"/>
      <c r="E36" s="235"/>
    </row>
    <row r="37" spans="1:5" ht="13.5" thickBot="1">
      <c r="A37" s="218" t="s">
        <v>238</v>
      </c>
      <c r="B37" s="219" t="s">
        <v>239</v>
      </c>
      <c r="C37" s="219" t="s">
        <v>230</v>
      </c>
      <c r="D37" s="219" t="s">
        <v>231</v>
      </c>
      <c r="E37" s="220" t="s">
        <v>153</v>
      </c>
    </row>
    <row r="38" spans="1:5">
      <c r="A38" s="221" t="s">
        <v>240</v>
      </c>
      <c r="B38" s="222"/>
      <c r="C38" s="222"/>
      <c r="D38" s="222"/>
      <c r="E38" s="223">
        <f t="shared" ref="E38:E44" si="3">SUM(B38:D38)</f>
        <v>0</v>
      </c>
    </row>
    <row r="39" spans="1:5">
      <c r="A39" s="236" t="s">
        <v>241</v>
      </c>
      <c r="B39" s="228"/>
      <c r="C39" s="228"/>
      <c r="D39" s="228"/>
      <c r="E39" s="229">
        <f t="shared" si="3"/>
        <v>0</v>
      </c>
    </row>
    <row r="40" spans="1:5">
      <c r="A40" s="227" t="s">
        <v>242</v>
      </c>
      <c r="B40" s="228"/>
      <c r="C40" s="228"/>
      <c r="D40" s="228"/>
      <c r="E40" s="229">
        <f t="shared" si="3"/>
        <v>0</v>
      </c>
    </row>
    <row r="41" spans="1:5">
      <c r="A41" s="227" t="s">
        <v>243</v>
      </c>
      <c r="B41" s="228"/>
      <c r="C41" s="228"/>
      <c r="D41" s="228"/>
      <c r="E41" s="229">
        <f t="shared" si="3"/>
        <v>0</v>
      </c>
    </row>
    <row r="42" spans="1:5">
      <c r="A42" s="237"/>
      <c r="B42" s="228"/>
      <c r="C42" s="228"/>
      <c r="D42" s="228"/>
      <c r="E42" s="229">
        <f t="shared" si="3"/>
        <v>0</v>
      </c>
    </row>
    <row r="43" spans="1:5">
      <c r="A43" s="237"/>
      <c r="B43" s="228"/>
      <c r="C43" s="228"/>
      <c r="D43" s="228"/>
      <c r="E43" s="229">
        <f t="shared" si="3"/>
        <v>0</v>
      </c>
    </row>
    <row r="44" spans="1:5" ht="13.5" thickBot="1">
      <c r="A44" s="230"/>
      <c r="B44" s="231"/>
      <c r="C44" s="231"/>
      <c r="D44" s="231"/>
      <c r="E44" s="229">
        <f t="shared" si="3"/>
        <v>0</v>
      </c>
    </row>
    <row r="45" spans="1:5" ht="13.5" thickBot="1">
      <c r="A45" s="232" t="s">
        <v>244</v>
      </c>
      <c r="B45" s="233">
        <f>SUM(B38:B44)</f>
        <v>0</v>
      </c>
      <c r="C45" s="233">
        <f>SUM(C38:C44)</f>
        <v>0</v>
      </c>
      <c r="D45" s="233">
        <f>SUM(D38:D44)</f>
        <v>0</v>
      </c>
      <c r="E45" s="234">
        <f>SUM(E38:E44)</f>
        <v>0</v>
      </c>
    </row>
    <row r="46" spans="1:5">
      <c r="A46" s="215"/>
      <c r="B46" s="215"/>
      <c r="C46" s="215"/>
      <c r="D46" s="215"/>
      <c r="E46" s="215"/>
    </row>
    <row r="47" spans="1:5" ht="15.75">
      <c r="A47" s="381" t="s">
        <v>245</v>
      </c>
      <c r="B47" s="381"/>
      <c r="C47" s="381"/>
      <c r="D47" s="381"/>
      <c r="E47" s="381"/>
    </row>
    <row r="48" spans="1:5" ht="13.5" thickBot="1">
      <c r="A48" s="215"/>
      <c r="B48" s="215"/>
      <c r="C48" s="215"/>
      <c r="D48" s="215"/>
      <c r="E48" s="215"/>
    </row>
    <row r="49" spans="1:8" ht="13.5" thickBot="1">
      <c r="A49" s="374" t="s">
        <v>246</v>
      </c>
      <c r="B49" s="375"/>
      <c r="C49" s="376"/>
      <c r="D49" s="377" t="s">
        <v>247</v>
      </c>
      <c r="E49" s="378"/>
      <c r="H49" s="238"/>
    </row>
    <row r="50" spans="1:8">
      <c r="A50" s="382"/>
      <c r="B50" s="383"/>
      <c r="C50" s="384"/>
      <c r="D50" s="385"/>
      <c r="E50" s="386"/>
    </row>
    <row r="51" spans="1:8" ht="13.5" thickBot="1">
      <c r="A51" s="387"/>
      <c r="B51" s="388"/>
      <c r="C51" s="389"/>
      <c r="D51" s="390"/>
      <c r="E51" s="391"/>
    </row>
    <row r="52" spans="1:8" ht="13.5" thickBot="1">
      <c r="A52" s="392" t="s">
        <v>244</v>
      </c>
      <c r="B52" s="393"/>
      <c r="C52" s="394"/>
      <c r="D52" s="395">
        <f>SUM(D50:E51)</f>
        <v>0</v>
      </c>
      <c r="E52" s="396"/>
    </row>
  </sheetData>
  <mergeCells count="13">
    <mergeCell ref="A50:C50"/>
    <mergeCell ref="D50:E50"/>
    <mergeCell ref="A51:C51"/>
    <mergeCell ref="D51:E51"/>
    <mergeCell ref="A52:C52"/>
    <mergeCell ref="D52:E52"/>
    <mergeCell ref="A49:C49"/>
    <mergeCell ref="D49:E49"/>
    <mergeCell ref="B2:E2"/>
    <mergeCell ref="D3:E3"/>
    <mergeCell ref="B25:E25"/>
    <mergeCell ref="D26:E26"/>
    <mergeCell ref="A47:E47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view="pageLayout" topLeftCell="A13" zoomScaleNormal="120" workbookViewId="0">
      <selection activeCell="F4" sqref="F4"/>
    </sheetView>
  </sheetViews>
  <sheetFormatPr defaultColWidth="8" defaultRowHeight="15"/>
  <cols>
    <col min="1" max="1" width="4.85546875" style="239" customWidth="1"/>
    <col min="2" max="2" width="25.85546875" style="239" customWidth="1"/>
    <col min="3" max="6" width="10" style="239" customWidth="1"/>
    <col min="7" max="7" width="13" style="239" customWidth="1"/>
    <col min="8" max="256" width="8" style="239"/>
    <col min="257" max="257" width="4.85546875" style="239" customWidth="1"/>
    <col min="258" max="258" width="25.85546875" style="239" customWidth="1"/>
    <col min="259" max="262" width="10" style="239" customWidth="1"/>
    <col min="263" max="263" width="13" style="239" customWidth="1"/>
    <col min="264" max="512" width="8" style="239"/>
    <col min="513" max="513" width="4.85546875" style="239" customWidth="1"/>
    <col min="514" max="514" width="25.85546875" style="239" customWidth="1"/>
    <col min="515" max="518" width="10" style="239" customWidth="1"/>
    <col min="519" max="519" width="13" style="239" customWidth="1"/>
    <col min="520" max="768" width="8" style="239"/>
    <col min="769" max="769" width="4.85546875" style="239" customWidth="1"/>
    <col min="770" max="770" width="25.85546875" style="239" customWidth="1"/>
    <col min="771" max="774" width="10" style="239" customWidth="1"/>
    <col min="775" max="775" width="13" style="239" customWidth="1"/>
    <col min="776" max="1024" width="8" style="239"/>
    <col min="1025" max="1025" width="4.85546875" style="239" customWidth="1"/>
    <col min="1026" max="1026" width="25.85546875" style="239" customWidth="1"/>
    <col min="1027" max="1030" width="10" style="239" customWidth="1"/>
    <col min="1031" max="1031" width="13" style="239" customWidth="1"/>
    <col min="1032" max="1280" width="8" style="239"/>
    <col min="1281" max="1281" width="4.85546875" style="239" customWidth="1"/>
    <col min="1282" max="1282" width="25.85546875" style="239" customWidth="1"/>
    <col min="1283" max="1286" width="10" style="239" customWidth="1"/>
    <col min="1287" max="1287" width="13" style="239" customWidth="1"/>
    <col min="1288" max="1536" width="8" style="239"/>
    <col min="1537" max="1537" width="4.85546875" style="239" customWidth="1"/>
    <col min="1538" max="1538" width="25.85546875" style="239" customWidth="1"/>
    <col min="1539" max="1542" width="10" style="239" customWidth="1"/>
    <col min="1543" max="1543" width="13" style="239" customWidth="1"/>
    <col min="1544" max="1792" width="8" style="239"/>
    <col min="1793" max="1793" width="4.85546875" style="239" customWidth="1"/>
    <col min="1794" max="1794" width="25.85546875" style="239" customWidth="1"/>
    <col min="1795" max="1798" width="10" style="239" customWidth="1"/>
    <col min="1799" max="1799" width="13" style="239" customWidth="1"/>
    <col min="1800" max="2048" width="8" style="239"/>
    <col min="2049" max="2049" width="4.85546875" style="239" customWidth="1"/>
    <col min="2050" max="2050" width="25.85546875" style="239" customWidth="1"/>
    <col min="2051" max="2054" width="10" style="239" customWidth="1"/>
    <col min="2055" max="2055" width="13" style="239" customWidth="1"/>
    <col min="2056" max="2304" width="8" style="239"/>
    <col min="2305" max="2305" width="4.85546875" style="239" customWidth="1"/>
    <col min="2306" max="2306" width="25.85546875" style="239" customWidth="1"/>
    <col min="2307" max="2310" width="10" style="239" customWidth="1"/>
    <col min="2311" max="2311" width="13" style="239" customWidth="1"/>
    <col min="2312" max="2560" width="8" style="239"/>
    <col min="2561" max="2561" width="4.85546875" style="239" customWidth="1"/>
    <col min="2562" max="2562" width="25.85546875" style="239" customWidth="1"/>
    <col min="2563" max="2566" width="10" style="239" customWidth="1"/>
    <col min="2567" max="2567" width="13" style="239" customWidth="1"/>
    <col min="2568" max="2816" width="8" style="239"/>
    <col min="2817" max="2817" width="4.85546875" style="239" customWidth="1"/>
    <col min="2818" max="2818" width="25.85546875" style="239" customWidth="1"/>
    <col min="2819" max="2822" width="10" style="239" customWidth="1"/>
    <col min="2823" max="2823" width="13" style="239" customWidth="1"/>
    <col min="2824" max="3072" width="8" style="239"/>
    <col min="3073" max="3073" width="4.85546875" style="239" customWidth="1"/>
    <col min="3074" max="3074" width="25.85546875" style="239" customWidth="1"/>
    <col min="3075" max="3078" width="10" style="239" customWidth="1"/>
    <col min="3079" max="3079" width="13" style="239" customWidth="1"/>
    <col min="3080" max="3328" width="8" style="239"/>
    <col min="3329" max="3329" width="4.85546875" style="239" customWidth="1"/>
    <col min="3330" max="3330" width="25.85546875" style="239" customWidth="1"/>
    <col min="3331" max="3334" width="10" style="239" customWidth="1"/>
    <col min="3335" max="3335" width="13" style="239" customWidth="1"/>
    <col min="3336" max="3584" width="8" style="239"/>
    <col min="3585" max="3585" width="4.85546875" style="239" customWidth="1"/>
    <col min="3586" max="3586" width="25.85546875" style="239" customWidth="1"/>
    <col min="3587" max="3590" width="10" style="239" customWidth="1"/>
    <col min="3591" max="3591" width="13" style="239" customWidth="1"/>
    <col min="3592" max="3840" width="8" style="239"/>
    <col min="3841" max="3841" width="4.85546875" style="239" customWidth="1"/>
    <col min="3842" max="3842" width="25.85546875" style="239" customWidth="1"/>
    <col min="3843" max="3846" width="10" style="239" customWidth="1"/>
    <col min="3847" max="3847" width="13" style="239" customWidth="1"/>
    <col min="3848" max="4096" width="8" style="239"/>
    <col min="4097" max="4097" width="4.85546875" style="239" customWidth="1"/>
    <col min="4098" max="4098" width="25.85546875" style="239" customWidth="1"/>
    <col min="4099" max="4102" width="10" style="239" customWidth="1"/>
    <col min="4103" max="4103" width="13" style="239" customWidth="1"/>
    <col min="4104" max="4352" width="8" style="239"/>
    <col min="4353" max="4353" width="4.85546875" style="239" customWidth="1"/>
    <col min="4354" max="4354" width="25.85546875" style="239" customWidth="1"/>
    <col min="4355" max="4358" width="10" style="239" customWidth="1"/>
    <col min="4359" max="4359" width="13" style="239" customWidth="1"/>
    <col min="4360" max="4608" width="8" style="239"/>
    <col min="4609" max="4609" width="4.85546875" style="239" customWidth="1"/>
    <col min="4610" max="4610" width="25.85546875" style="239" customWidth="1"/>
    <col min="4611" max="4614" width="10" style="239" customWidth="1"/>
    <col min="4615" max="4615" width="13" style="239" customWidth="1"/>
    <col min="4616" max="4864" width="8" style="239"/>
    <col min="4865" max="4865" width="4.85546875" style="239" customWidth="1"/>
    <col min="4866" max="4866" width="25.85546875" style="239" customWidth="1"/>
    <col min="4867" max="4870" width="10" style="239" customWidth="1"/>
    <col min="4871" max="4871" width="13" style="239" customWidth="1"/>
    <col min="4872" max="5120" width="8" style="239"/>
    <col min="5121" max="5121" width="4.85546875" style="239" customWidth="1"/>
    <col min="5122" max="5122" width="25.85546875" style="239" customWidth="1"/>
    <col min="5123" max="5126" width="10" style="239" customWidth="1"/>
    <col min="5127" max="5127" width="13" style="239" customWidth="1"/>
    <col min="5128" max="5376" width="8" style="239"/>
    <col min="5377" max="5377" width="4.85546875" style="239" customWidth="1"/>
    <col min="5378" max="5378" width="25.85546875" style="239" customWidth="1"/>
    <col min="5379" max="5382" width="10" style="239" customWidth="1"/>
    <col min="5383" max="5383" width="13" style="239" customWidth="1"/>
    <col min="5384" max="5632" width="8" style="239"/>
    <col min="5633" max="5633" width="4.85546875" style="239" customWidth="1"/>
    <col min="5634" max="5634" width="25.85546875" style="239" customWidth="1"/>
    <col min="5635" max="5638" width="10" style="239" customWidth="1"/>
    <col min="5639" max="5639" width="13" style="239" customWidth="1"/>
    <col min="5640" max="5888" width="8" style="239"/>
    <col min="5889" max="5889" width="4.85546875" style="239" customWidth="1"/>
    <col min="5890" max="5890" width="25.85546875" style="239" customWidth="1"/>
    <col min="5891" max="5894" width="10" style="239" customWidth="1"/>
    <col min="5895" max="5895" width="13" style="239" customWidth="1"/>
    <col min="5896" max="6144" width="8" style="239"/>
    <col min="6145" max="6145" width="4.85546875" style="239" customWidth="1"/>
    <col min="6146" max="6146" width="25.85546875" style="239" customWidth="1"/>
    <col min="6147" max="6150" width="10" style="239" customWidth="1"/>
    <col min="6151" max="6151" width="13" style="239" customWidth="1"/>
    <col min="6152" max="6400" width="8" style="239"/>
    <col min="6401" max="6401" width="4.85546875" style="239" customWidth="1"/>
    <col min="6402" max="6402" width="25.85546875" style="239" customWidth="1"/>
    <col min="6403" max="6406" width="10" style="239" customWidth="1"/>
    <col min="6407" max="6407" width="13" style="239" customWidth="1"/>
    <col min="6408" max="6656" width="8" style="239"/>
    <col min="6657" max="6657" width="4.85546875" style="239" customWidth="1"/>
    <col min="6658" max="6658" width="25.85546875" style="239" customWidth="1"/>
    <col min="6659" max="6662" width="10" style="239" customWidth="1"/>
    <col min="6663" max="6663" width="13" style="239" customWidth="1"/>
    <col min="6664" max="6912" width="8" style="239"/>
    <col min="6913" max="6913" width="4.85546875" style="239" customWidth="1"/>
    <col min="6914" max="6914" width="25.85546875" style="239" customWidth="1"/>
    <col min="6915" max="6918" width="10" style="239" customWidth="1"/>
    <col min="6919" max="6919" width="13" style="239" customWidth="1"/>
    <col min="6920" max="7168" width="8" style="239"/>
    <col min="7169" max="7169" width="4.85546875" style="239" customWidth="1"/>
    <col min="7170" max="7170" width="25.85546875" style="239" customWidth="1"/>
    <col min="7171" max="7174" width="10" style="239" customWidth="1"/>
    <col min="7175" max="7175" width="13" style="239" customWidth="1"/>
    <col min="7176" max="7424" width="8" style="239"/>
    <col min="7425" max="7425" width="4.85546875" style="239" customWidth="1"/>
    <col min="7426" max="7426" width="25.85546875" style="239" customWidth="1"/>
    <col min="7427" max="7430" width="10" style="239" customWidth="1"/>
    <col min="7431" max="7431" width="13" style="239" customWidth="1"/>
    <col min="7432" max="7680" width="8" style="239"/>
    <col min="7681" max="7681" width="4.85546875" style="239" customWidth="1"/>
    <col min="7682" max="7682" width="25.85546875" style="239" customWidth="1"/>
    <col min="7683" max="7686" width="10" style="239" customWidth="1"/>
    <col min="7687" max="7687" width="13" style="239" customWidth="1"/>
    <col min="7688" max="7936" width="8" style="239"/>
    <col min="7937" max="7937" width="4.85546875" style="239" customWidth="1"/>
    <col min="7938" max="7938" width="25.85546875" style="239" customWidth="1"/>
    <col min="7939" max="7942" width="10" style="239" customWidth="1"/>
    <col min="7943" max="7943" width="13" style="239" customWidth="1"/>
    <col min="7944" max="8192" width="8" style="239"/>
    <col min="8193" max="8193" width="4.85546875" style="239" customWidth="1"/>
    <col min="8194" max="8194" width="25.85546875" style="239" customWidth="1"/>
    <col min="8195" max="8198" width="10" style="239" customWidth="1"/>
    <col min="8199" max="8199" width="13" style="239" customWidth="1"/>
    <col min="8200" max="8448" width="8" style="239"/>
    <col min="8449" max="8449" width="4.85546875" style="239" customWidth="1"/>
    <col min="8450" max="8450" width="25.85546875" style="239" customWidth="1"/>
    <col min="8451" max="8454" width="10" style="239" customWidth="1"/>
    <col min="8455" max="8455" width="13" style="239" customWidth="1"/>
    <col min="8456" max="8704" width="8" style="239"/>
    <col min="8705" max="8705" width="4.85546875" style="239" customWidth="1"/>
    <col min="8706" max="8706" width="25.85546875" style="239" customWidth="1"/>
    <col min="8707" max="8710" width="10" style="239" customWidth="1"/>
    <col min="8711" max="8711" width="13" style="239" customWidth="1"/>
    <col min="8712" max="8960" width="8" style="239"/>
    <col min="8961" max="8961" width="4.85546875" style="239" customWidth="1"/>
    <col min="8962" max="8962" width="25.85546875" style="239" customWidth="1"/>
    <col min="8963" max="8966" width="10" style="239" customWidth="1"/>
    <col min="8967" max="8967" width="13" style="239" customWidth="1"/>
    <col min="8968" max="9216" width="8" style="239"/>
    <col min="9217" max="9217" width="4.85546875" style="239" customWidth="1"/>
    <col min="9218" max="9218" width="25.85546875" style="239" customWidth="1"/>
    <col min="9219" max="9222" width="10" style="239" customWidth="1"/>
    <col min="9223" max="9223" width="13" style="239" customWidth="1"/>
    <col min="9224" max="9472" width="8" style="239"/>
    <col min="9473" max="9473" width="4.85546875" style="239" customWidth="1"/>
    <col min="9474" max="9474" width="25.85546875" style="239" customWidth="1"/>
    <col min="9475" max="9478" width="10" style="239" customWidth="1"/>
    <col min="9479" max="9479" width="13" style="239" customWidth="1"/>
    <col min="9480" max="9728" width="8" style="239"/>
    <col min="9729" max="9729" width="4.85546875" style="239" customWidth="1"/>
    <col min="9730" max="9730" width="25.85546875" style="239" customWidth="1"/>
    <col min="9731" max="9734" width="10" style="239" customWidth="1"/>
    <col min="9735" max="9735" width="13" style="239" customWidth="1"/>
    <col min="9736" max="9984" width="8" style="239"/>
    <col min="9985" max="9985" width="4.85546875" style="239" customWidth="1"/>
    <col min="9986" max="9986" width="25.85546875" style="239" customWidth="1"/>
    <col min="9987" max="9990" width="10" style="239" customWidth="1"/>
    <col min="9991" max="9991" width="13" style="239" customWidth="1"/>
    <col min="9992" max="10240" width="8" style="239"/>
    <col min="10241" max="10241" width="4.85546875" style="239" customWidth="1"/>
    <col min="10242" max="10242" width="25.85546875" style="239" customWidth="1"/>
    <col min="10243" max="10246" width="10" style="239" customWidth="1"/>
    <col min="10247" max="10247" width="13" style="239" customWidth="1"/>
    <col min="10248" max="10496" width="8" style="239"/>
    <col min="10497" max="10497" width="4.85546875" style="239" customWidth="1"/>
    <col min="10498" max="10498" width="25.85546875" style="239" customWidth="1"/>
    <col min="10499" max="10502" width="10" style="239" customWidth="1"/>
    <col min="10503" max="10503" width="13" style="239" customWidth="1"/>
    <col min="10504" max="10752" width="8" style="239"/>
    <col min="10753" max="10753" width="4.85546875" style="239" customWidth="1"/>
    <col min="10754" max="10754" width="25.85546875" style="239" customWidth="1"/>
    <col min="10755" max="10758" width="10" style="239" customWidth="1"/>
    <col min="10759" max="10759" width="13" style="239" customWidth="1"/>
    <col min="10760" max="11008" width="8" style="239"/>
    <col min="11009" max="11009" width="4.85546875" style="239" customWidth="1"/>
    <col min="11010" max="11010" width="25.85546875" style="239" customWidth="1"/>
    <col min="11011" max="11014" width="10" style="239" customWidth="1"/>
    <col min="11015" max="11015" width="13" style="239" customWidth="1"/>
    <col min="11016" max="11264" width="8" style="239"/>
    <col min="11265" max="11265" width="4.85546875" style="239" customWidth="1"/>
    <col min="11266" max="11266" width="25.85546875" style="239" customWidth="1"/>
    <col min="11267" max="11270" width="10" style="239" customWidth="1"/>
    <col min="11271" max="11271" width="13" style="239" customWidth="1"/>
    <col min="11272" max="11520" width="8" style="239"/>
    <col min="11521" max="11521" width="4.85546875" style="239" customWidth="1"/>
    <col min="11522" max="11522" width="25.85546875" style="239" customWidth="1"/>
    <col min="11523" max="11526" width="10" style="239" customWidth="1"/>
    <col min="11527" max="11527" width="13" style="239" customWidth="1"/>
    <col min="11528" max="11776" width="8" style="239"/>
    <col min="11777" max="11777" width="4.85546875" style="239" customWidth="1"/>
    <col min="11778" max="11778" width="25.85546875" style="239" customWidth="1"/>
    <col min="11779" max="11782" width="10" style="239" customWidth="1"/>
    <col min="11783" max="11783" width="13" style="239" customWidth="1"/>
    <col min="11784" max="12032" width="8" style="239"/>
    <col min="12033" max="12033" width="4.85546875" style="239" customWidth="1"/>
    <col min="12034" max="12034" width="25.85546875" style="239" customWidth="1"/>
    <col min="12035" max="12038" width="10" style="239" customWidth="1"/>
    <col min="12039" max="12039" width="13" style="239" customWidth="1"/>
    <col min="12040" max="12288" width="8" style="239"/>
    <col min="12289" max="12289" width="4.85546875" style="239" customWidth="1"/>
    <col min="12290" max="12290" width="25.85546875" style="239" customWidth="1"/>
    <col min="12291" max="12294" width="10" style="239" customWidth="1"/>
    <col min="12295" max="12295" width="13" style="239" customWidth="1"/>
    <col min="12296" max="12544" width="8" style="239"/>
    <col min="12545" max="12545" width="4.85546875" style="239" customWidth="1"/>
    <col min="12546" max="12546" width="25.85546875" style="239" customWidth="1"/>
    <col min="12547" max="12550" width="10" style="239" customWidth="1"/>
    <col min="12551" max="12551" width="13" style="239" customWidth="1"/>
    <col min="12552" max="12800" width="8" style="239"/>
    <col min="12801" max="12801" width="4.85546875" style="239" customWidth="1"/>
    <col min="12802" max="12802" width="25.85546875" style="239" customWidth="1"/>
    <col min="12803" max="12806" width="10" style="239" customWidth="1"/>
    <col min="12807" max="12807" width="13" style="239" customWidth="1"/>
    <col min="12808" max="13056" width="8" style="239"/>
    <col min="13057" max="13057" width="4.85546875" style="239" customWidth="1"/>
    <col min="13058" max="13058" width="25.85546875" style="239" customWidth="1"/>
    <col min="13059" max="13062" width="10" style="239" customWidth="1"/>
    <col min="13063" max="13063" width="13" style="239" customWidth="1"/>
    <col min="13064" max="13312" width="8" style="239"/>
    <col min="13313" max="13313" width="4.85546875" style="239" customWidth="1"/>
    <col min="13314" max="13314" width="25.85546875" style="239" customWidth="1"/>
    <col min="13315" max="13318" width="10" style="239" customWidth="1"/>
    <col min="13319" max="13319" width="13" style="239" customWidth="1"/>
    <col min="13320" max="13568" width="8" style="239"/>
    <col min="13569" max="13569" width="4.85546875" style="239" customWidth="1"/>
    <col min="13570" max="13570" width="25.85546875" style="239" customWidth="1"/>
    <col min="13571" max="13574" width="10" style="239" customWidth="1"/>
    <col min="13575" max="13575" width="13" style="239" customWidth="1"/>
    <col min="13576" max="13824" width="8" style="239"/>
    <col min="13825" max="13825" width="4.85546875" style="239" customWidth="1"/>
    <col min="13826" max="13826" width="25.85546875" style="239" customWidth="1"/>
    <col min="13827" max="13830" width="10" style="239" customWidth="1"/>
    <col min="13831" max="13831" width="13" style="239" customWidth="1"/>
    <col min="13832" max="14080" width="8" style="239"/>
    <col min="14081" max="14081" width="4.85546875" style="239" customWidth="1"/>
    <col min="14082" max="14082" width="25.85546875" style="239" customWidth="1"/>
    <col min="14083" max="14086" width="10" style="239" customWidth="1"/>
    <col min="14087" max="14087" width="13" style="239" customWidth="1"/>
    <col min="14088" max="14336" width="8" style="239"/>
    <col min="14337" max="14337" width="4.85546875" style="239" customWidth="1"/>
    <col min="14338" max="14338" width="25.85546875" style="239" customWidth="1"/>
    <col min="14339" max="14342" width="10" style="239" customWidth="1"/>
    <col min="14343" max="14343" width="13" style="239" customWidth="1"/>
    <col min="14344" max="14592" width="8" style="239"/>
    <col min="14593" max="14593" width="4.85546875" style="239" customWidth="1"/>
    <col min="14594" max="14594" width="25.85546875" style="239" customWidth="1"/>
    <col min="14595" max="14598" width="10" style="239" customWidth="1"/>
    <col min="14599" max="14599" width="13" style="239" customWidth="1"/>
    <col min="14600" max="14848" width="8" style="239"/>
    <col min="14849" max="14849" width="4.85546875" style="239" customWidth="1"/>
    <col min="14850" max="14850" width="25.85546875" style="239" customWidth="1"/>
    <col min="14851" max="14854" width="10" style="239" customWidth="1"/>
    <col min="14855" max="14855" width="13" style="239" customWidth="1"/>
    <col min="14856" max="15104" width="8" style="239"/>
    <col min="15105" max="15105" width="4.85546875" style="239" customWidth="1"/>
    <col min="15106" max="15106" width="25.85546875" style="239" customWidth="1"/>
    <col min="15107" max="15110" width="10" style="239" customWidth="1"/>
    <col min="15111" max="15111" width="13" style="239" customWidth="1"/>
    <col min="15112" max="15360" width="8" style="239"/>
    <col min="15361" max="15361" width="4.85546875" style="239" customWidth="1"/>
    <col min="15362" max="15362" width="25.85546875" style="239" customWidth="1"/>
    <col min="15363" max="15366" width="10" style="239" customWidth="1"/>
    <col min="15367" max="15367" width="13" style="239" customWidth="1"/>
    <col min="15368" max="15616" width="8" style="239"/>
    <col min="15617" max="15617" width="4.85546875" style="239" customWidth="1"/>
    <col min="15618" max="15618" width="25.85546875" style="239" customWidth="1"/>
    <col min="15619" max="15622" width="10" style="239" customWidth="1"/>
    <col min="15623" max="15623" width="13" style="239" customWidth="1"/>
    <col min="15624" max="15872" width="8" style="239"/>
    <col min="15873" max="15873" width="4.85546875" style="239" customWidth="1"/>
    <col min="15874" max="15874" width="25.85546875" style="239" customWidth="1"/>
    <col min="15875" max="15878" width="10" style="239" customWidth="1"/>
    <col min="15879" max="15879" width="13" style="239" customWidth="1"/>
    <col min="15880" max="16128" width="8" style="239"/>
    <col min="16129" max="16129" width="4.85546875" style="239" customWidth="1"/>
    <col min="16130" max="16130" width="25.85546875" style="239" customWidth="1"/>
    <col min="16131" max="16134" width="10" style="239" customWidth="1"/>
    <col min="16135" max="16135" width="13" style="239" customWidth="1"/>
    <col min="16136" max="16384" width="8" style="239"/>
  </cols>
  <sheetData>
    <row r="1" spans="1:8" ht="33" customHeight="1">
      <c r="A1" s="397" t="s">
        <v>248</v>
      </c>
      <c r="B1" s="397"/>
      <c r="C1" s="397"/>
      <c r="D1" s="397"/>
      <c r="E1" s="397"/>
      <c r="F1" s="397"/>
      <c r="G1" s="397"/>
    </row>
    <row r="2" spans="1:8" ht="15.95" customHeight="1" thickBot="1">
      <c r="A2" s="240"/>
      <c r="B2" s="240"/>
      <c r="C2" s="240"/>
      <c r="D2" s="398"/>
      <c r="E2" s="398"/>
      <c r="F2" s="399" t="s">
        <v>249</v>
      </c>
      <c r="G2" s="399"/>
      <c r="H2" s="241"/>
    </row>
    <row r="3" spans="1:8" ht="63" customHeight="1">
      <c r="A3" s="400" t="s">
        <v>250</v>
      </c>
      <c r="B3" s="402" t="s">
        <v>251</v>
      </c>
      <c r="C3" s="402" t="s">
        <v>252</v>
      </c>
      <c r="D3" s="402"/>
      <c r="E3" s="402"/>
      <c r="F3" s="402"/>
      <c r="G3" s="404" t="s">
        <v>253</v>
      </c>
    </row>
    <row r="4" spans="1:8" ht="26.25" thickBot="1">
      <c r="A4" s="401"/>
      <c r="B4" s="403"/>
      <c r="C4" s="242" t="s">
        <v>230</v>
      </c>
      <c r="D4" s="242" t="s">
        <v>254</v>
      </c>
      <c r="E4" s="242" t="s">
        <v>255</v>
      </c>
      <c r="F4" s="242" t="s">
        <v>256</v>
      </c>
      <c r="G4" s="405"/>
    </row>
    <row r="5" spans="1:8" ht="15.75" thickBot="1">
      <c r="A5" s="243">
        <v>1</v>
      </c>
      <c r="B5" s="244">
        <v>2</v>
      </c>
      <c r="C5" s="244">
        <v>3</v>
      </c>
      <c r="D5" s="244">
        <v>4</v>
      </c>
      <c r="E5" s="244">
        <v>5</v>
      </c>
      <c r="F5" s="244">
        <v>6</v>
      </c>
      <c r="G5" s="245">
        <v>7</v>
      </c>
    </row>
    <row r="6" spans="1:8">
      <c r="A6" s="246" t="s">
        <v>104</v>
      </c>
      <c r="B6" s="247"/>
      <c r="C6" s="248"/>
      <c r="D6" s="248"/>
      <c r="E6" s="248"/>
      <c r="F6" s="248"/>
      <c r="G6" s="249"/>
    </row>
    <row r="7" spans="1:8">
      <c r="A7" s="250" t="s">
        <v>102</v>
      </c>
      <c r="B7" s="251"/>
      <c r="C7" s="252"/>
      <c r="D7" s="252"/>
      <c r="E7" s="252"/>
      <c r="F7" s="252"/>
      <c r="G7" s="253"/>
    </row>
    <row r="8" spans="1:8">
      <c r="A8" s="250" t="s">
        <v>108</v>
      </c>
      <c r="B8" s="251"/>
      <c r="C8" s="252"/>
      <c r="D8" s="252"/>
      <c r="E8" s="252"/>
      <c r="F8" s="252"/>
      <c r="G8" s="253"/>
    </row>
    <row r="9" spans="1:8">
      <c r="A9" s="250" t="s">
        <v>116</v>
      </c>
      <c r="B9" s="251"/>
      <c r="C9" s="252"/>
      <c r="D9" s="252"/>
      <c r="E9" s="252"/>
      <c r="F9" s="252"/>
      <c r="G9" s="253"/>
    </row>
    <row r="10" spans="1:8" ht="15.75" thickBot="1">
      <c r="A10" s="254" t="s">
        <v>114</v>
      </c>
      <c r="B10" s="255"/>
      <c r="C10" s="256"/>
      <c r="D10" s="256"/>
      <c r="E10" s="256"/>
      <c r="F10" s="256"/>
      <c r="G10" s="253"/>
    </row>
    <row r="11" spans="1:8" ht="15.75" thickBot="1">
      <c r="A11" s="243" t="s">
        <v>187</v>
      </c>
      <c r="B11" s="257" t="s">
        <v>257</v>
      </c>
      <c r="C11" s="258"/>
      <c r="D11" s="258"/>
      <c r="E11" s="258"/>
      <c r="F11" s="258"/>
      <c r="G11" s="259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topLeftCell="A37" zoomScaleNormal="90" workbookViewId="0">
      <selection activeCell="C48" sqref="C48"/>
    </sheetView>
  </sheetViews>
  <sheetFormatPr defaultColWidth="9.140625" defaultRowHeight="12"/>
  <cols>
    <col min="1" max="1" width="57.85546875" style="1" customWidth="1"/>
    <col min="2" max="2" width="7.42578125" style="1" customWidth="1"/>
    <col min="3" max="3" width="8.285156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23"/>
      <c r="B1" s="314" t="s">
        <v>48</v>
      </c>
      <c r="C1" s="314"/>
      <c r="D1" s="314"/>
      <c r="E1" s="314"/>
      <c r="M1" s="1"/>
    </row>
    <row r="2" spans="1:13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9190451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/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5190451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2495370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1076160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1755164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236243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4000000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15"/>
      <c r="G14" s="8"/>
      <c r="H14" s="8"/>
      <c r="L14" s="1"/>
      <c r="M14" s="1"/>
    </row>
    <row r="15" spans="1:13" ht="24.95" customHeight="1">
      <c r="A15" s="13" t="s">
        <v>20</v>
      </c>
      <c r="B15" s="9"/>
      <c r="C15" s="9"/>
      <c r="D15" s="9"/>
      <c r="E15" s="9">
        <f>SUM(C15*D15)/1000</f>
        <v>0</v>
      </c>
      <c r="F15" s="315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42</v>
      </c>
      <c r="B23" s="9"/>
      <c r="C23" s="9"/>
      <c r="D23" s="9"/>
      <c r="E23" s="9">
        <f>E25+E28+E30</f>
        <v>3248645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416485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>
        <v>6</v>
      </c>
      <c r="D28" s="9">
        <v>55360</v>
      </c>
      <c r="E28" s="9">
        <f>SUM(C28*D28)</f>
        <v>332160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38</v>
      </c>
      <c r="B30" s="19"/>
      <c r="C30" s="9"/>
      <c r="D30" s="9"/>
      <c r="E30" s="9">
        <v>2500000</v>
      </c>
      <c r="F30" s="8"/>
      <c r="G30" s="18"/>
      <c r="H30" s="8"/>
      <c r="L30" s="1"/>
      <c r="M30" s="1"/>
    </row>
    <row r="31" spans="1:13" ht="13.5" customHeight="1">
      <c r="A31" s="13" t="s">
        <v>39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40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>
      <c r="A35" s="15" t="s">
        <v>41</v>
      </c>
      <c r="B35" s="17"/>
      <c r="C35" s="9"/>
      <c r="D35" s="9"/>
      <c r="E35" s="9"/>
      <c r="G35" s="16"/>
    </row>
    <row r="36" spans="1:13" ht="24.75" customHeight="1">
      <c r="A36" s="13" t="s">
        <v>47</v>
      </c>
      <c r="B36" s="17"/>
      <c r="C36" s="9"/>
      <c r="D36" s="9"/>
      <c r="E36" s="9"/>
      <c r="G36" s="16"/>
    </row>
    <row r="37" spans="1:13" ht="24.95" customHeight="1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>
      <c r="A39" s="15" t="s">
        <v>2</v>
      </c>
      <c r="B39" s="10"/>
      <c r="C39" s="9"/>
      <c r="D39" s="9"/>
      <c r="E39" s="9"/>
      <c r="G39" s="8"/>
    </row>
    <row r="40" spans="1:13" ht="13.5" customHeight="1">
      <c r="A40" s="15" t="s">
        <v>49</v>
      </c>
      <c r="B40" s="10"/>
      <c r="C40" s="9"/>
      <c r="D40" s="9"/>
      <c r="E40" s="9">
        <v>600000</v>
      </c>
      <c r="G40" s="8"/>
    </row>
    <row r="41" spans="1:13" ht="13.5" customHeight="1">
      <c r="A41" s="14" t="s">
        <v>1</v>
      </c>
      <c r="B41" s="10"/>
      <c r="C41" s="9"/>
      <c r="D41" s="12"/>
      <c r="E41" s="9">
        <f>E42</f>
        <v>0</v>
      </c>
      <c r="G41" s="8"/>
    </row>
    <row r="42" spans="1:13" ht="13.5" customHeight="1">
      <c r="A42" s="13" t="s">
        <v>43</v>
      </c>
      <c r="B42" s="10"/>
      <c r="C42" s="9"/>
      <c r="D42" s="12"/>
      <c r="E42" s="9"/>
      <c r="G42" s="8"/>
    </row>
    <row r="43" spans="1:13" ht="15" customHeight="1">
      <c r="A43" s="11" t="s">
        <v>44</v>
      </c>
      <c r="B43" s="10"/>
      <c r="C43" s="9"/>
      <c r="D43" s="9"/>
      <c r="E43" s="9"/>
      <c r="G43" s="8"/>
    </row>
    <row r="44" spans="1:13" ht="15" customHeight="1">
      <c r="A44" s="11" t="s">
        <v>45</v>
      </c>
      <c r="B44" s="10"/>
      <c r="C44" s="9"/>
      <c r="D44" s="9"/>
      <c r="E44" s="9"/>
      <c r="G44" s="8"/>
    </row>
    <row r="45" spans="1:13" ht="15" customHeight="1" thickBot="1">
      <c r="A45" s="29" t="s">
        <v>46</v>
      </c>
      <c r="B45" s="30"/>
      <c r="C45" s="31"/>
      <c r="D45" s="31"/>
      <c r="E45" s="31"/>
      <c r="G45" s="8"/>
    </row>
    <row r="46" spans="1:13" s="6" customFormat="1" ht="13.5" customHeight="1" thickBot="1">
      <c r="A46" s="32" t="s">
        <v>0</v>
      </c>
      <c r="B46" s="33"/>
      <c r="C46" s="33"/>
      <c r="D46" s="33"/>
      <c r="E46" s="34">
        <f>SUM(E3+E23+E40+E41+E45)</f>
        <v>13039096</v>
      </c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5"/>
      <c r="B47" s="5"/>
      <c r="C47" s="5"/>
      <c r="D47" s="5"/>
      <c r="E47" s="4"/>
    </row>
    <row r="48" spans="1:13" ht="18" customHeight="1">
      <c r="A48" s="3"/>
      <c r="B48" s="3"/>
      <c r="C48" s="3"/>
      <c r="D48" s="3"/>
      <c r="E48" s="27"/>
    </row>
    <row r="49" spans="1:5" hidden="1">
      <c r="A49" s="28"/>
      <c r="B49" s="28"/>
      <c r="C49" s="28"/>
      <c r="D49" s="28"/>
      <c r="E49" s="28"/>
    </row>
    <row r="50" spans="1:5" hidden="1">
      <c r="A50" s="28"/>
      <c r="B50" s="28"/>
      <c r="C50" s="28"/>
      <c r="D50" s="28"/>
      <c r="E50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6" firstPageNumber="0" orientation="portrait" horizontalDpi="300" verticalDpi="300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Layout" topLeftCell="A28" zoomScaleNormal="100" workbookViewId="0">
      <selection activeCell="C36" sqref="C36"/>
    </sheetView>
  </sheetViews>
  <sheetFormatPr defaultColWidth="8" defaultRowHeight="12"/>
  <cols>
    <col min="1" max="1" width="5.85546875" style="38" customWidth="1"/>
    <col min="2" max="2" width="43.7109375" style="37" customWidth="1"/>
    <col min="3" max="3" width="10.140625" style="37" customWidth="1"/>
    <col min="4" max="16384" width="8" style="36"/>
  </cols>
  <sheetData>
    <row r="1" spans="1:3" s="41" customFormat="1" ht="43.5" customHeight="1" thickBot="1">
      <c r="A1" s="52" t="s">
        <v>96</v>
      </c>
      <c r="B1" s="51" t="s">
        <v>95</v>
      </c>
      <c r="C1" s="51" t="s">
        <v>94</v>
      </c>
    </row>
    <row r="2" spans="1:3" s="50" customFormat="1" ht="14.45" customHeight="1">
      <c r="A2" s="46"/>
      <c r="B2" s="45" t="s">
        <v>93</v>
      </c>
      <c r="C2" s="45"/>
    </row>
    <row r="3" spans="1:3" s="41" customFormat="1" ht="14.45" customHeight="1">
      <c r="A3" s="46" t="s">
        <v>92</v>
      </c>
      <c r="B3" s="45" t="s">
        <v>91</v>
      </c>
      <c r="C3" s="43"/>
    </row>
    <row r="4" spans="1:3" s="41" customFormat="1" ht="14.45" customHeight="1">
      <c r="A4" s="44"/>
      <c r="B4" s="43" t="s">
        <v>90</v>
      </c>
      <c r="C4" s="43">
        <v>1060</v>
      </c>
    </row>
    <row r="5" spans="1:3" s="41" customFormat="1" ht="14.45" customHeight="1">
      <c r="A5" s="44"/>
      <c r="B5" s="43" t="s">
        <v>89</v>
      </c>
      <c r="C5" s="43">
        <f>C6+C7+C8+C9</f>
        <v>1760</v>
      </c>
    </row>
    <row r="6" spans="1:3" s="41" customFormat="1" ht="14.45" customHeight="1">
      <c r="A6" s="44"/>
      <c r="B6" s="43" t="s">
        <v>88</v>
      </c>
      <c r="C6" s="43">
        <v>10</v>
      </c>
    </row>
    <row r="7" spans="1:3" s="41" customFormat="1" ht="14.45" customHeight="1">
      <c r="A7" s="44"/>
      <c r="B7" s="43" t="s">
        <v>87</v>
      </c>
      <c r="C7" s="43">
        <v>1460</v>
      </c>
    </row>
    <row r="8" spans="1:3" s="41" customFormat="1" ht="14.45" customHeight="1">
      <c r="A8" s="44"/>
      <c r="B8" s="43" t="s">
        <v>86</v>
      </c>
      <c r="C8" s="43">
        <v>280</v>
      </c>
    </row>
    <row r="9" spans="1:3" s="41" customFormat="1" ht="14.45" customHeight="1">
      <c r="A9" s="44"/>
      <c r="B9" s="43" t="s">
        <v>85</v>
      </c>
      <c r="C9" s="43">
        <v>10</v>
      </c>
    </row>
    <row r="10" spans="1:3" s="49" customFormat="1" ht="14.45" customHeight="1">
      <c r="A10" s="40"/>
      <c r="B10" s="39" t="s">
        <v>84</v>
      </c>
      <c r="C10" s="39">
        <f>SUM(C4:C5)</f>
        <v>2820</v>
      </c>
    </row>
    <row r="11" spans="1:3" s="41" customFormat="1" ht="14.45" customHeight="1">
      <c r="A11" s="46" t="s">
        <v>83</v>
      </c>
      <c r="B11" s="45" t="s">
        <v>82</v>
      </c>
      <c r="C11" s="43"/>
    </row>
    <row r="12" spans="1:3" s="41" customFormat="1" ht="14.45" customHeight="1">
      <c r="A12" s="44"/>
      <c r="B12" s="43" t="s">
        <v>81</v>
      </c>
      <c r="C12" s="43"/>
    </row>
    <row r="13" spans="1:3" s="41" customFormat="1" ht="14.45" customHeight="1">
      <c r="A13" s="44"/>
      <c r="B13" s="43" t="s">
        <v>80</v>
      </c>
      <c r="C13" s="43">
        <v>13739</v>
      </c>
    </row>
    <row r="14" spans="1:3" s="41" customFormat="1" ht="14.45" customHeight="1">
      <c r="A14" s="44"/>
      <c r="B14" s="43" t="s">
        <v>79</v>
      </c>
      <c r="C14" s="43">
        <v>0</v>
      </c>
    </row>
    <row r="15" spans="1:3" s="49" customFormat="1" ht="14.45" customHeight="1">
      <c r="A15" s="40"/>
      <c r="B15" s="39" t="s">
        <v>78</v>
      </c>
      <c r="C15" s="39">
        <f>SUM(C12:C14)</f>
        <v>13739</v>
      </c>
    </row>
    <row r="16" spans="1:3" s="41" customFormat="1" ht="14.45" customHeight="1">
      <c r="A16" s="46" t="s">
        <v>77</v>
      </c>
      <c r="B16" s="45" t="s">
        <v>76</v>
      </c>
      <c r="C16" s="43"/>
    </row>
    <row r="17" spans="1:3" s="41" customFormat="1" ht="14.45" customHeight="1">
      <c r="A17" s="44"/>
      <c r="B17" s="43" t="s">
        <v>75</v>
      </c>
      <c r="C17" s="43">
        <v>0</v>
      </c>
    </row>
    <row r="18" spans="1:3" s="41" customFormat="1" ht="14.45" customHeight="1">
      <c r="A18" s="44"/>
      <c r="B18" s="43" t="s">
        <v>74</v>
      </c>
      <c r="C18" s="43">
        <v>0</v>
      </c>
    </row>
    <row r="19" spans="1:3" s="41" customFormat="1" ht="14.45" customHeight="1">
      <c r="A19" s="44"/>
      <c r="B19" s="43" t="s">
        <v>73</v>
      </c>
      <c r="C19" s="43">
        <v>0</v>
      </c>
    </row>
    <row r="20" spans="1:3" ht="24.95" customHeight="1">
      <c r="A20" s="40"/>
      <c r="B20" s="39" t="s">
        <v>72</v>
      </c>
      <c r="C20" s="39">
        <f>SUM(C16:C19)</f>
        <v>0</v>
      </c>
    </row>
    <row r="21" spans="1:3" s="41" customFormat="1" ht="15" customHeight="1">
      <c r="A21" s="46" t="s">
        <v>71</v>
      </c>
      <c r="B21" s="45" t="s">
        <v>70</v>
      </c>
      <c r="C21" s="43"/>
    </row>
    <row r="22" spans="1:3" s="41" customFormat="1" ht="15" customHeight="1">
      <c r="A22" s="44"/>
      <c r="B22" s="43" t="s">
        <v>69</v>
      </c>
      <c r="C22" s="43">
        <v>1700</v>
      </c>
    </row>
    <row r="23" spans="1:3" s="41" customFormat="1" ht="15" customHeight="1">
      <c r="A23" s="44"/>
      <c r="B23" s="43" t="s">
        <v>68</v>
      </c>
      <c r="C23" s="43">
        <v>9941</v>
      </c>
    </row>
    <row r="24" spans="1:3" s="49" customFormat="1" ht="27" customHeight="1">
      <c r="A24" s="40"/>
      <c r="B24" s="39" t="s">
        <v>67</v>
      </c>
      <c r="C24" s="39">
        <f>SUM(C22:C23)</f>
        <v>11641</v>
      </c>
    </row>
    <row r="25" spans="1:3" s="41" customFormat="1" ht="15" customHeight="1">
      <c r="A25" s="46" t="s">
        <v>66</v>
      </c>
      <c r="B25" s="45" t="s">
        <v>65</v>
      </c>
      <c r="C25" s="43"/>
    </row>
    <row r="26" spans="1:3" s="41" customFormat="1" ht="24.95" customHeight="1">
      <c r="A26" s="44"/>
      <c r="B26" s="43" t="s">
        <v>64</v>
      </c>
      <c r="C26" s="43">
        <v>0</v>
      </c>
    </row>
    <row r="27" spans="1:3" s="41" customFormat="1" ht="24.95" customHeight="1">
      <c r="A27" s="44"/>
      <c r="B27" s="43" t="s">
        <v>63</v>
      </c>
      <c r="C27" s="43">
        <v>0</v>
      </c>
    </row>
    <row r="28" spans="1:3" s="41" customFormat="1" ht="24.95" customHeight="1">
      <c r="A28" s="42"/>
      <c r="B28" s="39" t="s">
        <v>62</v>
      </c>
      <c r="C28" s="39">
        <f>SUM(C26:C27)</f>
        <v>0</v>
      </c>
    </row>
    <row r="29" spans="1:3" s="41" customFormat="1" ht="27.6" customHeight="1">
      <c r="A29" s="40" t="s">
        <v>61</v>
      </c>
      <c r="B29" s="39" t="s">
        <v>60</v>
      </c>
      <c r="C29" s="39">
        <v>0</v>
      </c>
    </row>
    <row r="30" spans="1:3" s="41" customFormat="1" ht="22.15" customHeight="1">
      <c r="A30" s="40"/>
      <c r="B30" s="39" t="s">
        <v>59</v>
      </c>
      <c r="C30" s="39">
        <f>SUM(C10+C15+C20+C24+C28+C29)</f>
        <v>28200</v>
      </c>
    </row>
    <row r="31" spans="1:3" s="41" customFormat="1" ht="14.45" customHeight="1">
      <c r="A31" s="46" t="s">
        <v>58</v>
      </c>
      <c r="B31" s="45" t="s">
        <v>57</v>
      </c>
      <c r="C31" s="43"/>
    </row>
    <row r="32" spans="1:3" s="41" customFormat="1" ht="14.45" customHeight="1">
      <c r="A32" s="48"/>
      <c r="B32" s="47" t="s">
        <v>56</v>
      </c>
      <c r="C32" s="47">
        <v>0</v>
      </c>
    </row>
    <row r="33" spans="1:3" s="41" customFormat="1" ht="14.45" customHeight="1">
      <c r="A33" s="42"/>
      <c r="B33" s="39" t="s">
        <v>55</v>
      </c>
      <c r="C33" s="39">
        <f>SUM(C32:C32)</f>
        <v>0</v>
      </c>
    </row>
    <row r="34" spans="1:3" s="41" customFormat="1" ht="14.45" customHeight="1">
      <c r="A34" s="46" t="s">
        <v>54</v>
      </c>
      <c r="B34" s="45" t="s">
        <v>53</v>
      </c>
      <c r="C34" s="45"/>
    </row>
    <row r="35" spans="1:3" s="41" customFormat="1" ht="30.6" customHeight="1">
      <c r="A35" s="44"/>
      <c r="B35" s="43" t="s">
        <v>52</v>
      </c>
      <c r="C35" s="43">
        <v>500</v>
      </c>
    </row>
    <row r="36" spans="1:3" s="41" customFormat="1" ht="24.95" customHeight="1">
      <c r="A36" s="42"/>
      <c r="B36" s="39" t="s">
        <v>51</v>
      </c>
      <c r="C36" s="39">
        <f>SUM(C35:C35)</f>
        <v>500</v>
      </c>
    </row>
    <row r="37" spans="1:3" ht="15.95" customHeight="1">
      <c r="A37" s="40"/>
      <c r="B37" s="39" t="s">
        <v>50</v>
      </c>
      <c r="C37" s="39">
        <f>SUM(C10+C15+C20+C24+C28+C29+C33+C36)</f>
        <v>28700</v>
      </c>
    </row>
  </sheetData>
  <printOptions horizontalCentered="1"/>
  <pageMargins left="0.35433070866141736" right="0.35433070866141736" top="1.102362204724409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dőlt"NEMESNÉP KÖZSÉG ÖNKORMÁNYZATA
BEVÉTELEI FORRÁSONKÉNT
2014.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view="pageLayout" topLeftCell="B1" zoomScaleNormal="100" workbookViewId="0">
      <selection activeCell="D19" sqref="D19"/>
    </sheetView>
  </sheetViews>
  <sheetFormatPr defaultColWidth="8" defaultRowHeight="12"/>
  <cols>
    <col min="1" max="1" width="7.5703125" style="36" customWidth="1"/>
    <col min="2" max="2" width="8" style="36"/>
    <col min="3" max="3" width="43.28515625" style="36" customWidth="1"/>
    <col min="4" max="4" width="14" style="36" customWidth="1"/>
    <col min="5" max="16384" width="8" style="36"/>
  </cols>
  <sheetData>
    <row r="1" spans="1:4" s="77" customFormat="1" ht="50.1" customHeight="1" thickBot="1">
      <c r="A1" s="79"/>
      <c r="B1" s="78"/>
      <c r="C1" s="78" t="s">
        <v>95</v>
      </c>
      <c r="D1" s="78" t="s">
        <v>121</v>
      </c>
    </row>
    <row r="2" spans="1:4" s="75" customFormat="1" ht="16.5" customHeight="1">
      <c r="A2" s="76"/>
      <c r="B2" s="70" t="s">
        <v>92</v>
      </c>
      <c r="C2" s="70" t="s">
        <v>120</v>
      </c>
      <c r="D2" s="70"/>
    </row>
    <row r="3" spans="1:4" s="73" customFormat="1" ht="12.75">
      <c r="A3" s="74"/>
      <c r="B3" s="71" t="s">
        <v>104</v>
      </c>
      <c r="C3" s="71" t="s">
        <v>119</v>
      </c>
      <c r="D3" s="71">
        <v>5295</v>
      </c>
    </row>
    <row r="4" spans="1:4" s="63" customFormat="1" ht="12.75">
      <c r="A4" s="65"/>
      <c r="B4" s="71" t="s">
        <v>102</v>
      </c>
      <c r="C4" s="72" t="s">
        <v>118</v>
      </c>
      <c r="D4" s="66">
        <v>1372</v>
      </c>
    </row>
    <row r="5" spans="1:4" s="63" customFormat="1" ht="12.75">
      <c r="A5" s="65"/>
      <c r="B5" s="71" t="s">
        <v>108</v>
      </c>
      <c r="C5" s="66" t="s">
        <v>117</v>
      </c>
      <c r="D5" s="66">
        <v>10151</v>
      </c>
    </row>
    <row r="6" spans="1:4" s="63" customFormat="1" ht="12.75">
      <c r="A6" s="65"/>
      <c r="B6" s="71" t="s">
        <v>116</v>
      </c>
      <c r="C6" s="66" t="s">
        <v>115</v>
      </c>
      <c r="D6" s="69">
        <v>166</v>
      </c>
    </row>
    <row r="7" spans="1:4" s="63" customFormat="1" ht="12.75">
      <c r="A7" s="65"/>
      <c r="B7" s="71" t="s">
        <v>114</v>
      </c>
      <c r="C7" s="66" t="s">
        <v>113</v>
      </c>
      <c r="D7" s="66">
        <v>1525</v>
      </c>
    </row>
    <row r="8" spans="1:4" s="63" customFormat="1" ht="13.5">
      <c r="A8" s="65"/>
      <c r="B8" s="71"/>
      <c r="C8" s="70" t="s">
        <v>112</v>
      </c>
      <c r="D8" s="64">
        <f>SUM(D3:D7)</f>
        <v>18509</v>
      </c>
    </row>
    <row r="9" spans="1:4" s="63" customFormat="1" ht="13.5">
      <c r="A9" s="65"/>
      <c r="B9" s="64" t="s">
        <v>83</v>
      </c>
      <c r="C9" s="68" t="s">
        <v>111</v>
      </c>
      <c r="D9" s="64"/>
    </row>
    <row r="10" spans="1:4" s="63" customFormat="1" ht="12.75">
      <c r="A10" s="65"/>
      <c r="B10" s="66" t="s">
        <v>104</v>
      </c>
      <c r="C10" s="66" t="s">
        <v>110</v>
      </c>
      <c r="D10" s="66">
        <v>0</v>
      </c>
    </row>
    <row r="11" spans="1:4" s="63" customFormat="1" ht="12.75">
      <c r="A11" s="65"/>
      <c r="B11" s="66" t="s">
        <v>102</v>
      </c>
      <c r="C11" s="66" t="s">
        <v>109</v>
      </c>
      <c r="D11" s="66">
        <v>0</v>
      </c>
    </row>
    <row r="12" spans="1:4" s="63" customFormat="1" ht="12.75">
      <c r="A12" s="65"/>
      <c r="B12" s="66" t="s">
        <v>108</v>
      </c>
      <c r="C12" s="66" t="s">
        <v>107</v>
      </c>
      <c r="D12" s="69">
        <v>250</v>
      </c>
    </row>
    <row r="13" spans="1:4" s="63" customFormat="1" ht="13.5">
      <c r="A13" s="65"/>
      <c r="B13" s="66"/>
      <c r="C13" s="68" t="s">
        <v>106</v>
      </c>
      <c r="D13" s="67">
        <f>SUM(D10:D12)</f>
        <v>250</v>
      </c>
    </row>
    <row r="14" spans="1:4" s="63" customFormat="1" ht="13.5">
      <c r="A14" s="65"/>
      <c r="B14" s="64" t="s">
        <v>77</v>
      </c>
      <c r="C14" s="64" t="s">
        <v>105</v>
      </c>
      <c r="D14" s="64"/>
    </row>
    <row r="15" spans="1:4" s="63" customFormat="1" ht="12.75">
      <c r="A15" s="65"/>
      <c r="B15" s="66" t="s">
        <v>104</v>
      </c>
      <c r="C15" s="66" t="s">
        <v>103</v>
      </c>
      <c r="D15" s="66">
        <v>9941</v>
      </c>
    </row>
    <row r="16" spans="1:4" s="63" customFormat="1" ht="12.75">
      <c r="A16" s="65"/>
      <c r="B16" s="66" t="s">
        <v>102</v>
      </c>
      <c r="C16" s="66" t="s">
        <v>101</v>
      </c>
      <c r="D16" s="66">
        <v>0</v>
      </c>
    </row>
    <row r="17" spans="1:4" s="63" customFormat="1" ht="13.5">
      <c r="A17" s="65"/>
      <c r="B17" s="66"/>
      <c r="C17" s="64" t="s">
        <v>100</v>
      </c>
      <c r="D17" s="64">
        <f>D15+D16</f>
        <v>9941</v>
      </c>
    </row>
    <row r="18" spans="1:4" s="63" customFormat="1" ht="13.5">
      <c r="A18" s="65"/>
      <c r="B18" s="64" t="s">
        <v>99</v>
      </c>
      <c r="C18" s="64" t="s">
        <v>98</v>
      </c>
      <c r="D18" s="64">
        <v>0</v>
      </c>
    </row>
    <row r="19" spans="1:4" s="58" customFormat="1" ht="18.75" customHeight="1">
      <c r="A19" s="62"/>
      <c r="B19" s="61"/>
      <c r="C19" s="60" t="s">
        <v>97</v>
      </c>
      <c r="D19" s="59">
        <f>SUM(D8+D13+D17+D18)</f>
        <v>28700</v>
      </c>
    </row>
    <row r="20" spans="1:4" s="56" customFormat="1" ht="12.75">
      <c r="B20" s="55"/>
      <c r="C20" s="57"/>
      <c r="D20" s="57"/>
    </row>
    <row r="21" spans="1:4" s="54" customFormat="1" ht="12.75">
      <c r="B21" s="55"/>
      <c r="C21" s="55"/>
      <c r="D21" s="55"/>
    </row>
    <row r="22" spans="1:4" s="54" customFormat="1" ht="12.75">
      <c r="B22" s="55"/>
      <c r="C22" s="55"/>
      <c r="D22" s="55"/>
    </row>
    <row r="23" spans="1:4" s="54" customFormat="1" ht="12.75">
      <c r="B23" s="55"/>
      <c r="C23" s="55"/>
      <c r="D23" s="55"/>
    </row>
    <row r="24" spans="1:4" s="54" customFormat="1" ht="12.75">
      <c r="B24" s="55"/>
      <c r="C24" s="55"/>
      <c r="D24" s="55"/>
    </row>
    <row r="25" spans="1:4" s="54" customFormat="1" ht="12.75">
      <c r="B25" s="55"/>
      <c r="C25" s="55"/>
      <c r="D25" s="55"/>
    </row>
    <row r="26" spans="1:4" s="54" customFormat="1" ht="12.75">
      <c r="B26" s="55"/>
      <c r="C26" s="55"/>
      <c r="D26" s="55"/>
    </row>
    <row r="27" spans="1:4" s="54" customFormat="1" ht="12.75">
      <c r="B27" s="55"/>
      <c r="C27" s="55"/>
      <c r="D27" s="55"/>
    </row>
    <row r="28" spans="1:4" s="54" customFormat="1" ht="12.75">
      <c r="B28" s="55"/>
      <c r="C28" s="55"/>
      <c r="D28" s="55"/>
    </row>
    <row r="29" spans="1:4" s="54" customFormat="1" ht="12.75">
      <c r="B29" s="55"/>
      <c r="C29" s="55"/>
      <c r="D29" s="55"/>
    </row>
    <row r="30" spans="1:4" s="54" customFormat="1" ht="12.75">
      <c r="B30" s="53"/>
      <c r="C30" s="55"/>
      <c r="D30" s="55"/>
    </row>
    <row r="31" spans="1:4" ht="12.75">
      <c r="B31" s="53"/>
      <c r="C31" s="53"/>
      <c r="D31" s="53"/>
    </row>
    <row r="32" spans="1:4" ht="12.75">
      <c r="B32" s="53"/>
      <c r="C32" s="53"/>
      <c r="D32" s="53"/>
    </row>
    <row r="33" spans="2:4" ht="12.75">
      <c r="B33" s="53"/>
      <c r="C33" s="53"/>
      <c r="D33" s="53"/>
    </row>
    <row r="34" spans="2:4" ht="12.75">
      <c r="B34" s="53"/>
      <c r="C34" s="53"/>
      <c r="D34" s="53"/>
    </row>
    <row r="35" spans="2:4" ht="12.75">
      <c r="B35" s="53"/>
      <c r="C35" s="53"/>
      <c r="D35" s="53"/>
    </row>
    <row r="36" spans="2:4" ht="12.75">
      <c r="C36" s="53"/>
      <c r="D36" s="53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dőlt"NEMESNÉP KÖZSÉG ÖNKORMÁNYZATA
 KIADÁSI  ELŐIRÁNYZATAI
2014.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opLeftCell="A14" workbookViewId="0">
      <selection activeCell="C30" sqref="C30"/>
    </sheetView>
  </sheetViews>
  <sheetFormatPr defaultRowHeight="12.75"/>
  <cols>
    <col min="1" max="1" width="4.42578125" style="80" customWidth="1"/>
    <col min="2" max="2" width="47" style="80" customWidth="1"/>
    <col min="3" max="3" width="17" style="80" customWidth="1"/>
    <col min="4" max="4" width="0.42578125" style="80" hidden="1" customWidth="1"/>
    <col min="5" max="5" width="7.85546875" style="80" hidden="1" customWidth="1"/>
    <col min="6" max="6" width="8.28515625" style="80" hidden="1" customWidth="1"/>
    <col min="7" max="8" width="9.28515625" style="80" hidden="1" customWidth="1"/>
    <col min="9" max="9" width="8.5703125" style="80" hidden="1" customWidth="1"/>
    <col min="10" max="16384" width="9.140625" style="80"/>
  </cols>
  <sheetData>
    <row r="1" spans="1:9" ht="17.25" customHeight="1">
      <c r="C1" s="127" t="s">
        <v>144</v>
      </c>
    </row>
    <row r="2" spans="1:9" ht="8.25" customHeight="1"/>
    <row r="3" spans="1:9" ht="18.75" customHeight="1">
      <c r="A3" s="126"/>
      <c r="B3" s="125" t="s">
        <v>143</v>
      </c>
      <c r="C3" s="124"/>
    </row>
    <row r="4" spans="1:9" ht="9" customHeight="1">
      <c r="A4" s="126"/>
      <c r="B4" s="125"/>
      <c r="C4" s="124"/>
    </row>
    <row r="5" spans="1:9" s="120" customFormat="1" ht="18.75" customHeight="1">
      <c r="A5" s="123"/>
      <c r="B5" s="316" t="s">
        <v>142</v>
      </c>
      <c r="C5" s="317"/>
    </row>
    <row r="6" spans="1:9" s="120" customFormat="1" ht="27" customHeight="1">
      <c r="A6" s="123"/>
      <c r="B6" s="317"/>
      <c r="C6" s="317"/>
    </row>
    <row r="7" spans="1:9" s="120" customFormat="1" ht="14.25" customHeight="1">
      <c r="A7" s="123"/>
      <c r="B7" s="122"/>
      <c r="C7" s="122"/>
    </row>
    <row r="8" spans="1:9" s="120" customFormat="1" ht="15.75">
      <c r="A8" s="121"/>
      <c r="B8" s="121" t="s">
        <v>320</v>
      </c>
      <c r="C8" s="121"/>
    </row>
    <row r="9" spans="1:9" ht="18.75" customHeight="1" thickBot="1">
      <c r="C9" s="80" t="s">
        <v>141</v>
      </c>
    </row>
    <row r="10" spans="1:9" ht="38.25" customHeight="1" thickBot="1">
      <c r="A10" s="119" t="s">
        <v>140</v>
      </c>
      <c r="B10" s="118" t="s">
        <v>139</v>
      </c>
      <c r="C10" s="117" t="s">
        <v>321</v>
      </c>
      <c r="D10" s="99"/>
      <c r="E10" s="99"/>
      <c r="F10" s="98"/>
      <c r="G10" s="99"/>
      <c r="H10" s="116"/>
      <c r="I10" s="116"/>
    </row>
    <row r="11" spans="1:9" ht="15" customHeight="1">
      <c r="A11" s="92" t="s">
        <v>104</v>
      </c>
      <c r="B11" s="82" t="s">
        <v>323</v>
      </c>
      <c r="C11" s="95">
        <v>0</v>
      </c>
      <c r="D11" s="82"/>
      <c r="E11" s="82"/>
      <c r="F11" s="89"/>
      <c r="G11" s="88">
        <v>26143</v>
      </c>
      <c r="H11" s="88">
        <v>158</v>
      </c>
      <c r="I11" s="88">
        <v>26301</v>
      </c>
    </row>
    <row r="12" spans="1:9" hidden="1">
      <c r="A12" s="92" t="s">
        <v>102</v>
      </c>
      <c r="B12" s="82" t="s">
        <v>138</v>
      </c>
      <c r="C12" s="90"/>
      <c r="D12" s="82"/>
      <c r="E12" s="82"/>
      <c r="F12" s="89"/>
      <c r="G12" s="88"/>
      <c r="H12" s="88"/>
      <c r="I12" s="88"/>
    </row>
    <row r="13" spans="1:9">
      <c r="A13" s="92" t="s">
        <v>102</v>
      </c>
      <c r="B13" s="82" t="s">
        <v>137</v>
      </c>
      <c r="C13" s="90">
        <v>156</v>
      </c>
      <c r="D13" s="82"/>
      <c r="E13" s="82"/>
      <c r="F13" s="89"/>
      <c r="G13" s="88">
        <v>20</v>
      </c>
      <c r="H13" s="88"/>
      <c r="I13" s="88">
        <v>20</v>
      </c>
    </row>
    <row r="14" spans="1:9" ht="15" customHeight="1">
      <c r="A14" s="83">
        <v>3</v>
      </c>
      <c r="B14" s="82" t="s">
        <v>322</v>
      </c>
      <c r="C14" s="90">
        <v>10</v>
      </c>
      <c r="D14" s="82"/>
      <c r="E14" s="82"/>
      <c r="F14" s="89"/>
      <c r="G14" s="88">
        <v>0</v>
      </c>
      <c r="H14" s="88"/>
      <c r="I14" s="88">
        <v>0</v>
      </c>
    </row>
    <row r="15" spans="1:9" ht="1.5" customHeight="1">
      <c r="A15" s="83"/>
      <c r="B15" s="82"/>
      <c r="C15" s="90"/>
      <c r="D15" s="82">
        <v>0</v>
      </c>
      <c r="E15" s="82"/>
      <c r="F15" s="82"/>
      <c r="G15" s="88">
        <v>72</v>
      </c>
      <c r="H15" s="88"/>
      <c r="I15" s="88">
        <v>72</v>
      </c>
    </row>
    <row r="16" spans="1:9" ht="15" hidden="1" customHeight="1">
      <c r="A16" s="83"/>
      <c r="B16" s="82"/>
      <c r="C16" s="90"/>
      <c r="D16" s="82"/>
      <c r="E16" s="82"/>
      <c r="F16" s="82"/>
      <c r="G16" s="88">
        <v>2</v>
      </c>
      <c r="H16" s="88"/>
      <c r="I16" s="88">
        <v>2</v>
      </c>
    </row>
    <row r="17" spans="1:12" s="111" customFormat="1" ht="16.5" customHeight="1" thickBot="1">
      <c r="A17" s="115"/>
      <c r="B17" s="114" t="s">
        <v>136</v>
      </c>
      <c r="C17" s="113">
        <f>SUM(C11:C14)</f>
        <v>166</v>
      </c>
      <c r="D17" s="112">
        <f>SUM(D13:D14)</f>
        <v>0</v>
      </c>
      <c r="E17" s="112">
        <f>SUM(E13:E14)</f>
        <v>0</v>
      </c>
      <c r="F17" s="112">
        <f>SUM(F13:F14)</f>
        <v>0</v>
      </c>
      <c r="G17" s="112">
        <f>SUM(G13:G16)</f>
        <v>94</v>
      </c>
      <c r="H17" s="112">
        <f>SUM(H13:H16)</f>
        <v>0</v>
      </c>
      <c r="I17" s="112">
        <f>SUM(I13:I16)</f>
        <v>94</v>
      </c>
    </row>
    <row r="18" spans="1:12" ht="16.5" customHeight="1">
      <c r="A18" s="110"/>
      <c r="B18" s="109" t="s">
        <v>135</v>
      </c>
      <c r="C18" s="95">
        <v>0</v>
      </c>
      <c r="D18" s="82"/>
      <c r="E18" s="82"/>
      <c r="F18" s="89"/>
      <c r="G18" s="94">
        <v>20</v>
      </c>
      <c r="H18" s="94"/>
      <c r="I18" s="94">
        <v>20</v>
      </c>
    </row>
    <row r="19" spans="1:12" ht="0.75" customHeight="1" thickBot="1">
      <c r="A19" s="83"/>
      <c r="B19" s="82"/>
      <c r="C19" s="90"/>
      <c r="D19" s="82"/>
      <c r="E19" s="82"/>
      <c r="F19" s="89"/>
      <c r="G19" s="108"/>
      <c r="H19" s="108"/>
      <c r="I19" s="108"/>
    </row>
    <row r="20" spans="1:12" ht="13.5" thickBot="1">
      <c r="A20" s="107" t="s">
        <v>134</v>
      </c>
      <c r="B20" s="106" t="s">
        <v>133</v>
      </c>
      <c r="C20" s="105">
        <f>SUM(C18:C19)</f>
        <v>0</v>
      </c>
      <c r="D20" s="99"/>
      <c r="E20" s="99"/>
      <c r="F20" s="98"/>
      <c r="G20" s="104">
        <f>SUM(G18:G19)</f>
        <v>20</v>
      </c>
      <c r="H20" s="104"/>
      <c r="I20" s="104">
        <f>SUM(I18:I19)</f>
        <v>20</v>
      </c>
      <c r="K20" s="103"/>
      <c r="L20" s="103"/>
    </row>
    <row r="21" spans="1:12" hidden="1">
      <c r="A21" s="102"/>
      <c r="B21" s="101"/>
      <c r="C21" s="100"/>
      <c r="D21" s="99"/>
      <c r="E21" s="99"/>
      <c r="F21" s="98"/>
      <c r="G21" s="97"/>
      <c r="H21" s="97"/>
      <c r="I21" s="97"/>
    </row>
    <row r="22" spans="1:12" ht="18.75" customHeight="1">
      <c r="A22" s="92">
        <v>1</v>
      </c>
      <c r="B22" s="82" t="s">
        <v>132</v>
      </c>
      <c r="C22" s="90">
        <v>0</v>
      </c>
      <c r="D22" s="82"/>
      <c r="E22" s="82"/>
      <c r="F22" s="89"/>
      <c r="G22" s="88">
        <v>186</v>
      </c>
      <c r="H22" s="88">
        <v>20</v>
      </c>
      <c r="I22" s="88">
        <v>206</v>
      </c>
    </row>
    <row r="23" spans="1:12" ht="18.75" customHeight="1">
      <c r="A23" s="92">
        <v>2</v>
      </c>
      <c r="B23" s="82" t="s">
        <v>131</v>
      </c>
      <c r="C23" s="90">
        <v>300</v>
      </c>
      <c r="D23" s="82"/>
      <c r="E23" s="82"/>
      <c r="F23" s="89"/>
      <c r="G23" s="88">
        <v>370</v>
      </c>
      <c r="H23" s="88">
        <v>30</v>
      </c>
      <c r="I23" s="88">
        <v>400</v>
      </c>
    </row>
    <row r="24" spans="1:12" ht="18.75" customHeight="1">
      <c r="A24" s="92">
        <v>3</v>
      </c>
      <c r="B24" s="82" t="s">
        <v>130</v>
      </c>
      <c r="C24" s="90">
        <v>450</v>
      </c>
      <c r="D24" s="82"/>
      <c r="E24" s="82"/>
      <c r="F24" s="89"/>
      <c r="G24" s="88"/>
      <c r="H24" s="88"/>
      <c r="I24" s="88"/>
    </row>
    <row r="25" spans="1:12" ht="15.75" customHeight="1">
      <c r="A25" s="92">
        <v>4</v>
      </c>
      <c r="B25" s="82" t="s">
        <v>129</v>
      </c>
      <c r="C25" s="90">
        <v>350</v>
      </c>
      <c r="D25" s="82"/>
      <c r="E25" s="82"/>
      <c r="F25" s="89"/>
      <c r="G25" s="88">
        <v>436</v>
      </c>
      <c r="H25" s="88"/>
      <c r="I25" s="88">
        <v>436</v>
      </c>
    </row>
    <row r="26" spans="1:12" ht="15.75" customHeight="1">
      <c r="A26" s="92">
        <v>5</v>
      </c>
      <c r="B26" s="93" t="s">
        <v>128</v>
      </c>
      <c r="C26" s="90">
        <v>35</v>
      </c>
      <c r="D26" s="82"/>
      <c r="E26" s="82"/>
      <c r="F26" s="89"/>
      <c r="G26" s="88">
        <v>62</v>
      </c>
      <c r="H26" s="88"/>
      <c r="I26" s="88">
        <v>62</v>
      </c>
    </row>
    <row r="27" spans="1:12" ht="18.75" customHeight="1">
      <c r="A27" s="92">
        <v>6</v>
      </c>
      <c r="B27" s="93" t="s">
        <v>127</v>
      </c>
      <c r="C27" s="90">
        <v>130</v>
      </c>
      <c r="D27" s="82"/>
      <c r="E27" s="82"/>
      <c r="F27" s="89"/>
      <c r="G27" s="88">
        <v>725</v>
      </c>
      <c r="H27" s="88"/>
      <c r="I27" s="88">
        <v>725</v>
      </c>
    </row>
    <row r="28" spans="1:12" ht="18.75" customHeight="1">
      <c r="A28" s="92">
        <v>7</v>
      </c>
      <c r="B28" s="96" t="s">
        <v>126</v>
      </c>
      <c r="C28" s="95">
        <v>60</v>
      </c>
      <c r="D28" s="82">
        <v>222</v>
      </c>
      <c r="E28" s="82"/>
      <c r="F28" s="89"/>
      <c r="G28" s="94">
        <v>222</v>
      </c>
      <c r="H28" s="94">
        <v>-112</v>
      </c>
      <c r="I28" s="94">
        <v>110</v>
      </c>
    </row>
    <row r="29" spans="1:12" ht="18.75" customHeight="1">
      <c r="A29" s="92">
        <v>8</v>
      </c>
      <c r="B29" s="93" t="s">
        <v>125</v>
      </c>
      <c r="C29" s="90">
        <v>100</v>
      </c>
      <c r="D29" s="82"/>
      <c r="E29" s="82"/>
      <c r="F29" s="89"/>
      <c r="G29" s="88">
        <v>684</v>
      </c>
      <c r="H29" s="88"/>
      <c r="I29" s="88">
        <v>684</v>
      </c>
    </row>
    <row r="30" spans="1:12" ht="18.75" customHeight="1">
      <c r="A30" s="92">
        <v>9</v>
      </c>
      <c r="B30" s="91" t="s">
        <v>124</v>
      </c>
      <c r="C30" s="90">
        <v>100</v>
      </c>
      <c r="D30" s="82"/>
      <c r="E30" s="82"/>
      <c r="F30" s="89"/>
      <c r="G30" s="88">
        <v>60</v>
      </c>
      <c r="H30" s="88"/>
      <c r="I30" s="88">
        <v>60</v>
      </c>
    </row>
    <row r="31" spans="1:12" ht="18" customHeight="1">
      <c r="A31" s="83"/>
      <c r="B31" s="87" t="s">
        <v>123</v>
      </c>
      <c r="C31" s="84">
        <f>SUM(C22:C30)</f>
        <v>1525</v>
      </c>
    </row>
    <row r="32" spans="1:12" ht="18" customHeight="1">
      <c r="A32" s="86"/>
      <c r="B32" s="85" t="s">
        <v>122</v>
      </c>
      <c r="C32" s="84">
        <f>SUM(C17,C20,C31)</f>
        <v>1691</v>
      </c>
    </row>
    <row r="33" spans="1:3">
      <c r="A33" s="83"/>
      <c r="B33" s="82"/>
      <c r="C33" s="82"/>
    </row>
    <row r="34" spans="1:3">
      <c r="A34" s="81"/>
    </row>
    <row r="35" spans="1:3" ht="9.75" customHeight="1">
      <c r="A35" s="81"/>
    </row>
    <row r="37" spans="1:3" ht="9.75" customHeight="1"/>
  </sheetData>
  <mergeCells count="1">
    <mergeCell ref="B5:C6"/>
  </mergeCells>
  <printOptions horizontalCentered="1"/>
  <pageMargins left="1.3779527559055118" right="0.59055118110236227" top="1.1811023622047245" bottom="0.98425196850393704" header="1.4566929133858268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7"/>
  <sheetViews>
    <sheetView topLeftCell="A16" workbookViewId="0">
      <selection activeCell="M28" sqref="M28"/>
    </sheetView>
  </sheetViews>
  <sheetFormatPr defaultRowHeight="12.75"/>
  <cols>
    <col min="1" max="1" width="25.140625" style="128" customWidth="1"/>
    <col min="2" max="2" width="7.5703125" style="128" customWidth="1"/>
    <col min="3" max="4" width="7.85546875" style="128" customWidth="1"/>
    <col min="5" max="5" width="8" style="128" customWidth="1"/>
    <col min="6" max="6" width="7.42578125" style="128" customWidth="1"/>
    <col min="7" max="7" width="7" style="128" customWidth="1"/>
    <col min="8" max="8" width="8.140625" style="128" customWidth="1"/>
    <col min="9" max="10" width="8.28515625" style="128" customWidth="1"/>
    <col min="11" max="11" width="7.7109375" style="128" customWidth="1"/>
    <col min="12" max="12" width="8.85546875" style="128" customWidth="1"/>
    <col min="13" max="13" width="8.140625" style="128" customWidth="1"/>
    <col min="14" max="14" width="9.5703125" style="128" customWidth="1"/>
    <col min="15" max="16384" width="9.140625" style="128"/>
  </cols>
  <sheetData>
    <row r="2" spans="1:15" ht="19.5" customHeight="1">
      <c r="E2" s="321" t="s">
        <v>181</v>
      </c>
      <c r="F2" s="322"/>
      <c r="G2" s="322"/>
      <c r="H2" s="322"/>
      <c r="I2" s="322"/>
    </row>
    <row r="3" spans="1:15" ht="8.25" customHeight="1">
      <c r="A3" s="128" t="s">
        <v>180</v>
      </c>
      <c r="E3" s="161"/>
      <c r="F3" s="161"/>
      <c r="G3" s="161"/>
    </row>
    <row r="4" spans="1:15" ht="15.75">
      <c r="B4" s="319" t="s">
        <v>179</v>
      </c>
      <c r="C4" s="320"/>
      <c r="D4" s="320"/>
      <c r="E4" s="320"/>
      <c r="F4" s="320"/>
      <c r="G4" s="320"/>
      <c r="H4" s="320"/>
      <c r="I4" s="320"/>
      <c r="J4" s="320"/>
      <c r="K4" s="320"/>
      <c r="L4" s="318" t="s">
        <v>178</v>
      </c>
      <c r="M4" s="318"/>
      <c r="N4" s="318"/>
    </row>
    <row r="6" spans="1:15" ht="15.75">
      <c r="G6" s="161" t="s">
        <v>324</v>
      </c>
      <c r="L6" s="128" t="s">
        <v>177</v>
      </c>
    </row>
    <row r="7" spans="1:15" ht="6.75" customHeight="1" thickBot="1"/>
    <row r="8" spans="1:15" s="80" customFormat="1" ht="13.5" thickBot="1">
      <c r="A8" s="160" t="s">
        <v>176</v>
      </c>
      <c r="B8" s="159" t="s">
        <v>165</v>
      </c>
      <c r="C8" s="159" t="s">
        <v>164</v>
      </c>
      <c r="D8" s="159" t="s">
        <v>163</v>
      </c>
      <c r="E8" s="159" t="s">
        <v>162</v>
      </c>
      <c r="F8" s="159" t="s">
        <v>161</v>
      </c>
      <c r="G8" s="159" t="s">
        <v>160</v>
      </c>
      <c r="H8" s="159" t="s">
        <v>159</v>
      </c>
      <c r="I8" s="159" t="s">
        <v>158</v>
      </c>
      <c r="J8" s="159" t="s">
        <v>157</v>
      </c>
      <c r="K8" s="159" t="s">
        <v>156</v>
      </c>
      <c r="L8" s="159" t="s">
        <v>155</v>
      </c>
      <c r="M8" s="159" t="s">
        <v>154</v>
      </c>
      <c r="N8" s="158" t="s">
        <v>153</v>
      </c>
    </row>
    <row r="9" spans="1:15">
      <c r="A9" s="157" t="s">
        <v>325</v>
      </c>
      <c r="B9" s="144">
        <v>80</v>
      </c>
      <c r="C9" s="144">
        <v>90</v>
      </c>
      <c r="D9" s="144">
        <v>80</v>
      </c>
      <c r="E9" s="144">
        <v>159</v>
      </c>
      <c r="F9" s="144">
        <v>80</v>
      </c>
      <c r="G9" s="144">
        <v>80</v>
      </c>
      <c r="H9" s="144">
        <v>80</v>
      </c>
      <c r="I9" s="144">
        <v>80</v>
      </c>
      <c r="J9" s="144">
        <v>80</v>
      </c>
      <c r="K9" s="144">
        <v>80</v>
      </c>
      <c r="L9" s="144">
        <v>86</v>
      </c>
      <c r="M9" s="144">
        <v>85</v>
      </c>
      <c r="N9" s="139">
        <f t="shared" ref="N9:N18" si="0">SUM(B9:M9)</f>
        <v>1060</v>
      </c>
      <c r="O9" s="129"/>
    </row>
    <row r="10" spans="1:15">
      <c r="A10" s="140" t="s">
        <v>326</v>
      </c>
      <c r="B10" s="140"/>
      <c r="C10" s="140"/>
      <c r="D10" s="140">
        <v>620</v>
      </c>
      <c r="E10" s="140"/>
      <c r="F10" s="140">
        <v>600</v>
      </c>
      <c r="G10" s="140"/>
      <c r="H10" s="140"/>
      <c r="I10" s="140"/>
      <c r="J10" s="140">
        <v>540</v>
      </c>
      <c r="K10" s="140"/>
      <c r="L10" s="140"/>
      <c r="M10" s="140">
        <v>0</v>
      </c>
      <c r="N10" s="139">
        <f t="shared" si="0"/>
        <v>1760</v>
      </c>
      <c r="O10" s="129"/>
    </row>
    <row r="11" spans="1:15">
      <c r="A11" s="140" t="s">
        <v>175</v>
      </c>
      <c r="B11" s="140">
        <v>1150</v>
      </c>
      <c r="C11" s="140">
        <v>1150</v>
      </c>
      <c r="D11" s="140">
        <v>1150</v>
      </c>
      <c r="E11" s="140">
        <v>1150</v>
      </c>
      <c r="F11" s="140">
        <v>1150</v>
      </c>
      <c r="G11" s="140">
        <v>1150</v>
      </c>
      <c r="H11" s="140">
        <v>1140</v>
      </c>
      <c r="I11" s="140">
        <v>1140</v>
      </c>
      <c r="J11" s="140">
        <v>1140</v>
      </c>
      <c r="K11" s="140">
        <v>1140</v>
      </c>
      <c r="L11" s="140">
        <v>1140</v>
      </c>
      <c r="M11" s="140">
        <v>1139</v>
      </c>
      <c r="N11" s="139">
        <f t="shared" si="0"/>
        <v>13739</v>
      </c>
      <c r="O11" s="129"/>
    </row>
    <row r="12" spans="1:15" ht="27.75" customHeight="1">
      <c r="A12" s="156" t="s">
        <v>174</v>
      </c>
      <c r="B12" s="140">
        <v>350</v>
      </c>
      <c r="C12" s="140">
        <v>350</v>
      </c>
      <c r="D12" s="140">
        <v>350</v>
      </c>
      <c r="E12" s="140">
        <v>350</v>
      </c>
      <c r="F12" s="140"/>
      <c r="G12" s="140">
        <v>150</v>
      </c>
      <c r="H12" s="140"/>
      <c r="I12" s="140"/>
      <c r="J12" s="140"/>
      <c r="K12" s="140"/>
      <c r="L12" s="140"/>
      <c r="M12" s="140">
        <v>150</v>
      </c>
      <c r="N12" s="139">
        <f t="shared" si="0"/>
        <v>1700</v>
      </c>
      <c r="O12" s="129"/>
    </row>
    <row r="13" spans="1:15" ht="23.25" customHeight="1">
      <c r="A13" s="155" t="s">
        <v>173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39">
        <f t="shared" si="0"/>
        <v>0</v>
      </c>
      <c r="O13" s="129"/>
    </row>
    <row r="14" spans="1:15" ht="16.5" customHeight="1">
      <c r="A14" s="141" t="s">
        <v>172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39">
        <f t="shared" si="0"/>
        <v>0</v>
      </c>
      <c r="O14" s="129"/>
    </row>
    <row r="15" spans="1:15" s="134" customFormat="1">
      <c r="A15" s="153" t="s">
        <v>171</v>
      </c>
      <c r="B15" s="154"/>
      <c r="C15" s="154"/>
      <c r="D15" s="154"/>
      <c r="E15" s="154"/>
      <c r="F15" s="154"/>
      <c r="G15" s="154"/>
      <c r="H15" s="154"/>
      <c r="I15" s="153"/>
      <c r="J15" s="153"/>
      <c r="K15" s="153"/>
      <c r="L15" s="153"/>
      <c r="M15" s="153"/>
      <c r="N15" s="139">
        <f t="shared" si="0"/>
        <v>0</v>
      </c>
      <c r="O15" s="135"/>
    </row>
    <row r="16" spans="1:15" s="134" customFormat="1" ht="19.5" customHeight="1">
      <c r="A16" s="152" t="s">
        <v>170</v>
      </c>
      <c r="B16" s="151"/>
      <c r="C16" s="151"/>
      <c r="D16" s="151"/>
      <c r="E16" s="151"/>
      <c r="F16" s="151"/>
      <c r="G16" s="150">
        <v>9941</v>
      </c>
      <c r="H16" s="151"/>
      <c r="I16" s="150"/>
      <c r="J16" s="150"/>
      <c r="K16" s="150"/>
      <c r="L16" s="150"/>
      <c r="M16" s="150"/>
      <c r="N16" s="139">
        <f t="shared" si="0"/>
        <v>9941</v>
      </c>
      <c r="O16" s="135"/>
    </row>
    <row r="17" spans="1:15" s="134" customFormat="1">
      <c r="A17" s="150" t="s">
        <v>169</v>
      </c>
      <c r="B17" s="151"/>
      <c r="C17" s="151"/>
      <c r="D17" s="151"/>
      <c r="E17" s="151"/>
      <c r="F17" s="151"/>
      <c r="G17" s="151"/>
      <c r="H17" s="151"/>
      <c r="I17" s="150"/>
      <c r="J17" s="150"/>
      <c r="K17" s="150"/>
      <c r="L17" s="150"/>
      <c r="M17" s="150"/>
      <c r="N17" s="139">
        <f t="shared" si="0"/>
        <v>0</v>
      </c>
      <c r="O17" s="135"/>
    </row>
    <row r="18" spans="1:15" ht="13.5" thickBot="1">
      <c r="A18" s="149" t="s">
        <v>168</v>
      </c>
      <c r="B18" s="140"/>
      <c r="C18" s="140"/>
      <c r="D18" s="140"/>
      <c r="E18" s="140"/>
      <c r="F18" s="140">
        <v>500</v>
      </c>
      <c r="G18" s="140"/>
      <c r="H18" s="140"/>
      <c r="I18" s="140"/>
      <c r="J18" s="140"/>
      <c r="K18" s="140"/>
      <c r="L18" s="140"/>
      <c r="M18" s="140"/>
      <c r="N18" s="139">
        <f t="shared" si="0"/>
        <v>500</v>
      </c>
      <c r="O18" s="129"/>
    </row>
    <row r="19" spans="1:15" s="134" customFormat="1" ht="13.5" thickBot="1">
      <c r="A19" s="138" t="s">
        <v>167</v>
      </c>
      <c r="B19" s="137">
        <f>SUM(B9:B18)</f>
        <v>1580</v>
      </c>
      <c r="C19" s="137">
        <f t="shared" ref="C19:M19" si="1">SUM(C9:C18,B19)</f>
        <v>3170</v>
      </c>
      <c r="D19" s="137">
        <f t="shared" si="1"/>
        <v>5370</v>
      </c>
      <c r="E19" s="137">
        <f t="shared" si="1"/>
        <v>7029</v>
      </c>
      <c r="F19" s="137">
        <f t="shared" si="1"/>
        <v>9359</v>
      </c>
      <c r="G19" s="137">
        <f t="shared" si="1"/>
        <v>20680</v>
      </c>
      <c r="H19" s="137">
        <f t="shared" si="1"/>
        <v>21900</v>
      </c>
      <c r="I19" s="137">
        <f t="shared" si="1"/>
        <v>23120</v>
      </c>
      <c r="J19" s="137">
        <f t="shared" si="1"/>
        <v>24880</v>
      </c>
      <c r="K19" s="137">
        <f t="shared" si="1"/>
        <v>26100</v>
      </c>
      <c r="L19" s="137">
        <f t="shared" si="1"/>
        <v>27326</v>
      </c>
      <c r="M19" s="137">
        <f t="shared" si="1"/>
        <v>28700</v>
      </c>
      <c r="N19" s="136">
        <f>SUM(N9:N18)</f>
        <v>28700</v>
      </c>
      <c r="O19" s="135"/>
    </row>
    <row r="20" spans="1: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hidden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5" ht="13.5" thickBo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48"/>
    </row>
    <row r="23" spans="1:15" s="80" customFormat="1" ht="13.5" thickBot="1">
      <c r="A23" s="147" t="s">
        <v>166</v>
      </c>
      <c r="B23" s="146" t="s">
        <v>165</v>
      </c>
      <c r="C23" s="146" t="s">
        <v>164</v>
      </c>
      <c r="D23" s="146" t="s">
        <v>163</v>
      </c>
      <c r="E23" s="146" t="s">
        <v>162</v>
      </c>
      <c r="F23" s="146" t="s">
        <v>161</v>
      </c>
      <c r="G23" s="146" t="s">
        <v>160</v>
      </c>
      <c r="H23" s="146" t="s">
        <v>159</v>
      </c>
      <c r="I23" s="146" t="s">
        <v>158</v>
      </c>
      <c r="J23" s="146" t="s">
        <v>157</v>
      </c>
      <c r="K23" s="146" t="s">
        <v>156</v>
      </c>
      <c r="L23" s="146" t="s">
        <v>155</v>
      </c>
      <c r="M23" s="146" t="s">
        <v>154</v>
      </c>
      <c r="N23" s="145" t="s">
        <v>153</v>
      </c>
    </row>
    <row r="24" spans="1:15">
      <c r="A24" s="144" t="s">
        <v>119</v>
      </c>
      <c r="B24" s="144">
        <v>455</v>
      </c>
      <c r="C24" s="144">
        <v>440</v>
      </c>
      <c r="D24" s="144">
        <v>440</v>
      </c>
      <c r="E24" s="144">
        <v>440</v>
      </c>
      <c r="F24" s="144">
        <v>440</v>
      </c>
      <c r="G24" s="144">
        <v>440</v>
      </c>
      <c r="H24" s="144">
        <v>440</v>
      </c>
      <c r="I24" s="144">
        <v>440</v>
      </c>
      <c r="J24" s="144">
        <v>440</v>
      </c>
      <c r="K24" s="144">
        <v>440</v>
      </c>
      <c r="L24" s="144">
        <v>440</v>
      </c>
      <c r="M24" s="144">
        <v>440</v>
      </c>
      <c r="N24" s="139">
        <f t="shared" ref="N24:N31" si="2">SUM(B24:M24)</f>
        <v>5295</v>
      </c>
      <c r="O24" s="129"/>
    </row>
    <row r="25" spans="1:15">
      <c r="A25" s="140" t="s">
        <v>152</v>
      </c>
      <c r="B25" s="140">
        <v>118</v>
      </c>
      <c r="C25" s="140">
        <v>114</v>
      </c>
      <c r="D25" s="140">
        <v>114</v>
      </c>
      <c r="E25" s="140">
        <v>114</v>
      </c>
      <c r="F25" s="140">
        <v>114</v>
      </c>
      <c r="G25" s="140">
        <v>114</v>
      </c>
      <c r="H25" s="140">
        <v>114</v>
      </c>
      <c r="I25" s="140">
        <v>114</v>
      </c>
      <c r="J25" s="140">
        <v>114</v>
      </c>
      <c r="K25" s="140">
        <v>114</v>
      </c>
      <c r="L25" s="140">
        <v>114</v>
      </c>
      <c r="M25" s="140">
        <v>114</v>
      </c>
      <c r="N25" s="139">
        <f t="shared" si="2"/>
        <v>1372</v>
      </c>
      <c r="O25" s="129"/>
    </row>
    <row r="26" spans="1:15">
      <c r="A26" s="140" t="s">
        <v>151</v>
      </c>
      <c r="B26" s="140">
        <v>555</v>
      </c>
      <c r="C26" s="140">
        <v>345</v>
      </c>
      <c r="D26" s="140">
        <v>340</v>
      </c>
      <c r="E26" s="140">
        <v>2573</v>
      </c>
      <c r="F26" s="140">
        <v>1445</v>
      </c>
      <c r="G26" s="140">
        <v>372</v>
      </c>
      <c r="H26" s="140">
        <v>1150</v>
      </c>
      <c r="I26" s="140">
        <v>1025</v>
      </c>
      <c r="J26" s="140">
        <v>1200</v>
      </c>
      <c r="K26" s="140">
        <v>345</v>
      </c>
      <c r="L26" s="140">
        <v>390</v>
      </c>
      <c r="M26" s="140">
        <v>411</v>
      </c>
      <c r="N26" s="139">
        <f t="shared" si="2"/>
        <v>10151</v>
      </c>
      <c r="O26" s="129"/>
    </row>
    <row r="27" spans="1:15" ht="28.5" customHeight="1">
      <c r="A27" s="143" t="s">
        <v>150</v>
      </c>
      <c r="B27" s="140">
        <v>120</v>
      </c>
      <c r="C27" s="140">
        <v>120</v>
      </c>
      <c r="D27" s="140">
        <v>120</v>
      </c>
      <c r="E27" s="140">
        <v>120</v>
      </c>
      <c r="F27" s="140">
        <v>120</v>
      </c>
      <c r="G27" s="140">
        <v>120</v>
      </c>
      <c r="H27" s="140">
        <v>120</v>
      </c>
      <c r="I27" s="140">
        <v>120</v>
      </c>
      <c r="J27" s="140">
        <v>120</v>
      </c>
      <c r="K27" s="140">
        <v>120</v>
      </c>
      <c r="L27" s="140">
        <v>120</v>
      </c>
      <c r="M27" s="140">
        <v>205</v>
      </c>
      <c r="N27" s="139">
        <f t="shared" si="2"/>
        <v>1525</v>
      </c>
      <c r="O27" s="129"/>
    </row>
    <row r="28" spans="1:15" ht="20.25" customHeight="1">
      <c r="A28" s="142" t="s">
        <v>149</v>
      </c>
      <c r="B28" s="140">
        <v>12</v>
      </c>
      <c r="C28" s="140">
        <v>14</v>
      </c>
      <c r="D28" s="140">
        <v>14</v>
      </c>
      <c r="E28" s="140">
        <v>14</v>
      </c>
      <c r="F28" s="140">
        <v>14</v>
      </c>
      <c r="G28" s="140">
        <v>14</v>
      </c>
      <c r="H28" s="140">
        <v>14</v>
      </c>
      <c r="I28" s="140">
        <v>14</v>
      </c>
      <c r="J28" s="140">
        <v>14</v>
      </c>
      <c r="K28" s="140">
        <v>14</v>
      </c>
      <c r="L28" s="140">
        <v>14</v>
      </c>
      <c r="M28" s="140">
        <v>14</v>
      </c>
      <c r="N28" s="139">
        <f t="shared" si="2"/>
        <v>166</v>
      </c>
      <c r="O28" s="129"/>
    </row>
    <row r="29" spans="1:15" ht="22.5" customHeight="1">
      <c r="A29" s="141" t="s">
        <v>148</v>
      </c>
      <c r="B29" s="140"/>
      <c r="C29" s="140"/>
      <c r="D29" s="140"/>
      <c r="E29" s="140"/>
      <c r="F29" s="140">
        <v>250</v>
      </c>
      <c r="G29" s="140"/>
      <c r="H29" s="140"/>
      <c r="I29" s="140"/>
      <c r="J29" s="140"/>
      <c r="K29" s="140"/>
      <c r="L29" s="140"/>
      <c r="M29" s="140"/>
      <c r="N29" s="139">
        <f t="shared" si="2"/>
        <v>250</v>
      </c>
      <c r="O29" s="129"/>
    </row>
    <row r="30" spans="1:15">
      <c r="A30" s="140" t="s">
        <v>147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>
        <f t="shared" si="2"/>
        <v>0</v>
      </c>
      <c r="O30" s="129"/>
    </row>
    <row r="31" spans="1:15" ht="13.5" thickBot="1">
      <c r="A31" s="409" t="s">
        <v>327</v>
      </c>
      <c r="B31" s="410"/>
      <c r="C31" s="410"/>
      <c r="D31" s="410"/>
      <c r="E31" s="410"/>
      <c r="F31" s="410"/>
      <c r="G31" s="410">
        <v>9941</v>
      </c>
      <c r="H31" s="410"/>
      <c r="I31" s="410"/>
      <c r="J31" s="410"/>
      <c r="K31" s="410"/>
      <c r="L31" s="410"/>
      <c r="M31" s="410"/>
      <c r="N31" s="139">
        <f t="shared" si="2"/>
        <v>9941</v>
      </c>
      <c r="O31" s="129"/>
    </row>
    <row r="32" spans="1:15" s="134" customFormat="1" ht="13.5" thickBot="1">
      <c r="A32" s="138" t="s">
        <v>146</v>
      </c>
      <c r="B32" s="137">
        <f>SUM(B24:B30)</f>
        <v>1260</v>
      </c>
      <c r="C32" s="137">
        <f t="shared" ref="C32:M32" si="3">SUM(C24:C30,B32)</f>
        <v>2293</v>
      </c>
      <c r="D32" s="137">
        <f t="shared" si="3"/>
        <v>3321</v>
      </c>
      <c r="E32" s="137">
        <f t="shared" si="3"/>
        <v>6582</v>
      </c>
      <c r="F32" s="137">
        <f t="shared" si="3"/>
        <v>8965</v>
      </c>
      <c r="G32" s="137">
        <f t="shared" si="3"/>
        <v>10025</v>
      </c>
      <c r="H32" s="137">
        <f t="shared" si="3"/>
        <v>11863</v>
      </c>
      <c r="I32" s="137">
        <f t="shared" si="3"/>
        <v>13576</v>
      </c>
      <c r="J32" s="137">
        <f t="shared" si="3"/>
        <v>15464</v>
      </c>
      <c r="K32" s="137">
        <f t="shared" si="3"/>
        <v>16497</v>
      </c>
      <c r="L32" s="137">
        <f t="shared" si="3"/>
        <v>17575</v>
      </c>
      <c r="M32" s="137">
        <f t="shared" si="3"/>
        <v>18759</v>
      </c>
      <c r="N32" s="136">
        <f>SUM(N24:N31)</f>
        <v>28700</v>
      </c>
      <c r="O32" s="135"/>
    </row>
    <row r="33" spans="1:14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ht="13.5" thickBo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4" s="130" customFormat="1" ht="15.75" thickBot="1">
      <c r="A35" s="133" t="s">
        <v>145</v>
      </c>
      <c r="B35" s="132">
        <f t="shared" ref="B35:M35" si="4">(B19-B32)</f>
        <v>320</v>
      </c>
      <c r="C35" s="132">
        <f t="shared" si="4"/>
        <v>877</v>
      </c>
      <c r="D35" s="132">
        <f t="shared" si="4"/>
        <v>2049</v>
      </c>
      <c r="E35" s="132">
        <f t="shared" si="4"/>
        <v>447</v>
      </c>
      <c r="F35" s="132">
        <f t="shared" si="4"/>
        <v>394</v>
      </c>
      <c r="G35" s="132">
        <f t="shared" si="4"/>
        <v>10655</v>
      </c>
      <c r="H35" s="132">
        <f t="shared" si="4"/>
        <v>10037</v>
      </c>
      <c r="I35" s="132">
        <f t="shared" si="4"/>
        <v>9544</v>
      </c>
      <c r="J35" s="132">
        <f t="shared" si="4"/>
        <v>9416</v>
      </c>
      <c r="K35" s="132">
        <f t="shared" si="4"/>
        <v>9603</v>
      </c>
      <c r="L35" s="132">
        <f t="shared" si="4"/>
        <v>9751</v>
      </c>
      <c r="M35" s="132">
        <f t="shared" si="4"/>
        <v>9941</v>
      </c>
      <c r="N35" s="131"/>
    </row>
    <row r="36" spans="1:14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1:14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</sheetData>
  <mergeCells count="3">
    <mergeCell ref="L4:N4"/>
    <mergeCell ref="B4:K4"/>
    <mergeCell ref="E2:I2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workbookViewId="0">
      <selection activeCell="H23" sqref="H23"/>
    </sheetView>
  </sheetViews>
  <sheetFormatPr defaultRowHeight="12.75"/>
  <cols>
    <col min="1" max="1" width="3.7109375" style="162" customWidth="1"/>
    <col min="2" max="2" width="8.140625" style="162" customWidth="1"/>
    <col min="3" max="3" width="8.28515625" style="162" customWidth="1"/>
    <col min="4" max="4" width="15.85546875" style="162" customWidth="1"/>
    <col min="5" max="5" width="12.5703125" style="162" customWidth="1"/>
    <col min="6" max="6" width="11.42578125" style="162" customWidth="1"/>
    <col min="7" max="7" width="13.28515625" style="162" customWidth="1"/>
    <col min="8" max="8" width="12.28515625" style="162" customWidth="1"/>
    <col min="9" max="9" width="11.42578125" style="162" customWidth="1"/>
    <col min="10" max="10" width="12.5703125" style="162" customWidth="1"/>
    <col min="11" max="11" width="17" style="162" customWidth="1"/>
    <col min="12" max="16384" width="9.140625" style="162"/>
  </cols>
  <sheetData>
    <row r="1" spans="1:11">
      <c r="H1" s="325" t="s">
        <v>201</v>
      </c>
      <c r="I1" s="325"/>
      <c r="J1" s="325"/>
      <c r="K1" s="325"/>
    </row>
    <row r="2" spans="1:11">
      <c r="H2" s="183"/>
      <c r="I2" s="183"/>
      <c r="J2" s="183"/>
      <c r="K2" s="183"/>
    </row>
    <row r="3" spans="1:11">
      <c r="H3" s="183"/>
      <c r="I3" s="183"/>
      <c r="J3" s="183"/>
      <c r="K3" s="183"/>
    </row>
    <row r="4" spans="1:11">
      <c r="H4" s="183"/>
      <c r="I4" s="183"/>
      <c r="J4" s="183"/>
      <c r="K4" s="183"/>
    </row>
    <row r="5" spans="1:11" ht="21.75" customHeight="1">
      <c r="A5" s="327" t="s">
        <v>200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9.5" customHeight="1">
      <c r="A7" s="181"/>
      <c r="B7" s="181"/>
      <c r="C7" s="181"/>
      <c r="D7" s="181"/>
      <c r="E7" s="327" t="s">
        <v>328</v>
      </c>
      <c r="F7" s="327"/>
      <c r="G7" s="327"/>
      <c r="H7" s="327"/>
      <c r="I7" s="181"/>
      <c r="J7" s="181"/>
      <c r="K7" s="181"/>
    </row>
    <row r="8" spans="1:11" ht="16.5" customHeight="1">
      <c r="A8" s="327" t="s">
        <v>199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</row>
    <row r="9" spans="1:11" ht="16.5" customHeight="1">
      <c r="A9" s="327" t="s">
        <v>198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</row>
    <row r="10" spans="1:11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ht="12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3" spans="1:11" ht="13.5" thickBot="1">
      <c r="J13" s="326" t="s">
        <v>141</v>
      </c>
      <c r="K13" s="326"/>
    </row>
    <row r="14" spans="1:11" ht="12.75" customHeight="1" thickTop="1">
      <c r="A14" s="338" t="s">
        <v>197</v>
      </c>
      <c r="B14" s="332" t="s">
        <v>196</v>
      </c>
      <c r="C14" s="332"/>
      <c r="D14" s="332"/>
      <c r="E14" s="337" t="s">
        <v>195</v>
      </c>
      <c r="F14" s="332" t="s">
        <v>194</v>
      </c>
      <c r="G14" s="332"/>
      <c r="H14" s="332"/>
      <c r="I14" s="332"/>
      <c r="J14" s="332"/>
      <c r="K14" s="333"/>
    </row>
    <row r="15" spans="1:11">
      <c r="A15" s="339"/>
      <c r="B15" s="334"/>
      <c r="C15" s="334"/>
      <c r="D15" s="334"/>
      <c r="E15" s="330"/>
      <c r="F15" s="334"/>
      <c r="G15" s="334"/>
      <c r="H15" s="334"/>
      <c r="I15" s="334"/>
      <c r="J15" s="334"/>
      <c r="K15" s="335"/>
    </row>
    <row r="16" spans="1:11" ht="16.5" customHeight="1">
      <c r="A16" s="336"/>
      <c r="B16" s="331"/>
      <c r="C16" s="331"/>
      <c r="D16" s="331"/>
      <c r="E16" s="331"/>
      <c r="F16" s="330" t="s">
        <v>193</v>
      </c>
      <c r="G16" s="330" t="s">
        <v>192</v>
      </c>
      <c r="H16" s="330" t="s">
        <v>191</v>
      </c>
      <c r="I16" s="176" t="s">
        <v>189</v>
      </c>
      <c r="J16" s="179" t="s">
        <v>190</v>
      </c>
      <c r="K16" s="178" t="s">
        <v>189</v>
      </c>
    </row>
    <row r="17" spans="1:11" ht="17.25" customHeight="1">
      <c r="A17" s="336"/>
      <c r="B17" s="331"/>
      <c r="C17" s="331"/>
      <c r="D17" s="331"/>
      <c r="E17" s="331"/>
      <c r="F17" s="330"/>
      <c r="G17" s="330"/>
      <c r="H17" s="330"/>
      <c r="I17" s="334" t="s">
        <v>188</v>
      </c>
      <c r="J17" s="334"/>
      <c r="K17" s="335"/>
    </row>
    <row r="18" spans="1:11" ht="12" customHeight="1">
      <c r="A18" s="336"/>
      <c r="B18" s="331"/>
      <c r="C18" s="331"/>
      <c r="D18" s="331"/>
      <c r="E18" s="331"/>
      <c r="F18" s="330"/>
      <c r="G18" s="330"/>
      <c r="H18" s="330"/>
      <c r="I18" s="334"/>
      <c r="J18" s="334"/>
      <c r="K18" s="335"/>
    </row>
    <row r="19" spans="1:11">
      <c r="A19" s="177" t="s">
        <v>104</v>
      </c>
      <c r="B19" s="331" t="s">
        <v>102</v>
      </c>
      <c r="C19" s="331"/>
      <c r="D19" s="331"/>
      <c r="E19" s="176" t="s">
        <v>108</v>
      </c>
      <c r="F19" s="176" t="s">
        <v>116</v>
      </c>
      <c r="G19" s="176" t="s">
        <v>114</v>
      </c>
      <c r="H19" s="176" t="s">
        <v>187</v>
      </c>
      <c r="I19" s="176" t="s">
        <v>186</v>
      </c>
      <c r="J19" s="176" t="s">
        <v>185</v>
      </c>
      <c r="K19" s="175" t="s">
        <v>184</v>
      </c>
    </row>
    <row r="20" spans="1:11" ht="16.5" customHeight="1">
      <c r="A20" s="174"/>
      <c r="B20" s="328" t="s">
        <v>183</v>
      </c>
      <c r="C20" s="328"/>
      <c r="D20" s="328"/>
      <c r="E20" s="173"/>
      <c r="F20" s="173"/>
      <c r="G20" s="173"/>
      <c r="H20" s="173"/>
      <c r="I20" s="173"/>
      <c r="J20" s="173"/>
      <c r="K20" s="172"/>
    </row>
    <row r="21" spans="1:11" ht="12.75" customHeight="1">
      <c r="A21" s="168"/>
      <c r="B21" s="323"/>
      <c r="C21" s="323"/>
      <c r="D21" s="323"/>
      <c r="E21" s="167"/>
      <c r="F21" s="167"/>
      <c r="G21" s="167"/>
      <c r="H21" s="167"/>
      <c r="I21" s="167"/>
      <c r="J21" s="167"/>
      <c r="K21" s="166"/>
    </row>
    <row r="22" spans="1:11" ht="16.5" customHeight="1">
      <c r="A22" s="168"/>
      <c r="B22" s="329" t="s">
        <v>330</v>
      </c>
      <c r="C22" s="329"/>
      <c r="D22" s="329"/>
      <c r="E22" s="167"/>
      <c r="F22" s="167"/>
      <c r="G22" s="167"/>
      <c r="H22" s="167">
        <v>250</v>
      </c>
      <c r="I22" s="167"/>
      <c r="J22" s="167"/>
      <c r="K22" s="166"/>
    </row>
    <row r="23" spans="1:11">
      <c r="A23" s="168"/>
      <c r="B23" s="323"/>
      <c r="C23" s="323"/>
      <c r="D23" s="323"/>
      <c r="E23" s="167"/>
      <c r="F23" s="167"/>
      <c r="G23" s="167"/>
      <c r="H23" s="167"/>
      <c r="I23" s="167"/>
      <c r="J23" s="167"/>
      <c r="K23" s="166"/>
    </row>
    <row r="24" spans="1:11" ht="16.5" customHeight="1">
      <c r="A24" s="168"/>
      <c r="B24" s="329" t="s">
        <v>182</v>
      </c>
      <c r="C24" s="329"/>
      <c r="D24" s="329"/>
      <c r="E24" s="167"/>
      <c r="F24" s="167"/>
      <c r="G24" s="167"/>
      <c r="H24" s="167"/>
      <c r="I24" s="167"/>
      <c r="J24" s="167"/>
      <c r="K24" s="166"/>
    </row>
    <row r="25" spans="1:11" ht="13.5" customHeight="1">
      <c r="A25" s="168"/>
      <c r="B25" s="171"/>
      <c r="C25" s="170"/>
      <c r="D25" s="169"/>
      <c r="E25" s="167"/>
      <c r="F25" s="167"/>
      <c r="G25" s="167"/>
      <c r="H25" s="167"/>
      <c r="I25" s="167"/>
      <c r="J25" s="167"/>
      <c r="K25" s="166"/>
    </row>
    <row r="26" spans="1:11" ht="16.5" customHeight="1">
      <c r="A26" s="168"/>
      <c r="B26" s="323" t="s">
        <v>329</v>
      </c>
      <c r="C26" s="323"/>
      <c r="D26" s="323"/>
      <c r="E26" s="167"/>
      <c r="F26" s="167"/>
      <c r="G26" s="167"/>
      <c r="H26" s="411">
        <v>9941</v>
      </c>
      <c r="I26" s="167"/>
      <c r="J26" s="167"/>
      <c r="K26" s="166"/>
    </row>
    <row r="27" spans="1:11" ht="16.5" customHeight="1" thickBot="1">
      <c r="A27" s="165"/>
      <c r="B27" s="324"/>
      <c r="C27" s="324"/>
      <c r="D27" s="324"/>
      <c r="E27" s="164"/>
      <c r="F27" s="164"/>
      <c r="G27" s="164"/>
      <c r="H27" s="164"/>
      <c r="I27" s="164"/>
      <c r="J27" s="164"/>
      <c r="K27" s="163"/>
    </row>
    <row r="28" spans="1:11" ht="13.5" thickTop="1"/>
  </sheetData>
  <mergeCells count="25">
    <mergeCell ref="H16:H18"/>
    <mergeCell ref="F14:K15"/>
    <mergeCell ref="I17:K18"/>
    <mergeCell ref="A16:A18"/>
    <mergeCell ref="B16:D18"/>
    <mergeCell ref="E14:E15"/>
    <mergeCell ref="E16:E18"/>
    <mergeCell ref="A14:A15"/>
    <mergeCell ref="B14:D15"/>
    <mergeCell ref="B26:D26"/>
    <mergeCell ref="B27:D27"/>
    <mergeCell ref="H1:K1"/>
    <mergeCell ref="J13:K13"/>
    <mergeCell ref="A5:K5"/>
    <mergeCell ref="A8:K8"/>
    <mergeCell ref="A9:K9"/>
    <mergeCell ref="B20:D20"/>
    <mergeCell ref="B21:D21"/>
    <mergeCell ref="E7:H7"/>
    <mergeCell ref="B22:D22"/>
    <mergeCell ref="B23:D23"/>
    <mergeCell ref="F16:F18"/>
    <mergeCell ref="G16:G18"/>
    <mergeCell ref="B19:D19"/>
    <mergeCell ref="B24:D24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workbookViewId="0">
      <selection activeCell="P18" sqref="P18"/>
    </sheetView>
  </sheetViews>
  <sheetFormatPr defaultRowHeight="12.75"/>
  <cols>
    <col min="1" max="1" width="3.7109375" style="162" customWidth="1"/>
    <col min="2" max="2" width="9.140625" style="162"/>
    <col min="3" max="3" width="8.42578125" style="162" customWidth="1"/>
    <col min="4" max="4" width="15.42578125" style="162" customWidth="1"/>
    <col min="5" max="5" width="15.140625" style="162" customWidth="1"/>
    <col min="6" max="6" width="17.140625" style="162" customWidth="1"/>
    <col min="7" max="7" width="17" style="162" customWidth="1"/>
    <col min="8" max="8" width="19.28515625" style="162" customWidth="1"/>
    <col min="9" max="12" width="9.140625" style="162" hidden="1" customWidth="1"/>
    <col min="13" max="13" width="9.140625" style="162"/>
    <col min="14" max="14" width="12.5703125" style="162" customWidth="1"/>
    <col min="15" max="16384" width="9.140625" style="162"/>
  </cols>
  <sheetData>
    <row r="1" spans="1:14">
      <c r="K1" s="354"/>
      <c r="L1" s="354"/>
      <c r="M1" s="354"/>
      <c r="N1" s="354"/>
    </row>
    <row r="2" spans="1:14">
      <c r="K2" s="183"/>
      <c r="L2" s="183"/>
      <c r="M2" s="183"/>
      <c r="N2" s="183"/>
    </row>
    <row r="3" spans="1:14">
      <c r="K3" s="183"/>
      <c r="L3" s="183"/>
      <c r="M3" s="183"/>
      <c r="N3" s="183"/>
    </row>
    <row r="4" spans="1:14">
      <c r="K4" s="183"/>
      <c r="L4" s="183"/>
      <c r="M4" s="183"/>
      <c r="N4" s="183"/>
    </row>
    <row r="5" spans="1:14" ht="12.7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</row>
    <row r="6" spans="1:14" ht="28.5" customHeight="1">
      <c r="A6" s="357" t="s">
        <v>331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4" ht="12.75" customHeight="1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 customHeight="1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10" spans="1:14" ht="13.5" thickBot="1">
      <c r="G10" s="162" t="s">
        <v>217</v>
      </c>
      <c r="H10" s="192" t="s">
        <v>216</v>
      </c>
      <c r="K10" s="187"/>
      <c r="L10" s="187"/>
      <c r="M10" s="355"/>
      <c r="N10" s="355"/>
    </row>
    <row r="11" spans="1:14" ht="3" customHeight="1" thickTop="1">
      <c r="A11" s="330" t="s">
        <v>215</v>
      </c>
      <c r="B11" s="330" t="s">
        <v>214</v>
      </c>
      <c r="C11" s="330"/>
      <c r="D11" s="330"/>
      <c r="E11" s="353"/>
      <c r="F11" s="353"/>
      <c r="G11" s="353"/>
      <c r="H11" s="353"/>
      <c r="I11" s="358"/>
      <c r="J11" s="358"/>
      <c r="K11" s="359"/>
      <c r="L11" s="359"/>
      <c r="M11" s="359"/>
      <c r="N11" s="191"/>
    </row>
    <row r="12" spans="1:14">
      <c r="A12" s="330"/>
      <c r="B12" s="330"/>
      <c r="C12" s="330"/>
      <c r="D12" s="330"/>
      <c r="E12" s="349" t="s">
        <v>213</v>
      </c>
      <c r="F12" s="334" t="s">
        <v>212</v>
      </c>
      <c r="G12" s="330" t="s">
        <v>211</v>
      </c>
      <c r="H12" s="330" t="s">
        <v>210</v>
      </c>
      <c r="I12" s="348"/>
      <c r="J12" s="360"/>
      <c r="K12" s="348"/>
      <c r="L12" s="348"/>
      <c r="M12" s="348"/>
      <c r="N12" s="361"/>
    </row>
    <row r="13" spans="1:14">
      <c r="A13" s="330"/>
      <c r="B13" s="330"/>
      <c r="C13" s="330"/>
      <c r="D13" s="330"/>
      <c r="E13" s="350"/>
      <c r="F13" s="351"/>
      <c r="G13" s="352"/>
      <c r="H13" s="330"/>
      <c r="I13" s="348"/>
      <c r="J13" s="360"/>
      <c r="K13" s="348"/>
      <c r="L13" s="348"/>
      <c r="M13" s="348"/>
      <c r="N13" s="361"/>
    </row>
    <row r="14" spans="1:14" ht="43.5" customHeight="1">
      <c r="A14" s="190">
        <v>1</v>
      </c>
      <c r="B14" s="341" t="s">
        <v>209</v>
      </c>
      <c r="C14" s="342"/>
      <c r="D14" s="343"/>
      <c r="E14" s="185"/>
      <c r="F14" s="185"/>
      <c r="G14" s="185"/>
      <c r="H14" s="185">
        <v>0</v>
      </c>
      <c r="I14" s="187"/>
      <c r="J14" s="188"/>
      <c r="K14" s="187"/>
      <c r="L14" s="187"/>
      <c r="M14" s="187"/>
      <c r="N14" s="187"/>
    </row>
    <row r="15" spans="1:14" ht="38.25" customHeight="1">
      <c r="A15" s="190" t="s">
        <v>102</v>
      </c>
      <c r="B15" s="341" t="s">
        <v>208</v>
      </c>
      <c r="C15" s="342"/>
      <c r="D15" s="343"/>
      <c r="E15" s="185"/>
      <c r="F15" s="185"/>
      <c r="G15" s="185"/>
      <c r="H15" s="185">
        <v>0</v>
      </c>
      <c r="I15" s="187"/>
      <c r="J15" s="188"/>
      <c r="K15" s="187"/>
      <c r="L15" s="187"/>
      <c r="M15" s="187"/>
      <c r="N15" s="187"/>
    </row>
    <row r="16" spans="1:14" ht="28.5" customHeight="1">
      <c r="A16" s="190" t="s">
        <v>108</v>
      </c>
      <c r="B16" s="341" t="s">
        <v>207</v>
      </c>
      <c r="C16" s="342"/>
      <c r="D16" s="343"/>
      <c r="E16" s="185"/>
      <c r="F16" s="185"/>
      <c r="G16" s="185"/>
      <c r="H16" s="185"/>
      <c r="I16" s="187"/>
      <c r="J16" s="188"/>
      <c r="K16" s="187"/>
      <c r="L16" s="187"/>
      <c r="M16" s="187"/>
      <c r="N16" s="187"/>
    </row>
    <row r="17" spans="1:14" ht="34.5" customHeight="1">
      <c r="A17" s="190" t="s">
        <v>116</v>
      </c>
      <c r="B17" s="341" t="s">
        <v>206</v>
      </c>
      <c r="C17" s="342"/>
      <c r="D17" s="343"/>
      <c r="E17" s="185"/>
      <c r="F17" s="185"/>
      <c r="G17" s="185"/>
      <c r="H17" s="185"/>
      <c r="I17" s="187"/>
      <c r="J17" s="188"/>
      <c r="K17" s="187"/>
      <c r="L17" s="187"/>
      <c r="M17" s="187"/>
      <c r="N17" s="187"/>
    </row>
    <row r="18" spans="1:14" ht="39" customHeight="1">
      <c r="A18" s="190" t="s">
        <v>114</v>
      </c>
      <c r="B18" s="341" t="s">
        <v>205</v>
      </c>
      <c r="C18" s="342"/>
      <c r="D18" s="343"/>
      <c r="E18" s="185"/>
      <c r="F18" s="185"/>
      <c r="G18" s="185"/>
      <c r="H18" s="185"/>
      <c r="I18" s="187"/>
      <c r="J18" s="188"/>
      <c r="K18" s="187"/>
      <c r="L18" s="187"/>
      <c r="M18" s="187"/>
      <c r="N18" s="187"/>
    </row>
    <row r="19" spans="1:14" ht="20.25" customHeight="1">
      <c r="A19" s="190" t="s">
        <v>187</v>
      </c>
      <c r="B19" s="344" t="s">
        <v>204</v>
      </c>
      <c r="C19" s="345"/>
      <c r="D19" s="345"/>
      <c r="E19" s="185"/>
      <c r="F19" s="185"/>
      <c r="G19" s="185"/>
      <c r="H19" s="185"/>
      <c r="I19" s="187"/>
      <c r="J19" s="188"/>
      <c r="K19" s="187"/>
      <c r="L19" s="187"/>
      <c r="M19" s="187"/>
      <c r="N19" s="187"/>
    </row>
    <row r="20" spans="1:14" ht="16.5" customHeight="1">
      <c r="A20" s="190"/>
      <c r="B20" s="344" t="s">
        <v>203</v>
      </c>
      <c r="C20" s="345"/>
      <c r="D20" s="345"/>
      <c r="E20" s="185"/>
      <c r="F20" s="185"/>
      <c r="G20" s="185"/>
      <c r="H20" s="185"/>
      <c r="I20" s="187"/>
      <c r="J20" s="188"/>
      <c r="K20" s="187"/>
      <c r="L20" s="187"/>
      <c r="M20" s="187"/>
      <c r="N20" s="187"/>
    </row>
    <row r="21" spans="1:14" hidden="1">
      <c r="A21" s="190"/>
      <c r="B21" s="344"/>
      <c r="C21" s="345"/>
      <c r="D21" s="345"/>
      <c r="E21" s="185"/>
      <c r="F21" s="185"/>
      <c r="G21" s="185"/>
      <c r="H21" s="185"/>
      <c r="I21" s="187"/>
      <c r="J21" s="188"/>
      <c r="K21" s="187"/>
      <c r="L21" s="187"/>
      <c r="M21" s="187"/>
      <c r="N21" s="187"/>
    </row>
    <row r="22" spans="1:14" hidden="1">
      <c r="A22" s="190"/>
      <c r="B22" s="344"/>
      <c r="C22" s="345"/>
      <c r="D22" s="345"/>
      <c r="E22" s="185"/>
      <c r="F22" s="185"/>
      <c r="G22" s="185"/>
      <c r="H22" s="185"/>
      <c r="I22" s="187"/>
      <c r="J22" s="188"/>
      <c r="K22" s="187"/>
      <c r="L22" s="187"/>
      <c r="M22" s="187"/>
      <c r="N22" s="187"/>
    </row>
    <row r="23" spans="1:14" hidden="1">
      <c r="A23" s="189"/>
      <c r="B23" s="346"/>
      <c r="C23" s="347"/>
      <c r="D23" s="347"/>
      <c r="E23" s="173"/>
      <c r="F23" s="173"/>
      <c r="G23" s="173"/>
      <c r="H23" s="173"/>
      <c r="I23" s="187"/>
      <c r="J23" s="188"/>
      <c r="K23" s="187"/>
      <c r="L23" s="187"/>
      <c r="M23" s="187"/>
      <c r="N23" s="187"/>
    </row>
    <row r="24" spans="1:14" ht="18.75" customHeight="1">
      <c r="A24" s="186"/>
      <c r="B24" s="340" t="s">
        <v>202</v>
      </c>
      <c r="C24" s="340"/>
      <c r="D24" s="340"/>
      <c r="E24" s="185"/>
      <c r="F24" s="185"/>
      <c r="G24" s="185"/>
      <c r="H24" s="185"/>
    </row>
    <row r="26" spans="1:14">
      <c r="B26" s="184"/>
    </row>
  </sheetData>
  <mergeCells count="30">
    <mergeCell ref="K1:N1"/>
    <mergeCell ref="M10:N10"/>
    <mergeCell ref="A5:N5"/>
    <mergeCell ref="A6:N6"/>
    <mergeCell ref="A11:A13"/>
    <mergeCell ref="H11:J11"/>
    <mergeCell ref="K11:M11"/>
    <mergeCell ref="K12:K13"/>
    <mergeCell ref="L12:L13"/>
    <mergeCell ref="J12:J13"/>
    <mergeCell ref="M12:M13"/>
    <mergeCell ref="N12:N13"/>
    <mergeCell ref="B16:D16"/>
    <mergeCell ref="B17:D17"/>
    <mergeCell ref="B23:D23"/>
    <mergeCell ref="I12:I13"/>
    <mergeCell ref="E12:E13"/>
    <mergeCell ref="F12:F13"/>
    <mergeCell ref="G12:G13"/>
    <mergeCell ref="H12:H13"/>
    <mergeCell ref="B11:D13"/>
    <mergeCell ref="E11:G11"/>
    <mergeCell ref="B14:D14"/>
    <mergeCell ref="B15:D15"/>
    <mergeCell ref="B24:D24"/>
    <mergeCell ref="B18:D18"/>
    <mergeCell ref="B19:D19"/>
    <mergeCell ref="B20:D20"/>
    <mergeCell ref="B21:D21"/>
    <mergeCell ref="B22:D22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95" workbookViewId="0">
      <selection activeCell="H13" sqref="H13"/>
    </sheetView>
  </sheetViews>
  <sheetFormatPr defaultRowHeight="12.75"/>
  <cols>
    <col min="1" max="1" width="26.7109375" style="128" customWidth="1"/>
    <col min="2" max="2" width="12.5703125" style="128" customWidth="1"/>
    <col min="3" max="3" width="9.5703125" style="128" customWidth="1"/>
    <col min="4" max="4" width="10.85546875" style="128" customWidth="1"/>
    <col min="5" max="5" width="10.140625" style="128" customWidth="1"/>
    <col min="6" max="6" width="2.85546875" style="128" customWidth="1"/>
    <col min="7" max="7" width="12.7109375" style="128" customWidth="1"/>
    <col min="8" max="8" width="9.140625" style="128"/>
    <col min="9" max="9" width="10.140625" style="128" customWidth="1"/>
    <col min="10" max="10" width="9.85546875" style="128" customWidth="1"/>
    <col min="11" max="16384" width="9.140625" style="128"/>
  </cols>
  <sheetData>
    <row r="1" spans="1:10">
      <c r="A1" s="195"/>
      <c r="B1" s="195"/>
      <c r="C1" s="195"/>
      <c r="D1" s="195"/>
      <c r="E1" s="214"/>
      <c r="F1" s="214"/>
      <c r="G1" s="214"/>
      <c r="H1" s="195"/>
      <c r="I1" s="362" t="s">
        <v>226</v>
      </c>
      <c r="J1" s="322"/>
    </row>
    <row r="2" spans="1:10" ht="37.5" customHeight="1">
      <c r="A2" s="363" t="s">
        <v>333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>
      <c r="A4" s="364"/>
      <c r="B4" s="364"/>
      <c r="C4" s="364"/>
      <c r="D4" s="364"/>
      <c r="E4" s="364"/>
      <c r="F4" s="364"/>
      <c r="G4" s="364"/>
      <c r="H4" s="364"/>
      <c r="I4" s="364"/>
      <c r="J4" s="364"/>
    </row>
    <row r="5" spans="1:10" ht="56.25" customHeight="1" thickBot="1">
      <c r="A5" s="195" t="s">
        <v>134</v>
      </c>
      <c r="B5" s="195"/>
      <c r="C5" s="195"/>
      <c r="D5" s="195"/>
      <c r="E5" s="195"/>
      <c r="F5" s="214"/>
      <c r="G5" s="195"/>
      <c r="H5" s="213"/>
      <c r="I5" s="195"/>
      <c r="J5" s="195"/>
    </row>
    <row r="6" spans="1:10" ht="19.5" customHeight="1">
      <c r="A6" s="212"/>
      <c r="B6" s="365" t="s">
        <v>332</v>
      </c>
      <c r="C6" s="370" t="s">
        <v>225</v>
      </c>
      <c r="D6" s="370"/>
      <c r="E6" s="370"/>
      <c r="F6" s="211"/>
      <c r="G6" s="367" t="s">
        <v>224</v>
      </c>
      <c r="H6" s="370" t="s">
        <v>223</v>
      </c>
      <c r="I6" s="370"/>
      <c r="J6" s="372"/>
    </row>
    <row r="7" spans="1:10" ht="27" customHeight="1">
      <c r="A7" s="209" t="s">
        <v>222</v>
      </c>
      <c r="B7" s="366"/>
      <c r="C7" s="371"/>
      <c r="D7" s="371"/>
      <c r="E7" s="371"/>
      <c r="F7" s="210"/>
      <c r="G7" s="368"/>
      <c r="H7" s="371"/>
      <c r="I7" s="371"/>
      <c r="J7" s="373"/>
    </row>
    <row r="8" spans="1:10" ht="32.25" customHeight="1" thickBot="1">
      <c r="A8" s="209"/>
      <c r="B8" s="366"/>
      <c r="C8" s="204" t="s">
        <v>221</v>
      </c>
      <c r="D8" s="205" t="s">
        <v>220</v>
      </c>
      <c r="E8" s="208" t="s">
        <v>219</v>
      </c>
      <c r="F8" s="207"/>
      <c r="G8" s="369"/>
      <c r="H8" s="206" t="s">
        <v>221</v>
      </c>
      <c r="I8" s="205" t="s">
        <v>220</v>
      </c>
      <c r="J8" s="204" t="s">
        <v>219</v>
      </c>
    </row>
    <row r="9" spans="1:10" ht="26.25" customHeight="1" thickBot="1">
      <c r="A9" s="203" t="s">
        <v>218</v>
      </c>
      <c r="B9" s="202">
        <v>2</v>
      </c>
      <c r="C9" s="198">
        <v>1</v>
      </c>
      <c r="D9" s="197">
        <v>1</v>
      </c>
      <c r="E9" s="201"/>
      <c r="F9" s="200"/>
      <c r="G9" s="199">
        <v>2</v>
      </c>
      <c r="H9" s="198">
        <v>1</v>
      </c>
      <c r="I9" s="197">
        <v>1</v>
      </c>
      <c r="J9" s="196"/>
    </row>
    <row r="11" spans="1:10">
      <c r="A11" s="195"/>
    </row>
    <row r="14" spans="1:10">
      <c r="A14" s="194" t="s">
        <v>134</v>
      </c>
    </row>
  </sheetData>
  <mergeCells count="6">
    <mergeCell ref="I1:J1"/>
    <mergeCell ref="A2:J4"/>
    <mergeCell ref="B6:B8"/>
    <mergeCell ref="G6:G8"/>
    <mergeCell ref="C6:E7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'2'!Nyomtatási_cím</vt:lpstr>
      <vt:lpstr>'2'!Nyomtatási_terület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2014-02-17T07:44:58Z</cp:lastPrinted>
  <dcterms:created xsi:type="dcterms:W3CDTF">2013-03-07T15:30:27Z</dcterms:created>
  <dcterms:modified xsi:type="dcterms:W3CDTF">2014-02-17T07:46:35Z</dcterms:modified>
</cp:coreProperties>
</file>