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7\12. 2017. 09. 25\2. napirend - 2017. évi költségvetés 2. számú módosítása\"/>
    </mc:Choice>
  </mc:AlternateContent>
  <bookViews>
    <workbookView xWindow="0" yWindow="0" windowWidth="28800" windowHeight="12210"/>
  </bookViews>
  <sheets>
    <sheet name="6.1.sz.mell." sheetId="1" r:id="rId1"/>
  </sheets>
  <definedNames>
    <definedName name="_xlnm.Print_Titles" localSheetId="0">'6.1.sz.mell.'!$1:$6</definedName>
    <definedName name="_xlnm.Print_Area" localSheetId="0">'6.1.sz.mell.'!$A$1:$J$149</definedName>
  </definedNames>
  <calcPr calcId="162913"/>
</workbook>
</file>

<file path=xl/calcChain.xml><?xml version="1.0" encoding="utf-8"?>
<calcChain xmlns="http://schemas.openxmlformats.org/spreadsheetml/2006/main">
  <c r="G73" i="1" l="1"/>
  <c r="F121" i="1" l="1"/>
  <c r="F117" i="1"/>
  <c r="G108" i="1"/>
  <c r="F108" i="1" s="1"/>
  <c r="F97" i="1"/>
  <c r="F95" i="1"/>
  <c r="F94" i="1"/>
  <c r="F93" i="1"/>
  <c r="G92" i="1"/>
  <c r="F80" i="1"/>
  <c r="G76" i="1"/>
  <c r="G87" i="1" s="1"/>
  <c r="F60" i="1"/>
  <c r="G58" i="1"/>
  <c r="G63" i="1" s="1"/>
  <c r="F46" i="1"/>
  <c r="F44" i="1"/>
  <c r="G36" i="1"/>
  <c r="G88" i="1" l="1"/>
  <c r="G125" i="1"/>
  <c r="G146" i="1" s="1"/>
  <c r="F125" i="1"/>
  <c r="D95" i="1"/>
  <c r="D94" i="1"/>
  <c r="D93" i="1"/>
  <c r="E92" i="1"/>
  <c r="E125" i="1" s="1"/>
  <c r="E87" i="1"/>
  <c r="F87" i="1" s="1"/>
  <c r="E76" i="1"/>
  <c r="F76" i="1" s="1"/>
  <c r="D80" i="1"/>
  <c r="E58" i="1"/>
  <c r="D60" i="1"/>
  <c r="D46" i="1"/>
  <c r="D44" i="1"/>
  <c r="E36" i="1"/>
  <c r="C92" i="1"/>
  <c r="C125" i="1" s="1"/>
  <c r="C76" i="1"/>
  <c r="C47" i="1"/>
  <c r="C53" i="1"/>
  <c r="C58" i="1"/>
  <c r="C68" i="1"/>
  <c r="C64" i="1"/>
  <c r="C87" i="1" s="1"/>
  <c r="C140" i="1"/>
  <c r="C130" i="1"/>
  <c r="C63" i="1" l="1"/>
  <c r="C88" i="1" s="1"/>
  <c r="D36" i="1"/>
  <c r="F36" i="1"/>
  <c r="D58" i="1"/>
  <c r="D125" i="1"/>
  <c r="F92" i="1"/>
  <c r="F58" i="1"/>
  <c r="D87" i="1"/>
  <c r="C145" i="1"/>
  <c r="C146" i="1" s="1"/>
  <c r="D76" i="1"/>
  <c r="E146" i="1"/>
  <c r="F146" i="1" s="1"/>
  <c r="E63" i="1"/>
  <c r="F63" i="1" s="1"/>
  <c r="D92" i="1"/>
  <c r="D146" i="1" l="1"/>
  <c r="E88" i="1"/>
  <c r="D63" i="1"/>
  <c r="D88" i="1" l="1"/>
  <c r="F88" i="1"/>
</calcChain>
</file>

<file path=xl/sharedStrings.xml><?xml version="1.0" encoding="utf-8"?>
<sst xmlns="http://schemas.openxmlformats.org/spreadsheetml/2006/main" count="288" uniqueCount="250">
  <si>
    <t>Megnevezés</t>
  </si>
  <si>
    <t>Száma</t>
  </si>
  <si>
    <t>Előirányzat-csoport, kiemelt előirányzat megnevezése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</si>
  <si>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</si>
  <si>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</si>
  <si>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</si>
  <si>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</si>
  <si>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</si>
  <si>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</si>
  <si>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</si>
  <si>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</si>
  <si>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</si>
  <si>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</si>
  <si>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</si>
  <si>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</si>
  <si>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</si>
  <si>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</si>
  <si>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</si>
  <si>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</si>
  <si>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</si>
  <si>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</si>
  <si>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</si>
  <si>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</si>
  <si>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</si>
  <si>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</si>
  <si>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</si>
  <si>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</si>
  <si>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</si>
  <si>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</si>
  <si>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</si>
  <si>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</si>
  <si>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</si>
  <si>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</si>
  <si>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</si>
  <si>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</si>
  <si>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</si>
  <si>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</si>
  <si>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</si>
  <si>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</si>
  <si>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</si>
  <si>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</si>
  <si>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</si>
  <si>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</si>
  <si>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</si>
  <si>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</si>
  <si>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</si>
  <si>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</si>
  <si>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</si>
  <si>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</si>
  <si>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</si>
  <si>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</si>
  <si>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</si>
  <si>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</si>
  <si>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</si>
  <si>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</si>
  <si>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</si>
  <si>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</si>
  <si>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</si>
  <si>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</si>
  <si>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</si>
  <si>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</si>
  <si>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</si>
  <si>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</si>
  <si>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</si>
  <si>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</si>
  <si>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</si>
  <si>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</si>
  <si>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</si>
  <si>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</si>
  <si>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</si>
  <si>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</si>
  <si>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</si>
  <si>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</si>
  <si>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</si>
  <si>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</si>
  <si>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</si>
  <si>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</si>
  <si>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</si>
  <si>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</si>
  <si>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</si>
  <si>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</si>
  <si>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</si>
  <si>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</si>
  <si>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</si>
  <si>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</si>
  <si>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</si>
  <si>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</si>
  <si>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</si>
  <si>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</si>
  <si>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</si>
  <si>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</si>
  <si>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</si>
  <si>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</si>
  <si>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</si>
  <si>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</si>
  <si>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</si>
  <si>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</si>
  <si>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</si>
  <si>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</si>
  <si>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</si>
  <si>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</si>
  <si>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</si>
  <si>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</si>
  <si>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</si>
  <si>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</si>
  <si>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</si>
  <si>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</si>
  <si>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</si>
  <si>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</si>
  <si>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</si>
  <si>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</si>
  <si>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</si>
  <si>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</si>
  <si>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</si>
  <si>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</si>
  <si>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</si>
  <si>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</si>
  <si>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</si>
  <si>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</si>
  <si>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</si>
  <si>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</si>
  <si>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</si>
  <si>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</si>
  <si>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</si>
  <si>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</si>
  <si>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</si>
  <si>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</si>
  <si>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</si>
  <si>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</si>
  <si>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</si>
  <si>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</si>
  <si>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</si>
  <si>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</si>
  <si>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</si>
  <si>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</si>
  <si>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</si>
  <si>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</si>
  <si>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</si>
  <si>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</si>
  <si>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</si>
  <si>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</si>
  <si>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</si>
  <si>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</si>
  <si>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</si>
  <si>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</si>
  <si>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</si>
  <si>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</si>
  <si>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</si>
  <si>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</si>
  <si>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</si>
  <si>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</si>
  <si>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</si>
  <si>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</si>
  <si>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</si>
  <si>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</si>
  <si>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</si>
  <si>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</si>
  <si>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</si>
  <si>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</si>
  <si>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</si>
  <si>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</si>
  <si>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</si>
  <si>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</si>
  <si>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</si>
  <si>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</si>
  <si>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</si>
  <si>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</si>
  <si>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</si>
  <si>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</si>
  <si>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</si>
  <si>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</si>
  <si>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</si>
  <si>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</si>
  <si>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</si>
  <si>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</si>
  <si>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</si>
  <si>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</si>
  <si>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</si>
  <si>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</si>
  <si>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</si>
  <si>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</si>
  <si>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</si>
  <si>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</si>
  <si>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</si>
  <si>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</si>
  <si>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</si>
  <si>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</si>
  <si>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</si>
  <si>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</si>
  <si>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</si>
  <si>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</si>
  <si>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</si>
  <si>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</si>
  <si>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</si>
  <si>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</si>
  <si>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</si>
  <si>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</si>
  <si>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</si>
  <si>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</si>
  <si>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</si>
  <si>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</si>
  <si>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</si>
  <si>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</si>
  <si>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</si>
  <si>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</si>
  <si>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</si>
  <si>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</si>
  <si>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</si>
  <si>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</si>
  <si>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</si>
  <si>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</si>
  <si>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</si>
  <si>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</si>
  <si>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</si>
  <si>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</si>
  <si>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</si>
  <si>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</si>
  <si>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</si>
  <si>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</si>
  <si>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</si>
  <si>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</si>
  <si>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</si>
  <si>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</si>
  <si>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</si>
  <si>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</si>
  <si>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</si>
  <si>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</si>
  <si>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</si>
  <si>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</si>
  <si>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</si>
  <si>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</si>
  <si>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</si>
  <si>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</si>
  <si>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</si>
  <si>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</si>
  <si>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13.4.</t>
  </si>
  <si>
    <t>Irányítószervi támogatás (intézményfinanszírozás)</t>
  </si>
  <si>
    <t>Belföldi finanszírozás bevételei (13.1. + … + 13.4.)</t>
  </si>
  <si>
    <t>Közös Önkormányzati Hivatal</t>
  </si>
  <si>
    <t xml:space="preserve"> 2017.évi előirányzat</t>
  </si>
  <si>
    <t>Kötelező feladatok</t>
  </si>
  <si>
    <t>Feladat
megnevezése</t>
  </si>
  <si>
    <t>Forintban!</t>
  </si>
  <si>
    <t>KIADÁSOK</t>
  </si>
  <si>
    <t>BEVÉTELEK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</si>
  <si>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</si>
  <si>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</si>
  <si>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2017 évi változás</t>
  </si>
  <si>
    <t>2017.évi 
I.ei.módosított</t>
  </si>
  <si>
    <t>2017. évi ei. módosított 09.25.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</si>
</sst>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4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12" fillId="11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242">
    <xf numFmtId="0" fontId="0" fillId="0" borderId="0" xfId="0"/>
    <xf numFmtId="164" fontId="21" fillId="0" borderId="0" xfId="0" applyNumberFormat="1" applyFont="1" applyFill="1" applyAlignment="1" applyProtection="1">
      <alignment horizontal="left"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23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>
      <alignment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5" fillId="0" borderId="35" xfId="0" applyFont="1" applyFill="1" applyBorder="1" applyAlignment="1" applyProtection="1">
      <alignment horizontal="center" vertical="center"/>
    </xf>
    <xf numFmtId="49" fontId="26" fillId="0" borderId="50" xfId="0" applyNumberFormat="1" applyFont="1" applyFill="1" applyBorder="1" applyAlignment="1" applyProtection="1">
      <alignment horizontal="right" vertical="center" inden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11" xfId="0" applyFont="1" applyFill="1" applyBorder="1" applyAlignment="1" applyProtection="1">
      <alignment horizontal="center" vertical="center" wrapText="1"/>
    </xf>
    <xf numFmtId="0" fontId="26" fillId="0" borderId="36" xfId="0" applyFont="1" applyFill="1" applyBorder="1" applyAlignment="1" applyProtection="1">
      <alignment horizontal="center" vertical="center"/>
    </xf>
    <xf numFmtId="0" fontId="26" fillId="0" borderId="50" xfId="0" applyFont="1" applyFill="1" applyBorder="1" applyAlignment="1" applyProtection="1">
      <alignment horizontal="right" vertical="center" indent="1"/>
    </xf>
    <xf numFmtId="0" fontId="26" fillId="0" borderId="0" xfId="0" applyFont="1" applyFill="1" applyAlignment="1" applyProtection="1">
      <alignment vertical="center"/>
    </xf>
    <xf numFmtId="0" fontId="27" fillId="0" borderId="0" xfId="0" applyFont="1" applyFill="1" applyAlignment="1" applyProtection="1">
      <alignment horizontal="right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29" xfId="0" applyFont="1" applyFill="1" applyBorder="1" applyAlignment="1" applyProtection="1">
      <alignment horizontal="center" vertical="center" wrapText="1"/>
    </xf>
    <xf numFmtId="0" fontId="26" fillId="0" borderId="41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30" xfId="0" applyFont="1" applyFill="1" applyBorder="1" applyAlignment="1" applyProtection="1">
      <alignment horizontal="center" vertical="center" wrapText="1"/>
    </xf>
    <xf numFmtId="0" fontId="26" fillId="0" borderId="38" xfId="0" applyFont="1" applyFill="1" applyBorder="1" applyAlignment="1" applyProtection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164" fontId="26" fillId="0" borderId="42" xfId="0" applyNumberFormat="1" applyFont="1" applyFill="1" applyBorder="1" applyAlignment="1" applyProtection="1">
      <alignment horizontal="right" vertical="center" wrapText="1" inden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33" fillId="0" borderId="13" xfId="32" applyFont="1" applyFill="1" applyBorder="1" applyAlignment="1" applyProtection="1">
      <alignment horizontal="center" vertical="center" wrapText="1"/>
    </xf>
    <xf numFmtId="0" fontId="33" fillId="0" borderId="30" xfId="32" applyFont="1" applyFill="1" applyBorder="1" applyAlignment="1" applyProtection="1">
      <alignment horizontal="left" vertical="center" wrapText="1" indent="1"/>
    </xf>
    <xf numFmtId="164" fontId="33" fillId="0" borderId="38" xfId="32" applyNumberFormat="1" applyFont="1" applyFill="1" applyBorder="1" applyAlignment="1" applyProtection="1">
      <alignment horizontal="right" vertical="center" wrapText="1" indent="1"/>
    </xf>
    <xf numFmtId="49" fontId="34" fillId="0" borderId="19" xfId="32" applyNumberFormat="1" applyFont="1" applyFill="1" applyBorder="1" applyAlignment="1" applyProtection="1">
      <alignment horizontal="center" vertical="center" wrapText="1"/>
    </xf>
    <xf numFmtId="0" fontId="35" fillId="0" borderId="31" xfId="0" applyFont="1" applyBorder="1" applyAlignment="1" applyProtection="1">
      <alignment horizontal="left" wrapText="1" indent="1"/>
    </xf>
    <xf numFmtId="164" fontId="34" fillId="0" borderId="43" xfId="32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49" xfId="0" applyFont="1" applyFill="1" applyBorder="1" applyAlignment="1">
      <alignment vertical="center" wrapText="1"/>
    </xf>
    <xf numFmtId="0" fontId="36" fillId="0" borderId="31" xfId="0" applyFont="1" applyFill="1" applyBorder="1" applyAlignment="1">
      <alignment vertical="center" wrapText="1"/>
    </xf>
    <xf numFmtId="0" fontId="36" fillId="0" borderId="43" xfId="0" applyFont="1" applyFill="1" applyBorder="1" applyAlignment="1">
      <alignment vertical="center" wrapText="1"/>
    </xf>
    <xf numFmtId="0" fontId="36" fillId="0" borderId="0" xfId="0" applyFont="1" applyFill="1" applyAlignment="1">
      <alignment vertical="center" wrapText="1"/>
    </xf>
    <xf numFmtId="49" fontId="34" fillId="0" borderId="20" xfId="32" applyNumberFormat="1" applyFont="1" applyFill="1" applyBorder="1" applyAlignment="1" applyProtection="1">
      <alignment horizontal="center" vertical="center" wrapText="1"/>
    </xf>
    <xf numFmtId="0" fontId="35" fillId="0" borderId="32" xfId="0" applyFont="1" applyBorder="1" applyAlignment="1" applyProtection="1">
      <alignment horizontal="left" wrapText="1" indent="1"/>
    </xf>
    <xf numFmtId="164" fontId="34" fillId="0" borderId="44" xfId="3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5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vertical="center" wrapText="1"/>
    </xf>
    <xf numFmtId="0" fontId="21" fillId="0" borderId="44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164" fontId="37" fillId="14" borderId="44" xfId="32" applyNumberFormat="1" applyFont="1" applyFill="1" applyBorder="1" applyAlignment="1" applyProtection="1">
      <alignment horizontal="right" vertical="center" wrapText="1" indent="1"/>
    </xf>
    <xf numFmtId="49" fontId="34" fillId="0" borderId="21" xfId="32" applyNumberFormat="1" applyFont="1" applyFill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164" fontId="34" fillId="14" borderId="42" xfId="32" applyNumberFormat="1" applyFont="1" applyFill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>
      <alignment vertical="center" wrapText="1"/>
    </xf>
    <xf numFmtId="0" fontId="36" fillId="0" borderId="33" xfId="0" applyFont="1" applyFill="1" applyBorder="1" applyAlignment="1">
      <alignment vertical="center" wrapText="1"/>
    </xf>
    <xf numFmtId="0" fontId="36" fillId="0" borderId="42" xfId="0" applyFont="1" applyFill="1" applyBorder="1" applyAlignment="1">
      <alignment vertical="center" wrapText="1"/>
    </xf>
    <xf numFmtId="0" fontId="38" fillId="0" borderId="30" xfId="0" applyFont="1" applyBorder="1" applyAlignment="1" applyProtection="1">
      <alignment horizontal="left" vertical="center" wrapText="1" indent="1"/>
    </xf>
    <xf numFmtId="0" fontId="36" fillId="0" borderId="13" xfId="0" applyFont="1" applyFill="1" applyBorder="1" applyAlignment="1">
      <alignment vertical="center" wrapText="1"/>
    </xf>
    <xf numFmtId="0" fontId="36" fillId="0" borderId="30" xfId="0" applyFont="1" applyFill="1" applyBorder="1" applyAlignment="1">
      <alignment vertical="center" wrapText="1"/>
    </xf>
    <xf numFmtId="0" fontId="36" fillId="0" borderId="38" xfId="0" applyFont="1" applyFill="1" applyBorder="1" applyAlignment="1">
      <alignment vertical="center" wrapText="1"/>
    </xf>
    <xf numFmtId="0" fontId="36" fillId="0" borderId="25" xfId="0" applyFont="1" applyFill="1" applyBorder="1" applyAlignment="1">
      <alignment vertical="center" wrapText="1"/>
    </xf>
    <xf numFmtId="0" fontId="36" fillId="0" borderId="32" xfId="0" applyFont="1" applyFill="1" applyBorder="1" applyAlignment="1">
      <alignment vertical="center" wrapText="1"/>
    </xf>
    <xf numFmtId="0" fontId="36" fillId="0" borderId="44" xfId="0" applyFont="1" applyFill="1" applyBorder="1" applyAlignment="1">
      <alignment vertical="center" wrapText="1"/>
    </xf>
    <xf numFmtId="164" fontId="34" fillId="0" borderId="42" xfId="3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7" xfId="0" applyFont="1" applyFill="1" applyBorder="1" applyAlignment="1">
      <alignment vertical="center" wrapText="1"/>
    </xf>
    <xf numFmtId="0" fontId="21" fillId="0" borderId="33" xfId="0" applyFont="1" applyFill="1" applyBorder="1" applyAlignment="1">
      <alignment vertical="center" wrapText="1"/>
    </xf>
    <xf numFmtId="0" fontId="21" fillId="0" borderId="42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30" xfId="0" applyFont="1" applyFill="1" applyBorder="1" applyAlignment="1">
      <alignment vertical="center" wrapText="1"/>
    </xf>
    <xf numFmtId="0" fontId="21" fillId="0" borderId="38" xfId="0" applyFont="1" applyFill="1" applyBorder="1" applyAlignment="1">
      <alignment vertical="center" wrapText="1"/>
    </xf>
    <xf numFmtId="0" fontId="21" fillId="0" borderId="49" xfId="0" applyFont="1" applyFill="1" applyBorder="1" applyAlignment="1">
      <alignment vertical="center" wrapText="1"/>
    </xf>
    <xf numFmtId="0" fontId="21" fillId="0" borderId="31" xfId="0" applyFont="1" applyFill="1" applyBorder="1" applyAlignment="1">
      <alignment vertical="center" wrapText="1"/>
    </xf>
    <xf numFmtId="0" fontId="21" fillId="0" borderId="43" xfId="0" applyFont="1" applyFill="1" applyBorder="1" applyAlignment="1">
      <alignment vertical="center" wrapText="1"/>
    </xf>
    <xf numFmtId="164" fontId="30" fillId="0" borderId="38" xfId="32" applyNumberFormat="1" applyFont="1" applyFill="1" applyBorder="1" applyAlignment="1" applyProtection="1">
      <alignment horizontal="right" vertical="center" wrapText="1" indent="1"/>
    </xf>
    <xf numFmtId="164" fontId="34" fillId="0" borderId="43" xfId="32" applyNumberFormat="1" applyFont="1" applyFill="1" applyBorder="1" applyAlignment="1" applyProtection="1">
      <alignment horizontal="right" vertical="center" wrapText="1" indent="1"/>
    </xf>
    <xf numFmtId="164" fontId="21" fillId="0" borderId="13" xfId="0" applyNumberFormat="1" applyFont="1" applyFill="1" applyBorder="1" applyAlignment="1">
      <alignment vertical="center" wrapText="1"/>
    </xf>
    <xf numFmtId="164" fontId="21" fillId="0" borderId="12" xfId="0" applyNumberFormat="1" applyFont="1" applyFill="1" applyBorder="1" applyAlignment="1">
      <alignment vertical="center" wrapText="1"/>
    </xf>
    <xf numFmtId="3" fontId="28" fillId="0" borderId="38" xfId="0" applyNumberFormat="1" applyFont="1" applyFill="1" applyBorder="1" applyAlignment="1">
      <alignment vertical="center" wrapText="1"/>
    </xf>
    <xf numFmtId="3" fontId="21" fillId="0" borderId="43" xfId="0" applyNumberFormat="1" applyFont="1" applyFill="1" applyBorder="1" applyAlignment="1">
      <alignment vertical="center" wrapText="1"/>
    </xf>
    <xf numFmtId="3" fontId="21" fillId="0" borderId="44" xfId="0" applyNumberFormat="1" applyFont="1" applyFill="1" applyBorder="1" applyAlignment="1">
      <alignment vertical="center" wrapText="1"/>
    </xf>
    <xf numFmtId="164" fontId="21" fillId="0" borderId="25" xfId="0" applyNumberFormat="1" applyFont="1" applyFill="1" applyBorder="1" applyAlignment="1">
      <alignment vertical="center" wrapText="1"/>
    </xf>
    <xf numFmtId="164" fontId="21" fillId="0" borderId="52" xfId="0" applyNumberFormat="1" applyFont="1" applyFill="1" applyBorder="1" applyAlignment="1">
      <alignment vertical="center" wrapText="1"/>
    </xf>
    <xf numFmtId="164" fontId="39" fillId="0" borderId="44" xfId="32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42" xfId="32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0" applyNumberFormat="1" applyFont="1" applyFill="1" applyBorder="1" applyAlignment="1">
      <alignment vertical="center" wrapText="1"/>
    </xf>
    <xf numFmtId="3" fontId="21" fillId="0" borderId="42" xfId="0" applyNumberFormat="1" applyFont="1" applyFill="1" applyBorder="1" applyAlignment="1">
      <alignment vertical="center" wrapText="1"/>
    </xf>
    <xf numFmtId="164" fontId="39" fillId="0" borderId="43" xfId="3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8" xfId="0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 wrapText="1"/>
    </xf>
    <xf numFmtId="164" fontId="21" fillId="0" borderId="51" xfId="0" applyNumberFormat="1" applyFont="1" applyFill="1" applyBorder="1" applyAlignment="1">
      <alignment vertical="center" wrapText="1"/>
    </xf>
    <xf numFmtId="3" fontId="21" fillId="0" borderId="31" xfId="0" applyNumberFormat="1" applyFont="1" applyFill="1" applyBorder="1" applyAlignment="1">
      <alignment vertical="center" wrapText="1"/>
    </xf>
    <xf numFmtId="3" fontId="21" fillId="0" borderId="32" xfId="0" applyNumberFormat="1" applyFont="1" applyFill="1" applyBorder="1" applyAlignment="1">
      <alignment vertical="center" wrapText="1"/>
    </xf>
    <xf numFmtId="164" fontId="31" fillId="0" borderId="30" xfId="32" applyNumberFormat="1" applyFont="1" applyFill="1" applyBorder="1" applyAlignment="1" applyProtection="1">
      <alignment horizontal="right" vertical="center" wrapText="1"/>
    </xf>
    <xf numFmtId="164" fontId="30" fillId="0" borderId="38" xfId="32" applyNumberFormat="1" applyFont="1" applyFill="1" applyBorder="1" applyAlignment="1" applyProtection="1">
      <alignment horizontal="right" vertical="center" wrapText="1"/>
    </xf>
    <xf numFmtId="0" fontId="38" fillId="0" borderId="13" xfId="0" applyFont="1" applyBorder="1" applyAlignment="1" applyProtection="1">
      <alignment horizontal="center" wrapText="1"/>
    </xf>
    <xf numFmtId="0" fontId="35" fillId="0" borderId="33" xfId="0" applyFont="1" applyBorder="1" applyAlignment="1" applyProtection="1">
      <alignment wrapText="1"/>
    </xf>
    <xf numFmtId="3" fontId="21" fillId="0" borderId="38" xfId="0" applyNumberFormat="1" applyFont="1" applyFill="1" applyBorder="1" applyAlignment="1">
      <alignment vertical="center" wrapText="1"/>
    </xf>
    <xf numFmtId="164" fontId="21" fillId="0" borderId="13" xfId="0" applyNumberFormat="1" applyFont="1" applyFill="1" applyBorder="1" applyAlignment="1">
      <alignment horizontal="right" vertical="center" wrapText="1"/>
    </xf>
    <xf numFmtId="164" fontId="21" fillId="0" borderId="51" xfId="0" applyNumberFormat="1" applyFont="1" applyFill="1" applyBorder="1" applyAlignment="1">
      <alignment horizontal="right" vertical="center" wrapText="1"/>
    </xf>
    <xf numFmtId="164" fontId="26" fillId="0" borderId="38" xfId="32" applyNumberFormat="1" applyFont="1" applyFill="1" applyBorder="1" applyAlignment="1" applyProtection="1">
      <alignment horizontal="right" vertical="center" wrapText="1"/>
    </xf>
    <xf numFmtId="164" fontId="39" fillId="0" borderId="44" xfId="32" applyNumberFormat="1" applyFont="1" applyFill="1" applyBorder="1" applyAlignment="1" applyProtection="1">
      <alignment horizontal="right" vertical="center" wrapText="1"/>
      <protection locked="0"/>
    </xf>
    <xf numFmtId="0" fontId="21" fillId="0" borderId="49" xfId="0" applyFont="1" applyFill="1" applyBorder="1" applyAlignment="1">
      <alignment horizontal="right" vertical="center" wrapText="1"/>
    </xf>
    <xf numFmtId="0" fontId="21" fillId="0" borderId="31" xfId="0" applyFont="1" applyFill="1" applyBorder="1" applyAlignment="1">
      <alignment horizontal="right" vertical="center" wrapText="1"/>
    </xf>
    <xf numFmtId="0" fontId="21" fillId="0" borderId="43" xfId="0" applyFont="1" applyFill="1" applyBorder="1" applyAlignment="1">
      <alignment horizontal="right" vertical="center" wrapText="1"/>
    </xf>
    <xf numFmtId="0" fontId="21" fillId="0" borderId="25" xfId="0" applyFont="1" applyFill="1" applyBorder="1" applyAlignment="1">
      <alignment horizontal="right" vertical="center" wrapText="1"/>
    </xf>
    <xf numFmtId="0" fontId="21" fillId="0" borderId="32" xfId="0" applyFont="1" applyFill="1" applyBorder="1" applyAlignment="1">
      <alignment horizontal="right" vertical="center" wrapText="1"/>
    </xf>
    <xf numFmtId="0" fontId="21" fillId="0" borderId="44" xfId="0" applyFont="1" applyFill="1" applyBorder="1" applyAlignment="1">
      <alignment horizontal="right" vertical="center" wrapText="1"/>
    </xf>
    <xf numFmtId="49" fontId="34" fillId="0" borderId="26" xfId="32" applyNumberFormat="1" applyFont="1" applyFill="1" applyBorder="1" applyAlignment="1" applyProtection="1">
      <alignment horizontal="center" vertical="center" wrapText="1"/>
    </xf>
    <xf numFmtId="0" fontId="35" fillId="0" borderId="34" xfId="0" applyFont="1" applyBorder="1" applyAlignment="1" applyProtection="1">
      <alignment horizontal="left" wrapText="1" indent="1"/>
    </xf>
    <xf numFmtId="164" fontId="31" fillId="0" borderId="45" xfId="32" applyNumberFormat="1" applyFont="1" applyFill="1" applyBorder="1" applyAlignment="1" applyProtection="1">
      <alignment horizontal="right" vertical="center" wrapText="1"/>
      <protection locked="0"/>
    </xf>
    <xf numFmtId="164" fontId="21" fillId="0" borderId="47" xfId="0" applyNumberFormat="1" applyFont="1" applyFill="1" applyBorder="1" applyAlignment="1">
      <alignment horizontal="right" vertical="center" wrapText="1"/>
    </xf>
    <xf numFmtId="3" fontId="21" fillId="0" borderId="33" xfId="0" applyNumberFormat="1" applyFont="1" applyFill="1" applyBorder="1" applyAlignment="1">
      <alignment horizontal="right" vertical="center" wrapText="1"/>
    </xf>
    <xf numFmtId="164" fontId="21" fillId="0" borderId="60" xfId="0" applyNumberFormat="1" applyFont="1" applyFill="1" applyBorder="1" applyAlignment="1">
      <alignment horizontal="right" vertical="center" wrapText="1"/>
    </xf>
    <xf numFmtId="3" fontId="21" fillId="0" borderId="42" xfId="0" applyNumberFormat="1" applyFont="1" applyFill="1" applyBorder="1" applyAlignment="1">
      <alignment horizontal="right" vertical="center" wrapText="1"/>
    </xf>
    <xf numFmtId="164" fontId="33" fillId="0" borderId="38" xfId="32" applyNumberFormat="1" applyFont="1" applyFill="1" applyBorder="1" applyAlignment="1" applyProtection="1">
      <alignment horizontal="right" vertical="center" wrapText="1"/>
    </xf>
    <xf numFmtId="0" fontId="21" fillId="0" borderId="13" xfId="0" applyFont="1" applyFill="1" applyBorder="1" applyAlignment="1">
      <alignment horizontal="right" vertical="center" wrapText="1"/>
    </xf>
    <xf numFmtId="0" fontId="21" fillId="0" borderId="30" xfId="0" applyFont="1" applyFill="1" applyBorder="1" applyAlignment="1">
      <alignment horizontal="right" vertical="center" wrapText="1"/>
    </xf>
    <xf numFmtId="0" fontId="21" fillId="0" borderId="38" xfId="0" applyFont="1" applyFill="1" applyBorder="1" applyAlignment="1">
      <alignment horizontal="right" vertical="center" wrapText="1"/>
    </xf>
    <xf numFmtId="0" fontId="35" fillId="0" borderId="19" xfId="0" applyFont="1" applyBorder="1" applyAlignment="1" applyProtection="1">
      <alignment horizontal="center" wrapText="1"/>
    </xf>
    <xf numFmtId="0" fontId="35" fillId="0" borderId="20" xfId="0" applyFont="1" applyBorder="1" applyAlignment="1" applyProtection="1">
      <alignment horizontal="center" wrapText="1"/>
    </xf>
    <xf numFmtId="0" fontId="35" fillId="0" borderId="21" xfId="0" applyFont="1" applyBorder="1" applyAlignment="1" applyProtection="1">
      <alignment horizontal="center" wrapText="1"/>
    </xf>
    <xf numFmtId="164" fontId="33" fillId="0" borderId="38" xfId="32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30" xfId="0" applyFont="1" applyBorder="1" applyAlignment="1" applyProtection="1">
      <alignment wrapText="1"/>
    </xf>
    <xf numFmtId="164" fontId="28" fillId="0" borderId="38" xfId="32" applyNumberFormat="1" applyFont="1" applyFill="1" applyBorder="1" applyAlignment="1" applyProtection="1">
      <alignment horizontal="right" vertical="center" wrapText="1"/>
    </xf>
    <xf numFmtId="164" fontId="31" fillId="0" borderId="13" xfId="0" applyNumberFormat="1" applyFont="1" applyFill="1" applyBorder="1" applyAlignment="1">
      <alignment horizontal="right" vertical="center" wrapText="1"/>
    </xf>
    <xf numFmtId="164" fontId="31" fillId="0" borderId="51" xfId="0" applyNumberFormat="1" applyFont="1" applyFill="1" applyBorder="1" applyAlignment="1">
      <alignment horizontal="right" vertical="center" wrapText="1"/>
    </xf>
    <xf numFmtId="0" fontId="38" fillId="0" borderId="22" xfId="0" applyFont="1" applyBorder="1" applyAlignment="1" applyProtection="1">
      <alignment horizontal="center" wrapText="1"/>
    </xf>
    <xf numFmtId="0" fontId="38" fillId="0" borderId="40" xfId="0" applyFont="1" applyBorder="1" applyAlignment="1" applyProtection="1">
      <alignment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31" fillId="0" borderId="0" xfId="0" applyFont="1" applyFill="1" applyBorder="1" applyAlignment="1">
      <alignment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164" fontId="26" fillId="0" borderId="38" xfId="0" applyNumberFormat="1" applyFont="1" applyFill="1" applyBorder="1" applyAlignment="1" applyProtection="1">
      <alignment horizontal="right" vertical="center" wrapText="1" inden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0" fontId="26" fillId="0" borderId="48" xfId="0" applyFont="1" applyFill="1" applyBorder="1" applyAlignment="1">
      <alignment horizontal="center" vertical="center" wrapText="1"/>
    </xf>
    <xf numFmtId="0" fontId="33" fillId="0" borderId="23" xfId="32" applyFont="1" applyFill="1" applyBorder="1" applyAlignment="1" applyProtection="1">
      <alignment horizontal="center" vertical="center" wrapText="1"/>
    </xf>
    <xf numFmtId="0" fontId="33" fillId="0" borderId="29" xfId="32" applyFont="1" applyFill="1" applyBorder="1" applyAlignment="1" applyProtection="1">
      <alignment vertical="center" wrapText="1"/>
    </xf>
    <xf numFmtId="164" fontId="28" fillId="0" borderId="41" xfId="32" applyNumberFormat="1" applyFont="1" applyFill="1" applyBorder="1" applyAlignment="1" applyProtection="1">
      <alignment horizontal="right" vertical="center" wrapText="1"/>
    </xf>
    <xf numFmtId="164" fontId="31" fillId="0" borderId="18" xfId="0" applyNumberFormat="1" applyFont="1" applyFill="1" applyBorder="1" applyAlignment="1">
      <alignment horizontal="right" vertical="center" wrapText="1"/>
    </xf>
    <xf numFmtId="49" fontId="34" fillId="0" borderId="24" xfId="32" applyNumberFormat="1" applyFont="1" applyFill="1" applyBorder="1" applyAlignment="1" applyProtection="1">
      <alignment horizontal="center" vertical="center" wrapText="1"/>
    </xf>
    <xf numFmtId="0" fontId="34" fillId="0" borderId="35" xfId="32" applyFont="1" applyFill="1" applyBorder="1" applyAlignment="1" applyProtection="1">
      <alignment horizontal="left" vertical="center" wrapText="1" indent="1"/>
    </xf>
    <xf numFmtId="164" fontId="31" fillId="0" borderId="46" xfId="32" applyNumberFormat="1" applyFont="1" applyFill="1" applyBorder="1" applyAlignment="1" applyProtection="1">
      <alignment horizontal="right" vertical="center" wrapText="1"/>
      <protection locked="0"/>
    </xf>
    <xf numFmtId="164" fontId="31" fillId="0" borderId="54" xfId="0" applyNumberFormat="1" applyFont="1" applyFill="1" applyBorder="1" applyAlignment="1">
      <alignment horizontal="right" vertical="center" wrapText="1"/>
    </xf>
    <xf numFmtId="3" fontId="31" fillId="0" borderId="31" xfId="0" applyNumberFormat="1" applyFont="1" applyFill="1" applyBorder="1" applyAlignment="1">
      <alignment horizontal="right" vertical="center" wrapText="1"/>
    </xf>
    <xf numFmtId="164" fontId="31" fillId="0" borderId="61" xfId="0" applyNumberFormat="1" applyFont="1" applyFill="1" applyBorder="1" applyAlignment="1">
      <alignment horizontal="right" vertical="center" wrapText="1"/>
    </xf>
    <xf numFmtId="3" fontId="31" fillId="0" borderId="46" xfId="0" applyNumberFormat="1" applyFont="1" applyFill="1" applyBorder="1" applyAlignment="1">
      <alignment horizontal="right" vertical="center" wrapText="1"/>
    </xf>
    <xf numFmtId="0" fontId="34" fillId="0" borderId="32" xfId="32" applyFont="1" applyFill="1" applyBorder="1" applyAlignment="1" applyProtection="1">
      <alignment horizontal="left" vertical="center" wrapText="1" indent="1"/>
    </xf>
    <xf numFmtId="164" fontId="31" fillId="0" borderId="44" xfId="32" applyNumberFormat="1" applyFont="1" applyFill="1" applyBorder="1" applyAlignment="1" applyProtection="1">
      <alignment horizontal="right" vertical="center" wrapText="1"/>
      <protection locked="0"/>
    </xf>
    <xf numFmtId="164" fontId="31" fillId="0" borderId="47" xfId="0" applyNumberFormat="1" applyFont="1" applyFill="1" applyBorder="1" applyAlignment="1">
      <alignment horizontal="right" vertical="center" wrapText="1"/>
    </xf>
    <xf numFmtId="3" fontId="31" fillId="0" borderId="32" xfId="0" applyNumberFormat="1" applyFont="1" applyFill="1" applyBorder="1" applyAlignment="1">
      <alignment horizontal="right" vertical="center" wrapText="1"/>
    </xf>
    <xf numFmtId="164" fontId="31" fillId="0" borderId="56" xfId="0" applyNumberFormat="1" applyFont="1" applyFill="1" applyBorder="1" applyAlignment="1">
      <alignment horizontal="right" vertical="center" wrapText="1"/>
    </xf>
    <xf numFmtId="3" fontId="31" fillId="0" borderId="44" xfId="0" applyNumberFormat="1" applyFont="1" applyFill="1" applyBorder="1" applyAlignment="1">
      <alignment horizontal="right" vertical="center" wrapText="1"/>
    </xf>
    <xf numFmtId="164" fontId="31" fillId="0" borderId="42" xfId="32" applyNumberFormat="1" applyFont="1" applyFill="1" applyBorder="1" applyAlignment="1" applyProtection="1">
      <alignment horizontal="right" vertical="center" wrapText="1"/>
      <protection locked="0"/>
    </xf>
    <xf numFmtId="0" fontId="34" fillId="0" borderId="37" xfId="32" applyFont="1" applyFill="1" applyBorder="1" applyAlignment="1" applyProtection="1">
      <alignment horizontal="left" vertical="center" wrapText="1" indent="1"/>
    </xf>
    <xf numFmtId="0" fontId="31" fillId="0" borderId="25" xfId="0" applyFont="1" applyFill="1" applyBorder="1" applyAlignment="1">
      <alignment horizontal="right" vertical="center" wrapText="1"/>
    </xf>
    <xf numFmtId="0" fontId="31" fillId="0" borderId="32" xfId="0" applyFont="1" applyFill="1" applyBorder="1" applyAlignment="1">
      <alignment horizontal="right" vertical="center" wrapText="1"/>
    </xf>
    <xf numFmtId="0" fontId="31" fillId="0" borderId="52" xfId="0" applyFont="1" applyFill="1" applyBorder="1" applyAlignment="1">
      <alignment horizontal="right" vertical="center" wrapText="1"/>
    </xf>
    <xf numFmtId="0" fontId="31" fillId="0" borderId="44" xfId="0" applyFont="1" applyFill="1" applyBorder="1" applyAlignment="1">
      <alignment horizontal="right" vertical="center" wrapText="1"/>
    </xf>
    <xf numFmtId="0" fontId="34" fillId="0" borderId="0" xfId="32" applyFont="1" applyFill="1" applyBorder="1" applyAlignment="1" applyProtection="1">
      <alignment horizontal="left" vertical="center" wrapText="1" indent="1"/>
    </xf>
    <xf numFmtId="0" fontId="31" fillId="0" borderId="25" xfId="0" applyFont="1" applyFill="1" applyBorder="1" applyAlignment="1">
      <alignment vertical="center" wrapText="1"/>
    </xf>
    <xf numFmtId="0" fontId="31" fillId="0" borderId="32" xfId="0" applyFont="1" applyFill="1" applyBorder="1" applyAlignment="1">
      <alignment vertical="center" wrapText="1"/>
    </xf>
    <xf numFmtId="0" fontId="31" fillId="0" borderId="52" xfId="0" applyFont="1" applyFill="1" applyBorder="1" applyAlignment="1">
      <alignment vertical="center" wrapText="1"/>
    </xf>
    <xf numFmtId="0" fontId="31" fillId="0" borderId="44" xfId="0" applyFont="1" applyFill="1" applyBorder="1" applyAlignment="1">
      <alignment vertical="center" wrapText="1"/>
    </xf>
    <xf numFmtId="0" fontId="34" fillId="0" borderId="32" xfId="32" applyFont="1" applyFill="1" applyBorder="1" applyAlignment="1" applyProtection="1">
      <alignment horizontal="left" indent="4"/>
    </xf>
    <xf numFmtId="0" fontId="34" fillId="0" borderId="32" xfId="32" applyFont="1" applyFill="1" applyBorder="1" applyAlignment="1" applyProtection="1">
      <alignment horizontal="left" vertical="center" wrapText="1" indent="4"/>
    </xf>
    <xf numFmtId="0" fontId="31" fillId="0" borderId="55" xfId="0" applyFont="1" applyFill="1" applyBorder="1" applyAlignment="1">
      <alignment vertical="center" wrapText="1"/>
    </xf>
    <xf numFmtId="0" fontId="34" fillId="0" borderId="33" xfId="32" applyFont="1" applyFill="1" applyBorder="1" applyAlignment="1" applyProtection="1">
      <alignment horizontal="left" vertical="center" wrapText="1" indent="4"/>
    </xf>
    <xf numFmtId="49" fontId="34" fillId="0" borderId="27" xfId="32" applyNumberFormat="1" applyFont="1" applyFill="1" applyBorder="1" applyAlignment="1" applyProtection="1">
      <alignment horizontal="center" vertical="center" wrapText="1"/>
    </xf>
    <xf numFmtId="0" fontId="34" fillId="0" borderId="36" xfId="32" applyFont="1" applyFill="1" applyBorder="1" applyAlignment="1" applyProtection="1">
      <alignment horizontal="left" vertical="center" wrapText="1" indent="4"/>
    </xf>
    <xf numFmtId="164" fontId="34" fillId="0" borderId="53" xfId="32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47" xfId="0" applyFont="1" applyFill="1" applyBorder="1" applyAlignment="1">
      <alignment vertical="center" wrapText="1"/>
    </xf>
    <xf numFmtId="0" fontId="31" fillId="0" borderId="33" xfId="0" applyFont="1" applyFill="1" applyBorder="1" applyAlignment="1">
      <alignment vertical="center" wrapText="1"/>
    </xf>
    <xf numFmtId="0" fontId="31" fillId="0" borderId="56" xfId="0" applyFont="1" applyFill="1" applyBorder="1" applyAlignment="1">
      <alignment vertical="center" wrapText="1"/>
    </xf>
    <xf numFmtId="0" fontId="31" fillId="0" borderId="57" xfId="0" applyFont="1" applyFill="1" applyBorder="1" applyAlignment="1">
      <alignment vertical="center" wrapText="1"/>
    </xf>
    <xf numFmtId="0" fontId="33" fillId="0" borderId="30" xfId="32" applyFont="1" applyFill="1" applyBorder="1" applyAlignment="1" applyProtection="1">
      <alignment vertical="center" wrapText="1"/>
    </xf>
    <xf numFmtId="0" fontId="31" fillId="0" borderId="18" xfId="0" applyFont="1" applyFill="1" applyBorder="1" applyAlignment="1">
      <alignment vertical="center" wrapText="1"/>
    </xf>
    <xf numFmtId="0" fontId="31" fillId="0" borderId="30" xfId="0" applyFont="1" applyFill="1" applyBorder="1" applyAlignment="1">
      <alignment vertical="center" wrapText="1"/>
    </xf>
    <xf numFmtId="3" fontId="31" fillId="0" borderId="38" xfId="0" applyNumberFormat="1" applyFont="1" applyFill="1" applyBorder="1" applyAlignment="1">
      <alignment vertical="center" wrapText="1"/>
    </xf>
    <xf numFmtId="0" fontId="31" fillId="0" borderId="49" xfId="0" applyFont="1" applyFill="1" applyBorder="1" applyAlignment="1">
      <alignment vertical="center" wrapText="1"/>
    </xf>
    <xf numFmtId="0" fontId="31" fillId="0" borderId="31" xfId="0" applyFont="1" applyFill="1" applyBorder="1" applyAlignment="1">
      <alignment vertical="center" wrapText="1"/>
    </xf>
    <xf numFmtId="0" fontId="31" fillId="0" borderId="58" xfId="0" applyFont="1" applyFill="1" applyBorder="1" applyAlignment="1">
      <alignment vertical="center" wrapText="1"/>
    </xf>
    <xf numFmtId="0" fontId="31" fillId="0" borderId="59" xfId="0" applyFont="1" applyFill="1" applyBorder="1" applyAlignment="1">
      <alignment vertical="center" wrapText="1"/>
    </xf>
    <xf numFmtId="0" fontId="34" fillId="0" borderId="33" xfId="32" applyFont="1" applyFill="1" applyBorder="1" applyAlignment="1" applyProtection="1">
      <alignment horizontal="left" vertical="center" wrapText="1" indent="1"/>
    </xf>
    <xf numFmtId="0" fontId="35" fillId="0" borderId="33" xfId="0" applyFont="1" applyBorder="1" applyAlignment="1" applyProtection="1">
      <alignment horizontal="left" vertical="center" wrapText="1" indent="1"/>
    </xf>
    <xf numFmtId="0" fontId="35" fillId="0" borderId="32" xfId="0" applyFont="1" applyBorder="1" applyAlignment="1" applyProtection="1">
      <alignment horizontal="left" vertical="center" wrapText="1" indent="1"/>
    </xf>
    <xf numFmtId="0" fontId="34" fillId="0" borderId="31" xfId="32" applyFont="1" applyFill="1" applyBorder="1" applyAlignment="1" applyProtection="1">
      <alignment horizontal="left" vertical="center" wrapText="1" indent="4"/>
    </xf>
    <xf numFmtId="3" fontId="31" fillId="0" borderId="44" xfId="0" applyNumberFormat="1" applyFont="1" applyFill="1" applyBorder="1" applyAlignment="1">
      <alignment vertical="center" wrapText="1"/>
    </xf>
    <xf numFmtId="164" fontId="21" fillId="0" borderId="60" xfId="0" applyNumberFormat="1" applyFont="1" applyFill="1" applyBorder="1" applyAlignment="1">
      <alignment vertical="center" wrapText="1"/>
    </xf>
    <xf numFmtId="3" fontId="31" fillId="0" borderId="53" xfId="0" applyNumberFormat="1" applyFont="1" applyFill="1" applyBorder="1" applyAlignment="1">
      <alignment vertical="center" wrapText="1"/>
    </xf>
    <xf numFmtId="0" fontId="30" fillId="0" borderId="30" xfId="32" applyFont="1" applyFill="1" applyBorder="1" applyAlignment="1" applyProtection="1">
      <alignment horizontal="left" vertical="center" wrapText="1" indent="1"/>
    </xf>
    <xf numFmtId="0" fontId="31" fillId="0" borderId="51" xfId="0" applyFont="1" applyFill="1" applyBorder="1" applyAlignment="1">
      <alignment vertical="center" wrapText="1"/>
    </xf>
    <xf numFmtId="0" fontId="31" fillId="0" borderId="48" xfId="0" applyFont="1" applyFill="1" applyBorder="1" applyAlignment="1">
      <alignment vertical="center" wrapText="1"/>
    </xf>
    <xf numFmtId="0" fontId="34" fillId="0" borderId="31" xfId="32" applyFont="1" applyFill="1" applyBorder="1" applyAlignment="1" applyProtection="1">
      <alignment horizontal="left" vertical="center" wrapText="1" indent="1"/>
    </xf>
    <xf numFmtId="0" fontId="36" fillId="0" borderId="58" xfId="0" applyFont="1" applyFill="1" applyBorder="1" applyAlignment="1">
      <alignment vertical="center" wrapText="1"/>
    </xf>
    <xf numFmtId="0" fontId="36" fillId="0" borderId="59" xfId="0" applyFont="1" applyFill="1" applyBorder="1" applyAlignment="1">
      <alignment vertical="center" wrapText="1"/>
    </xf>
    <xf numFmtId="0" fontId="34" fillId="0" borderId="34" xfId="32" applyFont="1" applyFill="1" applyBorder="1" applyAlignment="1" applyProtection="1">
      <alignment horizontal="left" vertical="center" wrapText="1" indent="1"/>
    </xf>
    <xf numFmtId="0" fontId="36" fillId="0" borderId="56" xfId="0" applyFont="1" applyFill="1" applyBorder="1" applyAlignment="1">
      <alignment vertical="center" wrapText="1"/>
    </xf>
    <xf numFmtId="0" fontId="36" fillId="0" borderId="57" xfId="0" applyFont="1" applyFill="1" applyBorder="1" applyAlignment="1">
      <alignment vertical="center" wrapText="1"/>
    </xf>
    <xf numFmtId="16" fontId="31" fillId="0" borderId="0" xfId="0" applyNumberFormat="1" applyFont="1" applyFill="1" applyAlignment="1">
      <alignment vertical="center" wrapText="1"/>
    </xf>
    <xf numFmtId="0" fontId="36" fillId="0" borderId="52" xfId="0" applyFont="1" applyFill="1" applyBorder="1" applyAlignment="1">
      <alignment vertical="center" wrapText="1"/>
    </xf>
    <xf numFmtId="0" fontId="36" fillId="0" borderId="55" xfId="0" applyFont="1" applyFill="1" applyBorder="1" applyAlignment="1">
      <alignment vertical="center" wrapText="1"/>
    </xf>
    <xf numFmtId="164" fontId="38" fillId="0" borderId="38" xfId="0" applyNumberFormat="1" applyFont="1" applyBorder="1" applyAlignment="1" applyProtection="1">
      <alignment horizontal="right" vertical="center" wrapText="1" indent="1"/>
    </xf>
    <xf numFmtId="0" fontId="36" fillId="0" borderId="18" xfId="0" applyFont="1" applyFill="1" applyBorder="1" applyAlignment="1">
      <alignment vertical="center" wrapText="1"/>
    </xf>
    <xf numFmtId="0" fontId="36" fillId="0" borderId="51" xfId="0" applyFont="1" applyFill="1" applyBorder="1" applyAlignment="1">
      <alignment vertical="center" wrapText="1"/>
    </xf>
    <xf numFmtId="0" fontId="36" fillId="0" borderId="48" xfId="0" applyFont="1" applyFill="1" applyBorder="1" applyAlignment="1">
      <alignment vertical="center" wrapText="1"/>
    </xf>
    <xf numFmtId="164" fontId="38" fillId="0" borderId="38" xfId="0" quotePrefix="1" applyNumberFormat="1" applyFont="1" applyBorder="1" applyAlignment="1" applyProtection="1">
      <alignment horizontal="right" vertical="center" wrapText="1" indent="1"/>
    </xf>
    <xf numFmtId="0" fontId="38" fillId="0" borderId="22" xfId="0" applyFont="1" applyBorder="1" applyAlignment="1" applyProtection="1">
      <alignment horizontal="center" vertical="center" wrapText="1"/>
    </xf>
    <xf numFmtId="0" fontId="38" fillId="0" borderId="40" xfId="0" applyFont="1" applyBorder="1" applyAlignment="1" applyProtection="1">
      <alignment horizontal="left" vertical="center" wrapText="1" indent="1"/>
    </xf>
    <xf numFmtId="164" fontId="40" fillId="0" borderId="38" xfId="0" quotePrefix="1" applyNumberFormat="1" applyFont="1" applyBorder="1" applyAlignment="1" applyProtection="1">
      <alignment horizontal="right" vertical="center" wrapText="1"/>
    </xf>
    <xf numFmtId="164" fontId="41" fillId="0" borderId="30" xfId="0" quotePrefix="1" applyNumberFormat="1" applyFont="1" applyBorder="1" applyAlignment="1" applyProtection="1">
      <alignment horizontal="right" vertical="center" wrapText="1"/>
    </xf>
    <xf numFmtId="0" fontId="31" fillId="0" borderId="0" xfId="0" applyFont="1" applyFill="1" applyAlignment="1" applyProtection="1">
      <alignment horizontal="left" vertical="center" wrapText="1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horizontal="right" vertical="center" wrapText="1" indent="1"/>
    </xf>
    <xf numFmtId="0" fontId="31" fillId="0" borderId="17" xfId="0" applyFont="1" applyFill="1" applyBorder="1" applyAlignment="1">
      <alignment vertical="center" wrapText="1"/>
    </xf>
    <xf numFmtId="0" fontId="26" fillId="0" borderId="13" xfId="0" applyFont="1" applyFill="1" applyBorder="1" applyAlignment="1" applyProtection="1">
      <alignment horizontal="left" vertical="center"/>
    </xf>
    <xf numFmtId="0" fontId="26" fillId="0" borderId="17" xfId="0" applyFont="1" applyFill="1" applyBorder="1" applyAlignment="1" applyProtection="1">
      <alignment vertical="center" wrapText="1"/>
    </xf>
    <xf numFmtId="3" fontId="2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0" applyFont="1" applyFill="1" applyBorder="1" applyAlignment="1">
      <alignment vertical="center" wrapText="1"/>
    </xf>
    <xf numFmtId="0" fontId="28" fillId="0" borderId="38" xfId="0" applyFont="1" applyFill="1" applyBorder="1" applyAlignment="1">
      <alignment vertical="center" wrapText="1"/>
    </xf>
    <xf numFmtId="0" fontId="31" fillId="0" borderId="38" xfId="0" applyFont="1" applyFill="1" applyBorder="1" applyAlignment="1">
      <alignment vertical="center" wrapText="1"/>
    </xf>
    <xf numFmtId="0" fontId="31" fillId="0" borderId="0" xfId="0" applyFont="1" applyFill="1" applyAlignment="1" applyProtection="1">
      <alignment vertical="center" wrapText="1"/>
    </xf>
    <xf numFmtId="0" fontId="31" fillId="0" borderId="0" xfId="0" applyFont="1" applyFill="1" applyAlignment="1" applyProtection="1">
      <alignment horizontal="right" vertical="center" wrapText="1" indent="1"/>
    </xf>
    <xf numFmtId="0" fontId="31" fillId="0" borderId="0" xfId="0" applyFont="1" applyFill="1" applyAlignment="1" applyProtection="1">
      <alignment horizontal="right" vertical="center" indent="1"/>
    </xf>
    <xf numFmtId="0" fontId="29" fillId="0" borderId="0" xfId="0" applyFont="1" applyFill="1" applyAlignment="1" applyProtection="1">
      <alignment horizontal="left" vertical="center" wrapText="1"/>
    </xf>
    <xf numFmtId="0" fontId="29" fillId="0" borderId="0" xfId="0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horizontal="right" vertical="center" wrapText="1" indent="1"/>
    </xf>
    <xf numFmtId="0" fontId="29" fillId="0" borderId="0" xfId="0" applyFont="1" applyFill="1" applyAlignment="1">
      <alignment vertical="center" wrapText="1"/>
    </xf>
    <xf numFmtId="164" fontId="20" fillId="0" borderId="38" xfId="32" applyNumberFormat="1" applyFont="1" applyFill="1" applyBorder="1" applyAlignment="1" applyProtection="1">
      <alignment horizontal="right" vertical="center" wrapText="1"/>
    </xf>
    <xf numFmtId="0" fontId="35" fillId="0" borderId="52" xfId="0" applyFont="1" applyBorder="1" applyAlignment="1" applyProtection="1">
      <alignment horizontal="left" wrapText="1" indent="1"/>
    </xf>
    <xf numFmtId="0" fontId="28" fillId="0" borderId="39" xfId="0" applyFont="1" applyFill="1" applyBorder="1" applyAlignment="1" applyProtection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1" fillId="0" borderId="50" xfId="0" applyFont="1" applyFill="1" applyBorder="1" applyAlignment="1">
      <alignment vertical="center" wrapText="1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KVRENMUNKA" xfId="32"/>
    <cellStyle name="Összesen" xfId="33" builtinId="25" customBuiltin="1"/>
    <cellStyle name="Rossz" xfId="34" builtinId="27" customBuiltin="1"/>
    <cellStyle name="Semleges" xfId="35" builtinId="28" customBuiltin="1"/>
    <cellStyle name="Számítás" xfId="3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1"/>
  <sheetViews>
    <sheetView tabSelected="1" view="pageBreakPreview" topLeftCell="A34" zoomScaleSheetLayoutView="100" workbookViewId="0">
      <selection activeCell="H52" sqref="H52:J52"/>
    </sheetView>
  </sheetViews>
  <sheetFormatPr defaultRowHeight="12.75" x14ac:dyDescent="0.2"/>
  <cols>
    <col min="1" max="1" width="13.6640625" style="233" customWidth="1"/>
    <col min="2" max="2" width="72" style="234" customWidth="1"/>
    <col min="3" max="3" width="18" style="235" customWidth="1"/>
    <col min="4" max="4" width="15.6640625" style="236" customWidth="1"/>
    <col min="5" max="6" width="17.1640625" style="236" customWidth="1"/>
    <col min="7" max="7" width="18.33203125" style="236" customWidth="1"/>
    <col min="8" max="16384" width="9.33203125" style="236"/>
  </cols>
  <sheetData>
    <row r="1" spans="1:7" s="4" customFormat="1" ht="16.5" customHeight="1" thickBot="1" x14ac:dyDescent="0.25">
      <c r="A1" s="1"/>
      <c r="B1" s="2"/>
      <c r="C1" s="3"/>
    </row>
    <row r="2" spans="1:7" s="9" customFormat="1" ht="18.75" x14ac:dyDescent="0.2">
      <c r="A2" s="5" t="s">
        <v>0</v>
      </c>
      <c r="B2" s="6" t="s">
        <v>238</v>
      </c>
      <c r="C2" s="7"/>
      <c r="D2" s="8"/>
      <c r="E2" s="8"/>
      <c r="F2" s="8"/>
      <c r="G2" s="8"/>
    </row>
    <row r="3" spans="1:7" s="9" customFormat="1" ht="26.25" thickBot="1" x14ac:dyDescent="0.25">
      <c r="A3" s="10" t="s">
        <v>241</v>
      </c>
      <c r="B3" s="11" t="s">
        <v>240</v>
      </c>
      <c r="C3" s="12"/>
      <c r="D3" s="8"/>
      <c r="E3" s="8"/>
      <c r="F3" s="8"/>
      <c r="G3" s="8"/>
    </row>
    <row r="4" spans="1:7" s="9" customFormat="1" ht="16.5" thickBot="1" x14ac:dyDescent="0.3">
      <c r="A4" s="13"/>
      <c r="B4" s="13"/>
      <c r="E4" s="14"/>
      <c r="F4" s="239" t="s">
        <v>242</v>
      </c>
      <c r="G4" s="240"/>
    </row>
    <row r="5" spans="1:7" s="22" customFormat="1" ht="43.5" thickBot="1" x14ac:dyDescent="0.25">
      <c r="A5" s="15" t="s">
        <v>1</v>
      </c>
      <c r="B5" s="16" t="s">
        <v>2</v>
      </c>
      <c r="C5" s="17" t="s">
        <v>239</v>
      </c>
      <c r="D5" s="18" t="s">
        <v>247</v>
      </c>
      <c r="E5" s="19" t="s">
        <v>248</v>
      </c>
      <c r="F5" s="20" t="s">
        <v>247</v>
      </c>
      <c r="G5" s="21" t="s">
        <v>249</v>
      </c>
    </row>
    <row r="6" spans="1:7" s="30" customFormat="1" ht="16.5" thickBot="1" x14ac:dyDescent="0.25">
      <c r="A6" s="23">
        <v>1</v>
      </c>
      <c r="B6" s="24">
        <v>2</v>
      </c>
      <c r="C6" s="25">
        <v>3</v>
      </c>
      <c r="D6" s="26">
        <v>4</v>
      </c>
      <c r="E6" s="27">
        <v>5</v>
      </c>
      <c r="F6" s="28">
        <v>6</v>
      </c>
      <c r="G6" s="29">
        <v>7</v>
      </c>
    </row>
    <row r="7" spans="1:7" s="30" customFormat="1" ht="21" thickBot="1" x14ac:dyDescent="0.25">
      <c r="A7" s="31"/>
      <c r="B7" s="32" t="s">
        <v>244</v>
      </c>
      <c r="C7" s="33"/>
      <c r="D7" s="34"/>
      <c r="E7" s="35"/>
      <c r="F7" s="28"/>
      <c r="G7" s="29"/>
    </row>
    <row r="8" spans="1:7" s="30" customFormat="1" ht="16.5" thickBot="1" x14ac:dyDescent="0.25">
      <c r="A8" s="36" t="s">
        <v>3</v>
      </c>
      <c r="B8" s="37" t="s">
        <v>4</v>
      </c>
      <c r="C8" s="38"/>
      <c r="D8" s="34"/>
      <c r="E8" s="35"/>
      <c r="F8" s="28"/>
      <c r="G8" s="29"/>
    </row>
    <row r="9" spans="1:7" s="45" customFormat="1" ht="15.75" x14ac:dyDescent="0.25">
      <c r="A9" s="39" t="s">
        <v>5</v>
      </c>
      <c r="B9" s="40" t="s">
        <v>6</v>
      </c>
      <c r="C9" s="41"/>
      <c r="D9" s="42"/>
      <c r="E9" s="43"/>
      <c r="F9" s="43"/>
      <c r="G9" s="44"/>
    </row>
    <row r="10" spans="1:7" s="52" customFormat="1" ht="15.75" x14ac:dyDescent="0.25">
      <c r="A10" s="46" t="s">
        <v>7</v>
      </c>
      <c r="B10" s="47" t="s">
        <v>8</v>
      </c>
      <c r="C10" s="48"/>
      <c r="D10" s="49"/>
      <c r="E10" s="50"/>
      <c r="F10" s="50"/>
      <c r="G10" s="51"/>
    </row>
    <row r="11" spans="1:7" s="52" customFormat="1" ht="16.5" customHeight="1" x14ac:dyDescent="0.25">
      <c r="A11" s="46" t="s">
        <v>9</v>
      </c>
      <c r="B11" s="47" t="s">
        <v>10</v>
      </c>
      <c r="C11" s="48"/>
      <c r="D11" s="49"/>
      <c r="E11" s="50"/>
      <c r="F11" s="50"/>
      <c r="G11" s="51"/>
    </row>
    <row r="12" spans="1:7" s="52" customFormat="1" ht="15.75" x14ac:dyDescent="0.25">
      <c r="A12" s="46" t="s">
        <v>11</v>
      </c>
      <c r="B12" s="47" t="s">
        <v>12</v>
      </c>
      <c r="C12" s="48"/>
      <c r="D12" s="49"/>
      <c r="E12" s="50"/>
      <c r="F12" s="50"/>
      <c r="G12" s="51"/>
    </row>
    <row r="13" spans="1:7" s="52" customFormat="1" ht="15.75" x14ac:dyDescent="0.25">
      <c r="A13" s="46" t="s">
        <v>13</v>
      </c>
      <c r="B13" s="47" t="s">
        <v>14</v>
      </c>
      <c r="C13" s="53"/>
      <c r="D13" s="49"/>
      <c r="E13" s="50"/>
      <c r="F13" s="50"/>
      <c r="G13" s="51"/>
    </row>
    <row r="14" spans="1:7" s="45" customFormat="1" ht="16.5" thickBot="1" x14ac:dyDescent="0.3">
      <c r="A14" s="54" t="s">
        <v>15</v>
      </c>
      <c r="B14" s="55" t="s">
        <v>16</v>
      </c>
      <c r="C14" s="56"/>
      <c r="D14" s="57"/>
      <c r="E14" s="58"/>
      <c r="F14" s="58"/>
      <c r="G14" s="59"/>
    </row>
    <row r="15" spans="1:7" s="45" customFormat="1" ht="16.5" customHeight="1" thickBot="1" x14ac:dyDescent="0.25">
      <c r="A15" s="36" t="s">
        <v>17</v>
      </c>
      <c r="B15" s="60" t="s">
        <v>232</v>
      </c>
      <c r="C15" s="38"/>
      <c r="D15" s="61"/>
      <c r="E15" s="62"/>
      <c r="F15" s="62"/>
      <c r="G15" s="63"/>
    </row>
    <row r="16" spans="1:7" s="45" customFormat="1" ht="15.75" x14ac:dyDescent="0.25">
      <c r="A16" s="39" t="s">
        <v>18</v>
      </c>
      <c r="B16" s="40" t="s">
        <v>19</v>
      </c>
      <c r="C16" s="41"/>
      <c r="D16" s="42"/>
      <c r="E16" s="43"/>
      <c r="F16" s="43"/>
      <c r="G16" s="44"/>
    </row>
    <row r="17" spans="1:7" s="45" customFormat="1" ht="15.75" x14ac:dyDescent="0.25">
      <c r="A17" s="46" t="s">
        <v>20</v>
      </c>
      <c r="B17" s="47" t="s">
        <v>21</v>
      </c>
      <c r="C17" s="48"/>
      <c r="D17" s="64"/>
      <c r="E17" s="65"/>
      <c r="F17" s="65"/>
      <c r="G17" s="66"/>
    </row>
    <row r="18" spans="1:7" s="45" customFormat="1" ht="19.5" customHeight="1" x14ac:dyDescent="0.25">
      <c r="A18" s="46" t="s">
        <v>22</v>
      </c>
      <c r="B18" s="47" t="s">
        <v>23</v>
      </c>
      <c r="C18" s="48"/>
      <c r="D18" s="64"/>
      <c r="E18" s="65"/>
      <c r="F18" s="65"/>
      <c r="G18" s="66"/>
    </row>
    <row r="19" spans="1:7" s="45" customFormat="1" ht="18" customHeight="1" x14ac:dyDescent="0.25">
      <c r="A19" s="46" t="s">
        <v>24</v>
      </c>
      <c r="B19" s="47" t="s">
        <v>25</v>
      </c>
      <c r="C19" s="48"/>
      <c r="D19" s="64"/>
      <c r="E19" s="65"/>
      <c r="F19" s="65"/>
      <c r="G19" s="66"/>
    </row>
    <row r="20" spans="1:7" s="45" customFormat="1" ht="15.75" x14ac:dyDescent="0.25">
      <c r="A20" s="46" t="s">
        <v>26</v>
      </c>
      <c r="B20" s="47" t="s">
        <v>27</v>
      </c>
      <c r="C20" s="48"/>
      <c r="D20" s="64"/>
      <c r="E20" s="65"/>
      <c r="F20" s="65"/>
      <c r="G20" s="66"/>
    </row>
    <row r="21" spans="1:7" s="52" customFormat="1" ht="16.5" thickBot="1" x14ac:dyDescent="0.3">
      <c r="A21" s="54" t="s">
        <v>28</v>
      </c>
      <c r="B21" s="55" t="s">
        <v>29</v>
      </c>
      <c r="C21" s="67"/>
      <c r="D21" s="68"/>
      <c r="E21" s="69"/>
      <c r="F21" s="69"/>
      <c r="G21" s="70"/>
    </row>
    <row r="22" spans="1:7" s="52" customFormat="1" ht="16.5" customHeight="1" thickBot="1" x14ac:dyDescent="0.25">
      <c r="A22" s="36" t="s">
        <v>30</v>
      </c>
      <c r="B22" s="37" t="s">
        <v>233</v>
      </c>
      <c r="C22" s="38"/>
      <c r="D22" s="71"/>
      <c r="E22" s="72"/>
      <c r="F22" s="72"/>
      <c r="G22" s="73"/>
    </row>
    <row r="23" spans="1:7" s="52" customFormat="1" ht="15.75" x14ac:dyDescent="0.25">
      <c r="A23" s="39" t="s">
        <v>31</v>
      </c>
      <c r="B23" s="40" t="s">
        <v>32</v>
      </c>
      <c r="C23" s="41"/>
      <c r="D23" s="74"/>
      <c r="E23" s="75"/>
      <c r="F23" s="75"/>
      <c r="G23" s="76"/>
    </row>
    <row r="24" spans="1:7" s="45" customFormat="1" ht="15.75" x14ac:dyDescent="0.25">
      <c r="A24" s="46" t="s">
        <v>33</v>
      </c>
      <c r="B24" s="47" t="s">
        <v>34</v>
      </c>
      <c r="C24" s="48"/>
      <c r="D24" s="64"/>
      <c r="E24" s="65"/>
      <c r="F24" s="65"/>
      <c r="G24" s="66"/>
    </row>
    <row r="25" spans="1:7" s="52" customFormat="1" ht="16.5" customHeight="1" x14ac:dyDescent="0.25">
      <c r="A25" s="46" t="s">
        <v>35</v>
      </c>
      <c r="B25" s="47" t="s">
        <v>229</v>
      </c>
      <c r="C25" s="48"/>
      <c r="D25" s="49"/>
      <c r="E25" s="50"/>
      <c r="F25" s="50"/>
      <c r="G25" s="51"/>
    </row>
    <row r="26" spans="1:7" s="52" customFormat="1" ht="16.5" customHeight="1" x14ac:dyDescent="0.25">
      <c r="A26" s="46" t="s">
        <v>36</v>
      </c>
      <c r="B26" s="47" t="s">
        <v>230</v>
      </c>
      <c r="C26" s="48"/>
      <c r="D26" s="49"/>
      <c r="E26" s="50"/>
      <c r="F26" s="50"/>
      <c r="G26" s="51"/>
    </row>
    <row r="27" spans="1:7" s="52" customFormat="1" ht="15.75" x14ac:dyDescent="0.25">
      <c r="A27" s="46" t="s">
        <v>37</v>
      </c>
      <c r="B27" s="47" t="s">
        <v>38</v>
      </c>
      <c r="C27" s="48"/>
      <c r="D27" s="49"/>
      <c r="E27" s="50"/>
      <c r="F27" s="50"/>
      <c r="G27" s="51"/>
    </row>
    <row r="28" spans="1:7" s="52" customFormat="1" ht="16.5" thickBot="1" x14ac:dyDescent="0.3">
      <c r="A28" s="54" t="s">
        <v>39</v>
      </c>
      <c r="B28" s="55" t="s">
        <v>40</v>
      </c>
      <c r="C28" s="67"/>
      <c r="D28" s="68"/>
      <c r="E28" s="69"/>
      <c r="F28" s="69"/>
      <c r="G28" s="70"/>
    </row>
    <row r="29" spans="1:7" s="52" customFormat="1" ht="16.5" thickBot="1" x14ac:dyDescent="0.25">
      <c r="A29" s="36" t="s">
        <v>41</v>
      </c>
      <c r="B29" s="37" t="s">
        <v>42</v>
      </c>
      <c r="C29" s="77"/>
      <c r="D29" s="71"/>
      <c r="E29" s="72"/>
      <c r="F29" s="72"/>
      <c r="G29" s="73"/>
    </row>
    <row r="30" spans="1:7" s="52" customFormat="1" ht="15.75" x14ac:dyDescent="0.25">
      <c r="A30" s="39" t="s">
        <v>43</v>
      </c>
      <c r="B30" s="40" t="s">
        <v>44</v>
      </c>
      <c r="C30" s="78"/>
      <c r="D30" s="74"/>
      <c r="E30" s="75"/>
      <c r="F30" s="75"/>
      <c r="G30" s="76"/>
    </row>
    <row r="31" spans="1:7" s="52" customFormat="1" ht="15.75" x14ac:dyDescent="0.25">
      <c r="A31" s="46" t="s">
        <v>45</v>
      </c>
      <c r="B31" s="47" t="s">
        <v>46</v>
      </c>
      <c r="C31" s="48"/>
      <c r="D31" s="49"/>
      <c r="E31" s="50"/>
      <c r="F31" s="50"/>
      <c r="G31" s="51"/>
    </row>
    <row r="32" spans="1:7" s="52" customFormat="1" ht="15.75" x14ac:dyDescent="0.25">
      <c r="A32" s="46" t="s">
        <v>47</v>
      </c>
      <c r="B32" s="47" t="s">
        <v>48</v>
      </c>
      <c r="C32" s="48"/>
      <c r="D32" s="49"/>
      <c r="E32" s="50"/>
      <c r="F32" s="50"/>
      <c r="G32" s="51"/>
    </row>
    <row r="33" spans="1:7" s="52" customFormat="1" ht="15.75" x14ac:dyDescent="0.25">
      <c r="A33" s="46" t="s">
        <v>49</v>
      </c>
      <c r="B33" s="47" t="s">
        <v>50</v>
      </c>
      <c r="C33" s="48"/>
      <c r="D33" s="49"/>
      <c r="E33" s="50"/>
      <c r="F33" s="50"/>
      <c r="G33" s="51"/>
    </row>
    <row r="34" spans="1:7" s="52" customFormat="1" ht="15.75" x14ac:dyDescent="0.25">
      <c r="A34" s="46" t="s">
        <v>51</v>
      </c>
      <c r="B34" s="47" t="s">
        <v>52</v>
      </c>
      <c r="C34" s="48"/>
      <c r="D34" s="49"/>
      <c r="E34" s="50"/>
      <c r="F34" s="50"/>
      <c r="G34" s="51"/>
    </row>
    <row r="35" spans="1:7" s="52" customFormat="1" ht="16.5" thickBot="1" x14ac:dyDescent="0.3">
      <c r="A35" s="54" t="s">
        <v>53</v>
      </c>
      <c r="B35" s="55" t="s">
        <v>54</v>
      </c>
      <c r="C35" s="67"/>
      <c r="D35" s="68"/>
      <c r="E35" s="69"/>
      <c r="F35" s="69"/>
      <c r="G35" s="70"/>
    </row>
    <row r="36" spans="1:7" s="52" customFormat="1" ht="16.5" thickBot="1" x14ac:dyDescent="0.25">
      <c r="A36" s="36" t="s">
        <v>55</v>
      </c>
      <c r="B36" s="37" t="s">
        <v>56</v>
      </c>
      <c r="C36" s="38"/>
      <c r="D36" s="79">
        <f>E36-C36</f>
        <v>106</v>
      </c>
      <c r="E36" s="72">
        <f>SUM(E37:E46)</f>
        <v>106</v>
      </c>
      <c r="F36" s="80">
        <f>G36-E36</f>
        <v>1521</v>
      </c>
      <c r="G36" s="81">
        <f>SUM(G37:G46)</f>
        <v>1627</v>
      </c>
    </row>
    <row r="37" spans="1:7" s="52" customFormat="1" ht="15.75" x14ac:dyDescent="0.25">
      <c r="A37" s="39" t="s">
        <v>57</v>
      </c>
      <c r="B37" s="40" t="s">
        <v>58</v>
      </c>
      <c r="C37" s="41"/>
      <c r="D37" s="74"/>
      <c r="E37" s="75"/>
      <c r="F37" s="75"/>
      <c r="G37" s="82"/>
    </row>
    <row r="38" spans="1:7" s="52" customFormat="1" ht="15.75" x14ac:dyDescent="0.25">
      <c r="A38" s="46" t="s">
        <v>59</v>
      </c>
      <c r="B38" s="47" t="s">
        <v>60</v>
      </c>
      <c r="C38" s="48"/>
      <c r="D38" s="49"/>
      <c r="E38" s="50"/>
      <c r="F38" s="50"/>
      <c r="G38" s="83"/>
    </row>
    <row r="39" spans="1:7" s="52" customFormat="1" ht="15.75" x14ac:dyDescent="0.25">
      <c r="A39" s="46" t="s">
        <v>61</v>
      </c>
      <c r="B39" s="47" t="s">
        <v>62</v>
      </c>
      <c r="C39" s="48"/>
      <c r="D39" s="49"/>
      <c r="E39" s="50"/>
      <c r="F39" s="50"/>
      <c r="G39" s="83"/>
    </row>
    <row r="40" spans="1:7" s="52" customFormat="1" ht="15.75" x14ac:dyDescent="0.25">
      <c r="A40" s="46" t="s">
        <v>63</v>
      </c>
      <c r="B40" s="47" t="s">
        <v>64</v>
      </c>
      <c r="C40" s="48"/>
      <c r="D40" s="49"/>
      <c r="E40" s="50"/>
      <c r="F40" s="50"/>
      <c r="G40" s="83"/>
    </row>
    <row r="41" spans="1:7" s="52" customFormat="1" ht="15.75" x14ac:dyDescent="0.25">
      <c r="A41" s="46" t="s">
        <v>65</v>
      </c>
      <c r="B41" s="47" t="s">
        <v>66</v>
      </c>
      <c r="C41" s="48"/>
      <c r="D41" s="49"/>
      <c r="E41" s="50"/>
      <c r="F41" s="50"/>
      <c r="G41" s="83"/>
    </row>
    <row r="42" spans="1:7" s="52" customFormat="1" ht="15.75" x14ac:dyDescent="0.25">
      <c r="A42" s="46" t="s">
        <v>67</v>
      </c>
      <c r="B42" s="47" t="s">
        <v>68</v>
      </c>
      <c r="C42" s="48"/>
      <c r="D42" s="49"/>
      <c r="E42" s="50"/>
      <c r="F42" s="50"/>
      <c r="G42" s="83"/>
    </row>
    <row r="43" spans="1:7" s="52" customFormat="1" ht="15.75" x14ac:dyDescent="0.25">
      <c r="A43" s="46" t="s">
        <v>69</v>
      </c>
      <c r="B43" s="47" t="s">
        <v>70</v>
      </c>
      <c r="C43" s="48"/>
      <c r="D43" s="49"/>
      <c r="E43" s="50"/>
      <c r="F43" s="50"/>
      <c r="G43" s="83"/>
    </row>
    <row r="44" spans="1:7" s="52" customFormat="1" ht="15.75" x14ac:dyDescent="0.25">
      <c r="A44" s="46" t="s">
        <v>71</v>
      </c>
      <c r="B44" s="47" t="s">
        <v>72</v>
      </c>
      <c r="C44" s="48"/>
      <c r="D44" s="84">
        <f>E44-C44</f>
        <v>19</v>
      </c>
      <c r="E44" s="50">
        <v>19</v>
      </c>
      <c r="F44" s="85">
        <f>G44-E44</f>
        <v>39</v>
      </c>
      <c r="G44" s="83">
        <v>58</v>
      </c>
    </row>
    <row r="45" spans="1:7" s="52" customFormat="1" ht="15.75" x14ac:dyDescent="0.25">
      <c r="A45" s="46" t="s">
        <v>73</v>
      </c>
      <c r="B45" s="47" t="s">
        <v>74</v>
      </c>
      <c r="C45" s="86"/>
      <c r="D45" s="49"/>
      <c r="E45" s="50"/>
      <c r="F45" s="50"/>
      <c r="G45" s="83"/>
    </row>
    <row r="46" spans="1:7" s="52" customFormat="1" ht="16.5" thickBot="1" x14ac:dyDescent="0.3">
      <c r="A46" s="54" t="s">
        <v>75</v>
      </c>
      <c r="B46" s="55" t="s">
        <v>76</v>
      </c>
      <c r="C46" s="87"/>
      <c r="D46" s="88">
        <f>E46-C46</f>
        <v>87</v>
      </c>
      <c r="E46" s="69">
        <v>87</v>
      </c>
      <c r="F46" s="85">
        <f>G46-E46</f>
        <v>1482</v>
      </c>
      <c r="G46" s="89">
        <v>1569</v>
      </c>
    </row>
    <row r="47" spans="1:7" s="52" customFormat="1" ht="16.5" thickBot="1" x14ac:dyDescent="0.25">
      <c r="A47" s="36" t="s">
        <v>77</v>
      </c>
      <c r="B47" s="37" t="s">
        <v>78</v>
      </c>
      <c r="C47" s="38">
        <f>SUM(C48:C52)+SUM(C48:C52)</f>
        <v>0</v>
      </c>
      <c r="D47" s="71"/>
      <c r="E47" s="72"/>
      <c r="F47" s="72"/>
      <c r="G47" s="73"/>
    </row>
    <row r="48" spans="1:7" s="52" customFormat="1" ht="15.75" x14ac:dyDescent="0.25">
      <c r="A48" s="39" t="s">
        <v>79</v>
      </c>
      <c r="B48" s="40" t="s">
        <v>80</v>
      </c>
      <c r="C48" s="90"/>
      <c r="D48" s="74"/>
      <c r="E48" s="75"/>
      <c r="F48" s="75"/>
      <c r="G48" s="76"/>
    </row>
    <row r="49" spans="1:10" s="52" customFormat="1" ht="15.75" x14ac:dyDescent="0.25">
      <c r="A49" s="46" t="s">
        <v>81</v>
      </c>
      <c r="B49" s="47" t="s">
        <v>82</v>
      </c>
      <c r="C49" s="86"/>
      <c r="D49" s="49"/>
      <c r="E49" s="50"/>
      <c r="F49" s="50"/>
      <c r="G49" s="51"/>
    </row>
    <row r="50" spans="1:10" s="52" customFormat="1" ht="15.75" x14ac:dyDescent="0.25">
      <c r="A50" s="46" t="s">
        <v>83</v>
      </c>
      <c r="B50" s="47" t="s">
        <v>84</v>
      </c>
      <c r="C50" s="86"/>
      <c r="D50" s="49"/>
      <c r="E50" s="50"/>
      <c r="F50" s="50"/>
      <c r="G50" s="51"/>
    </row>
    <row r="51" spans="1:10" s="52" customFormat="1" ht="15.75" x14ac:dyDescent="0.25">
      <c r="A51" s="46" t="s">
        <v>85</v>
      </c>
      <c r="B51" s="47" t="s">
        <v>86</v>
      </c>
      <c r="C51" s="86"/>
      <c r="D51" s="49"/>
      <c r="E51" s="50"/>
      <c r="F51" s="50"/>
      <c r="G51" s="51"/>
    </row>
    <row r="52" spans="1:10" s="91" customFormat="1" ht="16.5" thickBot="1" x14ac:dyDescent="0.3">
      <c r="A52" s="54" t="s">
        <v>87</v>
      </c>
      <c r="B52" s="55" t="s">
        <v>88</v>
      </c>
      <c r="C52" s="87"/>
      <c r="D52" s="68"/>
      <c r="E52" s="69"/>
      <c r="F52" s="69"/>
      <c r="G52" s="70"/>
      <c r="H52" s="241"/>
      <c r="I52" s="135"/>
      <c r="J52" s="135"/>
    </row>
    <row r="53" spans="1:10" s="52" customFormat="1" ht="16.5" thickBot="1" x14ac:dyDescent="0.25">
      <c r="A53" s="36" t="s">
        <v>89</v>
      </c>
      <c r="B53" s="37" t="s">
        <v>90</v>
      </c>
      <c r="C53" s="38">
        <f>SUM(C54:C56)</f>
        <v>0</v>
      </c>
      <c r="D53" s="71"/>
      <c r="E53" s="72"/>
      <c r="F53" s="72"/>
      <c r="G53" s="73"/>
    </row>
    <row r="54" spans="1:10" s="52" customFormat="1" ht="30" x14ac:dyDescent="0.25">
      <c r="A54" s="39" t="s">
        <v>91</v>
      </c>
      <c r="B54" s="40" t="s">
        <v>92</v>
      </c>
      <c r="C54" s="41"/>
      <c r="D54" s="74"/>
      <c r="E54" s="75"/>
      <c r="F54" s="75"/>
      <c r="G54" s="76"/>
    </row>
    <row r="55" spans="1:10" s="52" customFormat="1" ht="30" x14ac:dyDescent="0.25">
      <c r="A55" s="46" t="s">
        <v>93</v>
      </c>
      <c r="B55" s="47" t="s">
        <v>94</v>
      </c>
      <c r="C55" s="48"/>
      <c r="D55" s="49"/>
      <c r="E55" s="50"/>
      <c r="F55" s="50"/>
      <c r="G55" s="51"/>
    </row>
    <row r="56" spans="1:10" s="52" customFormat="1" ht="15.75" x14ac:dyDescent="0.25">
      <c r="A56" s="46" t="s">
        <v>95</v>
      </c>
      <c r="B56" s="47" t="s">
        <v>96</v>
      </c>
      <c r="C56" s="48"/>
      <c r="D56" s="49"/>
      <c r="E56" s="50"/>
      <c r="F56" s="50"/>
      <c r="G56" s="51"/>
    </row>
    <row r="57" spans="1:10" s="52" customFormat="1" ht="16.5" thickBot="1" x14ac:dyDescent="0.3">
      <c r="A57" s="54" t="s">
        <v>97</v>
      </c>
      <c r="B57" s="55" t="s">
        <v>98</v>
      </c>
      <c r="C57" s="67"/>
      <c r="D57" s="68"/>
      <c r="E57" s="69"/>
      <c r="F57" s="69"/>
      <c r="G57" s="70"/>
    </row>
    <row r="58" spans="1:10" s="52" customFormat="1" ht="16.5" thickBot="1" x14ac:dyDescent="0.25">
      <c r="A58" s="36" t="s">
        <v>99</v>
      </c>
      <c r="B58" s="60" t="s">
        <v>100</v>
      </c>
      <c r="C58" s="38">
        <f>SUM(C59:C61)+SUM(C59:C61)</f>
        <v>0</v>
      </c>
      <c r="D58" s="79">
        <f>E58-C58</f>
        <v>40127</v>
      </c>
      <c r="E58" s="92">
        <f>E59+E60+E61</f>
        <v>40127</v>
      </c>
      <c r="F58" s="93">
        <f>G58-E58</f>
        <v>1415357</v>
      </c>
      <c r="G58" s="81">
        <f>G59+G60+G61</f>
        <v>1455484</v>
      </c>
    </row>
    <row r="59" spans="1:10" s="52" customFormat="1" ht="30" x14ac:dyDescent="0.25">
      <c r="A59" s="39" t="s">
        <v>101</v>
      </c>
      <c r="B59" s="40" t="s">
        <v>102</v>
      </c>
      <c r="C59" s="86"/>
      <c r="D59" s="74"/>
      <c r="E59" s="94"/>
      <c r="F59" s="94"/>
      <c r="G59" s="82"/>
    </row>
    <row r="60" spans="1:10" s="52" customFormat="1" ht="30" x14ac:dyDescent="0.25">
      <c r="A60" s="46" t="s">
        <v>103</v>
      </c>
      <c r="B60" s="47" t="s">
        <v>104</v>
      </c>
      <c r="C60" s="86"/>
      <c r="D60" s="84">
        <f>E60-C60</f>
        <v>40127</v>
      </c>
      <c r="E60" s="95">
        <v>40127</v>
      </c>
      <c r="F60" s="85">
        <f>G60-E60</f>
        <v>1415357</v>
      </c>
      <c r="G60" s="83">
        <v>1455484</v>
      </c>
    </row>
    <row r="61" spans="1:10" s="52" customFormat="1" ht="15.75" x14ac:dyDescent="0.25">
      <c r="A61" s="46" t="s">
        <v>105</v>
      </c>
      <c r="B61" s="47" t="s">
        <v>106</v>
      </c>
      <c r="C61" s="86"/>
      <c r="D61" s="49"/>
      <c r="E61" s="50"/>
      <c r="F61" s="50"/>
      <c r="G61" s="51"/>
    </row>
    <row r="62" spans="1:10" s="52" customFormat="1" ht="16.5" thickBot="1" x14ac:dyDescent="0.3">
      <c r="A62" s="54" t="s">
        <v>107</v>
      </c>
      <c r="B62" s="55" t="s">
        <v>108</v>
      </c>
      <c r="C62" s="86"/>
      <c r="D62" s="68"/>
      <c r="E62" s="69"/>
      <c r="F62" s="69"/>
      <c r="G62" s="70"/>
    </row>
    <row r="63" spans="1:10" s="52" customFormat="1" ht="16.5" thickBot="1" x14ac:dyDescent="0.25">
      <c r="A63" s="36" t="s">
        <v>109</v>
      </c>
      <c r="B63" s="37" t="s">
        <v>110</v>
      </c>
      <c r="C63" s="77">
        <f>SUM(C8,C15,C22,C29,C36,C47,C53,C58)</f>
        <v>0</v>
      </c>
      <c r="D63" s="79">
        <f>E63-C63</f>
        <v>40233</v>
      </c>
      <c r="E63" s="96">
        <f>SUM(E8,E15,E22,E29,E36,E47,E53,E58)</f>
        <v>40233</v>
      </c>
      <c r="F63" s="93">
        <f>G63-E63</f>
        <v>1416878</v>
      </c>
      <c r="G63" s="97">
        <f>SUM(G8,G15,G22,G29,G36,G47,G53,G58)</f>
        <v>1457111</v>
      </c>
    </row>
    <row r="64" spans="1:10" s="52" customFormat="1" ht="16.5" customHeight="1" thickBot="1" x14ac:dyDescent="0.25">
      <c r="A64" s="98" t="s">
        <v>111</v>
      </c>
      <c r="B64" s="60" t="s">
        <v>112</v>
      </c>
      <c r="C64" s="38">
        <f>SUM(C65:C67)</f>
        <v>0</v>
      </c>
      <c r="D64" s="71"/>
      <c r="E64" s="72"/>
      <c r="F64" s="72"/>
      <c r="G64" s="73"/>
    </row>
    <row r="65" spans="1:7" s="52" customFormat="1" ht="15.75" x14ac:dyDescent="0.25">
      <c r="A65" s="39" t="s">
        <v>113</v>
      </c>
      <c r="B65" s="40" t="s">
        <v>114</v>
      </c>
      <c r="C65" s="86"/>
      <c r="D65" s="74"/>
      <c r="E65" s="75"/>
      <c r="F65" s="75"/>
      <c r="G65" s="76"/>
    </row>
    <row r="66" spans="1:7" s="52" customFormat="1" ht="16.5" customHeight="1" x14ac:dyDescent="0.25">
      <c r="A66" s="46" t="s">
        <v>115</v>
      </c>
      <c r="B66" s="47" t="s">
        <v>116</v>
      </c>
      <c r="C66" s="86"/>
      <c r="D66" s="49"/>
      <c r="E66" s="50"/>
      <c r="F66" s="50"/>
      <c r="G66" s="51"/>
    </row>
    <row r="67" spans="1:7" s="52" customFormat="1" ht="16.5" thickBot="1" x14ac:dyDescent="0.3">
      <c r="A67" s="54" t="s">
        <v>117</v>
      </c>
      <c r="B67" s="99" t="s">
        <v>118</v>
      </c>
      <c r="C67" s="86"/>
      <c r="D67" s="68"/>
      <c r="E67" s="69"/>
      <c r="F67" s="69"/>
      <c r="G67" s="70"/>
    </row>
    <row r="68" spans="1:7" s="52" customFormat="1" ht="16.5" thickBot="1" x14ac:dyDescent="0.25">
      <c r="A68" s="98" t="s">
        <v>119</v>
      </c>
      <c r="B68" s="60" t="s">
        <v>120</v>
      </c>
      <c r="C68" s="38">
        <f>SUM(C69:C72)</f>
        <v>0</v>
      </c>
      <c r="D68" s="71"/>
      <c r="E68" s="72"/>
      <c r="F68" s="72"/>
      <c r="G68" s="73"/>
    </row>
    <row r="69" spans="1:7" s="52" customFormat="1" ht="15.75" x14ac:dyDescent="0.25">
      <c r="A69" s="39" t="s">
        <v>121</v>
      </c>
      <c r="B69" s="40" t="s">
        <v>122</v>
      </c>
      <c r="C69" s="86"/>
      <c r="D69" s="74"/>
      <c r="E69" s="75"/>
      <c r="F69" s="75"/>
      <c r="G69" s="76"/>
    </row>
    <row r="70" spans="1:7" s="52" customFormat="1" ht="15.75" x14ac:dyDescent="0.25">
      <c r="A70" s="46" t="s">
        <v>123</v>
      </c>
      <c r="B70" s="47" t="s">
        <v>124</v>
      </c>
      <c r="C70" s="86"/>
      <c r="D70" s="49"/>
      <c r="E70" s="50"/>
      <c r="F70" s="50"/>
      <c r="G70" s="51"/>
    </row>
    <row r="71" spans="1:7" s="52" customFormat="1" ht="15.75" x14ac:dyDescent="0.25">
      <c r="A71" s="46" t="s">
        <v>125</v>
      </c>
      <c r="B71" s="47" t="s">
        <v>126</v>
      </c>
      <c r="C71" s="86"/>
      <c r="D71" s="49"/>
      <c r="E71" s="50"/>
      <c r="F71" s="50"/>
      <c r="G71" s="51"/>
    </row>
    <row r="72" spans="1:7" s="52" customFormat="1" ht="16.5" thickBot="1" x14ac:dyDescent="0.3">
      <c r="A72" s="54" t="s">
        <v>127</v>
      </c>
      <c r="B72" s="55" t="s">
        <v>128</v>
      </c>
      <c r="C72" s="86"/>
      <c r="D72" s="68"/>
      <c r="E72" s="69"/>
      <c r="F72" s="69"/>
      <c r="G72" s="70"/>
    </row>
    <row r="73" spans="1:7" s="52" customFormat="1" ht="16.5" thickBot="1" x14ac:dyDescent="0.25">
      <c r="A73" s="98" t="s">
        <v>129</v>
      </c>
      <c r="B73" s="60" t="s">
        <v>130</v>
      </c>
      <c r="C73" s="38"/>
      <c r="D73" s="71"/>
      <c r="E73" s="72"/>
      <c r="F73" s="72"/>
      <c r="G73" s="100">
        <f>SUM(G74:G75)</f>
        <v>77466</v>
      </c>
    </row>
    <row r="74" spans="1:7" s="52" customFormat="1" ht="15.75" x14ac:dyDescent="0.25">
      <c r="A74" s="39" t="s">
        <v>131</v>
      </c>
      <c r="B74" s="40" t="s">
        <v>132</v>
      </c>
      <c r="C74" s="86"/>
      <c r="D74" s="74"/>
      <c r="E74" s="75"/>
      <c r="F74" s="75"/>
      <c r="G74" s="82">
        <v>77466</v>
      </c>
    </row>
    <row r="75" spans="1:7" s="52" customFormat="1" ht="16.5" thickBot="1" x14ac:dyDescent="0.3">
      <c r="A75" s="54" t="s">
        <v>133</v>
      </c>
      <c r="B75" s="55" t="s">
        <v>134</v>
      </c>
      <c r="C75" s="86"/>
      <c r="D75" s="68"/>
      <c r="E75" s="69"/>
      <c r="F75" s="69"/>
      <c r="G75" s="70"/>
    </row>
    <row r="76" spans="1:7" s="45" customFormat="1" ht="16.5" thickBot="1" x14ac:dyDescent="0.25">
      <c r="A76" s="98" t="s">
        <v>135</v>
      </c>
      <c r="B76" s="60" t="s">
        <v>237</v>
      </c>
      <c r="C76" s="237">
        <f>SUM(C77:C80)</f>
        <v>39064943</v>
      </c>
      <c r="D76" s="101">
        <f>E76-C76</f>
        <v>162523</v>
      </c>
      <c r="E76" s="96">
        <f>SUM(E77:E80)</f>
        <v>39227466</v>
      </c>
      <c r="F76" s="102">
        <f>G76-E76</f>
        <v>938203</v>
      </c>
      <c r="G76" s="103">
        <f>SUM(G77:G80)</f>
        <v>40165669</v>
      </c>
    </row>
    <row r="77" spans="1:7" s="52" customFormat="1" ht="15.75" x14ac:dyDescent="0.25">
      <c r="A77" s="39" t="s">
        <v>136</v>
      </c>
      <c r="B77" s="40" t="s">
        <v>137</v>
      </c>
      <c r="C77" s="104"/>
      <c r="D77" s="105"/>
      <c r="E77" s="106"/>
      <c r="F77" s="106"/>
      <c r="G77" s="107"/>
    </row>
    <row r="78" spans="1:7" s="52" customFormat="1" ht="15.75" x14ac:dyDescent="0.25">
      <c r="A78" s="46" t="s">
        <v>138</v>
      </c>
      <c r="B78" s="47" t="s">
        <v>139</v>
      </c>
      <c r="C78" s="104"/>
      <c r="D78" s="108"/>
      <c r="E78" s="109"/>
      <c r="F78" s="109"/>
      <c r="G78" s="110"/>
    </row>
    <row r="79" spans="1:7" s="52" customFormat="1" ht="15.75" x14ac:dyDescent="0.25">
      <c r="A79" s="46" t="s">
        <v>140</v>
      </c>
      <c r="B79" s="238" t="s">
        <v>141</v>
      </c>
      <c r="C79" s="104"/>
      <c r="D79" s="108"/>
      <c r="E79" s="109"/>
      <c r="F79" s="109"/>
      <c r="G79" s="110"/>
    </row>
    <row r="80" spans="1:7" s="52" customFormat="1" ht="16.5" thickBot="1" x14ac:dyDescent="0.3">
      <c r="A80" s="111" t="s">
        <v>235</v>
      </c>
      <c r="B80" s="112" t="s">
        <v>236</v>
      </c>
      <c r="C80" s="113">
        <v>39064943</v>
      </c>
      <c r="D80" s="114">
        <f>E80-C80</f>
        <v>162523</v>
      </c>
      <c r="E80" s="115">
        <v>39227466</v>
      </c>
      <c r="F80" s="116">
        <f>G80-E80</f>
        <v>938203</v>
      </c>
      <c r="G80" s="117">
        <v>40165669</v>
      </c>
    </row>
    <row r="81" spans="1:7" s="52" customFormat="1" ht="16.5" thickBot="1" x14ac:dyDescent="0.25">
      <c r="A81" s="98" t="s">
        <v>142</v>
      </c>
      <c r="B81" s="60" t="s">
        <v>143</v>
      </c>
      <c r="C81" s="118"/>
      <c r="D81" s="119"/>
      <c r="E81" s="120"/>
      <c r="F81" s="120"/>
      <c r="G81" s="121"/>
    </row>
    <row r="82" spans="1:7" s="52" customFormat="1" ht="15.75" x14ac:dyDescent="0.25">
      <c r="A82" s="122" t="s">
        <v>144</v>
      </c>
      <c r="B82" s="40" t="s">
        <v>145</v>
      </c>
      <c r="C82" s="86"/>
      <c r="D82" s="74"/>
      <c r="E82" s="75"/>
      <c r="F82" s="75"/>
      <c r="G82" s="76"/>
    </row>
    <row r="83" spans="1:7" s="52" customFormat="1" ht="15.75" x14ac:dyDescent="0.25">
      <c r="A83" s="123" t="s">
        <v>146</v>
      </c>
      <c r="B83" s="47" t="s">
        <v>147</v>
      </c>
      <c r="C83" s="86"/>
      <c r="D83" s="49"/>
      <c r="E83" s="50"/>
      <c r="F83" s="50"/>
      <c r="G83" s="51"/>
    </row>
    <row r="84" spans="1:7" s="52" customFormat="1" ht="15.75" x14ac:dyDescent="0.25">
      <c r="A84" s="123" t="s">
        <v>148</v>
      </c>
      <c r="B84" s="47" t="s">
        <v>149</v>
      </c>
      <c r="C84" s="86"/>
      <c r="D84" s="49"/>
      <c r="E84" s="50"/>
      <c r="F84" s="50"/>
      <c r="G84" s="51"/>
    </row>
    <row r="85" spans="1:7" s="45" customFormat="1" ht="16.5" thickBot="1" x14ac:dyDescent="0.3">
      <c r="A85" s="124" t="s">
        <v>150</v>
      </c>
      <c r="B85" s="55" t="s">
        <v>151</v>
      </c>
      <c r="C85" s="86"/>
      <c r="D85" s="57"/>
      <c r="E85" s="58"/>
      <c r="F85" s="58"/>
      <c r="G85" s="59"/>
    </row>
    <row r="86" spans="1:7" s="45" customFormat="1" ht="16.5" customHeight="1" thickBot="1" x14ac:dyDescent="0.25">
      <c r="A86" s="98" t="s">
        <v>152</v>
      </c>
      <c r="B86" s="60" t="s">
        <v>153</v>
      </c>
      <c r="C86" s="125"/>
      <c r="D86" s="61"/>
      <c r="E86" s="62"/>
      <c r="F86" s="62"/>
      <c r="G86" s="63"/>
    </row>
    <row r="87" spans="1:7" s="45" customFormat="1" ht="16.5" customHeight="1" thickBot="1" x14ac:dyDescent="0.25">
      <c r="A87" s="98" t="s">
        <v>154</v>
      </c>
      <c r="B87" s="126" t="s">
        <v>155</v>
      </c>
      <c r="C87" s="127">
        <f>SUM(C64,C68,C73,C76,C81,C86)</f>
        <v>39064943</v>
      </c>
      <c r="D87" s="128">
        <f>E87-C87</f>
        <v>162523</v>
      </c>
      <c r="E87" s="96">
        <f>SUM(E64,E68,E73,E76,E81,E86)</f>
        <v>39227466</v>
      </c>
      <c r="F87" s="129">
        <f>G87-E87</f>
        <v>1015669</v>
      </c>
      <c r="G87" s="127">
        <f>SUM(G64,G68,G73,G76,G81,G86)</f>
        <v>40243135</v>
      </c>
    </row>
    <row r="88" spans="1:7" s="45" customFormat="1" ht="16.5" thickBot="1" x14ac:dyDescent="0.25">
      <c r="A88" s="130" t="s">
        <v>156</v>
      </c>
      <c r="B88" s="131" t="s">
        <v>157</v>
      </c>
      <c r="C88" s="127">
        <f>SUM(C63,C87)</f>
        <v>39064943</v>
      </c>
      <c r="D88" s="128">
        <f>E88-C88</f>
        <v>202756</v>
      </c>
      <c r="E88" s="96">
        <f>SUM(E63,E87)</f>
        <v>39267699</v>
      </c>
      <c r="F88" s="129">
        <f>G88-E88</f>
        <v>2432547</v>
      </c>
      <c r="G88" s="127">
        <f>SUM(G63,G87)</f>
        <v>41700246</v>
      </c>
    </row>
    <row r="89" spans="1:7" s="52" customFormat="1" ht="15.75" x14ac:dyDescent="0.2">
      <c r="A89" s="132"/>
      <c r="B89" s="133"/>
      <c r="C89" s="134"/>
      <c r="D89" s="135"/>
      <c r="E89" s="135"/>
      <c r="F89" s="135"/>
      <c r="G89" s="135"/>
    </row>
    <row r="90" spans="1:7" s="22" customFormat="1" ht="16.5" thickBot="1" x14ac:dyDescent="0.25">
      <c r="A90" s="136"/>
      <c r="B90" s="137"/>
      <c r="C90" s="138"/>
      <c r="D90" s="139"/>
      <c r="E90" s="139"/>
      <c r="F90" s="139"/>
      <c r="G90" s="139"/>
    </row>
    <row r="91" spans="1:7" s="30" customFormat="1" ht="21" thickBot="1" x14ac:dyDescent="0.25">
      <c r="A91" s="15"/>
      <c r="B91" s="140" t="s">
        <v>243</v>
      </c>
      <c r="C91" s="141"/>
      <c r="D91" s="142"/>
      <c r="E91" s="28"/>
      <c r="F91" s="143"/>
      <c r="G91" s="144"/>
    </row>
    <row r="92" spans="1:7" s="45" customFormat="1" ht="16.5" thickBot="1" x14ac:dyDescent="0.25">
      <c r="A92" s="145" t="s">
        <v>3</v>
      </c>
      <c r="B92" s="146" t="s">
        <v>245</v>
      </c>
      <c r="C92" s="147">
        <f>SUM(C93:C97)</f>
        <v>39064943</v>
      </c>
      <c r="D92" s="148">
        <f>E92-C92</f>
        <v>202756</v>
      </c>
      <c r="E92" s="96">
        <f>SUM(E93:E97)</f>
        <v>39267699</v>
      </c>
      <c r="F92" s="129">
        <f t="shared" ref="F92:F97" si="0">G92-E92</f>
        <v>832547</v>
      </c>
      <c r="G92" s="127">
        <f>SUM(G93:G97)</f>
        <v>40100246</v>
      </c>
    </row>
    <row r="93" spans="1:7" s="22" customFormat="1" ht="15.75" x14ac:dyDescent="0.2">
      <c r="A93" s="149" t="s">
        <v>5</v>
      </c>
      <c r="B93" s="150" t="s">
        <v>158</v>
      </c>
      <c r="C93" s="151">
        <v>28706736</v>
      </c>
      <c r="D93" s="152">
        <f>E93-C93</f>
        <v>202650</v>
      </c>
      <c r="E93" s="153">
        <v>28909386</v>
      </c>
      <c r="F93" s="154">
        <f t="shared" si="0"/>
        <v>192765</v>
      </c>
      <c r="G93" s="155">
        <v>29102151</v>
      </c>
    </row>
    <row r="94" spans="1:7" s="22" customFormat="1" ht="15.75" x14ac:dyDescent="0.2">
      <c r="A94" s="46" t="s">
        <v>7</v>
      </c>
      <c r="B94" s="156" t="s">
        <v>159</v>
      </c>
      <c r="C94" s="157">
        <v>6303416</v>
      </c>
      <c r="D94" s="158">
        <f>E94-C94</f>
        <v>0</v>
      </c>
      <c r="E94" s="159">
        <v>6303416</v>
      </c>
      <c r="F94" s="160">
        <f t="shared" si="0"/>
        <v>0</v>
      </c>
      <c r="G94" s="161">
        <v>6303416</v>
      </c>
    </row>
    <row r="95" spans="1:7" s="22" customFormat="1" ht="15.75" x14ac:dyDescent="0.2">
      <c r="A95" s="46" t="s">
        <v>9</v>
      </c>
      <c r="B95" s="156" t="s">
        <v>160</v>
      </c>
      <c r="C95" s="162">
        <v>4054791</v>
      </c>
      <c r="D95" s="158">
        <f>E95-C95</f>
        <v>106</v>
      </c>
      <c r="E95" s="159">
        <v>4054897</v>
      </c>
      <c r="F95" s="160">
        <f t="shared" si="0"/>
        <v>1108</v>
      </c>
      <c r="G95" s="161">
        <v>4056005</v>
      </c>
    </row>
    <row r="96" spans="1:7" s="22" customFormat="1" ht="15.75" x14ac:dyDescent="0.2">
      <c r="A96" s="46" t="s">
        <v>11</v>
      </c>
      <c r="B96" s="163" t="s">
        <v>161</v>
      </c>
      <c r="C96" s="162"/>
      <c r="D96" s="164"/>
      <c r="E96" s="165"/>
      <c r="F96" s="166"/>
      <c r="G96" s="167"/>
    </row>
    <row r="97" spans="1:7" s="22" customFormat="1" ht="15.75" x14ac:dyDescent="0.2">
      <c r="A97" s="46" t="s">
        <v>162</v>
      </c>
      <c r="B97" s="168" t="s">
        <v>163</v>
      </c>
      <c r="C97" s="162"/>
      <c r="D97" s="164"/>
      <c r="E97" s="165"/>
      <c r="F97" s="160">
        <f t="shared" si="0"/>
        <v>638674</v>
      </c>
      <c r="G97" s="161">
        <v>638674</v>
      </c>
    </row>
    <row r="98" spans="1:7" s="22" customFormat="1" ht="15.75" x14ac:dyDescent="0.2">
      <c r="A98" s="46" t="s">
        <v>15</v>
      </c>
      <c r="B98" s="156" t="s">
        <v>234</v>
      </c>
      <c r="C98" s="67"/>
      <c r="D98" s="169"/>
      <c r="E98" s="170"/>
      <c r="F98" s="171"/>
      <c r="G98" s="172"/>
    </row>
    <row r="99" spans="1:7" s="22" customFormat="1" ht="15.75" x14ac:dyDescent="0.25">
      <c r="A99" s="46" t="s">
        <v>164</v>
      </c>
      <c r="B99" s="173" t="s">
        <v>165</v>
      </c>
      <c r="C99" s="67"/>
      <c r="D99" s="169"/>
      <c r="E99" s="170"/>
      <c r="F99" s="170"/>
      <c r="G99" s="172"/>
    </row>
    <row r="100" spans="1:7" s="22" customFormat="1" ht="28.5" customHeight="1" x14ac:dyDescent="0.2">
      <c r="A100" s="46" t="s">
        <v>166</v>
      </c>
      <c r="B100" s="174" t="s">
        <v>167</v>
      </c>
      <c r="C100" s="67"/>
      <c r="D100" s="169"/>
      <c r="E100" s="170"/>
      <c r="F100" s="170"/>
      <c r="G100" s="172"/>
    </row>
    <row r="101" spans="1:7" s="22" customFormat="1" ht="30" x14ac:dyDescent="0.2">
      <c r="A101" s="46" t="s">
        <v>168</v>
      </c>
      <c r="B101" s="174" t="s">
        <v>169</v>
      </c>
      <c r="C101" s="67"/>
      <c r="D101" s="169"/>
      <c r="E101" s="170"/>
      <c r="F101" s="171"/>
      <c r="G101" s="175"/>
    </row>
    <row r="102" spans="1:7" s="22" customFormat="1" ht="15.75" x14ac:dyDescent="0.25">
      <c r="A102" s="46" t="s">
        <v>170</v>
      </c>
      <c r="B102" s="173" t="s">
        <v>171</v>
      </c>
      <c r="C102" s="67"/>
      <c r="D102" s="169"/>
      <c r="E102" s="170"/>
      <c r="F102" s="171"/>
      <c r="G102" s="175"/>
    </row>
    <row r="103" spans="1:7" s="22" customFormat="1" ht="15.75" x14ac:dyDescent="0.25">
      <c r="A103" s="46" t="s">
        <v>172</v>
      </c>
      <c r="B103" s="173" t="s">
        <v>173</v>
      </c>
      <c r="C103" s="67"/>
      <c r="D103" s="169"/>
      <c r="E103" s="170"/>
      <c r="F103" s="171"/>
      <c r="G103" s="175"/>
    </row>
    <row r="104" spans="1:7" s="22" customFormat="1" ht="30" x14ac:dyDescent="0.2">
      <c r="A104" s="46" t="s">
        <v>174</v>
      </c>
      <c r="B104" s="174" t="s">
        <v>175</v>
      </c>
      <c r="C104" s="67"/>
      <c r="D104" s="169"/>
      <c r="E104" s="170"/>
      <c r="F104" s="171"/>
      <c r="G104" s="175"/>
    </row>
    <row r="105" spans="1:7" s="22" customFormat="1" ht="15.75" x14ac:dyDescent="0.2">
      <c r="A105" s="111" t="s">
        <v>176</v>
      </c>
      <c r="B105" s="176" t="s">
        <v>177</v>
      </c>
      <c r="C105" s="67"/>
      <c r="D105" s="169"/>
      <c r="E105" s="170"/>
      <c r="F105" s="171"/>
      <c r="G105" s="175"/>
    </row>
    <row r="106" spans="1:7" s="22" customFormat="1" ht="15.75" x14ac:dyDescent="0.2">
      <c r="A106" s="46" t="s">
        <v>178</v>
      </c>
      <c r="B106" s="176" t="s">
        <v>179</v>
      </c>
      <c r="C106" s="67"/>
      <c r="D106" s="169"/>
      <c r="E106" s="170"/>
      <c r="F106" s="171"/>
      <c r="G106" s="175"/>
    </row>
    <row r="107" spans="1:7" s="22" customFormat="1" ht="16.5" customHeight="1" thickBot="1" x14ac:dyDescent="0.25">
      <c r="A107" s="177" t="s">
        <v>180</v>
      </c>
      <c r="B107" s="178" t="s">
        <v>181</v>
      </c>
      <c r="C107" s="179"/>
      <c r="D107" s="180"/>
      <c r="E107" s="181"/>
      <c r="F107" s="182"/>
      <c r="G107" s="183"/>
    </row>
    <row r="108" spans="1:7" s="22" customFormat="1" ht="16.5" thickBot="1" x14ac:dyDescent="0.25">
      <c r="A108" s="36" t="s">
        <v>17</v>
      </c>
      <c r="B108" s="184" t="s">
        <v>246</v>
      </c>
      <c r="C108" s="38"/>
      <c r="D108" s="185"/>
      <c r="E108" s="186"/>
      <c r="F108" s="93">
        <f t="shared" ref="F108" si="1">G108-E108</f>
        <v>1600000</v>
      </c>
      <c r="G108" s="187">
        <f>SUM(G117,G121)</f>
        <v>1600000</v>
      </c>
    </row>
    <row r="109" spans="1:7" s="22" customFormat="1" ht="15.75" x14ac:dyDescent="0.2">
      <c r="A109" s="39" t="s">
        <v>18</v>
      </c>
      <c r="B109" s="156" t="s">
        <v>182</v>
      </c>
      <c r="C109" s="41"/>
      <c r="D109" s="188"/>
      <c r="E109" s="189"/>
      <c r="F109" s="190"/>
      <c r="G109" s="191"/>
    </row>
    <row r="110" spans="1:7" s="22" customFormat="1" ht="15.75" x14ac:dyDescent="0.2">
      <c r="A110" s="39" t="s">
        <v>20</v>
      </c>
      <c r="B110" s="192" t="s">
        <v>183</v>
      </c>
      <c r="C110" s="41"/>
      <c r="D110" s="169"/>
      <c r="E110" s="170"/>
      <c r="F110" s="171"/>
      <c r="G110" s="175"/>
    </row>
    <row r="111" spans="1:7" s="22" customFormat="1" ht="15.75" x14ac:dyDescent="0.2">
      <c r="A111" s="39" t="s">
        <v>22</v>
      </c>
      <c r="B111" s="192" t="s">
        <v>184</v>
      </c>
      <c r="C111" s="48"/>
      <c r="D111" s="169"/>
      <c r="E111" s="170"/>
      <c r="F111" s="171"/>
      <c r="G111" s="175"/>
    </row>
    <row r="112" spans="1:7" s="22" customFormat="1" ht="15.75" x14ac:dyDescent="0.2">
      <c r="A112" s="39" t="s">
        <v>24</v>
      </c>
      <c r="B112" s="192" t="s">
        <v>185</v>
      </c>
      <c r="C112" s="48"/>
      <c r="D112" s="169"/>
      <c r="E112" s="170"/>
      <c r="F112" s="171"/>
      <c r="G112" s="175"/>
    </row>
    <row r="113" spans="1:7" s="22" customFormat="1" ht="15.75" x14ac:dyDescent="0.2">
      <c r="A113" s="39" t="s">
        <v>26</v>
      </c>
      <c r="B113" s="193" t="s">
        <v>186</v>
      </c>
      <c r="C113" s="48"/>
      <c r="D113" s="169"/>
      <c r="E113" s="170"/>
      <c r="F113" s="171"/>
      <c r="G113" s="175"/>
    </row>
    <row r="114" spans="1:7" s="22" customFormat="1" ht="15.75" x14ac:dyDescent="0.2">
      <c r="A114" s="39" t="s">
        <v>28</v>
      </c>
      <c r="B114" s="194" t="s">
        <v>231</v>
      </c>
      <c r="C114" s="48"/>
      <c r="D114" s="169"/>
      <c r="E114" s="170"/>
      <c r="F114" s="171"/>
      <c r="G114" s="175"/>
    </row>
    <row r="115" spans="1:7" s="22" customFormat="1" ht="30" x14ac:dyDescent="0.2">
      <c r="A115" s="39" t="s">
        <v>187</v>
      </c>
      <c r="B115" s="195" t="s">
        <v>188</v>
      </c>
      <c r="C115" s="48"/>
      <c r="D115" s="169"/>
      <c r="E115" s="170"/>
      <c r="F115" s="171"/>
      <c r="G115" s="175"/>
    </row>
    <row r="116" spans="1:7" s="22" customFormat="1" ht="29.25" customHeight="1" x14ac:dyDescent="0.2">
      <c r="A116" s="39" t="s">
        <v>189</v>
      </c>
      <c r="B116" s="174" t="s">
        <v>169</v>
      </c>
      <c r="C116" s="48"/>
      <c r="D116" s="169"/>
      <c r="E116" s="170"/>
      <c r="F116" s="171"/>
      <c r="G116" s="175"/>
    </row>
    <row r="117" spans="1:7" s="22" customFormat="1" ht="15.75" x14ac:dyDescent="0.2">
      <c r="A117" s="39" t="s">
        <v>190</v>
      </c>
      <c r="B117" s="174" t="s">
        <v>191</v>
      </c>
      <c r="C117" s="48"/>
      <c r="D117" s="169"/>
      <c r="E117" s="170"/>
      <c r="F117" s="85">
        <f t="shared" ref="F117" si="2">G117-E117</f>
        <v>800000</v>
      </c>
      <c r="G117" s="196">
        <v>800000</v>
      </c>
    </row>
    <row r="118" spans="1:7" s="22" customFormat="1" ht="16.5" customHeight="1" x14ac:dyDescent="0.2">
      <c r="A118" s="39" t="s">
        <v>192</v>
      </c>
      <c r="B118" s="174" t="s">
        <v>193</v>
      </c>
      <c r="C118" s="48"/>
      <c r="D118" s="169"/>
      <c r="E118" s="170"/>
      <c r="F118" s="171"/>
      <c r="G118" s="175"/>
    </row>
    <row r="119" spans="1:7" s="22" customFormat="1" ht="30" x14ac:dyDescent="0.2">
      <c r="A119" s="39" t="s">
        <v>194</v>
      </c>
      <c r="B119" s="174" t="s">
        <v>175</v>
      </c>
      <c r="C119" s="48"/>
      <c r="D119" s="169"/>
      <c r="E119" s="170"/>
      <c r="F119" s="171"/>
      <c r="G119" s="175"/>
    </row>
    <row r="120" spans="1:7" s="22" customFormat="1" ht="15.75" x14ac:dyDescent="0.2">
      <c r="A120" s="39" t="s">
        <v>195</v>
      </c>
      <c r="B120" s="174" t="s">
        <v>196</v>
      </c>
      <c r="C120" s="48"/>
      <c r="D120" s="169"/>
      <c r="E120" s="170"/>
      <c r="F120" s="171"/>
      <c r="G120" s="175"/>
    </row>
    <row r="121" spans="1:7" s="22" customFormat="1" ht="28.5" customHeight="1" thickBot="1" x14ac:dyDescent="0.25">
      <c r="A121" s="111" t="s">
        <v>197</v>
      </c>
      <c r="B121" s="174" t="s">
        <v>198</v>
      </c>
      <c r="C121" s="67"/>
      <c r="D121" s="180"/>
      <c r="E121" s="181"/>
      <c r="F121" s="197">
        <f t="shared" ref="F121" si="3">G121-E121</f>
        <v>800000</v>
      </c>
      <c r="G121" s="198">
        <v>800000</v>
      </c>
    </row>
    <row r="122" spans="1:7" s="22" customFormat="1" ht="16.5" thickBot="1" x14ac:dyDescent="0.25">
      <c r="A122" s="36" t="s">
        <v>30</v>
      </c>
      <c r="B122" s="199" t="s">
        <v>199</v>
      </c>
      <c r="C122" s="38"/>
      <c r="D122" s="185"/>
      <c r="E122" s="186"/>
      <c r="F122" s="200"/>
      <c r="G122" s="201"/>
    </row>
    <row r="123" spans="1:7" s="22" customFormat="1" ht="15.75" x14ac:dyDescent="0.2">
      <c r="A123" s="39" t="s">
        <v>31</v>
      </c>
      <c r="B123" s="202" t="s">
        <v>200</v>
      </c>
      <c r="C123" s="41"/>
      <c r="D123" s="188"/>
      <c r="E123" s="189"/>
      <c r="F123" s="190"/>
      <c r="G123" s="191"/>
    </row>
    <row r="124" spans="1:7" s="22" customFormat="1" ht="16.5" thickBot="1" x14ac:dyDescent="0.25">
      <c r="A124" s="54" t="s">
        <v>33</v>
      </c>
      <c r="B124" s="192" t="s">
        <v>201</v>
      </c>
      <c r="C124" s="67"/>
      <c r="D124" s="180"/>
      <c r="E124" s="181"/>
      <c r="F124" s="182"/>
      <c r="G124" s="183"/>
    </row>
    <row r="125" spans="1:7" s="22" customFormat="1" ht="16.5" thickBot="1" x14ac:dyDescent="0.25">
      <c r="A125" s="36" t="s">
        <v>202</v>
      </c>
      <c r="B125" s="199" t="s">
        <v>203</v>
      </c>
      <c r="C125" s="127">
        <f>SUM(C92,C108,C122)</f>
        <v>39064943</v>
      </c>
      <c r="D125" s="148">
        <f>E125-C125</f>
        <v>202756</v>
      </c>
      <c r="E125" s="96">
        <f>SUM(E92,E108,E122)</f>
        <v>39267699</v>
      </c>
      <c r="F125" s="129">
        <f>G125-E125</f>
        <v>2432547</v>
      </c>
      <c r="G125" s="127">
        <f>SUM(G92,G108,G122)</f>
        <v>41700246</v>
      </c>
    </row>
    <row r="126" spans="1:7" s="22" customFormat="1" ht="29.25" thickBot="1" x14ac:dyDescent="0.25">
      <c r="A126" s="36" t="s">
        <v>55</v>
      </c>
      <c r="B126" s="199" t="s">
        <v>204</v>
      </c>
      <c r="C126" s="38"/>
      <c r="D126" s="185"/>
      <c r="E126" s="186"/>
      <c r="F126" s="200"/>
      <c r="G126" s="201"/>
    </row>
    <row r="127" spans="1:7" s="45" customFormat="1" ht="15.75" x14ac:dyDescent="0.2">
      <c r="A127" s="39" t="s">
        <v>57</v>
      </c>
      <c r="B127" s="202" t="s">
        <v>205</v>
      </c>
      <c r="C127" s="48"/>
      <c r="D127" s="42"/>
      <c r="E127" s="43"/>
      <c r="F127" s="203"/>
      <c r="G127" s="204"/>
    </row>
    <row r="128" spans="1:7" s="22" customFormat="1" ht="30" x14ac:dyDescent="0.2">
      <c r="A128" s="39" t="s">
        <v>59</v>
      </c>
      <c r="B128" s="202" t="s">
        <v>206</v>
      </c>
      <c r="C128" s="48"/>
      <c r="D128" s="169"/>
      <c r="E128" s="170"/>
      <c r="F128" s="171"/>
      <c r="G128" s="175"/>
    </row>
    <row r="129" spans="1:13" s="22" customFormat="1" ht="16.5" thickBot="1" x14ac:dyDescent="0.25">
      <c r="A129" s="111" t="s">
        <v>61</v>
      </c>
      <c r="B129" s="205" t="s">
        <v>207</v>
      </c>
      <c r="C129" s="48"/>
      <c r="D129" s="180"/>
      <c r="E129" s="181"/>
      <c r="F129" s="182"/>
      <c r="G129" s="183"/>
    </row>
    <row r="130" spans="1:13" s="22" customFormat="1" ht="16.5" thickBot="1" x14ac:dyDescent="0.25">
      <c r="A130" s="36" t="s">
        <v>77</v>
      </c>
      <c r="B130" s="199" t="s">
        <v>208</v>
      </c>
      <c r="C130" s="38">
        <f>+C131+C132+C133+C134</f>
        <v>0</v>
      </c>
      <c r="D130" s="185"/>
      <c r="E130" s="186"/>
      <c r="F130" s="200"/>
      <c r="G130" s="201"/>
    </row>
    <row r="131" spans="1:13" s="22" customFormat="1" ht="15.75" x14ac:dyDescent="0.2">
      <c r="A131" s="39" t="s">
        <v>79</v>
      </c>
      <c r="B131" s="202" t="s">
        <v>209</v>
      </c>
      <c r="C131" s="48"/>
      <c r="D131" s="188"/>
      <c r="E131" s="189"/>
      <c r="F131" s="190"/>
      <c r="G131" s="191"/>
    </row>
    <row r="132" spans="1:13" s="22" customFormat="1" ht="15.75" x14ac:dyDescent="0.2">
      <c r="A132" s="39" t="s">
        <v>81</v>
      </c>
      <c r="B132" s="202" t="s">
        <v>210</v>
      </c>
      <c r="C132" s="48"/>
      <c r="D132" s="169"/>
      <c r="E132" s="170"/>
      <c r="F132" s="171"/>
      <c r="G132" s="175"/>
    </row>
    <row r="133" spans="1:13" s="22" customFormat="1" ht="15.75" x14ac:dyDescent="0.2">
      <c r="A133" s="39" t="s">
        <v>83</v>
      </c>
      <c r="B133" s="202" t="s">
        <v>211</v>
      </c>
      <c r="C133" s="48"/>
      <c r="D133" s="169"/>
      <c r="E133" s="170"/>
      <c r="F133" s="171"/>
      <c r="G133" s="175"/>
    </row>
    <row r="134" spans="1:13" s="45" customFormat="1" ht="16.5" thickBot="1" x14ac:dyDescent="0.25">
      <c r="A134" s="111" t="s">
        <v>85</v>
      </c>
      <c r="B134" s="205" t="s">
        <v>212</v>
      </c>
      <c r="C134" s="48"/>
      <c r="D134" s="57"/>
      <c r="E134" s="58"/>
      <c r="F134" s="206"/>
      <c r="G134" s="207"/>
    </row>
    <row r="135" spans="1:13" s="22" customFormat="1" ht="16.5" thickBot="1" x14ac:dyDescent="0.25">
      <c r="A135" s="36" t="s">
        <v>213</v>
      </c>
      <c r="B135" s="199" t="s">
        <v>214</v>
      </c>
      <c r="C135" s="77"/>
      <c r="D135" s="185"/>
      <c r="E135" s="186"/>
      <c r="F135" s="200"/>
      <c r="G135" s="201"/>
      <c r="M135" s="208"/>
    </row>
    <row r="136" spans="1:13" s="22" customFormat="1" ht="15.75" x14ac:dyDescent="0.2">
      <c r="A136" s="39" t="s">
        <v>91</v>
      </c>
      <c r="B136" s="202" t="s">
        <v>215</v>
      </c>
      <c r="C136" s="48"/>
      <c r="D136" s="188"/>
      <c r="E136" s="189"/>
      <c r="F136" s="190"/>
      <c r="G136" s="191"/>
    </row>
    <row r="137" spans="1:13" s="22" customFormat="1" ht="15.75" x14ac:dyDescent="0.2">
      <c r="A137" s="39" t="s">
        <v>93</v>
      </c>
      <c r="B137" s="202" t="s">
        <v>216</v>
      </c>
      <c r="C137" s="48"/>
      <c r="D137" s="169"/>
      <c r="E137" s="170"/>
      <c r="F137" s="171"/>
      <c r="G137" s="175"/>
    </row>
    <row r="138" spans="1:13" s="45" customFormat="1" ht="15.75" x14ac:dyDescent="0.2">
      <c r="A138" s="39" t="s">
        <v>95</v>
      </c>
      <c r="B138" s="202" t="s">
        <v>217</v>
      </c>
      <c r="C138" s="48"/>
      <c r="D138" s="64"/>
      <c r="E138" s="65"/>
      <c r="F138" s="209"/>
      <c r="G138" s="210"/>
    </row>
    <row r="139" spans="1:13" s="45" customFormat="1" ht="16.5" thickBot="1" x14ac:dyDescent="0.25">
      <c r="A139" s="111" t="s">
        <v>97</v>
      </c>
      <c r="B139" s="205" t="s">
        <v>218</v>
      </c>
      <c r="C139" s="48"/>
      <c r="D139" s="57"/>
      <c r="E139" s="58"/>
      <c r="F139" s="206"/>
      <c r="G139" s="207"/>
    </row>
    <row r="140" spans="1:13" s="45" customFormat="1" ht="16.5" thickBot="1" x14ac:dyDescent="0.25">
      <c r="A140" s="36" t="s">
        <v>99</v>
      </c>
      <c r="B140" s="199" t="s">
        <v>219</v>
      </c>
      <c r="C140" s="211">
        <f>+C141+C142+C143+C144</f>
        <v>0</v>
      </c>
      <c r="D140" s="212"/>
      <c r="E140" s="62"/>
      <c r="F140" s="213"/>
      <c r="G140" s="214"/>
    </row>
    <row r="141" spans="1:13" s="45" customFormat="1" ht="15.75" x14ac:dyDescent="0.2">
      <c r="A141" s="39" t="s">
        <v>101</v>
      </c>
      <c r="B141" s="202" t="s">
        <v>220</v>
      </c>
      <c r="C141" s="48"/>
      <c r="D141" s="42"/>
      <c r="E141" s="43"/>
      <c r="F141" s="203"/>
      <c r="G141" s="204"/>
    </row>
    <row r="142" spans="1:13" s="45" customFormat="1" ht="15.75" x14ac:dyDescent="0.2">
      <c r="A142" s="39" t="s">
        <v>103</v>
      </c>
      <c r="B142" s="202" t="s">
        <v>221</v>
      </c>
      <c r="C142" s="48"/>
      <c r="D142" s="64"/>
      <c r="E142" s="65"/>
      <c r="F142" s="209"/>
      <c r="G142" s="210"/>
    </row>
    <row r="143" spans="1:13" s="45" customFormat="1" ht="15.75" x14ac:dyDescent="0.2">
      <c r="A143" s="39" t="s">
        <v>105</v>
      </c>
      <c r="B143" s="202" t="s">
        <v>222</v>
      </c>
      <c r="C143" s="48"/>
      <c r="D143" s="64"/>
      <c r="E143" s="65"/>
      <c r="F143" s="209"/>
      <c r="G143" s="210"/>
    </row>
    <row r="144" spans="1:13" s="22" customFormat="1" ht="16.5" thickBot="1" x14ac:dyDescent="0.25">
      <c r="A144" s="39" t="s">
        <v>107</v>
      </c>
      <c r="B144" s="202" t="s">
        <v>223</v>
      </c>
      <c r="C144" s="48"/>
      <c r="D144" s="180"/>
      <c r="E144" s="181"/>
      <c r="F144" s="182"/>
      <c r="G144" s="183"/>
    </row>
    <row r="145" spans="1:7" s="22" customFormat="1" ht="16.5" thickBot="1" x14ac:dyDescent="0.25">
      <c r="A145" s="36" t="s">
        <v>109</v>
      </c>
      <c r="B145" s="199" t="s">
        <v>224</v>
      </c>
      <c r="C145" s="215">
        <f>+C126+C130+C135+C140</f>
        <v>0</v>
      </c>
      <c r="D145" s="185"/>
      <c r="E145" s="186"/>
      <c r="F145" s="200"/>
      <c r="G145" s="201"/>
    </row>
    <row r="146" spans="1:7" s="22" customFormat="1" ht="16.5" thickBot="1" x14ac:dyDescent="0.25">
      <c r="A146" s="216" t="s">
        <v>225</v>
      </c>
      <c r="B146" s="217" t="s">
        <v>226</v>
      </c>
      <c r="C146" s="218">
        <f>+C125+C145</f>
        <v>39064943</v>
      </c>
      <c r="D146" s="148">
        <f>E146-C146</f>
        <v>202756</v>
      </c>
      <c r="E146" s="219">
        <f>+E125+E145</f>
        <v>39267699</v>
      </c>
      <c r="F146" s="129">
        <f>G146-E146</f>
        <v>2432547</v>
      </c>
      <c r="G146" s="218">
        <f>+G125+G145</f>
        <v>41700246</v>
      </c>
    </row>
    <row r="147" spans="1:7" s="22" customFormat="1" ht="16.5" thickBot="1" x14ac:dyDescent="0.25">
      <c r="A147" s="220"/>
      <c r="B147" s="221"/>
      <c r="C147" s="222"/>
      <c r="D147" s="223"/>
      <c r="E147" s="223"/>
      <c r="F147" s="223"/>
      <c r="G147" s="223"/>
    </row>
    <row r="148" spans="1:7" s="22" customFormat="1" ht="21" customHeight="1" thickBot="1" x14ac:dyDescent="0.25">
      <c r="A148" s="224" t="s">
        <v>227</v>
      </c>
      <c r="B148" s="225"/>
      <c r="C148" s="226">
        <v>11</v>
      </c>
      <c r="D148" s="185">
        <v>11</v>
      </c>
      <c r="E148" s="227">
        <v>11</v>
      </c>
      <c r="F148" s="223">
        <v>11</v>
      </c>
      <c r="G148" s="228">
        <v>11</v>
      </c>
    </row>
    <row r="149" spans="1:7" s="22" customFormat="1" ht="21" customHeight="1" thickBot="1" x14ac:dyDescent="0.25">
      <c r="A149" s="224" t="s">
        <v>228</v>
      </c>
      <c r="B149" s="225"/>
      <c r="C149" s="226"/>
      <c r="D149" s="185"/>
      <c r="E149" s="227"/>
      <c r="F149" s="223"/>
      <c r="G149" s="229"/>
    </row>
    <row r="150" spans="1:7" s="22" customFormat="1" ht="15.75" x14ac:dyDescent="0.2">
      <c r="A150" s="220"/>
      <c r="B150" s="230"/>
      <c r="C150" s="231"/>
    </row>
    <row r="151" spans="1:7" s="22" customFormat="1" ht="16.5" customHeight="1" x14ac:dyDescent="0.2">
      <c r="A151" s="220"/>
      <c r="B151" s="230"/>
      <c r="C151" s="232"/>
    </row>
  </sheetData>
  <sheetProtection formatCells="0"/>
  <mergeCells count="1">
    <mergeCell ref="F4:G4"/>
  </mergeCells>
  <phoneticPr fontId="0" type="noConversion"/>
  <printOptions horizontalCentered="1"/>
  <pageMargins left="0" right="0" top="0.98425196850393704" bottom="0.98425196850393704" header="0.78740157480314965" footer="0.78740157480314965"/>
  <pageSetup paperSize="9" scale="56" orientation="portrait" verticalDpi="300" r:id="rId1"/>
  <headerFooter alignWithMargins="0">
    <oddHeader>&amp;R&amp;"Times New Roman CE,Félkövér dőlt"6.1. sz. melléklet</oddHeader>
  </headerFooter>
  <rowBreaks count="3" manualBreakCount="3">
    <brk id="52" max="16383" man="1"/>
    <brk id="88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6.1.sz.mell.</vt:lpstr>
      <vt:lpstr>'6.1.sz.mell.'!Nyomtatási_cím</vt:lpstr>
      <vt:lpstr>'6.1.sz.mell.'!Nyomtatási_terület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2017-10-06T09:29:25Z</cp:lastPrinted>
  <dcterms:created xsi:type="dcterms:W3CDTF">2014-02-13T10:33:01Z</dcterms:created>
  <dcterms:modified xsi:type="dcterms:W3CDTF">2017-10-06T09:29:32Z</dcterms:modified>
</cp:coreProperties>
</file>