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szmell.bevételek" sheetId="1" r:id="rId1"/>
    <sheet name="2.sz.állami támogatás" sheetId="2" state="hidden" r:id="rId2"/>
    <sheet name="2szmell.kiadási főtábla " sheetId="3" r:id="rId3"/>
    <sheet name="3szmell.felhalm. kiadások" sheetId="4" r:id="rId4"/>
    <sheet name="4szmell.segélyek" sheetId="5" r:id="rId5"/>
    <sheet name="5pe átadás" sheetId="6" r:id="rId6"/>
    <sheet name="6 mell mérleg" sheetId="7" r:id="rId7"/>
    <sheet name="7 ütemterv" sheetId="8" r:id="rId8"/>
    <sheet name="9 saját bevételek " sheetId="9" state="hidden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'1szmell.bevételek'!$3:$4</definedName>
    <definedName name="_xlnm.Print_Titles" localSheetId="1">'2.sz.állami támogatás'!$1:$18</definedName>
    <definedName name="_xlnm.Print_Titles" localSheetId="2">'2szmell.kiadási főtábla '!$3:$4</definedName>
    <definedName name="_xlnm.Print_Titles" localSheetId="3">'3szmell.felhalm. kiadások'!$3:$7</definedName>
    <definedName name="_xlnm.Print_Titles" localSheetId="4">'4szmell.segélyek'!$6:$7</definedName>
    <definedName name="_xlnm.Print_Titles" localSheetId="5">'5pe átadás'!$6:$7</definedName>
    <definedName name="_xlnm.Print_Area" localSheetId="0">'1szmell.bevételek'!$A$1:$N$691</definedName>
    <definedName name="_xlnm.Print_Area" localSheetId="1">'2.sz.állami támogatás'!$D$1:$M$68</definedName>
    <definedName name="_xlnm.Print_Area" localSheetId="2">'2szmell.kiadási főtábla '!$A$1:$N$836</definedName>
    <definedName name="_xlnm.Print_Area" localSheetId="3">'3szmell.felhalm. kiadások'!$A$1:$N$267</definedName>
    <definedName name="_xlnm.Print_Area" localSheetId="4">'4szmell.segélyek'!$A$1:$N$44</definedName>
    <definedName name="_xlnm.Print_Area" localSheetId="7">'7 ütemterv'!$A$1:$P$46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<sst xmlns="http://schemas.openxmlformats.org/spreadsheetml/2006/main" count="1616" uniqueCount="552">
  <si>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</si>
  <si>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</si>
  <si>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</si>
  <si>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</si>
  <si>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</si>
  <si>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</si>
  <si>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</si>
  <si>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</si>
  <si>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</si>
  <si>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Képviselő-testület</t>
  </si>
  <si>
    <t>Működési bevételek</t>
  </si>
  <si>
    <t>Magánszemélyek kommunális adója</t>
  </si>
  <si>
    <t>Iparűzési adó</t>
  </si>
  <si>
    <t>Telekadó</t>
  </si>
  <si>
    <t>Idegenforgalmi adó</t>
  </si>
  <si>
    <t>Ebből</t>
  </si>
  <si>
    <t>Földbérleti díj</t>
  </si>
  <si>
    <t>Ebből:</t>
  </si>
  <si>
    <t>Mozgáskorlátozottak támogatása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</si>
  <si>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</si>
  <si>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</si>
  <si>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</si>
  <si>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</si>
  <si>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</si>
  <si>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Mezőőri támogatás</t>
  </si>
  <si>
    <t>Gondozási Központ áthúzódó feladatai</t>
  </si>
  <si>
    <t>Zákányszéki Általános Iskola és Alapfokú Művészetoktatási Intézmény</t>
  </si>
  <si>
    <t>ÁFA bevétel</t>
  </si>
  <si>
    <t>Zákányszéki Művelődési Ház és Könyvtár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</si>
  <si>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</si>
  <si>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</si>
  <si>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</si>
  <si>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</si>
  <si>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</si>
  <si>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</si>
  <si>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</si>
  <si>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</si>
  <si>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</si>
  <si>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</si>
  <si>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</si>
  <si>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</si>
  <si>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</si>
  <si>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</si>
  <si>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</si>
  <si>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</si>
  <si>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</si>
  <si>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</si>
  <si>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</si>
  <si>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</si>
  <si>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</si>
  <si>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</si>
  <si>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</si>
  <si>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</si>
  <si>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</si>
  <si>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</si>
  <si>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</si>
  <si>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Közművelődési érdekeltségnövelő pályázati önerő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</si>
  <si>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</si>
  <si>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</si>
  <si>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</si>
  <si>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</si>
  <si>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</si>
  <si>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</si>
  <si>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</si>
  <si>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</si>
  <si>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</si>
  <si>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</si>
  <si>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</si>
  <si>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</si>
  <si>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>Adó, illeték kiszabása, beszedése, adóellenőrzés</t>
  </si>
  <si>
    <t>Közutak üzemeltetése,fenntartása</t>
  </si>
  <si>
    <t>Útkarbantartás (kül- és belterületi utak)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</si>
  <si>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</si>
  <si>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</si>
  <si>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</si>
  <si>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</si>
  <si>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</si>
  <si>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Állandó főzőhely kialakítása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</si>
  <si>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</si>
  <si>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</si>
  <si>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</si>
  <si>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</si>
  <si>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</si>
  <si>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</si>
  <si>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</si>
  <si>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E bből</t>
  </si>
  <si>
    <t>Zákányszéki  Művelődési Ház és Könyvtár</t>
  </si>
  <si>
    <t>Felhalmozási kiadások  összesen:</t>
  </si>
  <si>
    <t>7.sz. melléklet</t>
  </si>
  <si>
    <t>Egészségkárosodottak rendszeres szociális segély</t>
  </si>
  <si>
    <t>Időskorúak járadéka</t>
  </si>
  <si>
    <t>Munkanélküliek jövedelempótló tám.a</t>
  </si>
  <si>
    <t>Egyéb lakásfenntartási támogatás</t>
  </si>
  <si>
    <t>Normatív ápolási díj</t>
  </si>
  <si>
    <t>Rendkívüli gyermekvédelmi támogatás</t>
  </si>
  <si>
    <t>Egyéb rászorultságtól függő ellátások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</si>
  <si>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</si>
  <si>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</si>
  <si>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</si>
  <si>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</si>
  <si>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</si>
  <si>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</si>
  <si>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</si>
  <si>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Helyi non-profit szervezetek támogatása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</si>
  <si>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</si>
  <si>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</si>
  <si>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</si>
  <si>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</si>
  <si>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</si>
  <si>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</si>
  <si>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</si>
  <si>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</si>
  <si>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</si>
  <si>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</si>
  <si>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</si>
  <si>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</si>
  <si>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</si>
  <si>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</si>
  <si>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6./ Felhalmozási célú pénzforgalmi kiadások összesen (1+...+4)</t>
  </si>
  <si>
    <t>2013.évi terv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</si>
  <si>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</si>
  <si>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Riasztó berendezés kiépítése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</si>
  <si>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</si>
  <si>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</si>
  <si>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</si>
  <si>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</si>
  <si>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</si>
  <si>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</si>
  <si>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>Színpadi világítás felújítása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</si>
  <si>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</si>
  <si>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</si>
  <si>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</si>
  <si>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</si>
  <si>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</si>
  <si>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</si>
  <si>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</si>
  <si>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</si>
  <si>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</si>
  <si>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</si>
  <si>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</si>
  <si>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</si>
  <si>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</si>
  <si>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</si>
  <si>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</si>
  <si>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</si>
  <si>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</si>
  <si>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</si>
  <si>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</si>
  <si>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Sportlétesítmények működtetése, fejlesztése (sportcsarnok)</t>
  </si>
  <si>
    <t>Működési célú hitelfelvétel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</si>
  <si>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</si>
  <si>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</si>
  <si>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</si>
  <si>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</si>
  <si>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</si>
  <si>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</si>
  <si>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</si>
  <si>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</si>
  <si>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</si>
  <si>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</si>
  <si>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</si>
  <si>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</si>
  <si>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Foglalkoztatást helyettesítő támogatás</t>
  </si>
  <si>
    <t xml:space="preserve"> Rendszeres szociális segély  37/B1.b</t>
  </si>
  <si>
    <t>Zákányszék Község  Önkormányzata</t>
  </si>
  <si>
    <t>Felhalmozási célú pénzeszköz átadás</t>
  </si>
  <si>
    <t>Intézmény finanszírozás</t>
  </si>
  <si>
    <t>Iskola finanszírozása</t>
  </si>
  <si>
    <t>Felhalmozási és tókejellegű bevételek</t>
  </si>
  <si>
    <t>Tárgyi eszköz, immateriális javak értékesítése</t>
  </si>
  <si>
    <t>Tanya 883.sz. ingatlan értékesítés</t>
  </si>
  <si>
    <t>Reál támogatása diákoknak</t>
  </si>
  <si>
    <t>Felhalmozási célú véglelges pénzeszköz átadás</t>
  </si>
  <si>
    <t>Pályázati alap</t>
  </si>
  <si>
    <t>Működési célú hitel visszafizetés</t>
  </si>
  <si>
    <t>HUSRB/0901/111005.önerő ( kerékpárút)</t>
  </si>
  <si>
    <t>Felhalmozási célú céltartalék</t>
  </si>
  <si>
    <t xml:space="preserve">  7./ Működési célú hitel visszafizetés</t>
  </si>
  <si>
    <t xml:space="preserve">  8./ Céltartalék</t>
  </si>
  <si>
    <t>Belügyminisztérium "Önkormányzati felzárkóztatási támogatás" traktor vásárlásra</t>
  </si>
  <si>
    <t>Felhalmozási célú Központosított előirányzatok</t>
  </si>
  <si>
    <t>Egyszeri gyermekvédelmi támogatás</t>
  </si>
  <si>
    <t>GDF SUEZ Zrt Vasút utcai park felújítás támogatása</t>
  </si>
  <si>
    <t>Ökoturisztikai látógatóközpont önerőre</t>
  </si>
  <si>
    <t>Felhalmozási célú hitel visszafizetés</t>
  </si>
  <si>
    <t>Gépjárműadó 40%-a</t>
  </si>
  <si>
    <t>Jogcím</t>
  </si>
  <si>
    <t>I.1.a) Önkormányzati hivatal működésének támogatása</t>
  </si>
  <si>
    <t>I. ÁLTALÁNOS FELADATOK TÁMOGATÁSA ÖSSZESEN</t>
  </si>
  <si>
    <t>III.2. Hozzájárulás a pénzbeli szociális ellátásokhoz</t>
  </si>
  <si>
    <t>IV. A TELEPÜLÉSI ÖNKORMÁNYZATOK KULTURÁLIS FELADATAINAK TÁMOGATÁSA ÖSSZESEN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</si>
  <si>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</si>
  <si>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</si>
  <si>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</si>
  <si>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</si>
  <si>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</si>
  <si>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</si>
  <si>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</si>
  <si>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Községgazdálkodás máshová nem sorolható szolgáltatások (mezőőr)</t>
  </si>
  <si>
    <t>Óvodai nevelés</t>
  </si>
  <si>
    <t>Élelem</t>
  </si>
  <si>
    <t>Bölcsödei ellátás</t>
  </si>
  <si>
    <t>Zákányszéki Polgármesteri Hivatal összesen</t>
  </si>
  <si>
    <t>Könyvtári állomány gyarapítása, nyilvántartása</t>
  </si>
  <si>
    <t>Dologi kiadások (hitelkamat)</t>
  </si>
  <si>
    <t xml:space="preserve"> Kegyeleti Kft Hódmezővásárhelynek</t>
  </si>
  <si>
    <t>2 db számítógép és szoftver beszerzés a Teleházba</t>
  </si>
  <si>
    <t>Balettpadló vásárlása mobil színpadra</t>
  </si>
  <si>
    <t>Ótemető  utcai és Lengyel téri park felújítás (pályázati önerő)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</si>
  <si>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</si>
  <si>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</si>
  <si>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</si>
  <si>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</si>
  <si>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</si>
  <si>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</si>
  <si>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Közhatalmi bevételek</t>
  </si>
  <si>
    <t>Mutató</t>
  </si>
  <si>
    <t>fő</t>
  </si>
  <si>
    <t>I.1.b) Település-üzemeltetéshez kapcsolódó feladatellátás támogatása összesen</t>
  </si>
  <si>
    <t>I.1.ba) A zöldterület gazdálkodással kapcsolatos feladatok támogatása</t>
  </si>
  <si>
    <t>I.1.bb) A közvilágítás fenntartásának támogatása</t>
  </si>
  <si>
    <t>I.1.bd) A közutak fenntartásának támogatása</t>
  </si>
  <si>
    <t>I.1.c) Egyéb  önkormányzati feladatok támogatása</t>
  </si>
  <si>
    <t>II.1. (1) 1 Óvodapedagógusok bértámogatása  8 hóra</t>
  </si>
  <si>
    <t>II.1.(2) 1 Óvodapedagógusokat segítők bértámogatása 8 hóra</t>
  </si>
  <si>
    <t>II.1. (1) 2 Óvodapedagógusok bértámogatása  4 hóra</t>
  </si>
  <si>
    <t>II.1.(2) 2 Óvodapedagógusokat segítők bértámogatása 4 hóra</t>
  </si>
  <si>
    <t>II.1. (3) 2 Óvodapedagógusok bértámogatása, pótlólagos összeg 4 hóra</t>
  </si>
  <si>
    <t>II.1.Óvodapedagógusok és segítőik bértámogatása összesen</t>
  </si>
  <si>
    <t>II.2.(1)1 Óvodaműködtetési támogatás 8 hóra, gyermekek nevelése a napi 8 órát nem éri el</t>
  </si>
  <si>
    <t>II.2.(8)1 Óvodaműködtetési támogatás 8 hóra, gyermekek nevelése a napi 8 órát eléri vagy meghaladja</t>
  </si>
  <si>
    <t>II.2.(1)2 Óvodaműködtetési támogatás 4 hóra, gyermekek nevelése a napi 8 órát nem éri el</t>
  </si>
  <si>
    <t>II.2.(8)2 Óvodaműködtetési támogatás 4 hóra, gyermekek nevelése a napi 8 órát eléri vagy meghaladja</t>
  </si>
  <si>
    <t>II.2.Óvodaműködtetési támogatás összesen</t>
  </si>
  <si>
    <t>III.3.ja (1) Bölcsődei ellátás - nem fogyatékos, nem hátrányos helyzetű gyermek</t>
  </si>
  <si>
    <t>III.3.ja (2) Bölcsődei ellátás - nem fogyatékos,  hátrányos helyzetű gyermek</t>
  </si>
  <si>
    <t>III.5.a) Gyermekétkeztetés bértámogatása, az elismert dolgozók száma alapján</t>
  </si>
  <si>
    <t>III.5.b) Gyermekétkeztetés üzemeltetési támogatása</t>
  </si>
  <si>
    <t xml:space="preserve">IV.1.d)  Könyvtári, közművelődési és múzeumi feladatok támogatása </t>
  </si>
  <si>
    <t>Állami támogatások összesen</t>
  </si>
  <si>
    <t>Működési célú támogatások államháztartáson belülről</t>
  </si>
  <si>
    <t xml:space="preserve">Önkormányzatok működési támogatásai 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</si>
  <si>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</si>
  <si>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</si>
  <si>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</si>
  <si>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Tulajdonosi bevételek (bérleti dij)</t>
  </si>
  <si>
    <t xml:space="preserve">Szolgáltatások ellenértéke </t>
  </si>
  <si>
    <t>Kiszámlázott általános forgalmi adó</t>
  </si>
  <si>
    <t xml:space="preserve">Közvetített szolgáltatások értéke </t>
  </si>
  <si>
    <t>Áru- és készletértékesítés ellenértéke</t>
  </si>
  <si>
    <t xml:space="preserve">Kamatbevételek </t>
  </si>
  <si>
    <t>Gyermekétkeztetés (bölcsődés, óvodás, iskolás)</t>
  </si>
  <si>
    <t>Ellátási díjak</t>
  </si>
  <si>
    <t>Egyéb vendéglátás (alkalmazott, egyéb vendég)</t>
  </si>
  <si>
    <t>Finanszírozási bevételek</t>
  </si>
  <si>
    <t>Központi, irányítószervi támogatás</t>
  </si>
  <si>
    <t>Egyéb működési célú támogatások bevétlei államháztartáson belülről</t>
  </si>
  <si>
    <t>Felhalmozási költségvetés</t>
  </si>
  <si>
    <t>Hitel és kölcsönfelvétel ÁH-n kívülről</t>
  </si>
  <si>
    <t>Ellátottak pénzbeli juttatásai</t>
  </si>
  <si>
    <t>Egyéb működési célú kiadások</t>
  </si>
  <si>
    <t>Egyéb működési célú támogatások államháztartáson belülre</t>
  </si>
  <si>
    <t xml:space="preserve">Egyéb működési célú támogatások államháztartáson kívülre </t>
  </si>
  <si>
    <t>Finanszírozási kiadások</t>
  </si>
  <si>
    <t>Központi, irányítószervi támogatás folyósítása</t>
  </si>
  <si>
    <t>Egyéb felhalmozási célú kiadások</t>
  </si>
  <si>
    <t>Hitel és kölcsöntörlesztés ÁH-n kívülre</t>
  </si>
  <si>
    <t xml:space="preserve"> Községgazdálkodás máshová nem sorolható szolgáltatások  ( mezőőr, állatfelv. Egyéb községgazdálkodási feladatok)</t>
  </si>
  <si>
    <t>Községgazdálkodás máshová nem sorolható szolgáltatások ( takarítók))</t>
  </si>
  <si>
    <t xml:space="preserve"> Rendszeres szociális segély </t>
  </si>
  <si>
    <t>Homokháti Kistérség Többcélú Társulásnak                      (szociális feladat ellátásra, központi orvosi ügyeletre)</t>
  </si>
  <si>
    <t>Kegyeleti Kft-nek temető fenntartásra</t>
  </si>
  <si>
    <t>Zákányszéki Otthonokért Egyesületnek Kis Újság készítésre</t>
  </si>
  <si>
    <t>Rendőri szolgálati lakás felújítása</t>
  </si>
  <si>
    <t>Szegfű János u. 9. sz. alatti ingatlan  felújítása</t>
  </si>
  <si>
    <t>Ótemető  utcai és Lengyel téri park felújítás önerőre felvett hiteltörlesztés</t>
  </si>
  <si>
    <t xml:space="preserve">      Polgármesteri Hivatal finanszírozása</t>
  </si>
  <si>
    <t xml:space="preserve">     Óvoda finanszírozása</t>
  </si>
  <si>
    <t xml:space="preserve">    Művelődési Ház finanszírozása</t>
  </si>
  <si>
    <t>ssz.</t>
  </si>
  <si>
    <t>Ellátottak pénzbeli juttatásai összesen:</t>
  </si>
  <si>
    <t xml:space="preserve">  1./ Önkormányzatok működési támogatása</t>
  </si>
  <si>
    <t xml:space="preserve">  2./ Egyéb működési célú támogatások bevételei államháztartáson belülről</t>
  </si>
  <si>
    <t xml:space="preserve">  3./ Közhatalmi bevételek</t>
  </si>
  <si>
    <t xml:space="preserve">  4./ Működési bevételek</t>
  </si>
  <si>
    <t xml:space="preserve">  1./ Beruházások</t>
  </si>
  <si>
    <t xml:space="preserve">  2./ Felújítások</t>
  </si>
  <si>
    <t>Működési célú visszatérítendő támogatások, kölcsönök visszatérülése államháztartáson belülről</t>
  </si>
  <si>
    <t>Ebből:Könyvtári érdekeltségnövelő támogatás</t>
  </si>
  <si>
    <t xml:space="preserve">       Közművelődési érdekeltségnövelő támogatás</t>
  </si>
  <si>
    <t xml:space="preserve">        Üdülőhelyi feladatok</t>
  </si>
  <si>
    <t xml:space="preserve">         Kületületi utak fenntartási támogatása</t>
  </si>
  <si>
    <t>Helyi önkormányzatok kiegészítő támogatása</t>
  </si>
  <si>
    <t>Helyi önkormányzatok működésének általános támogatása</t>
  </si>
  <si>
    <t>Ebből Hitelkonszolidáció</t>
  </si>
  <si>
    <t>Felhalmozási bevételek</t>
  </si>
  <si>
    <t>Maradvány igénybevétele</t>
  </si>
  <si>
    <t>Közutak üzemeltetése, fenntartása</t>
  </si>
  <si>
    <t>Kerékpárút EU támogatása</t>
  </si>
  <si>
    <t>Országgyűlési, önkorműnyzati és európai parlamenti képviselőválasztásokhoz kapcsolódó tevékenységek</t>
  </si>
  <si>
    <t>V.3.Üdülőhelyi feladatok</t>
  </si>
  <si>
    <t>V.4. Külterületi utak fenntartás támogatása</t>
  </si>
  <si>
    <t>VI. Helyi önkormányzatok kiegészítő támogatása</t>
  </si>
  <si>
    <t>VI. 1. Hitelkonszolidáció</t>
  </si>
  <si>
    <t>Eredeti</t>
  </si>
  <si>
    <t>Működési célú visszatérítendő támogatások, kölcsönök nyújtása államháztartáson kivülre</t>
  </si>
  <si>
    <t>Tartalék</t>
  </si>
  <si>
    <t xml:space="preserve"> Lakóingatlan bérbeadása, üzemeltetése (bérlakások)</t>
  </si>
  <si>
    <t>Egyéb felhalmozási célú támogatások államháztartáson kivülre</t>
  </si>
  <si>
    <t>KEOP-1.1.1/B/10-11-2013-0006.sz. Települési szilárdhulladék gazdálkodási rendszerek továbbfejlesztése című pályázati önerő</t>
  </si>
  <si>
    <t>"Óvodai, iskolai, és utánpótlási sport infrastruktúr feljesztése" pályázati önerő</t>
  </si>
  <si>
    <t>Kerékpárút</t>
  </si>
  <si>
    <t>Ezerarcú Természetvédelmi és Turisztikai Egyesületnek</t>
  </si>
  <si>
    <t>Egyéb működési célú támogatások, kölcsönök</t>
  </si>
  <si>
    <t>Összesen</t>
  </si>
  <si>
    <t>1./ Felhalmozási bevételek</t>
  </si>
  <si>
    <t xml:space="preserve">        Ebből tartalék</t>
  </si>
  <si>
    <t>Saját bevételek</t>
  </si>
  <si>
    <t>Ezer Ft-ban</t>
  </si>
  <si>
    <t>Helyi adóból származó bevételek</t>
  </si>
  <si>
    <t>Önkormányzati vagyon értékesítéséből származó bevétel   (orvosi rendelő értékesítése)</t>
  </si>
  <si>
    <t>Bírság, pótlék és díjbevétel</t>
  </si>
  <si>
    <t>Saját bevételek összesen</t>
  </si>
  <si>
    <t>Saját bevételek 50%-a</t>
  </si>
  <si>
    <t>Saját bevételek 20%-a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</si>
  <si>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</si>
  <si>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</si>
  <si>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</si>
  <si>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</si>
  <si>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</si>
  <si>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</si>
  <si>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</si>
  <si>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</si>
  <si>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</si>
  <si>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</si>
  <si>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</si>
  <si>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</si>
  <si>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</si>
  <si>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2./ Önkormányzatok működési támogatása</t>
  </si>
  <si>
    <t>7./ Felhalmozási hitelfevétel</t>
  </si>
  <si>
    <t>8./ Műk.visszatérítendő támogatások, kölcsönök</t>
  </si>
  <si>
    <t>9./Műk. Maradvány igénybevétele</t>
  </si>
  <si>
    <t>13./ Felhalmozási célú központi irányítószervi támogatás</t>
  </si>
  <si>
    <t>4./ Ellátottak pénzbeli juttatásai</t>
  </si>
  <si>
    <t>5./ Egyéb működési célú kiadások</t>
  </si>
  <si>
    <t xml:space="preserve">      Bérkompenzáció</t>
  </si>
  <si>
    <t xml:space="preserve">     E-útdij miatti adókiesés kompenzációja</t>
  </si>
  <si>
    <t>Ó-temető és Lengyel téri park felújítás EU támogatása</t>
  </si>
  <si>
    <t>Citera és néptánc tábor támogatása</t>
  </si>
  <si>
    <t>Szennyvvíz csatorna terv díj Mély- és Magasépítő Kft-nek</t>
  </si>
  <si>
    <t>Energetikai felújítás KEOP pályázati önerő</t>
  </si>
  <si>
    <t xml:space="preserve">           Átmeneti ivóvíz ellátás támogatása</t>
  </si>
  <si>
    <t xml:space="preserve">           2014.évi szociális tűzifa vásárlás támogatása</t>
  </si>
  <si>
    <t xml:space="preserve">          Magyarország szeretlek pályázati támogatás</t>
  </si>
  <si>
    <t xml:space="preserve">           Szociális és gyermekvédelmi ágazati pótlék</t>
  </si>
  <si>
    <t>Felhalmozási célú önkormányzati támogatások</t>
  </si>
  <si>
    <t>Egyéb felhalmozási célú támogatások bevételei államháztartáson belülről</t>
  </si>
  <si>
    <t>Hitelkonszolidáció</t>
  </si>
  <si>
    <t>Emberi Erőforrások Minisztériumától ÓFB-14-019, Óvodai férőhely bővítése pályázat támogatása</t>
  </si>
  <si>
    <t>Működési célú átvett pénzeszköz államhátartáson kívülről</t>
  </si>
  <si>
    <t>Magányszemélyek falunapi és falukarácsonyi támogatása</t>
  </si>
  <si>
    <t>Citroen jármű értékesítése</t>
  </si>
  <si>
    <t>Szja 1% kiutalása NAV által</t>
  </si>
  <si>
    <t>Felhalmozási célra átvett pénzeszköz államháztartáson kívülről</t>
  </si>
  <si>
    <t>Egyéb működési célú átvett pénzeszközök államháztartáson kívülről</t>
  </si>
  <si>
    <t>Pillér Tksz Parasztkórus támogatása</t>
  </si>
  <si>
    <t>V.5.Bérkompenzáció</t>
  </si>
  <si>
    <t>V.6.E-útdij miatti adókiesés kompenzációja</t>
  </si>
  <si>
    <t>VI.5.Magyarország szeretlek pályázati támogatás</t>
  </si>
  <si>
    <t>Petőfi utcai 277/18 hrsz.tároló épület elektromos lekötés</t>
  </si>
  <si>
    <t>Erdei pihenőnél 09/4.sz ház bontása</t>
  </si>
  <si>
    <t xml:space="preserve">Zákányszéki 0197/2 hrsz. ingatlan vásárlás </t>
  </si>
  <si>
    <t>Dózsa Gy.utcai járda építés</t>
  </si>
  <si>
    <t>Tűzifa vásárlás (2013.évi 376eFt)</t>
  </si>
  <si>
    <t>Rendkívüli gyermekvédelmi támogatás Erzsébet utalványként</t>
  </si>
  <si>
    <t>3./ Működési célú visszatérítendő támogatások, kölcsönök visszatérülése államháztartáson belülről</t>
  </si>
  <si>
    <t>2./ Felhalmozási célra átvett pénzeszköz államháztartáson kívülről</t>
  </si>
  <si>
    <t xml:space="preserve"> 6./ Működési célú tárgy évi bevétel összesen </t>
  </si>
  <si>
    <t xml:space="preserve"> 7./ Működési célú pénzmaradvány igénybevétele</t>
  </si>
  <si>
    <t>8./ Központi, irányítószervi támogatás</t>
  </si>
  <si>
    <t xml:space="preserve"> 9./Működési célú bevételek mindösszesen </t>
  </si>
  <si>
    <t xml:space="preserve"> 5 ./ Felhalmozási célú tárgyévi bevétel összesen </t>
  </si>
  <si>
    <t>14./ Felhalmozási célú önkormányzati támogatások</t>
  </si>
  <si>
    <t>15./ Egyéb felhalmozási célú  támogatások bevételei államháztartáson belülről</t>
  </si>
  <si>
    <t>16./ Egyéb működési célú  átvett pénzeszközök államháztartáson kivülről</t>
  </si>
  <si>
    <t>2015. évi  bevételi előirányzatok összesen</t>
  </si>
  <si>
    <t>2015.évi terv</t>
  </si>
  <si>
    <t>2015. évi kiadási előirányzatok összesen</t>
  </si>
  <si>
    <t>2015. évi terv</t>
  </si>
  <si>
    <t>Zákányszék Község Önkormányzata és költségvetési szervei működési és fejlesztési célú bevételeinek és kiadásainak mérlege 2015-ben</t>
  </si>
  <si>
    <t xml:space="preserve"> Lakos 2014.jan.1.</t>
  </si>
  <si>
    <t>I.1.bc) A köztemető fenntartással kapcsolatos feladatok támogatása</t>
  </si>
  <si>
    <t>I.1.d) Lakott külterülettel kapcsolatos feladatok támogatása</t>
  </si>
  <si>
    <t>II.5.(1) Pedagógus II.kategóriába sorolt óvodapedagógusok kiegészítő támogatása</t>
  </si>
  <si>
    <t>III.2. A települési önkormányzat szociális feladatainak egyéb támogatása</t>
  </si>
  <si>
    <t>III. A TELEPÜLÉSI ÖNKORMÁNYZATOK SZOCIÁLIS, GYERMEKJÓLÉTI  ÉS GYERMEKÉTKEZTETÉSI FELADATAINAK TÁMOGATÁSA ÖSSZESEN</t>
  </si>
  <si>
    <t>II. KÖZNEVELÉSI FELADATOK ÖSSZESEN</t>
  </si>
  <si>
    <t>III.1. Pénzbeli szociális ellátások kiegészítése</t>
  </si>
  <si>
    <t>VI.4.2015.évi szociális tűzifa vásárlás támogatása</t>
  </si>
  <si>
    <t>Egyéb működési bevételek</t>
  </si>
  <si>
    <t>Egyéb működési  bevételek</t>
  </si>
  <si>
    <t>Szolgáltatások ellenértéke</t>
  </si>
  <si>
    <t xml:space="preserve">Közalkalmazottak álláshelye </t>
  </si>
  <si>
    <t>rendezvények</t>
  </si>
  <si>
    <t>Rászorultaknak élelmiszer csomag</t>
  </si>
  <si>
    <t>Homokháti Önkormányzatok Kistérségi Területfejlesztési Közhasznú Egyesületi tagdíj</t>
  </si>
  <si>
    <t>Homokháti Kistérség Belső Ellenőrzési Társulásnak                      (belső ellenőrzési feladat ellátásra)</t>
  </si>
  <si>
    <t>Dél-alföldi Hulladékgazdálkodási társulásnak KEOP-1.1.1/C/13-2013-0004 pályázati önerő</t>
  </si>
  <si>
    <t>Hitel és kölcsöntörlesztés ÁH-n kívülre                                                     (park 340eFt,    kerékpárút 2 396 eFt)</t>
  </si>
  <si>
    <t>Tervek készíttetése</t>
  </si>
  <si>
    <t>Védőnői szolgálat nyílászárók cseréje és akadálymentesítés</t>
  </si>
  <si>
    <t>Házasságkötő terem felújítása</t>
  </si>
  <si>
    <t>Kerékpárút hitel törlesztés</t>
  </si>
  <si>
    <t>Helyi lakásfenntartási támogatás</t>
  </si>
  <si>
    <t>Önkormányzati segély</t>
  </si>
  <si>
    <t>Települési támogatás</t>
  </si>
  <si>
    <t>Zákányszék Község Önkormányzata általános működésének 2015. évi támogatása</t>
  </si>
  <si>
    <t>Egyéb közhatalmi bevételek (adóbírság, adópótlék)</t>
  </si>
  <si>
    <t>Lakóingatlan bérbeadása, üzemeltetése (bérlakások)</t>
  </si>
  <si>
    <t>Egyéb működési célú támogatások bevételei államháztartáson belülről</t>
  </si>
  <si>
    <t>Egyéb közhatalmi bevételek (igazgatási, szolg. díj, adóbírság, adópótlék)</t>
  </si>
  <si>
    <t>Egyéb közhatalmi bevételek (igazgatási, szolg díj, adóbírság, adópótlék)</t>
  </si>
  <si>
    <t>Zákányszéki Polgármesteri Hivatal bevételei összesen</t>
  </si>
  <si>
    <t>Összeg (Forintban)</t>
  </si>
  <si>
    <t>2833 fő</t>
  </si>
  <si>
    <t>Hó eltakarítás</t>
  </si>
  <si>
    <t>Nem lakóingatlan bérbeadása, üzemeltetése (eredi pihenő, ifjúsági klub, kis piac, buszváró, rendőrőrs)</t>
  </si>
  <si>
    <t>Bölcsődei ellátás</t>
  </si>
  <si>
    <t>Zákányszék Község Önkormányzata és költségvetési szervei                                                                         2015.évi felhalmozási kiadásai célonként</t>
  </si>
  <si>
    <t>Hitel és kölcsön törlesztése államháztartáson kívülre</t>
  </si>
  <si>
    <t>Arany János tehetséggondozó programban résztvevőknek</t>
  </si>
  <si>
    <t>Bursa Hungarica tehetséggondozó programban résztvevőknek</t>
  </si>
  <si>
    <t xml:space="preserve">  4./ Ellátottak pénzbeli juttatásai</t>
  </si>
  <si>
    <t>9./ Hitel és kölcsöntörlesztés ÁH-n kívülre</t>
  </si>
  <si>
    <t>I. Kötelező feladatellátások</t>
  </si>
  <si>
    <t>Kötelező feladatellátások összesen</t>
  </si>
  <si>
    <t>II. Nem kötelező feladatellátások</t>
  </si>
  <si>
    <t xml:space="preserve">II. Nem kötelező feladatellátások </t>
  </si>
  <si>
    <t>Nem kötelező feladatellátások összesen</t>
  </si>
  <si>
    <t>Kötelező feladatellátások</t>
  </si>
  <si>
    <t>Zákányszék Község Önkormányzata által 2015. évben tervezett pénzbeni és természetbeni szociális alapellátások összege</t>
  </si>
  <si>
    <t>Zákányszék Község Önkormányzata által 2015. évben tervezett egyéb működési célú támogatások, kölcsönök összege</t>
  </si>
  <si>
    <t>1./ Előző havi záró pénzállomány</t>
  </si>
  <si>
    <t>4./ Közhatalmi bevételek</t>
  </si>
  <si>
    <t>5./ Működési bevételek</t>
  </si>
  <si>
    <t xml:space="preserve">6./ Működési központi, irányítószervi támogatás </t>
  </si>
  <si>
    <t>14./ BEVÉTELEK ÖSSZESEN</t>
  </si>
  <si>
    <t>1./ Személyi juttatások</t>
  </si>
  <si>
    <t>2./ Munkáltatót terhelő járulékok</t>
  </si>
  <si>
    <t>3./ Dologi kiadások</t>
  </si>
  <si>
    <t>6./ Működési központi, irányítószervi támogatás folyósítása</t>
  </si>
  <si>
    <t>7./ Beruházási kiadások</t>
  </si>
  <si>
    <t>8./ Felújítások</t>
  </si>
  <si>
    <t>13./ KIADÁSOK ÖSSZESEN</t>
  </si>
  <si>
    <t xml:space="preserve">III. Egyenleg </t>
  </si>
  <si>
    <t>3./ Egyéb működési célú támogatások ÁH-n belülről</t>
  </si>
  <si>
    <t>Zákányszék Község Önkormányzata 2015. évi saját bevételei a 353/2011.(XII.31.) Korm.rendelet 2.§ (1) bekezdése alapján</t>
  </si>
  <si>
    <t>Működési célú költségvetési támogatások és kiegészítő támogatások</t>
  </si>
  <si>
    <t>Ebből:szociális ágazati pótlék támogatás</t>
  </si>
  <si>
    <t xml:space="preserve">       közszolgálati dolgozók bérkompenzációja</t>
  </si>
  <si>
    <t>Működési célú kölcsönök visszatérülése államháztartáson kívülről</t>
  </si>
  <si>
    <t>Ezerarcú Természtevédelmi és Turisztikai Egyesülettől</t>
  </si>
  <si>
    <t>MVH-tól területalapú támogatás</t>
  </si>
  <si>
    <t>Ingatlanok értékesítése (orvosi rendelő, TVI ingatlan Mórahalom)</t>
  </si>
  <si>
    <t>Óvodai nevelés működtetési feladata</t>
  </si>
  <si>
    <t>V.Működési célú költségvetési támogatások és kiegészítő támogatások</t>
  </si>
  <si>
    <t>V.1.szociális ágazati pótlék támogatás</t>
  </si>
  <si>
    <t>V.2.közszolgálati dolgozók bérkompenzációja</t>
  </si>
  <si>
    <t xml:space="preserve">Felhalmozási célú pénzeszköz átadás államháztartáson belülre </t>
  </si>
  <si>
    <t>Államháztartáson belüli megelőlegezések visszafizetése</t>
  </si>
  <si>
    <t>Tárgyi eszközök beszerzése</t>
  </si>
  <si>
    <t>Sertés felvásárló, tároló, erdei pihenő elektromos lekötések</t>
  </si>
  <si>
    <t>Dózsa Gy.utcai orvosi rendelő előtti parkoló kialakítása</t>
  </si>
  <si>
    <t>Felhalmozási célú pénzeszköz átadás államháztartáson belülre</t>
  </si>
  <si>
    <t>Gondozási Központ fejlesztési önerő Mórahalomnak</t>
  </si>
  <si>
    <t>Élelmiszer kezelő és szociális blokk kialakítására Mórahalomnak</t>
  </si>
  <si>
    <t>Közbiztonság növelését szolgáló fejlesztés</t>
  </si>
  <si>
    <t>"Napelemes rendszer telepítése Zákányszéken                                      KEOP-2014-4.10.0/N/14-2014-0293" pályázati önerő</t>
  </si>
  <si>
    <t>Használt gépjármű beszerzés mezőőri feladat ellátáshoz</t>
  </si>
  <si>
    <t>Bérlakások bejárati ajtó cseréje</t>
  </si>
  <si>
    <t>Beuházások</t>
  </si>
  <si>
    <t xml:space="preserve"> ÓFB-14-019, Óvodai férőhely bővítése </t>
  </si>
  <si>
    <t>Hivatal akadálymentesítés pályázati önerő</t>
  </si>
  <si>
    <t>Az épülethez árnyékoló építése</t>
  </si>
  <si>
    <t>Nem kötelező feladatellátások</t>
  </si>
  <si>
    <t>5./Működési célú kölcsönök visszatérülése államháztartáson kívülrl</t>
  </si>
  <si>
    <t>3./ Felhalmozási célú önkormányzati támogatások államháztartáson belülről</t>
  </si>
  <si>
    <t xml:space="preserve">  5./ Egyéb működési célú kiadások</t>
  </si>
  <si>
    <t xml:space="preserve">   3./ Egyéb felhalmozási célú támogatások államháztartáson kívülre</t>
  </si>
  <si>
    <t>7./ Felhalmozási bevételek</t>
  </si>
  <si>
    <t>8./Működési célú kölcsönök visszatérülése</t>
  </si>
  <si>
    <t>15./Felhalmozási célra átvett pénzeszköz államháztartáson kivülről</t>
  </si>
  <si>
    <t>12./  Maradvány igénybevétel</t>
  </si>
  <si>
    <t>10./Államháztartáson belüli megelőlegezések visszafizetése</t>
  </si>
  <si>
    <t>8.Egyéb felhalmozási célú támogatások államháztartáson kívülre</t>
  </si>
  <si>
    <t>11./Felhalmozási célú pénzeszköz átadás  ÁH-on belülre</t>
  </si>
  <si>
    <t>Térségi Vízműtől tervek készítésére</t>
  </si>
  <si>
    <t>8/2015.(IV.30.)Ör rendelet</t>
  </si>
  <si>
    <t>Államkincstártól a Művelődési Ház EU-s beruházás utólagos finanszírozása</t>
  </si>
  <si>
    <t>Nemzeti Fejlesztési Minisztérium támogatása KEOP-4.10.0./N/14-2014-0293 Napelemes beruházásra</t>
  </si>
  <si>
    <t>Általános forgalmi adó visszatéritése</t>
  </si>
  <si>
    <t>Nemzeti Kulturális Alap olvasást népszerűsítő programra</t>
  </si>
  <si>
    <t>Zákányszéki Egyházközség Plébánia épület felújítás támogatása</t>
  </si>
  <si>
    <t>Homokháti Kistérség Többcélú Társulásank mikrobusz vásárláshoz</t>
  </si>
  <si>
    <t>Tárcsa</t>
  </si>
  <si>
    <t>Tároló épületnél hűtőrendszer, kerítés és rakodótér kialakítás</t>
  </si>
  <si>
    <t>Polgárőr Csoport gépjármű vásárlás támogatása</t>
  </si>
  <si>
    <t xml:space="preserve">Mórahalom-Zákányszék közti kerékpárút </t>
  </si>
  <si>
    <t>11/2015.(VI.26.)Ör rendelet</t>
  </si>
  <si>
    <t>Helyi megállapítású közgyógy ellátás</t>
  </si>
  <si>
    <t>Önkormányzat által saját hatáskörben adott pénzügyi ellátás</t>
  </si>
  <si>
    <t>Önkormányzat által saját hatáskörben adott természetbeni ellátás (Szemétszállítási díj önkormányzati kedvezménye)</t>
  </si>
  <si>
    <t xml:space="preserve">      Átmeneti ivóvízellátás biztosításának támogatása</t>
  </si>
  <si>
    <t>V.3.Átmeneti ivóvíz ellátás támogatása</t>
  </si>
  <si>
    <t>13/2015.(IX.21.)Ör rendelet</t>
  </si>
  <si>
    <t>/2015.(XII.18.)Ör rendelet</t>
  </si>
  <si>
    <t>Rászorultaknak Erzsébet utalvány államit támogatása</t>
  </si>
  <si>
    <t xml:space="preserve">      Szociális tűzifa vásárlás állami támogatása</t>
  </si>
  <si>
    <t>Felhalmozási célú támogatások bevételei államháztartáson belülről</t>
  </si>
  <si>
    <t>Közművelődési érdekeltségnövelő támogatás</t>
  </si>
  <si>
    <t xml:space="preserve"> Felhalmozási célú támogatások bevételei államháztartáson belülről</t>
  </si>
  <si>
    <t>Vis major támogatás belvíz károkra</t>
  </si>
  <si>
    <t>Készletértékesítés ellenértéke</t>
  </si>
  <si>
    <t xml:space="preserve"> Készletértékesítés ellenértéke</t>
  </si>
  <si>
    <t>Földművelésügyi Minisztérium "Baromfitartási program megvalósítása külterületen TF_02_2015" pályázatra</t>
  </si>
  <si>
    <t xml:space="preserve">Felhalmozási célú kölcsön államháztartáson belülre </t>
  </si>
  <si>
    <t>Homokháti Kistérség Többcélú Társulásank mikrobusz vásárláshoz támogatást megelőlegző tagi kölcsön</t>
  </si>
  <si>
    <t>Sportcsarnok melletti játszótér felújítása</t>
  </si>
  <si>
    <t xml:space="preserve">Zákányszék, József A.u.8.sz. ingatlan vásárlás </t>
  </si>
  <si>
    <t>Gázkazán csere</t>
  </si>
  <si>
    <t>Baromfitartási program TF_02_2015</t>
  </si>
  <si>
    <t>Vis major támogatásból "Zákányszéki földutak javítása"</t>
  </si>
  <si>
    <t>Játszótér kialakítása</t>
  </si>
  <si>
    <t>Felújítás</t>
  </si>
  <si>
    <t>Szociális célú tűzifa</t>
  </si>
  <si>
    <t>8./ Tartalék, pályázatai alap</t>
  </si>
  <si>
    <t xml:space="preserve">  11./ Működési célú kiadások mindösszesen </t>
  </si>
  <si>
    <t xml:space="preserve">  9./ Központi, irányítószervi támogatás</t>
  </si>
  <si>
    <t xml:space="preserve"> 10./ Államháztartáson belüli megelőlegezések visszafizetése</t>
  </si>
  <si>
    <t xml:space="preserve">   4./ Felhalmozási célú pénzeszköz átadás államháztartáson belülre</t>
  </si>
  <si>
    <t xml:space="preserve">   5 ./ Felhalmozási célú tárgyévi kiadások összesen </t>
  </si>
  <si>
    <t xml:space="preserve">  6./ Hitel és kölcsöntörlesztés államháztartáson kívülre </t>
  </si>
  <si>
    <t xml:space="preserve">   7./ Felhalmozási célú kölcsön államháztartáson belülre</t>
  </si>
  <si>
    <t xml:space="preserve">   9./ Felhalmozási célú kiadások mindösszesen </t>
  </si>
  <si>
    <t xml:space="preserve">  6./ Felhalmozási célú bevételek mindösszesen </t>
  </si>
  <si>
    <t>4./  Felhalmozási célú támogatások bevételei államháztartáson belülről</t>
  </si>
  <si>
    <t>12.Felhalmozási célú kölcsön államháztrtáson belülre</t>
  </si>
  <si>
    <t>Térségi Vízműüzemeltetési Intézménytől pénzmaradvány</t>
  </si>
  <si>
    <t>Zákányszéki Csatornaműtől pénzeszköz átvétel</t>
  </si>
  <si>
    <t>Lada Niva használt gépjármű beszerzés</t>
  </si>
  <si>
    <t>20/2015.(XII.21.)Ör rendelet</t>
  </si>
  <si>
    <t>Az  20/2015.(XII.21) önkormányzati rendelet 2. melléklete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</si>
</sst>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  <numFmt numFmtId="208" formatCode="[$¥€-2]\ #\ ##,000_);[Red]\([$€-2]\ #\ ##,000\)"/>
  </numFmts>
  <fonts count="76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16" borderId="0" applyNumberFormat="0" applyBorder="0" applyAlignment="0" applyProtection="0"/>
    <xf numFmtId="0" fontId="59" fillId="19" borderId="0" applyNumberFormat="0" applyBorder="0" applyAlignment="0" applyProtection="0"/>
    <xf numFmtId="0" fontId="61" fillId="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1" borderId="7" applyNumberFormat="0" applyFont="0" applyAlignment="0" applyProtection="0"/>
    <xf numFmtId="0" fontId="69" fillId="6" borderId="0" applyNumberFormat="0" applyBorder="0" applyAlignment="0" applyProtection="0"/>
    <xf numFmtId="0" fontId="70" fillId="22" borderId="8" applyNumberFormat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73" fillId="5" borderId="0" applyNumberFormat="0" applyBorder="0" applyAlignment="0" applyProtection="0"/>
    <xf numFmtId="0" fontId="74" fillId="23" borderId="0" applyNumberFormat="0" applyBorder="0" applyAlignment="0" applyProtection="0"/>
    <xf numFmtId="0" fontId="75" fillId="22" borderId="1" applyNumberFormat="0" applyAlignment="0" applyProtection="0"/>
    <xf numFmtId="9" fontId="0" fillId="0" borderId="0" applyFill="0" applyBorder="0" applyAlignment="0" applyProtection="0"/>
  </cellStyleXfs>
  <cellXfs count="657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4" xfId="46" applyNumberFormat="1" applyFont="1" applyFill="1" applyBorder="1" applyAlignment="1" applyProtection="1">
      <alignment/>
      <protection/>
    </xf>
    <xf numFmtId="165" fontId="5" fillId="0" borderId="0" xfId="4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4" xfId="46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6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0" xfId="46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6" applyNumberFormat="1" applyFont="1" applyFill="1" applyBorder="1" applyAlignment="1" applyProtection="1">
      <alignment horizontal="center" vertical="center" wrapText="1"/>
      <protection/>
    </xf>
    <xf numFmtId="165" fontId="7" fillId="0" borderId="10" xfId="46" applyNumberFormat="1" applyFont="1" applyFill="1" applyBorder="1" applyAlignment="1" applyProtection="1">
      <alignment horizontal="left" wrapText="1"/>
      <protection/>
    </xf>
    <xf numFmtId="165" fontId="14" fillId="0" borderId="10" xfId="46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6" applyNumberFormat="1" applyFont="1" applyFill="1" applyBorder="1" applyAlignment="1" applyProtection="1">
      <alignment/>
      <protection/>
    </xf>
    <xf numFmtId="165" fontId="15" fillId="0" borderId="13" xfId="46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6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4" xfId="46" applyNumberFormat="1" applyFont="1" applyFill="1" applyBorder="1" applyAlignment="1" applyProtection="1">
      <alignment/>
      <protection/>
    </xf>
    <xf numFmtId="165" fontId="18" fillId="0" borderId="13" xfId="46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6" applyNumberFormat="1" applyFont="1" applyFill="1" applyBorder="1" applyAlignment="1" applyProtection="1">
      <alignment/>
      <protection/>
    </xf>
    <xf numFmtId="165" fontId="16" fillId="0" borderId="13" xfId="46" applyNumberFormat="1" applyFont="1" applyFill="1" applyBorder="1" applyAlignment="1" applyProtection="1">
      <alignment/>
      <protection/>
    </xf>
    <xf numFmtId="171" fontId="3" fillId="0" borderId="10" xfId="46" applyNumberFormat="1" applyFont="1" applyFill="1" applyBorder="1" applyAlignment="1" applyProtection="1">
      <alignment horizontal="center"/>
      <protection/>
    </xf>
    <xf numFmtId="165" fontId="17" fillId="0" borderId="13" xfId="46" applyNumberFormat="1" applyFont="1" applyFill="1" applyBorder="1" applyAlignment="1" applyProtection="1">
      <alignment/>
      <protection/>
    </xf>
    <xf numFmtId="165" fontId="16" fillId="0" borderId="19" xfId="46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165" fontId="17" fillId="0" borderId="10" xfId="46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6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6" applyNumberFormat="1" applyFont="1" applyFill="1" applyBorder="1" applyAlignment="1" applyProtection="1">
      <alignment/>
      <protection/>
    </xf>
    <xf numFmtId="165" fontId="16" fillId="0" borderId="20" xfId="46" applyNumberFormat="1" applyFont="1" applyFill="1" applyBorder="1" applyAlignment="1" applyProtection="1">
      <alignment/>
      <protection/>
    </xf>
    <xf numFmtId="172" fontId="5" fillId="0" borderId="14" xfId="46" applyNumberFormat="1" applyFont="1" applyFill="1" applyBorder="1" applyAlignment="1" applyProtection="1">
      <alignment/>
      <protection/>
    </xf>
    <xf numFmtId="172" fontId="15" fillId="0" borderId="13" xfId="46" applyNumberFormat="1" applyFont="1" applyFill="1" applyBorder="1" applyAlignment="1" applyProtection="1">
      <alignment/>
      <protection/>
    </xf>
    <xf numFmtId="172" fontId="15" fillId="0" borderId="10" xfId="46" applyNumberFormat="1" applyFont="1" applyFill="1" applyBorder="1" applyAlignment="1" applyProtection="1">
      <alignment/>
      <protection/>
    </xf>
    <xf numFmtId="165" fontId="15" fillId="0" borderId="10" xfId="46" applyNumberFormat="1" applyFont="1" applyFill="1" applyBorder="1" applyAlignment="1" applyProtection="1">
      <alignment horizontal="center"/>
      <protection/>
    </xf>
    <xf numFmtId="165" fontId="5" fillId="0" borderId="14" xfId="46" applyNumberFormat="1" applyFont="1" applyFill="1" applyBorder="1" applyAlignment="1" applyProtection="1">
      <alignment horizontal="center"/>
      <protection/>
    </xf>
    <xf numFmtId="165" fontId="15" fillId="0" borderId="13" xfId="46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6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6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165" fontId="15" fillId="0" borderId="15" xfId="46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6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5" fontId="15" fillId="0" borderId="11" xfId="46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165" fontId="18" fillId="0" borderId="11" xfId="46" applyNumberFormat="1" applyFont="1" applyFill="1" applyBorder="1" applyAlignment="1" applyProtection="1">
      <alignment/>
      <protection/>
    </xf>
    <xf numFmtId="165" fontId="19" fillId="0" borderId="0" xfId="46" applyNumberFormat="1" applyFont="1" applyFill="1" applyBorder="1" applyAlignment="1" applyProtection="1">
      <alignment/>
      <protection/>
    </xf>
    <xf numFmtId="165" fontId="16" fillId="0" borderId="11" xfId="46" applyNumberFormat="1" applyFont="1" applyFill="1" applyBorder="1" applyAlignment="1" applyProtection="1">
      <alignment/>
      <protection/>
    </xf>
    <xf numFmtId="165" fontId="17" fillId="0" borderId="11" xfId="46" applyNumberFormat="1" applyFont="1" applyFill="1" applyBorder="1" applyAlignment="1" applyProtection="1">
      <alignment/>
      <protection/>
    </xf>
    <xf numFmtId="172" fontId="15" fillId="0" borderId="11" xfId="46" applyNumberFormat="1" applyFont="1" applyFill="1" applyBorder="1" applyAlignment="1" applyProtection="1">
      <alignment/>
      <protection/>
    </xf>
    <xf numFmtId="172" fontId="5" fillId="0" borderId="0" xfId="46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11" xfId="46" applyNumberFormat="1" applyFont="1" applyFill="1" applyBorder="1" applyAlignment="1" applyProtection="1">
      <alignment horizontal="center"/>
      <protection/>
    </xf>
    <xf numFmtId="165" fontId="5" fillId="0" borderId="0" xfId="46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1" xfId="46" applyNumberFormat="1" applyFont="1" applyFill="1" applyBorder="1" applyAlignment="1" applyProtection="1">
      <alignment/>
      <protection/>
    </xf>
    <xf numFmtId="172" fontId="3" fillId="0" borderId="0" xfId="46" applyNumberFormat="1" applyFont="1" applyFill="1" applyBorder="1" applyAlignment="1" applyProtection="1">
      <alignment/>
      <protection/>
    </xf>
    <xf numFmtId="172" fontId="16" fillId="0" borderId="13" xfId="4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6" applyNumberFormat="1" applyFont="1" applyFill="1" applyBorder="1" applyAlignment="1" applyProtection="1">
      <alignment/>
      <protection/>
    </xf>
    <xf numFmtId="165" fontId="11" fillId="0" borderId="0" xfId="46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165" fontId="16" fillId="0" borderId="23" xfId="46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6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3" fillId="0" borderId="11" xfId="46" applyNumberFormat="1" applyFont="1" applyFill="1" applyBorder="1" applyAlignment="1" applyProtection="1">
      <alignment/>
      <protection/>
    </xf>
    <xf numFmtId="172" fontId="3" fillId="0" borderId="13" xfId="46" applyNumberFormat="1" applyFont="1" applyFill="1" applyBorder="1" applyAlignment="1" applyProtection="1">
      <alignment/>
      <protection/>
    </xf>
    <xf numFmtId="165" fontId="14" fillId="0" borderId="10" xfId="46" applyNumberFormat="1" applyFont="1" applyFill="1" applyBorder="1" applyAlignment="1" applyProtection="1">
      <alignment horizontal="left" wrapText="1"/>
      <protection/>
    </xf>
    <xf numFmtId="165" fontId="5" fillId="0" borderId="10" xfId="46" applyNumberFormat="1" applyFont="1" applyFill="1" applyBorder="1" applyAlignment="1" applyProtection="1">
      <alignment/>
      <protection/>
    </xf>
    <xf numFmtId="165" fontId="19" fillId="0" borderId="10" xfId="46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6" applyNumberFormat="1" applyFont="1" applyFill="1" applyBorder="1" applyAlignment="1" applyProtection="1">
      <alignment horizontal="center"/>
      <protection/>
    </xf>
    <xf numFmtId="172" fontId="3" fillId="0" borderId="10" xfId="46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6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6" applyNumberFormat="1" applyFont="1" applyFill="1" applyBorder="1" applyAlignment="1" applyProtection="1">
      <alignment horizontal="center" wrapText="1"/>
      <protection/>
    </xf>
    <xf numFmtId="165" fontId="3" fillId="0" borderId="15" xfId="46" applyNumberFormat="1" applyFont="1" applyFill="1" applyBorder="1" applyAlignment="1" applyProtection="1">
      <alignment/>
      <protection/>
    </xf>
    <xf numFmtId="165" fontId="3" fillId="0" borderId="21" xfId="46" applyNumberFormat="1" applyFont="1" applyFill="1" applyBorder="1" applyAlignment="1" applyProtection="1">
      <alignment/>
      <protection/>
    </xf>
    <xf numFmtId="165" fontId="3" fillId="0" borderId="24" xfId="46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12" xfId="0" applyFont="1" applyBorder="1" applyAlignment="1">
      <alignment horizontal="left"/>
    </xf>
    <xf numFmtId="165" fontId="0" fillId="0" borderId="0" xfId="46" applyNumberFormat="1" applyFont="1" applyFill="1" applyBorder="1" applyAlignment="1" applyProtection="1">
      <alignment/>
      <protection/>
    </xf>
    <xf numFmtId="0" fontId="24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6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6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6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6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6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7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6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6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6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6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6" applyNumberFormat="1" applyFont="1" applyFill="1" applyBorder="1" applyAlignment="1" applyProtection="1">
      <alignment horizontal="center"/>
      <protection/>
    </xf>
    <xf numFmtId="165" fontId="3" fillId="0" borderId="10" xfId="46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6" applyNumberFormat="1" applyFont="1" applyFill="1" applyBorder="1" applyAlignment="1" applyProtection="1">
      <alignment horizontal="center" wrapText="1"/>
      <protection/>
    </xf>
    <xf numFmtId="165" fontId="8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6" applyNumberFormat="1" applyFont="1" applyFill="1" applyBorder="1" applyAlignment="1" applyProtection="1">
      <alignment/>
      <protection/>
    </xf>
    <xf numFmtId="165" fontId="11" fillId="0" borderId="25" xfId="46" applyNumberFormat="1" applyFont="1" applyFill="1" applyBorder="1" applyAlignment="1" applyProtection="1">
      <alignment/>
      <protection/>
    </xf>
    <xf numFmtId="172" fontId="3" fillId="0" borderId="10" xfId="46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3" fontId="28" fillId="0" borderId="4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35" xfId="64" applyNumberFormat="1" applyFont="1" applyBorder="1" applyAlignment="1">
      <alignment horizontal="center"/>
      <protection/>
    </xf>
    <xf numFmtId="165" fontId="12" fillId="0" borderId="31" xfId="46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6" applyNumberFormat="1" applyFont="1" applyFill="1" applyBorder="1" applyAlignment="1" applyProtection="1">
      <alignment/>
      <protection/>
    </xf>
    <xf numFmtId="165" fontId="9" fillId="0" borderId="10" xfId="46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6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6" applyNumberFormat="1" applyFont="1" applyFill="1" applyBorder="1" applyAlignment="1" applyProtection="1">
      <alignment horizontal="left" wrapText="1"/>
      <protection/>
    </xf>
    <xf numFmtId="165" fontId="3" fillId="0" borderId="10" xfId="46" applyNumberFormat="1" applyFont="1" applyFill="1" applyBorder="1" applyAlignment="1" applyProtection="1">
      <alignment horizontal="center"/>
      <protection/>
    </xf>
    <xf numFmtId="3" fontId="3" fillId="0" borderId="10" xfId="46" applyNumberFormat="1" applyFont="1" applyFill="1" applyBorder="1" applyAlignment="1" applyProtection="1">
      <alignment horizontal="left" indent="4"/>
      <protection/>
    </xf>
    <xf numFmtId="171" fontId="3" fillId="0" borderId="10" xfId="46" applyNumberFormat="1" applyFont="1" applyFill="1" applyBorder="1" applyAlignment="1" applyProtection="1">
      <alignment horizontal="left" indent="3"/>
      <protection/>
    </xf>
    <xf numFmtId="172" fontId="3" fillId="0" borderId="10" xfId="46" applyNumberFormat="1" applyFont="1" applyFill="1" applyBorder="1" applyAlignment="1" applyProtection="1">
      <alignment horizontal="left" wrapText="1"/>
      <protection/>
    </xf>
    <xf numFmtId="3" fontId="3" fillId="0" borderId="10" xfId="46" applyNumberFormat="1" applyFont="1" applyFill="1" applyBorder="1" applyAlignment="1" applyProtection="1">
      <alignment horizontal="center"/>
      <protection/>
    </xf>
    <xf numFmtId="3" fontId="29" fillId="0" borderId="10" xfId="46" applyNumberFormat="1" applyFont="1" applyFill="1" applyBorder="1" applyAlignment="1" applyProtection="1">
      <alignment horizontal="center"/>
      <protection/>
    </xf>
    <xf numFmtId="3" fontId="10" fillId="0" borderId="10" xfId="46" applyNumberFormat="1" applyFont="1" applyFill="1" applyBorder="1" applyAlignment="1" applyProtection="1">
      <alignment/>
      <protection/>
    </xf>
    <xf numFmtId="3" fontId="3" fillId="0" borderId="10" xfId="46" applyNumberFormat="1" applyFont="1" applyFill="1" applyBorder="1" applyAlignment="1" applyProtection="1">
      <alignment/>
      <protection/>
    </xf>
    <xf numFmtId="165" fontId="10" fillId="0" borderId="10" xfId="46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6" applyNumberFormat="1" applyFont="1" applyFill="1" applyBorder="1" applyAlignment="1" applyProtection="1">
      <alignment horizontal="center"/>
      <protection/>
    </xf>
    <xf numFmtId="0" fontId="3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6" applyNumberFormat="1" applyFont="1" applyFill="1" applyBorder="1" applyAlignment="1" applyProtection="1">
      <alignment/>
      <protection/>
    </xf>
    <xf numFmtId="165" fontId="3" fillId="0" borderId="10" xfId="46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6" applyNumberFormat="1" applyFont="1" applyFill="1" applyBorder="1" applyAlignment="1" applyProtection="1">
      <alignment horizontal="left" wrapText="1"/>
      <protection/>
    </xf>
    <xf numFmtId="3" fontId="5" fillId="0" borderId="10" xfId="46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2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3" fontId="0" fillId="0" borderId="41" xfId="0" applyNumberForma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165" fontId="3" fillId="0" borderId="10" xfId="46" applyNumberFormat="1" applyFont="1" applyFill="1" applyBorder="1" applyAlignment="1" applyProtection="1">
      <alignment horizontal="left" indent="1"/>
      <protection/>
    </xf>
    <xf numFmtId="174" fontId="3" fillId="0" borderId="10" xfId="46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29" fillId="0" borderId="0" xfId="62" applyFont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9" fillId="0" borderId="0" xfId="62" applyFont="1" applyBorder="1" applyAlignment="1">
      <alignment horizontal="center" vertical="center"/>
      <protection/>
    </xf>
    <xf numFmtId="3" fontId="29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32" fillId="0" borderId="0" xfId="62" applyFont="1" applyFill="1" applyBorder="1" applyAlignment="1">
      <alignment vertical="center"/>
      <protection/>
    </xf>
    <xf numFmtId="0" fontId="32" fillId="0" borderId="0" xfId="62" applyFont="1" applyFill="1" applyBorder="1" applyAlignment="1">
      <alignment horizontal="left" vertical="center" indent="1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56" applyFont="1" applyAlignment="1">
      <alignment vertical="center"/>
      <protection/>
    </xf>
    <xf numFmtId="0" fontId="32" fillId="0" borderId="0" xfId="56" applyFont="1" applyFill="1" applyBorder="1" applyAlignment="1">
      <alignment vertical="center"/>
      <protection/>
    </xf>
    <xf numFmtId="0" fontId="29" fillId="0" borderId="43" xfId="65" applyFont="1" applyBorder="1" applyAlignment="1">
      <alignment horizontal="center" vertical="center"/>
      <protection/>
    </xf>
    <xf numFmtId="0" fontId="34" fillId="0" borderId="0" xfId="56" applyFont="1" applyFill="1" applyBorder="1" applyAlignment="1">
      <alignment horizontal="center" vertical="center"/>
      <protection/>
    </xf>
    <xf numFmtId="0" fontId="35" fillId="0" borderId="0" xfId="56" applyFont="1" applyAlignment="1">
      <alignment horizontal="center" vertical="center"/>
      <protection/>
    </xf>
    <xf numFmtId="0" fontId="35" fillId="0" borderId="44" xfId="56" applyFont="1" applyBorder="1" applyAlignment="1">
      <alignment vertical="center"/>
      <protection/>
    </xf>
    <xf numFmtId="1" fontId="1" fillId="0" borderId="44" xfId="60" applyNumberFormat="1" applyFont="1" applyBorder="1" applyAlignment="1" applyProtection="1">
      <alignment horizontal="center" vertical="center"/>
      <protection/>
    </xf>
    <xf numFmtId="0" fontId="36" fillId="0" borderId="0" xfId="62" applyFont="1" applyBorder="1" applyAlignment="1">
      <alignment horizontal="center" vertical="center"/>
      <protection/>
    </xf>
    <xf numFmtId="3" fontId="29" fillId="0" borderId="0" xfId="58" applyNumberFormat="1" applyFont="1" applyFill="1" applyBorder="1" applyAlignment="1">
      <alignment horizontal="right" vertical="center"/>
      <protection/>
    </xf>
    <xf numFmtId="0" fontId="35" fillId="0" borderId="0" xfId="56" applyFont="1" applyAlignment="1">
      <alignment vertical="center"/>
      <protection/>
    </xf>
    <xf numFmtId="3" fontId="37" fillId="0" borderId="0" xfId="60" applyNumberFormat="1" applyFont="1" applyBorder="1" applyAlignment="1" applyProtection="1">
      <alignment horizontal="center" vertical="center"/>
      <protection/>
    </xf>
    <xf numFmtId="171" fontId="35" fillId="0" borderId="0" xfId="56" applyNumberFormat="1" applyFont="1" applyBorder="1" applyAlignment="1">
      <alignment horizontal="center" vertical="center"/>
      <protection/>
    </xf>
    <xf numFmtId="1" fontId="36" fillId="0" borderId="0" xfId="62" applyNumberFormat="1" applyFont="1" applyBorder="1" applyAlignment="1">
      <alignment horizontal="center" vertical="center"/>
      <protection/>
    </xf>
    <xf numFmtId="0" fontId="35" fillId="0" borderId="44" xfId="61" applyFont="1" applyBorder="1" applyAlignment="1">
      <alignment vertical="center"/>
      <protection/>
    </xf>
    <xf numFmtId="0" fontId="35" fillId="0" borderId="0" xfId="61" applyFont="1" applyAlignment="1">
      <alignment horizontal="center" vertical="center"/>
      <protection/>
    </xf>
    <xf numFmtId="0" fontId="29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38" fillId="0" borderId="0" xfId="56" applyFont="1" applyFill="1" applyBorder="1" applyAlignment="1">
      <alignment vertical="center"/>
      <protection/>
    </xf>
    <xf numFmtId="3" fontId="1" fillId="0" borderId="44" xfId="60" applyNumberFormat="1" applyFont="1" applyBorder="1" applyAlignment="1" applyProtection="1">
      <alignment horizontal="center" vertical="center"/>
      <protection/>
    </xf>
    <xf numFmtId="0" fontId="29" fillId="0" borderId="0" xfId="63" applyFont="1" applyBorder="1">
      <alignment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vertical="center"/>
      <protection/>
    </xf>
    <xf numFmtId="0" fontId="29" fillId="0" borderId="0" xfId="66" applyFont="1" applyBorder="1" applyAlignment="1">
      <alignment horizontal="left" vertical="center"/>
      <protection/>
    </xf>
    <xf numFmtId="0" fontId="39" fillId="0" borderId="0" xfId="66" applyFont="1" applyBorder="1" applyAlignment="1">
      <alignment vertical="center"/>
      <protection/>
    </xf>
    <xf numFmtId="0" fontId="29" fillId="0" borderId="0" xfId="66" applyFont="1" applyAlignment="1">
      <alignment vertical="center"/>
      <protection/>
    </xf>
    <xf numFmtId="0" fontId="39" fillId="0" borderId="0" xfId="65" applyFont="1" applyBorder="1" applyAlignment="1">
      <alignment vertical="center"/>
      <protection/>
    </xf>
    <xf numFmtId="0" fontId="29" fillId="0" borderId="0" xfId="65" applyFont="1" applyBorder="1" applyAlignment="1">
      <alignment horizontal="center" vertical="center"/>
      <protection/>
    </xf>
    <xf numFmtId="3" fontId="29" fillId="0" borderId="0" xfId="62" applyNumberFormat="1" applyFont="1" applyFill="1" applyAlignment="1">
      <alignment vertical="center"/>
      <protection/>
    </xf>
    <xf numFmtId="0" fontId="40" fillId="0" borderId="45" xfId="61" applyFont="1" applyBorder="1" applyAlignment="1">
      <alignment horizontal="center" vertical="center"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0" xfId="65" applyFont="1" applyAlignment="1">
      <alignment vertical="center"/>
      <protection/>
    </xf>
    <xf numFmtId="0" fontId="35" fillId="0" borderId="0" xfId="65" applyFont="1" applyAlignment="1">
      <alignment horizontal="left" vertical="center"/>
      <protection/>
    </xf>
    <xf numFmtId="171" fontId="3" fillId="0" borderId="0" xfId="56" applyNumberFormat="1">
      <alignment/>
      <protection/>
    </xf>
    <xf numFmtId="1" fontId="29" fillId="0" borderId="0" xfId="62" applyNumberFormat="1" applyFont="1" applyBorder="1" applyAlignment="1">
      <alignment vertical="center"/>
      <protection/>
    </xf>
    <xf numFmtId="3" fontId="41" fillId="0" borderId="46" xfId="61" applyNumberFormat="1" applyFont="1" applyFill="1" applyBorder="1" applyAlignment="1">
      <alignment horizontal="right"/>
      <protection/>
    </xf>
    <xf numFmtId="3" fontId="40" fillId="0" borderId="46" xfId="61" applyNumberFormat="1" applyFont="1" applyFill="1" applyBorder="1" applyAlignment="1">
      <alignment horizontal="right"/>
      <protection/>
    </xf>
    <xf numFmtId="0" fontId="35" fillId="0" borderId="0" xfId="62" applyFont="1" applyFill="1" applyBorder="1" applyAlignment="1">
      <alignment horizontal="center" vertical="center"/>
      <protection/>
    </xf>
    <xf numFmtId="3" fontId="29" fillId="0" borderId="0" xfId="62" applyNumberFormat="1" applyFont="1" applyFill="1" applyBorder="1" applyAlignment="1">
      <alignment horizontal="right" vertical="center"/>
      <protection/>
    </xf>
    <xf numFmtId="3" fontId="42" fillId="24" borderId="47" xfId="65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9" fillId="0" borderId="0" xfId="56" applyNumberFormat="1" applyFont="1" applyBorder="1" applyAlignment="1">
      <alignment vertical="center"/>
      <protection/>
    </xf>
    <xf numFmtId="171" fontId="29" fillId="0" borderId="0" xfId="62" applyNumberFormat="1" applyFont="1" applyBorder="1" applyAlignment="1">
      <alignment vertical="center"/>
      <protection/>
    </xf>
    <xf numFmtId="3" fontId="35" fillId="0" borderId="0" xfId="62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171" fontId="41" fillId="0" borderId="46" xfId="61" applyNumberFormat="1" applyFont="1" applyFill="1" applyBorder="1" applyAlignment="1">
      <alignment horizontal="right"/>
      <protection/>
    </xf>
    <xf numFmtId="3" fontId="29" fillId="0" borderId="48" xfId="65" applyNumberFormat="1" applyFont="1" applyFill="1" applyBorder="1" applyAlignment="1">
      <alignment horizontal="right" vertical="center"/>
      <protection/>
    </xf>
    <xf numFmtId="0" fontId="41" fillId="0" borderId="41" xfId="61" applyFont="1" applyFill="1" applyBorder="1" applyAlignment="1">
      <alignment horizontal="left" vertical="center"/>
      <protection/>
    </xf>
    <xf numFmtId="3" fontId="29" fillId="0" borderId="49" xfId="65" applyNumberFormat="1" applyFont="1" applyFill="1" applyBorder="1" applyAlignment="1">
      <alignment horizontal="right" vertical="center"/>
      <protection/>
    </xf>
    <xf numFmtId="3" fontId="42" fillId="0" borderId="49" xfId="65" applyNumberFormat="1" applyFont="1" applyFill="1" applyBorder="1" applyAlignment="1">
      <alignment horizontal="right" vertical="center"/>
      <protection/>
    </xf>
    <xf numFmtId="0" fontId="40" fillId="0" borderId="41" xfId="61" applyFont="1" applyFill="1" applyBorder="1" applyAlignment="1">
      <alignment horizontal="left" vertical="center"/>
      <protection/>
    </xf>
    <xf numFmtId="3" fontId="35" fillId="0" borderId="49" xfId="65" applyNumberFormat="1" applyFont="1" applyFill="1" applyBorder="1" applyAlignment="1">
      <alignment horizontal="right" vertical="center"/>
      <protection/>
    </xf>
    <xf numFmtId="171" fontId="29" fillId="0" borderId="0" xfId="62" applyNumberFormat="1" applyFont="1" applyFill="1" applyBorder="1" applyAlignment="1">
      <alignment vertical="center"/>
      <protection/>
    </xf>
    <xf numFmtId="3" fontId="41" fillId="0" borderId="49" xfId="61" applyNumberFormat="1" applyFont="1" applyFill="1" applyBorder="1" applyAlignment="1">
      <alignment horizontal="right"/>
      <protection/>
    </xf>
    <xf numFmtId="0" fontId="41" fillId="0" borderId="41" xfId="61" applyFont="1" applyFill="1" applyBorder="1" applyAlignment="1">
      <alignment horizontal="left"/>
      <protection/>
    </xf>
    <xf numFmtId="0" fontId="40" fillId="0" borderId="41" xfId="61" applyFont="1" applyFill="1" applyBorder="1" applyAlignment="1">
      <alignment horizontal="left"/>
      <protection/>
    </xf>
    <xf numFmtId="3" fontId="40" fillId="0" borderId="49" xfId="61" applyNumberFormat="1" applyFont="1" applyFill="1" applyBorder="1" applyAlignment="1">
      <alignment horizontal="right"/>
      <protection/>
    </xf>
    <xf numFmtId="0" fontId="41" fillId="0" borderId="41" xfId="61" applyFont="1" applyFill="1" applyBorder="1" applyAlignment="1">
      <alignment horizontal="left" wrapText="1"/>
      <protection/>
    </xf>
    <xf numFmtId="0" fontId="41" fillId="0" borderId="41" xfId="61" applyFont="1" applyFill="1" applyBorder="1" applyAlignment="1">
      <alignment vertical="center"/>
      <protection/>
    </xf>
    <xf numFmtId="0" fontId="40" fillId="0" borderId="41" xfId="61" applyFont="1" applyFill="1" applyBorder="1" applyAlignment="1">
      <alignment horizontal="left" wrapText="1"/>
      <protection/>
    </xf>
    <xf numFmtId="0" fontId="40" fillId="0" borderId="50" xfId="61" applyFont="1" applyFill="1" applyBorder="1" applyAlignment="1">
      <alignment horizontal="left" wrapText="1"/>
      <protection/>
    </xf>
    <xf numFmtId="0" fontId="40" fillId="0" borderId="41" xfId="61" applyFont="1" applyFill="1" applyBorder="1" applyAlignment="1">
      <alignment vertical="center"/>
      <protection/>
    </xf>
    <xf numFmtId="0" fontId="41" fillId="0" borderId="51" xfId="61" applyFont="1" applyFill="1" applyBorder="1" applyAlignment="1">
      <alignment vertical="center" wrapText="1"/>
      <protection/>
    </xf>
    <xf numFmtId="0" fontId="40" fillId="0" borderId="52" xfId="56" applyFont="1" applyBorder="1" applyAlignment="1">
      <alignment horizontal="center" vertical="center"/>
      <protection/>
    </xf>
    <xf numFmtId="4" fontId="41" fillId="0" borderId="53" xfId="61" applyNumberFormat="1" applyFont="1" applyFill="1" applyBorder="1" applyAlignment="1">
      <alignment horizontal="right" wrapText="1"/>
      <protection/>
    </xf>
    <xf numFmtId="171" fontId="41" fillId="0" borderId="41" xfId="61" applyNumberFormat="1" applyFont="1" applyFill="1" applyBorder="1" applyAlignment="1">
      <alignment horizontal="right"/>
      <protection/>
    </xf>
    <xf numFmtId="171" fontId="41" fillId="0" borderId="41" xfId="61" applyNumberFormat="1" applyFont="1" applyFill="1" applyBorder="1" applyAlignment="1">
      <alignment vertical="center"/>
      <protection/>
    </xf>
    <xf numFmtId="4" fontId="41" fillId="0" borderId="41" xfId="61" applyNumberFormat="1" applyFont="1" applyFill="1" applyBorder="1" applyAlignment="1">
      <alignment horizontal="right"/>
      <protection/>
    </xf>
    <xf numFmtId="171" fontId="40" fillId="0" borderId="41" xfId="61" applyNumberFormat="1" applyFont="1" applyFill="1" applyBorder="1" applyAlignment="1">
      <alignment horizontal="right"/>
      <protection/>
    </xf>
    <xf numFmtId="0" fontId="41" fillId="0" borderId="0" xfId="61" applyFont="1" applyFill="1" applyBorder="1" applyAlignment="1">
      <alignment vertical="center"/>
      <protection/>
    </xf>
    <xf numFmtId="171" fontId="41" fillId="0" borderId="0" xfId="61" applyNumberFormat="1" applyFont="1" applyFill="1" applyBorder="1" applyAlignment="1">
      <alignment horizontal="right"/>
      <protection/>
    </xf>
    <xf numFmtId="3" fontId="41" fillId="0" borderId="0" xfId="61" applyNumberFormat="1" applyFont="1" applyFill="1" applyBorder="1" applyAlignment="1">
      <alignment horizontal="right"/>
      <protection/>
    </xf>
    <xf numFmtId="0" fontId="41" fillId="0" borderId="0" xfId="61" applyFont="1" applyFill="1" applyBorder="1" applyAlignment="1">
      <alignment vertical="center" wrapText="1"/>
      <protection/>
    </xf>
    <xf numFmtId="171" fontId="41" fillId="0" borderId="0" xfId="61" applyNumberFormat="1" applyFont="1" applyFill="1" applyBorder="1" applyAlignment="1">
      <alignment horizontal="right" wrapText="1"/>
      <protection/>
    </xf>
    <xf numFmtId="0" fontId="39" fillId="0" borderId="0" xfId="61" applyFont="1" applyFill="1" applyBorder="1" applyAlignment="1">
      <alignment vertical="center"/>
      <protection/>
    </xf>
    <xf numFmtId="171" fontId="40" fillId="0" borderId="0" xfId="61" applyNumberFormat="1" applyFont="1" applyFill="1" applyBorder="1" applyAlignment="1">
      <alignment horizontal="right" wrapText="1"/>
      <protection/>
    </xf>
    <xf numFmtId="3" fontId="40" fillId="0" borderId="0" xfId="61" applyNumberFormat="1" applyFont="1" applyFill="1" applyBorder="1" applyAlignment="1">
      <alignment horizontal="right"/>
      <protection/>
    </xf>
    <xf numFmtId="0" fontId="40" fillId="0" borderId="0" xfId="61" applyFont="1" applyFill="1" applyBorder="1" applyAlignment="1">
      <alignment vertical="center" wrapText="1"/>
      <protection/>
    </xf>
    <xf numFmtId="0" fontId="40" fillId="0" borderId="0" xfId="61" applyFont="1" applyFill="1" applyBorder="1" applyAlignment="1">
      <alignment wrapText="1"/>
      <protection/>
    </xf>
    <xf numFmtId="171" fontId="40" fillId="0" borderId="0" xfId="61" applyNumberFormat="1" applyFont="1" applyFill="1" applyBorder="1" applyAlignment="1">
      <alignment horizontal="right"/>
      <protection/>
    </xf>
    <xf numFmtId="0" fontId="40" fillId="0" borderId="0" xfId="61" applyFont="1" applyFill="1" applyBorder="1" applyAlignment="1">
      <alignment horizontal="left" wrapText="1"/>
      <protection/>
    </xf>
    <xf numFmtId="0" fontId="40" fillId="0" borderId="0" xfId="61" applyFont="1" applyFill="1" applyBorder="1" applyAlignment="1">
      <alignment horizontal="left"/>
      <protection/>
    </xf>
    <xf numFmtId="0" fontId="43" fillId="0" borderId="0" xfId="65" applyFont="1" applyFill="1" applyBorder="1" applyAlignment="1">
      <alignment horizontal="left" vertical="center" wrapText="1" indent="1"/>
      <protection/>
    </xf>
    <xf numFmtId="171" fontId="43" fillId="0" borderId="0" xfId="61" applyNumberFormat="1" applyFont="1" applyFill="1" applyBorder="1" applyAlignment="1">
      <alignment horizontal="right" vertical="center"/>
      <protection/>
    </xf>
    <xf numFmtId="3" fontId="43" fillId="0" borderId="0" xfId="61" applyNumberFormat="1" applyFont="1" applyFill="1" applyBorder="1" applyAlignment="1">
      <alignment horizontal="right" vertical="center"/>
      <protection/>
    </xf>
    <xf numFmtId="0" fontId="41" fillId="0" borderId="54" xfId="61" applyFont="1" applyFill="1" applyBorder="1" applyAlignment="1">
      <alignment vertical="center"/>
      <protection/>
    </xf>
    <xf numFmtId="171" fontId="41" fillId="0" borderId="54" xfId="61" applyNumberFormat="1" applyFont="1" applyFill="1" applyBorder="1" applyAlignment="1">
      <alignment horizontal="right"/>
      <protection/>
    </xf>
    <xf numFmtId="3" fontId="41" fillId="0" borderId="54" xfId="61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left" wrapText="1"/>
    </xf>
    <xf numFmtId="0" fontId="29" fillId="0" borderId="46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  <xf numFmtId="165" fontId="19" fillId="0" borderId="10" xfId="0" applyNumberFormat="1" applyFont="1" applyBorder="1" applyAlignment="1">
      <alignment/>
    </xf>
    <xf numFmtId="0" fontId="29" fillId="0" borderId="55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29" fillId="0" borderId="46" xfId="0" applyFont="1" applyFill="1" applyBorder="1" applyAlignment="1">
      <alignment horizontal="left" vertical="center"/>
    </xf>
    <xf numFmtId="3" fontId="29" fillId="0" borderId="55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19" fillId="0" borderId="10" xfId="46" applyNumberFormat="1" applyFont="1" applyFill="1" applyBorder="1" applyAlignment="1" applyProtection="1">
      <alignment horizontal="center"/>
      <protection/>
    </xf>
    <xf numFmtId="165" fontId="10" fillId="0" borderId="10" xfId="0" applyNumberFormat="1" applyFont="1" applyBorder="1" applyAlignment="1">
      <alignment/>
    </xf>
    <xf numFmtId="0" fontId="3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169" fontId="12" fillId="0" borderId="31" xfId="64" applyNumberFormat="1" applyFont="1" applyBorder="1" applyAlignment="1">
      <alignment horizontal="center"/>
      <protection/>
    </xf>
    <xf numFmtId="0" fontId="13" fillId="0" borderId="25" xfId="64" applyFont="1" applyBorder="1">
      <alignment/>
      <protection/>
    </xf>
    <xf numFmtId="0" fontId="12" fillId="0" borderId="25" xfId="64" applyFont="1" applyBorder="1">
      <alignment/>
      <protection/>
    </xf>
    <xf numFmtId="0" fontId="28" fillId="0" borderId="10" xfId="0" applyFont="1" applyBorder="1" applyAlignment="1">
      <alignment/>
    </xf>
    <xf numFmtId="41" fontId="0" fillId="0" borderId="28" xfId="0" applyNumberFormat="1" applyBorder="1" applyAlignment="1">
      <alignment horizontal="left"/>
    </xf>
    <xf numFmtId="165" fontId="19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7" fillId="0" borderId="13" xfId="0" applyFont="1" applyFill="1" applyBorder="1" applyAlignment="1">
      <alignment vertical="center" wrapText="1"/>
    </xf>
    <xf numFmtId="0" fontId="19" fillId="0" borderId="11" xfId="0" applyFont="1" applyBorder="1" applyAlignment="1">
      <alignment/>
    </xf>
    <xf numFmtId="0" fontId="53" fillId="0" borderId="13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41" fontId="0" fillId="0" borderId="13" xfId="0" applyNumberFormat="1" applyFont="1" applyBorder="1" applyAlignment="1">
      <alignment wrapText="1"/>
    </xf>
    <xf numFmtId="41" fontId="41" fillId="0" borderId="49" xfId="61" applyNumberFormat="1" applyFont="1" applyFill="1" applyBorder="1" applyAlignment="1">
      <alignment horizontal="right"/>
      <protection/>
    </xf>
    <xf numFmtId="0" fontId="40" fillId="0" borderId="56" xfId="56" applyFont="1" applyBorder="1" applyAlignment="1">
      <alignment horizontal="center" vertical="center"/>
      <protection/>
    </xf>
    <xf numFmtId="171" fontId="29" fillId="0" borderId="44" xfId="57" applyNumberFormat="1" applyFont="1" applyBorder="1" applyAlignment="1">
      <alignment horizontal="center" vertical="center"/>
      <protection/>
    </xf>
    <xf numFmtId="3" fontId="40" fillId="0" borderId="44" xfId="56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wrapText="1"/>
    </xf>
    <xf numFmtId="0" fontId="29" fillId="0" borderId="13" xfId="0" applyFont="1" applyBorder="1" applyAlignment="1">
      <alignment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3" fontId="40" fillId="0" borderId="44" xfId="56" applyNumberFormat="1" applyFont="1" applyBorder="1" applyAlignment="1">
      <alignment horizontal="center" wrapText="1"/>
      <protection/>
    </xf>
    <xf numFmtId="165" fontId="54" fillId="0" borderId="32" xfId="46" applyNumberFormat="1" applyFont="1" applyFill="1" applyBorder="1" applyAlignment="1" applyProtection="1">
      <alignment/>
      <protection/>
    </xf>
    <xf numFmtId="0" fontId="28" fillId="0" borderId="41" xfId="0" applyFont="1" applyBorder="1" applyAlignment="1">
      <alignment/>
    </xf>
    <xf numFmtId="0" fontId="55" fillId="0" borderId="41" xfId="0" applyFont="1" applyBorder="1" applyAlignment="1">
      <alignment horizontal="center"/>
    </xf>
    <xf numFmtId="0" fontId="22" fillId="0" borderId="41" xfId="0" applyFont="1" applyBorder="1" applyAlignment="1">
      <alignment/>
    </xf>
    <xf numFmtId="0" fontId="0" fillId="0" borderId="57" xfId="0" applyBorder="1" applyAlignment="1">
      <alignment/>
    </xf>
    <xf numFmtId="0" fontId="56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56" fillId="0" borderId="59" xfId="0" applyFont="1" applyBorder="1" applyAlignment="1">
      <alignment shrinkToFit="1"/>
    </xf>
    <xf numFmtId="0" fontId="56" fillId="0" borderId="58" xfId="0" applyFont="1" applyBorder="1" applyAlignment="1">
      <alignment/>
    </xf>
    <xf numFmtId="0" fontId="56" fillId="0" borderId="58" xfId="0" applyFont="1" applyBorder="1" applyAlignment="1">
      <alignment shrinkToFit="1"/>
    </xf>
    <xf numFmtId="0" fontId="56" fillId="0" borderId="51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60" xfId="0" applyFont="1" applyBorder="1" applyAlignment="1">
      <alignment shrinkToFit="1"/>
    </xf>
    <xf numFmtId="0" fontId="25" fillId="0" borderId="51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6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64" xfId="0" applyFont="1" applyBorder="1" applyAlignment="1">
      <alignment/>
    </xf>
    <xf numFmtId="0" fontId="25" fillId="0" borderId="50" xfId="0" applyNumberFormat="1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8" xfId="0" applyNumberFormat="1" applyFont="1" applyBorder="1" applyAlignment="1">
      <alignment/>
    </xf>
    <xf numFmtId="0" fontId="25" fillId="0" borderId="44" xfId="0" applyFont="1" applyBorder="1" applyAlignment="1">
      <alignment/>
    </xf>
    <xf numFmtId="0" fontId="56" fillId="0" borderId="44" xfId="0" applyFont="1" applyBorder="1" applyAlignment="1">
      <alignment/>
    </xf>
    <xf numFmtId="0" fontId="56" fillId="0" borderId="51" xfId="0" applyFont="1" applyBorder="1" applyAlignment="1">
      <alignment/>
    </xf>
    <xf numFmtId="0" fontId="25" fillId="0" borderId="60" xfId="0" applyFont="1" applyBorder="1" applyAlignment="1">
      <alignment/>
    </xf>
    <xf numFmtId="0" fontId="56" fillId="0" borderId="65" xfId="0" applyFont="1" applyBorder="1" applyAlignment="1">
      <alignment/>
    </xf>
    <xf numFmtId="0" fontId="35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9" fillId="0" borderId="10" xfId="0" applyFont="1" applyBorder="1" applyAlignment="1">
      <alignment horizontal="right"/>
    </xf>
    <xf numFmtId="165" fontId="6" fillId="0" borderId="0" xfId="46" applyNumberFormat="1" applyFont="1" applyFill="1" applyBorder="1" applyAlignment="1" applyProtection="1">
      <alignment horizontal="center" vertical="center" wrapText="1"/>
      <protection/>
    </xf>
    <xf numFmtId="3" fontId="57" fillId="0" borderId="0" xfId="56" applyNumberFormat="1" applyFont="1" applyBorder="1" applyAlignment="1">
      <alignment horizontal="center" wrapText="1"/>
      <protection/>
    </xf>
    <xf numFmtId="165" fontId="14" fillId="0" borderId="0" xfId="46" applyNumberFormat="1" applyFont="1" applyFill="1" applyBorder="1" applyAlignment="1" applyProtection="1">
      <alignment horizontal="left" wrapText="1"/>
      <protection/>
    </xf>
    <xf numFmtId="165" fontId="14" fillId="0" borderId="0" xfId="46" applyNumberFormat="1" applyFont="1" applyFill="1" applyBorder="1" applyAlignment="1" applyProtection="1">
      <alignment horizontal="center"/>
      <protection/>
    </xf>
    <xf numFmtId="165" fontId="29" fillId="0" borderId="0" xfId="0" applyNumberFormat="1" applyFont="1" applyBorder="1" applyAlignment="1">
      <alignment horizontal="left"/>
    </xf>
    <xf numFmtId="165" fontId="10" fillId="0" borderId="0" xfId="46" applyNumberFormat="1" applyFont="1" applyFill="1" applyBorder="1" applyAlignment="1" applyProtection="1">
      <alignment/>
      <protection/>
    </xf>
    <xf numFmtId="165" fontId="19" fillId="0" borderId="0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/>
      <protection/>
    </xf>
    <xf numFmtId="165" fontId="5" fillId="0" borderId="14" xfId="46" applyNumberFormat="1" applyFont="1" applyFill="1" applyBorder="1" applyAlignment="1" applyProtection="1">
      <alignment/>
      <protection/>
    </xf>
    <xf numFmtId="165" fontId="5" fillId="0" borderId="0" xfId="46" applyNumberFormat="1" applyFont="1" applyFill="1" applyBorder="1" applyAlignment="1" applyProtection="1">
      <alignment/>
      <protection/>
    </xf>
    <xf numFmtId="165" fontId="16" fillId="0" borderId="0" xfId="46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5" fontId="22" fillId="0" borderId="0" xfId="0" applyNumberFormat="1" applyFont="1" applyBorder="1" applyAlignment="1">
      <alignment/>
    </xf>
    <xf numFmtId="165" fontId="15" fillId="0" borderId="0" xfId="46" applyNumberFormat="1" applyFont="1" applyFill="1" applyBorder="1" applyAlignment="1" applyProtection="1">
      <alignment/>
      <protection/>
    </xf>
    <xf numFmtId="171" fontId="3" fillId="0" borderId="21" xfId="46" applyNumberFormat="1" applyFont="1" applyFill="1" applyBorder="1" applyAlignment="1" applyProtection="1">
      <alignment horizontal="center"/>
      <protection/>
    </xf>
    <xf numFmtId="165" fontId="18" fillId="0" borderId="19" xfId="46" applyNumberFormat="1" applyFont="1" applyFill="1" applyBorder="1" applyAlignment="1" applyProtection="1">
      <alignment/>
      <protection/>
    </xf>
    <xf numFmtId="165" fontId="7" fillId="0" borderId="0" xfId="46" applyNumberFormat="1" applyFont="1" applyFill="1" applyBorder="1" applyAlignment="1" applyProtection="1">
      <alignment horizontal="center" wrapText="1"/>
      <protection/>
    </xf>
    <xf numFmtId="165" fontId="7" fillId="0" borderId="0" xfId="46" applyNumberFormat="1" applyFont="1" applyFill="1" applyBorder="1" applyAlignment="1" applyProtection="1">
      <alignment horizontal="left" wrapText="1"/>
      <protection/>
    </xf>
    <xf numFmtId="165" fontId="3" fillId="0" borderId="0" xfId="46" applyNumberFormat="1" applyFont="1" applyFill="1" applyBorder="1" applyAlignment="1" applyProtection="1">
      <alignment horizontal="left" wrapText="1"/>
      <protection/>
    </xf>
    <xf numFmtId="165" fontId="5" fillId="0" borderId="0" xfId="46" applyNumberFormat="1" applyFont="1" applyFill="1" applyBorder="1" applyAlignment="1" applyProtection="1">
      <alignment horizontal="left" wrapText="1"/>
      <protection/>
    </xf>
    <xf numFmtId="172" fontId="3" fillId="0" borderId="0" xfId="46" applyNumberFormat="1" applyFont="1" applyFill="1" applyBorder="1" applyAlignment="1" applyProtection="1">
      <alignment horizontal="left" wrapText="1"/>
      <protection/>
    </xf>
    <xf numFmtId="165" fontId="3" fillId="0" borderId="0" xfId="46" applyNumberFormat="1" applyFont="1" applyFill="1" applyBorder="1" applyAlignment="1" applyProtection="1">
      <alignment horizontal="center"/>
      <protection/>
    </xf>
    <xf numFmtId="165" fontId="5" fillId="0" borderId="0" xfId="46" applyNumberFormat="1" applyFont="1" applyFill="1" applyBorder="1" applyAlignment="1" applyProtection="1">
      <alignment horizontal="center"/>
      <protection/>
    </xf>
    <xf numFmtId="165" fontId="10" fillId="0" borderId="0" xfId="46" applyNumberFormat="1" applyFont="1" applyFill="1" applyBorder="1" applyAlignment="1" applyProtection="1">
      <alignment horizontal="center"/>
      <protection/>
    </xf>
    <xf numFmtId="165" fontId="3" fillId="0" borderId="0" xfId="46" applyNumberFormat="1" applyFont="1" applyFill="1" applyBorder="1" applyAlignment="1" applyProtection="1">
      <alignment horizontal="center"/>
      <protection/>
    </xf>
    <xf numFmtId="3" fontId="29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wrapText="1"/>
    </xf>
    <xf numFmtId="172" fontId="3" fillId="0" borderId="0" xfId="46" applyNumberFormat="1" applyFont="1" applyFill="1" applyBorder="1" applyAlignment="1" applyProtection="1">
      <alignment horizontal="center"/>
      <protection/>
    </xf>
    <xf numFmtId="165" fontId="3" fillId="0" borderId="0" xfId="46" applyNumberFormat="1" applyFont="1" applyFill="1" applyBorder="1" applyAlignment="1" applyProtection="1">
      <alignment horizontal="left" indent="1"/>
      <protection/>
    </xf>
    <xf numFmtId="171" fontId="3" fillId="0" borderId="0" xfId="46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Fill="1" applyBorder="1" applyAlignment="1" applyProtection="1">
      <alignment horizontal="left" indent="3"/>
      <protection/>
    </xf>
    <xf numFmtId="3" fontId="5" fillId="0" borderId="0" xfId="46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Fill="1" applyBorder="1" applyAlignment="1" applyProtection="1">
      <alignment horizontal="center"/>
      <protection/>
    </xf>
    <xf numFmtId="3" fontId="29" fillId="0" borderId="0" xfId="46" applyNumberFormat="1" applyFont="1" applyFill="1" applyBorder="1" applyAlignment="1" applyProtection="1">
      <alignment horizontal="center"/>
      <protection/>
    </xf>
    <xf numFmtId="174" fontId="3" fillId="0" borderId="0" xfId="46" applyNumberFormat="1" applyFont="1" applyFill="1" applyBorder="1" applyAlignment="1" applyProtection="1">
      <alignment horizontal="center"/>
      <protection/>
    </xf>
    <xf numFmtId="3" fontId="10" fillId="0" borderId="0" xfId="46" applyNumberFormat="1" applyFont="1" applyFill="1" applyBorder="1" applyAlignment="1" applyProtection="1">
      <alignment/>
      <protection/>
    </xf>
    <xf numFmtId="3" fontId="3" fillId="0" borderId="0" xfId="46" applyNumberFormat="1" applyFont="1" applyFill="1" applyBorder="1" applyAlignment="1" applyProtection="1">
      <alignment/>
      <protection/>
    </xf>
    <xf numFmtId="172" fontId="3" fillId="0" borderId="0" xfId="46" applyNumberFormat="1" applyFont="1" applyFill="1" applyBorder="1" applyAlignment="1" applyProtection="1">
      <alignment/>
      <protection/>
    </xf>
    <xf numFmtId="3" fontId="19" fillId="0" borderId="0" xfId="46" applyNumberFormat="1" applyFont="1" applyFill="1" applyBorder="1" applyAlignment="1" applyProtection="1">
      <alignment horizontal="center"/>
      <protection/>
    </xf>
    <xf numFmtId="171" fontId="5" fillId="0" borderId="0" xfId="46" applyNumberFormat="1" applyFont="1" applyFill="1" applyBorder="1" applyAlignment="1" applyProtection="1">
      <alignment horizontal="center"/>
      <protection/>
    </xf>
    <xf numFmtId="3" fontId="3" fillId="0" borderId="0" xfId="46" applyNumberFormat="1" applyFont="1" applyFill="1" applyBorder="1" applyAlignment="1" applyProtection="1">
      <alignment horizontal="left" indent="4"/>
      <protection/>
    </xf>
    <xf numFmtId="171" fontId="3" fillId="0" borderId="0" xfId="46" applyNumberFormat="1" applyFont="1" applyFill="1" applyBorder="1" applyAlignment="1" applyProtection="1">
      <alignment horizontal="left" indent="3"/>
      <protection/>
    </xf>
    <xf numFmtId="165" fontId="8" fillId="0" borderId="0" xfId="46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165" fontId="9" fillId="0" borderId="0" xfId="46" applyNumberFormat="1" applyFont="1" applyFill="1" applyBorder="1" applyAlignment="1" applyProtection="1">
      <alignment/>
      <protection/>
    </xf>
    <xf numFmtId="0" fontId="58" fillId="0" borderId="41" xfId="61" applyFont="1" applyFill="1" applyBorder="1" applyAlignment="1">
      <alignment horizontal="left"/>
      <protection/>
    </xf>
    <xf numFmtId="171" fontId="58" fillId="0" borderId="41" xfId="61" applyNumberFormat="1" applyFont="1" applyFill="1" applyBorder="1" applyAlignment="1">
      <alignment horizontal="right"/>
      <protection/>
    </xf>
    <xf numFmtId="3" fontId="58" fillId="0" borderId="49" xfId="61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 vertical="center" wrapText="1"/>
    </xf>
    <xf numFmtId="171" fontId="3" fillId="0" borderId="10" xfId="46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165" fontId="35" fillId="0" borderId="10" xfId="0" applyNumberFormat="1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48" fillId="0" borderId="13" xfId="0" applyFont="1" applyFill="1" applyBorder="1" applyAlignment="1">
      <alignment vertical="center" wrapText="1"/>
    </xf>
    <xf numFmtId="41" fontId="40" fillId="0" borderId="49" xfId="61" applyNumberFormat="1" applyFont="1" applyFill="1" applyBorder="1" applyAlignment="1">
      <alignment horizontal="right"/>
      <protection/>
    </xf>
    <xf numFmtId="41" fontId="3" fillId="0" borderId="10" xfId="46" applyNumberFormat="1" applyFont="1" applyFill="1" applyBorder="1" applyAlignment="1" applyProtection="1">
      <alignment horizontal="center"/>
      <protection/>
    </xf>
    <xf numFmtId="41" fontId="19" fillId="0" borderId="10" xfId="46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1" fillId="0" borderId="44" xfId="62" applyFill="1" applyBorder="1">
      <alignment/>
      <protection/>
    </xf>
    <xf numFmtId="0" fontId="3" fillId="0" borderId="19" xfId="0" applyFont="1" applyBorder="1" applyAlignment="1">
      <alignment wrapText="1"/>
    </xf>
    <xf numFmtId="0" fontId="3" fillId="0" borderId="66" xfId="0" applyFont="1" applyBorder="1" applyAlignment="1">
      <alignment/>
    </xf>
    <xf numFmtId="0" fontId="50" fillId="0" borderId="10" xfId="0" applyFont="1" applyFill="1" applyBorder="1" applyAlignment="1">
      <alignment vertical="center"/>
    </xf>
    <xf numFmtId="0" fontId="13" fillId="0" borderId="30" xfId="64" applyFont="1" applyBorder="1">
      <alignment/>
      <protection/>
    </xf>
    <xf numFmtId="0" fontId="41" fillId="0" borderId="3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2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0" fontId="48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wrapText="1"/>
    </xf>
    <xf numFmtId="0" fontId="3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3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9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9" fillId="0" borderId="11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5" fillId="0" borderId="10" xfId="0" applyFont="1" applyBorder="1" applyAlignment="1">
      <alignment/>
    </xf>
    <xf numFmtId="165" fontId="3" fillId="0" borderId="0" xfId="46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35" fillId="0" borderId="67" xfId="65" applyFont="1" applyBorder="1" applyAlignment="1">
      <alignment horizontal="center" vertical="center"/>
      <protection/>
    </xf>
    <xf numFmtId="0" fontId="35" fillId="0" borderId="43" xfId="65" applyFont="1" applyBorder="1" applyAlignment="1">
      <alignment horizontal="center" vertical="center"/>
      <protection/>
    </xf>
    <xf numFmtId="0" fontId="29" fillId="0" borderId="68" xfId="65" applyFont="1" applyBorder="1" applyAlignment="1">
      <alignment horizontal="center" vertical="center"/>
      <protection/>
    </xf>
    <xf numFmtId="0" fontId="29" fillId="0" borderId="59" xfId="65" applyFont="1" applyBorder="1" applyAlignment="1">
      <alignment horizontal="center" vertical="center"/>
      <protection/>
    </xf>
    <xf numFmtId="0" fontId="35" fillId="0" borderId="0" xfId="61" applyFont="1" applyAlignment="1">
      <alignment horizontal="left" vertical="center" wrapText="1"/>
      <protection/>
    </xf>
    <xf numFmtId="0" fontId="35" fillId="0" borderId="69" xfId="61" applyFont="1" applyBorder="1" applyAlignment="1">
      <alignment horizontal="left" vertical="center" wrapText="1"/>
      <protection/>
    </xf>
    <xf numFmtId="0" fontId="46" fillId="0" borderId="0" xfId="62" applyFont="1" applyFill="1" applyBorder="1" applyAlignment="1">
      <alignment horizontal="right"/>
      <protection/>
    </xf>
    <xf numFmtId="0" fontId="44" fillId="0" borderId="0" xfId="0" applyFont="1" applyAlignment="1">
      <alignment horizontal="right"/>
    </xf>
    <xf numFmtId="0" fontId="31" fillId="0" borderId="0" xfId="56" applyFont="1" applyFill="1" applyBorder="1" applyAlignment="1">
      <alignment horizontal="center" vertical="center" wrapText="1"/>
      <protection/>
    </xf>
    <xf numFmtId="0" fontId="33" fillId="0" borderId="0" xfId="56" applyFont="1" applyFill="1" applyAlignment="1">
      <alignment horizontal="center" vertical="center"/>
      <protection/>
    </xf>
    <xf numFmtId="0" fontId="35" fillId="0" borderId="0" xfId="56" applyFont="1" applyAlignment="1">
      <alignment horizontal="left" vertical="center"/>
      <protection/>
    </xf>
    <xf numFmtId="0" fontId="35" fillId="0" borderId="69" xfId="56" applyFont="1" applyBorder="1" applyAlignment="1">
      <alignment horizontal="left" vertical="center"/>
      <protection/>
    </xf>
    <xf numFmtId="0" fontId="29" fillId="0" borderId="46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 horizontal="right"/>
    </xf>
    <xf numFmtId="0" fontId="35" fillId="0" borderId="11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9" fillId="0" borderId="22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165" fontId="12" fillId="0" borderId="0" xfId="46" applyNumberFormat="1" applyFont="1" applyFill="1" applyBorder="1" applyAlignment="1" applyProtection="1">
      <alignment horizontal="center" wrapText="1"/>
      <protection/>
    </xf>
    <xf numFmtId="0" fontId="49" fillId="0" borderId="46" xfId="0" applyFont="1" applyFill="1" applyBorder="1" applyAlignment="1">
      <alignment horizontal="left" vertical="center" wrapText="1"/>
    </xf>
    <xf numFmtId="0" fontId="49" fillId="0" borderId="55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/>
    </xf>
    <xf numFmtId="0" fontId="52" fillId="0" borderId="20" xfId="0" applyFont="1" applyFill="1" applyBorder="1" applyAlignment="1">
      <alignment vertical="center"/>
    </xf>
    <xf numFmtId="0" fontId="51" fillId="0" borderId="23" xfId="0" applyFont="1" applyBorder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 wrapText="1"/>
    </xf>
    <xf numFmtId="0" fontId="13" fillId="0" borderId="30" xfId="64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0" fontId="12" fillId="0" borderId="25" xfId="64" applyFont="1" applyBorder="1" applyAlignment="1">
      <alignment horizontal="center"/>
      <protection/>
    </xf>
    <xf numFmtId="0" fontId="12" fillId="0" borderId="33" xfId="64" applyFont="1" applyBorder="1" applyAlignment="1">
      <alignment horizontal="center"/>
      <protection/>
    </xf>
    <xf numFmtId="165" fontId="12" fillId="0" borderId="31" xfId="46" applyNumberFormat="1" applyFont="1" applyFill="1" applyBorder="1" applyAlignment="1" applyProtection="1">
      <alignment/>
      <protection/>
    </xf>
    <xf numFmtId="0" fontId="13" fillId="0" borderId="30" xfId="64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169" fontId="13" fillId="0" borderId="26" xfId="64" applyNumberFormat="1" applyFont="1" applyBorder="1" applyAlignment="1">
      <alignment horizontal="left"/>
      <protection/>
    </xf>
    <xf numFmtId="0" fontId="44" fillId="0" borderId="27" xfId="0" applyFont="1" applyBorder="1" applyAlignment="1">
      <alignment horizontal="left"/>
    </xf>
    <xf numFmtId="0" fontId="44" fillId="0" borderId="29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13" fillId="0" borderId="30" xfId="64" applyFont="1" applyBorder="1" applyAlignment="1">
      <alignment shrinkToFit="1"/>
      <protection/>
    </xf>
    <xf numFmtId="0" fontId="0" fillId="0" borderId="0" xfId="0" applyAlignment="1">
      <alignment shrinkToFit="1"/>
    </xf>
    <xf numFmtId="0" fontId="0" fillId="0" borderId="32" xfId="0" applyBorder="1" applyAlignment="1">
      <alignment shrinkToFit="1"/>
    </xf>
    <xf numFmtId="165" fontId="24" fillId="0" borderId="0" xfId="46" applyNumberFormat="1" applyFont="1" applyFill="1" applyBorder="1" applyAlignment="1" applyProtection="1">
      <alignment horizontal="center" wrapText="1"/>
      <protection/>
    </xf>
    <xf numFmtId="0" fontId="24" fillId="0" borderId="0" xfId="64" applyFont="1" applyBorder="1" applyAlignment="1">
      <alignment horizontal="right" wrapText="1"/>
      <protection/>
    </xf>
    <xf numFmtId="165" fontId="11" fillId="0" borderId="0" xfId="46" applyNumberFormat="1" applyFont="1" applyFill="1" applyBorder="1" applyAlignment="1" applyProtection="1">
      <alignment horizontal="right"/>
      <protection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25" fillId="0" borderId="46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55" xfId="0" applyBorder="1" applyAlignment="1">
      <alignment/>
    </xf>
    <xf numFmtId="0" fontId="0" fillId="0" borderId="62" xfId="0" applyBorder="1" applyAlignment="1">
      <alignment/>
    </xf>
    <xf numFmtId="0" fontId="28" fillId="0" borderId="0" xfId="0" applyFont="1" applyAlignment="1">
      <alignment horizontal="center" wrapText="1"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Local%20Settings\Temporary%20Internet%20Files\OLK2\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5"/>
  <sheetViews>
    <sheetView tabSelected="1" view="pageBreakPreview" zoomScale="75" zoomScaleNormal="86" zoomScaleSheetLayoutView="75" workbookViewId="0" topLeftCell="A3">
      <selection activeCell="N4" sqref="N4"/>
    </sheetView>
  </sheetViews>
  <sheetFormatPr defaultColWidth="9.125" defaultRowHeight="12.75"/>
  <cols>
    <col min="1" max="7" width="3.75390625" style="1" customWidth="1"/>
    <col min="8" max="8" width="5.875" style="1" customWidth="1"/>
    <col min="9" max="9" width="52.75390625" style="1" customWidth="1"/>
    <col min="10" max="10" width="13.00390625" style="2" customWidth="1"/>
    <col min="11" max="11" width="13.25390625" style="2" customWidth="1"/>
    <col min="12" max="12" width="12.25390625" style="1" customWidth="1"/>
    <col min="13" max="13" width="12.625" style="1" customWidth="1"/>
    <col min="14" max="14" width="12.375" style="1" customWidth="1"/>
    <col min="15" max="15" width="13.00390625" style="1" customWidth="1"/>
    <col min="16" max="16384" width="9.125" style="1" customWidth="1"/>
  </cols>
  <sheetData>
    <row r="1" spans="9:11" ht="12.75" hidden="1">
      <c r="I1" s="578"/>
      <c r="J1" s="578"/>
      <c r="K1" s="578"/>
    </row>
    <row r="2" ht="12.75" hidden="1"/>
    <row r="3" spans="1:15" s="6" customFormat="1" ht="31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579" t="s">
        <v>5</v>
      </c>
      <c r="I3" s="579"/>
      <c r="J3" s="39" t="s">
        <v>386</v>
      </c>
      <c r="K3" s="39" t="s">
        <v>497</v>
      </c>
      <c r="L3" s="39" t="s">
        <v>508</v>
      </c>
      <c r="M3" s="39" t="s">
        <v>514</v>
      </c>
      <c r="N3" s="39" t="s">
        <v>550</v>
      </c>
      <c r="O3" s="457"/>
    </row>
    <row r="4" spans="1:15" ht="21.75" customHeight="1">
      <c r="A4" s="571" t="s">
        <v>6</v>
      </c>
      <c r="B4" s="571"/>
      <c r="C4" s="571"/>
      <c r="D4" s="571"/>
      <c r="E4" s="571" t="s">
        <v>7</v>
      </c>
      <c r="F4" s="571"/>
      <c r="G4" s="571"/>
      <c r="H4" s="571"/>
      <c r="I4" s="571"/>
      <c r="J4" s="195" t="s">
        <v>8</v>
      </c>
      <c r="K4" s="195" t="s">
        <v>8</v>
      </c>
      <c r="L4" s="195" t="s">
        <v>8</v>
      </c>
      <c r="M4" s="195" t="s">
        <v>8</v>
      </c>
      <c r="N4" s="195" t="s">
        <v>8</v>
      </c>
      <c r="O4" s="473"/>
    </row>
    <row r="5" spans="1:15" ht="13.5" customHeight="1">
      <c r="A5" s="7"/>
      <c r="B5" s="7"/>
      <c r="C5" s="7"/>
      <c r="D5" s="7"/>
      <c r="E5" s="7"/>
      <c r="F5" s="7"/>
      <c r="G5" s="7"/>
      <c r="H5" s="7"/>
      <c r="I5" s="7"/>
      <c r="J5" s="196"/>
      <c r="K5" s="196"/>
      <c r="L5" s="196"/>
      <c r="M5" s="196"/>
      <c r="N5" s="196"/>
      <c r="O5" s="499"/>
    </row>
    <row r="6" spans="1:15" s="15" customFormat="1" ht="22.5" customHeight="1">
      <c r="A6" s="12">
        <v>1</v>
      </c>
      <c r="B6" s="12"/>
      <c r="C6" s="12"/>
      <c r="D6" s="12"/>
      <c r="E6" s="12" t="s">
        <v>129</v>
      </c>
      <c r="F6" s="12"/>
      <c r="G6" s="12"/>
      <c r="H6" s="12"/>
      <c r="I6" s="12"/>
      <c r="J6" s="115"/>
      <c r="K6" s="115"/>
      <c r="L6" s="115"/>
      <c r="M6" s="115"/>
      <c r="N6" s="115"/>
      <c r="O6" s="14"/>
    </row>
    <row r="7" spans="1:15" s="15" customFormat="1" ht="14.25">
      <c r="A7" s="519" t="s">
        <v>434</v>
      </c>
      <c r="B7" s="519"/>
      <c r="C7" s="519"/>
      <c r="D7" s="519"/>
      <c r="E7" s="519"/>
      <c r="F7" s="519"/>
      <c r="G7" s="519"/>
      <c r="H7" s="519"/>
      <c r="I7" s="12"/>
      <c r="J7" s="115"/>
      <c r="K7" s="115"/>
      <c r="L7" s="115"/>
      <c r="M7" s="115"/>
      <c r="N7" s="115"/>
      <c r="O7" s="14"/>
    </row>
    <row r="8" spans="1:15" s="15" customFormat="1" ht="12.75">
      <c r="A8" s="11"/>
      <c r="B8" s="11">
        <v>1</v>
      </c>
      <c r="C8" s="11"/>
      <c r="D8" s="11"/>
      <c r="E8" s="11"/>
      <c r="F8" s="11" t="s">
        <v>130</v>
      </c>
      <c r="G8" s="11"/>
      <c r="H8" s="11"/>
      <c r="I8" s="11"/>
      <c r="J8" s="115"/>
      <c r="K8" s="115"/>
      <c r="L8" s="115"/>
      <c r="M8" s="115"/>
      <c r="N8" s="115"/>
      <c r="O8" s="14"/>
    </row>
    <row r="9" spans="1:15" s="15" customFormat="1" ht="12.75">
      <c r="A9" s="11"/>
      <c r="B9" s="123" t="s">
        <v>211</v>
      </c>
      <c r="C9" s="16"/>
      <c r="D9" s="16"/>
      <c r="E9" s="16"/>
      <c r="F9" s="560" t="s">
        <v>29</v>
      </c>
      <c r="G9" s="560"/>
      <c r="H9" s="560"/>
      <c r="I9" s="561"/>
      <c r="J9" s="115"/>
      <c r="K9" s="115"/>
      <c r="L9" s="115"/>
      <c r="M9" s="115"/>
      <c r="N9" s="115"/>
      <c r="O9" s="14"/>
    </row>
    <row r="10" spans="1:15" s="15" customFormat="1" ht="12.75" customHeight="1">
      <c r="A10" s="11"/>
      <c r="B10" s="11"/>
      <c r="C10" s="11">
        <v>3</v>
      </c>
      <c r="D10" s="11"/>
      <c r="E10" s="11"/>
      <c r="F10" s="11"/>
      <c r="G10" s="11" t="s">
        <v>193</v>
      </c>
      <c r="H10" s="11"/>
      <c r="I10" s="11"/>
      <c r="J10" s="198">
        <f>J11+J12</f>
        <v>1194</v>
      </c>
      <c r="K10" s="198">
        <f>K11+K12</f>
        <v>1194</v>
      </c>
      <c r="L10" s="198">
        <f>L11+L12</f>
        <v>1194</v>
      </c>
      <c r="M10" s="198">
        <f>M11+M12</f>
        <v>1194</v>
      </c>
      <c r="N10" s="198">
        <f>N11+N12</f>
        <v>1194</v>
      </c>
      <c r="O10" s="466"/>
    </row>
    <row r="11" spans="1:15" s="15" customFormat="1" ht="12.75">
      <c r="A11" s="11"/>
      <c r="B11" s="16"/>
      <c r="C11" s="16"/>
      <c r="D11" s="16"/>
      <c r="E11" s="16">
        <v>2</v>
      </c>
      <c r="F11" s="16"/>
      <c r="G11" s="16"/>
      <c r="H11" s="380" t="s">
        <v>246</v>
      </c>
      <c r="I11" s="380"/>
      <c r="J11" s="62">
        <v>940</v>
      </c>
      <c r="K11" s="62">
        <v>940</v>
      </c>
      <c r="L11" s="62">
        <v>940</v>
      </c>
      <c r="M11" s="62">
        <v>940</v>
      </c>
      <c r="N11" s="62">
        <v>940</v>
      </c>
      <c r="O11" s="2"/>
    </row>
    <row r="12" spans="1:15" s="15" customFormat="1" ht="12.75" customHeight="1">
      <c r="A12" s="11"/>
      <c r="B12" s="16"/>
      <c r="C12" s="16"/>
      <c r="D12" s="16"/>
      <c r="E12" s="16">
        <v>6</v>
      </c>
      <c r="F12" s="16"/>
      <c r="G12" s="16"/>
      <c r="H12" s="380" t="s">
        <v>247</v>
      </c>
      <c r="I12" s="16"/>
      <c r="J12" s="62">
        <v>254</v>
      </c>
      <c r="K12" s="62">
        <v>254</v>
      </c>
      <c r="L12" s="62">
        <v>254</v>
      </c>
      <c r="M12" s="62">
        <v>254</v>
      </c>
      <c r="N12" s="62">
        <v>254</v>
      </c>
      <c r="O12" s="2"/>
    </row>
    <row r="13" spans="1:15" s="15" customFormat="1" ht="12.75" customHeight="1">
      <c r="A13" s="11"/>
      <c r="B13" s="16"/>
      <c r="C13" s="16"/>
      <c r="D13" s="16"/>
      <c r="E13" s="11"/>
      <c r="F13" s="11" t="s">
        <v>19</v>
      </c>
      <c r="G13" s="11"/>
      <c r="H13" s="11"/>
      <c r="I13" s="11"/>
      <c r="J13" s="127">
        <f>J11+J12</f>
        <v>1194</v>
      </c>
      <c r="K13" s="127">
        <f>K11+K12</f>
        <v>1194</v>
      </c>
      <c r="L13" s="127">
        <f>L11+L12</f>
        <v>1194</v>
      </c>
      <c r="M13" s="127">
        <f>M11+M12</f>
        <v>1194</v>
      </c>
      <c r="N13" s="127">
        <f>N11+N12</f>
        <v>1194</v>
      </c>
      <c r="O13" s="500"/>
    </row>
    <row r="14" spans="1:15" s="15" customFormat="1" ht="12.75">
      <c r="A14" s="11"/>
      <c r="B14" s="16"/>
      <c r="C14" s="11"/>
      <c r="D14" s="11"/>
      <c r="E14" s="11"/>
      <c r="F14" s="11"/>
      <c r="G14" s="11"/>
      <c r="H14" s="11"/>
      <c r="I14" s="11"/>
      <c r="J14" s="115"/>
      <c r="K14" s="115"/>
      <c r="L14" s="115"/>
      <c r="M14" s="115"/>
      <c r="N14" s="115"/>
      <c r="O14" s="14"/>
    </row>
    <row r="15" spans="1:15" s="15" customFormat="1" ht="12.75" hidden="1">
      <c r="A15" s="11"/>
      <c r="B15" s="16"/>
      <c r="C15" s="16"/>
      <c r="D15" s="18"/>
      <c r="E15" s="18"/>
      <c r="F15" s="18"/>
      <c r="G15" s="18"/>
      <c r="H15" s="18"/>
      <c r="I15" s="18"/>
      <c r="J15" s="60"/>
      <c r="K15" s="60"/>
      <c r="L15" s="60"/>
      <c r="M15" s="60"/>
      <c r="N15" s="60"/>
      <c r="O15" s="19"/>
    </row>
    <row r="16" spans="1:15" s="15" customFormat="1" ht="12.75" hidden="1">
      <c r="A16" s="11"/>
      <c r="B16" s="16"/>
      <c r="C16" s="16"/>
      <c r="D16" s="16"/>
      <c r="E16" s="16"/>
      <c r="F16" s="16"/>
      <c r="G16" s="16"/>
      <c r="H16" s="16"/>
      <c r="I16" s="28"/>
      <c r="J16" s="62"/>
      <c r="K16" s="62"/>
      <c r="L16" s="62"/>
      <c r="M16" s="62"/>
      <c r="N16" s="62"/>
      <c r="O16" s="2"/>
    </row>
    <row r="17" spans="1:15" s="15" customFormat="1" ht="12.75" hidden="1">
      <c r="A17" s="11"/>
      <c r="B17" s="16"/>
      <c r="C17" s="16"/>
      <c r="D17" s="16"/>
      <c r="E17" s="16"/>
      <c r="F17" s="16"/>
      <c r="G17" s="16"/>
      <c r="H17" s="16"/>
      <c r="I17" s="23"/>
      <c r="J17" s="62"/>
      <c r="K17" s="62"/>
      <c r="L17" s="62"/>
      <c r="M17" s="62"/>
      <c r="N17" s="62"/>
      <c r="O17" s="2"/>
    </row>
    <row r="18" spans="1:15" s="15" customFormat="1" ht="12.75" hidden="1">
      <c r="A18" s="11"/>
      <c r="B18" s="16"/>
      <c r="C18" s="16"/>
      <c r="D18" s="16"/>
      <c r="E18" s="16"/>
      <c r="F18" s="16"/>
      <c r="G18" s="16"/>
      <c r="H18" s="16"/>
      <c r="I18" s="23"/>
      <c r="J18" s="62"/>
      <c r="K18" s="62"/>
      <c r="L18" s="62"/>
      <c r="M18" s="62"/>
      <c r="N18" s="62"/>
      <c r="O18" s="2"/>
    </row>
    <row r="19" spans="1:15" s="15" customFormat="1" ht="12.75" hidden="1">
      <c r="A19" s="11"/>
      <c r="B19" s="11"/>
      <c r="C19" s="11"/>
      <c r="D19" s="11"/>
      <c r="E19" s="11"/>
      <c r="F19" s="11"/>
      <c r="G19" s="11"/>
      <c r="H19" s="11"/>
      <c r="I19" s="11"/>
      <c r="J19" s="115"/>
      <c r="K19" s="115"/>
      <c r="L19" s="115"/>
      <c r="M19" s="115"/>
      <c r="N19" s="115"/>
      <c r="O19" s="14"/>
    </row>
    <row r="20" spans="1:15" s="15" customFormat="1" ht="15.75" customHeight="1" hidden="1">
      <c r="A20" s="11"/>
      <c r="B20" s="11"/>
      <c r="C20" s="11"/>
      <c r="D20" s="11"/>
      <c r="E20" s="11"/>
      <c r="F20" s="11"/>
      <c r="G20" s="11"/>
      <c r="H20" s="11"/>
      <c r="I20" s="11"/>
      <c r="J20" s="115"/>
      <c r="K20" s="115"/>
      <c r="L20" s="115"/>
      <c r="M20" s="115"/>
      <c r="N20" s="115"/>
      <c r="O20" s="14"/>
    </row>
    <row r="21" spans="1:15" s="15" customFormat="1" ht="12.75" customHeight="1">
      <c r="A21" s="11"/>
      <c r="B21" s="11">
        <v>2</v>
      </c>
      <c r="C21" s="11"/>
      <c r="D21" s="11"/>
      <c r="E21" s="11"/>
      <c r="F21" s="537" t="s">
        <v>191</v>
      </c>
      <c r="G21" s="572"/>
      <c r="H21" s="572"/>
      <c r="I21" s="572"/>
      <c r="J21" s="115"/>
      <c r="K21" s="115"/>
      <c r="L21" s="115"/>
      <c r="M21" s="115"/>
      <c r="N21" s="115"/>
      <c r="O21" s="14"/>
    </row>
    <row r="22" spans="1:15" s="15" customFormat="1" ht="13.5" customHeight="1">
      <c r="A22" s="11"/>
      <c r="B22" s="123" t="s">
        <v>211</v>
      </c>
      <c r="C22" s="16"/>
      <c r="D22" s="16"/>
      <c r="E22" s="16"/>
      <c r="F22" s="560" t="s">
        <v>29</v>
      </c>
      <c r="G22" s="560"/>
      <c r="H22" s="560"/>
      <c r="I22" s="561"/>
      <c r="J22" s="115"/>
      <c r="K22" s="115"/>
      <c r="L22" s="115"/>
      <c r="M22" s="115"/>
      <c r="N22" s="115"/>
      <c r="O22" s="14"/>
    </row>
    <row r="23" spans="1:15" s="15" customFormat="1" ht="13.5" customHeight="1">
      <c r="A23" s="11"/>
      <c r="B23" s="11"/>
      <c r="C23" s="11">
        <v>3</v>
      </c>
      <c r="D23" s="11"/>
      <c r="E23" s="11"/>
      <c r="F23" s="11"/>
      <c r="G23" s="11" t="s">
        <v>193</v>
      </c>
      <c r="H23" s="11"/>
      <c r="I23" s="11"/>
      <c r="J23" s="198">
        <f>J24+J25</f>
        <v>174</v>
      </c>
      <c r="K23" s="198">
        <f>K24+K25</f>
        <v>174</v>
      </c>
      <c r="L23" s="198">
        <f>L24+L25</f>
        <v>174</v>
      </c>
      <c r="M23" s="198">
        <f>M24+M25</f>
        <v>174</v>
      </c>
      <c r="N23" s="198">
        <f>N24+N25</f>
        <v>174</v>
      </c>
      <c r="O23" s="466"/>
    </row>
    <row r="24" spans="1:15" s="15" customFormat="1" ht="12.75" customHeight="1">
      <c r="A24" s="11"/>
      <c r="B24" s="16"/>
      <c r="C24" s="16"/>
      <c r="D24" s="16"/>
      <c r="E24" s="16">
        <v>2</v>
      </c>
      <c r="F24" s="16"/>
      <c r="G24" s="16"/>
      <c r="H24" s="380" t="s">
        <v>246</v>
      </c>
      <c r="I24" s="125"/>
      <c r="J24" s="62">
        <v>137</v>
      </c>
      <c r="K24" s="62">
        <v>137</v>
      </c>
      <c r="L24" s="62">
        <v>137</v>
      </c>
      <c r="M24" s="62">
        <v>137</v>
      </c>
      <c r="N24" s="62">
        <v>137</v>
      </c>
      <c r="O24" s="2"/>
    </row>
    <row r="25" spans="1:15" s="15" customFormat="1" ht="12.75" customHeight="1">
      <c r="A25" s="11"/>
      <c r="B25" s="16"/>
      <c r="C25" s="16"/>
      <c r="D25" s="16"/>
      <c r="E25" s="16">
        <v>6</v>
      </c>
      <c r="F25" s="16"/>
      <c r="G25" s="16"/>
      <c r="H25" s="380" t="s">
        <v>247</v>
      </c>
      <c r="I25" s="16"/>
      <c r="J25" s="62">
        <v>37</v>
      </c>
      <c r="K25" s="62">
        <v>37</v>
      </c>
      <c r="L25" s="62">
        <v>37</v>
      </c>
      <c r="M25" s="62">
        <v>37</v>
      </c>
      <c r="N25" s="62">
        <v>37</v>
      </c>
      <c r="O25" s="2"/>
    </row>
    <row r="26" spans="1:15" s="15" customFormat="1" ht="12.75" customHeight="1">
      <c r="A26" s="11"/>
      <c r="B26" s="16"/>
      <c r="C26" s="16"/>
      <c r="D26" s="16"/>
      <c r="E26" s="11"/>
      <c r="F26" s="11" t="s">
        <v>19</v>
      </c>
      <c r="G26" s="11"/>
      <c r="H26" s="11"/>
      <c r="I26" s="11"/>
      <c r="J26" s="127">
        <f>J24+J25</f>
        <v>174</v>
      </c>
      <c r="K26" s="127">
        <f>K24+K25</f>
        <v>174</v>
      </c>
      <c r="L26" s="127">
        <f>L24+L25</f>
        <v>174</v>
      </c>
      <c r="M26" s="127">
        <f>M24+M25</f>
        <v>174</v>
      </c>
      <c r="N26" s="127">
        <f>N24+N25</f>
        <v>174</v>
      </c>
      <c r="O26" s="500"/>
    </row>
    <row r="27" spans="1:15" s="15" customFormat="1" ht="12.75" customHeight="1">
      <c r="A27" s="11"/>
      <c r="B27" s="16"/>
      <c r="C27" s="16"/>
      <c r="D27" s="16"/>
      <c r="E27" s="16"/>
      <c r="F27" s="16"/>
      <c r="G27" s="16"/>
      <c r="H27" s="16"/>
      <c r="I27" s="16"/>
      <c r="J27" s="62"/>
      <c r="K27" s="62"/>
      <c r="L27" s="62"/>
      <c r="M27" s="62"/>
      <c r="N27" s="62"/>
      <c r="O27" s="2"/>
    </row>
    <row r="28" spans="1:15" s="15" customFormat="1" ht="12.75" customHeight="1" hidden="1">
      <c r="A28" s="11"/>
      <c r="B28" s="16"/>
      <c r="C28" s="197"/>
      <c r="D28" s="197"/>
      <c r="E28" s="197"/>
      <c r="F28" s="197"/>
      <c r="G28" s="197"/>
      <c r="H28" s="197"/>
      <c r="I28" s="197"/>
      <c r="J28" s="62"/>
      <c r="K28" s="62"/>
      <c r="L28" s="62"/>
      <c r="M28" s="62"/>
      <c r="N28" s="62"/>
      <c r="O28" s="2"/>
    </row>
    <row r="29" spans="1:15" s="15" customFormat="1" ht="12.75" customHeight="1" hidden="1">
      <c r="A29" s="11"/>
      <c r="B29" s="16"/>
      <c r="C29" s="16"/>
      <c r="D29" s="16"/>
      <c r="E29" s="16"/>
      <c r="F29" s="16"/>
      <c r="G29" s="16"/>
      <c r="H29" s="16"/>
      <c r="I29" s="16"/>
      <c r="J29" s="62"/>
      <c r="K29" s="62"/>
      <c r="L29" s="62"/>
      <c r="M29" s="62"/>
      <c r="N29" s="62"/>
      <c r="O29" s="2"/>
    </row>
    <row r="30" spans="1:15" s="15" customFormat="1" ht="12.75" customHeight="1" hidden="1">
      <c r="A30" s="11"/>
      <c r="B30" s="16"/>
      <c r="C30" s="16"/>
      <c r="D30" s="16"/>
      <c r="E30" s="16"/>
      <c r="F30" s="16"/>
      <c r="G30" s="16"/>
      <c r="H30" s="16"/>
      <c r="I30" s="16"/>
      <c r="J30" s="62"/>
      <c r="K30" s="62"/>
      <c r="L30" s="62"/>
      <c r="M30" s="62"/>
      <c r="N30" s="62"/>
      <c r="O30" s="2"/>
    </row>
    <row r="31" spans="1:15" s="15" customFormat="1" ht="27" customHeight="1" hidden="1">
      <c r="A31" s="11"/>
      <c r="B31" s="16"/>
      <c r="C31" s="16"/>
      <c r="D31" s="16"/>
      <c r="E31" s="16"/>
      <c r="F31" s="16"/>
      <c r="G31" s="16"/>
      <c r="H31" s="16"/>
      <c r="I31" s="23"/>
      <c r="J31" s="62"/>
      <c r="K31" s="62"/>
      <c r="L31" s="62"/>
      <c r="M31" s="62"/>
      <c r="N31" s="62"/>
      <c r="O31" s="2"/>
    </row>
    <row r="32" spans="1:15" s="15" customFormat="1" ht="12.75" customHeight="1" hidden="1">
      <c r="A32" s="11"/>
      <c r="B32" s="16"/>
      <c r="C32" s="11"/>
      <c r="D32" s="11"/>
      <c r="E32" s="11"/>
      <c r="F32" s="11"/>
      <c r="G32" s="11"/>
      <c r="H32" s="11"/>
      <c r="I32" s="11"/>
      <c r="J32" s="115"/>
      <c r="K32" s="115"/>
      <c r="L32" s="115"/>
      <c r="M32" s="115"/>
      <c r="N32" s="115"/>
      <c r="O32" s="14"/>
    </row>
    <row r="33" spans="1:15" s="15" customFormat="1" ht="12.75" customHeight="1" hidden="1">
      <c r="A33" s="11"/>
      <c r="B33" s="16"/>
      <c r="C33" s="16"/>
      <c r="D33" s="16"/>
      <c r="E33" s="16"/>
      <c r="F33" s="16"/>
      <c r="G33" s="16"/>
      <c r="H33" s="16"/>
      <c r="I33" s="16"/>
      <c r="J33" s="62"/>
      <c r="K33" s="62"/>
      <c r="L33" s="62"/>
      <c r="M33" s="62"/>
      <c r="N33" s="62"/>
      <c r="O33" s="2"/>
    </row>
    <row r="34" spans="1:15" s="15" customFormat="1" ht="12.75" customHeight="1" hidden="1">
      <c r="A34" s="11"/>
      <c r="B34" s="16"/>
      <c r="C34" s="16"/>
      <c r="D34" s="16"/>
      <c r="E34" s="16"/>
      <c r="F34" s="16"/>
      <c r="G34" s="16"/>
      <c r="H34" s="16"/>
      <c r="I34" s="16"/>
      <c r="J34" s="62"/>
      <c r="K34" s="62"/>
      <c r="L34" s="62"/>
      <c r="M34" s="62"/>
      <c r="N34" s="62"/>
      <c r="O34" s="2"/>
    </row>
    <row r="35" spans="1:15" ht="12.75" hidden="1">
      <c r="A35" s="16"/>
      <c r="B35" s="16"/>
      <c r="C35" s="11"/>
      <c r="D35" s="11"/>
      <c r="E35" s="11"/>
      <c r="F35" s="16"/>
      <c r="G35" s="11"/>
      <c r="H35" s="11"/>
      <c r="I35" s="11"/>
      <c r="J35" s="115"/>
      <c r="K35" s="115"/>
      <c r="L35" s="115"/>
      <c r="M35" s="115"/>
      <c r="N35" s="115"/>
      <c r="O35" s="14"/>
    </row>
    <row r="36" spans="1:15" ht="12.75" hidden="1">
      <c r="A36" s="16"/>
      <c r="B36" s="16"/>
      <c r="C36" s="16"/>
      <c r="D36" s="18"/>
      <c r="E36" s="18"/>
      <c r="F36" s="18"/>
      <c r="G36" s="18"/>
      <c r="H36" s="18"/>
      <c r="I36" s="18"/>
      <c r="J36" s="60"/>
      <c r="K36" s="60"/>
      <c r="L36" s="60"/>
      <c r="M36" s="60"/>
      <c r="N36" s="60"/>
      <c r="O36" s="19"/>
    </row>
    <row r="37" spans="1:15" ht="12.75">
      <c r="A37" s="16"/>
      <c r="B37" s="11">
        <v>3</v>
      </c>
      <c r="C37" s="11"/>
      <c r="D37" s="11"/>
      <c r="E37" s="11"/>
      <c r="F37" s="11" t="s">
        <v>148</v>
      </c>
      <c r="G37" s="11"/>
      <c r="H37" s="11"/>
      <c r="I37" s="11"/>
      <c r="J37" s="115"/>
      <c r="K37" s="115"/>
      <c r="L37" s="115"/>
      <c r="M37" s="115"/>
      <c r="N37" s="115"/>
      <c r="O37" s="14"/>
    </row>
    <row r="38" spans="1:15" ht="12.75">
      <c r="A38" s="16"/>
      <c r="B38" s="123" t="s">
        <v>211</v>
      </c>
      <c r="C38" s="16"/>
      <c r="D38" s="16"/>
      <c r="E38" s="16"/>
      <c r="F38" s="560" t="s">
        <v>29</v>
      </c>
      <c r="G38" s="560"/>
      <c r="H38" s="560"/>
      <c r="I38" s="561"/>
      <c r="J38" s="115"/>
      <c r="K38" s="115"/>
      <c r="L38" s="115"/>
      <c r="M38" s="115"/>
      <c r="N38" s="115"/>
      <c r="O38" s="14"/>
    </row>
    <row r="39" spans="1:15" ht="12.75">
      <c r="A39" s="16"/>
      <c r="B39" s="11"/>
      <c r="C39" s="11">
        <v>3</v>
      </c>
      <c r="D39" s="11"/>
      <c r="E39" s="11"/>
      <c r="F39" s="11"/>
      <c r="G39" s="11" t="s">
        <v>193</v>
      </c>
      <c r="H39" s="11"/>
      <c r="I39" s="11"/>
      <c r="J39" s="62">
        <f>J40</f>
        <v>3536</v>
      </c>
      <c r="K39" s="62">
        <f>K40</f>
        <v>3536</v>
      </c>
      <c r="L39" s="62">
        <f>L40</f>
        <v>3536</v>
      </c>
      <c r="M39" s="62">
        <f>M40</f>
        <v>3536</v>
      </c>
      <c r="N39" s="62">
        <f>N40</f>
        <v>3536</v>
      </c>
      <c r="O39" s="2"/>
    </row>
    <row r="40" spans="1:15" ht="12.75">
      <c r="A40" s="16"/>
      <c r="B40" s="16"/>
      <c r="C40" s="16"/>
      <c r="D40" s="16"/>
      <c r="E40" s="16">
        <v>2</v>
      </c>
      <c r="F40" s="16"/>
      <c r="G40" s="16"/>
      <c r="H40" s="380" t="s">
        <v>401</v>
      </c>
      <c r="I40" s="16"/>
      <c r="J40" s="62">
        <v>3536</v>
      </c>
      <c r="K40" s="62">
        <v>3536</v>
      </c>
      <c r="L40" s="62">
        <v>3536</v>
      </c>
      <c r="M40" s="62">
        <v>3536</v>
      </c>
      <c r="N40" s="62">
        <v>3536</v>
      </c>
      <c r="O40" s="2"/>
    </row>
    <row r="41" spans="1:15" ht="12.75">
      <c r="A41" s="16"/>
      <c r="B41" s="16"/>
      <c r="C41" s="11"/>
      <c r="D41" s="11"/>
      <c r="E41" s="11"/>
      <c r="F41" s="11" t="s">
        <v>19</v>
      </c>
      <c r="G41" s="11"/>
      <c r="H41" s="11"/>
      <c r="I41" s="11"/>
      <c r="J41" s="115">
        <f>J40</f>
        <v>3536</v>
      </c>
      <c r="K41" s="115">
        <f>K40</f>
        <v>3536</v>
      </c>
      <c r="L41" s="115">
        <f>L40</f>
        <v>3536</v>
      </c>
      <c r="M41" s="115">
        <f>M40</f>
        <v>3536</v>
      </c>
      <c r="N41" s="115">
        <f>N40</f>
        <v>3536</v>
      </c>
      <c r="O41" s="14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23"/>
      <c r="J42" s="62"/>
      <c r="K42" s="62"/>
      <c r="L42" s="62"/>
      <c r="M42" s="62"/>
      <c r="N42" s="62"/>
      <c r="O42" s="2"/>
    </row>
    <row r="43" spans="1:15" ht="12.75">
      <c r="A43" s="16"/>
      <c r="B43" s="197">
        <v>4</v>
      </c>
      <c r="C43" s="11"/>
      <c r="D43" s="11"/>
      <c r="E43" s="11"/>
      <c r="F43" s="11" t="s">
        <v>72</v>
      </c>
      <c r="G43" s="11"/>
      <c r="H43" s="11"/>
      <c r="I43" s="11"/>
      <c r="J43" s="115"/>
      <c r="K43" s="115"/>
      <c r="L43" s="115"/>
      <c r="M43" s="115"/>
      <c r="N43" s="115"/>
      <c r="O43" s="14"/>
    </row>
    <row r="44" spans="1:15" ht="12.75">
      <c r="A44" s="16"/>
      <c r="B44" s="123" t="s">
        <v>211</v>
      </c>
      <c r="C44" s="16"/>
      <c r="D44" s="16"/>
      <c r="E44" s="16"/>
      <c r="F44" s="560" t="s">
        <v>29</v>
      </c>
      <c r="G44" s="560"/>
      <c r="H44" s="560"/>
      <c r="I44" s="561"/>
      <c r="J44" s="115"/>
      <c r="K44" s="115"/>
      <c r="L44" s="115"/>
      <c r="M44" s="115"/>
      <c r="N44" s="115"/>
      <c r="O44" s="14"/>
    </row>
    <row r="45" spans="1:15" ht="12.75">
      <c r="A45" s="16"/>
      <c r="B45" s="11"/>
      <c r="C45" s="11">
        <v>3</v>
      </c>
      <c r="D45" s="11"/>
      <c r="E45" s="11"/>
      <c r="F45" s="11"/>
      <c r="G45" s="11" t="s">
        <v>193</v>
      </c>
      <c r="H45" s="11"/>
      <c r="I45" s="11"/>
      <c r="J45" s="198">
        <f>J46+J47</f>
        <v>511</v>
      </c>
      <c r="K45" s="198">
        <f>K46+K47</f>
        <v>511</v>
      </c>
      <c r="L45" s="198">
        <f>L46+L47</f>
        <v>511</v>
      </c>
      <c r="M45" s="198">
        <f>M46+M47</f>
        <v>511</v>
      </c>
      <c r="N45" s="198">
        <f>N46+N47</f>
        <v>511</v>
      </c>
      <c r="O45" s="466"/>
    </row>
    <row r="46" spans="1:15" ht="12.75">
      <c r="A46" s="16"/>
      <c r="B46" s="16"/>
      <c r="C46" s="16"/>
      <c r="D46" s="16"/>
      <c r="E46" s="16">
        <v>2</v>
      </c>
      <c r="F46" s="16"/>
      <c r="G46" s="16"/>
      <c r="H46" s="380" t="s">
        <v>246</v>
      </c>
      <c r="I46" s="125"/>
      <c r="J46" s="62">
        <v>511</v>
      </c>
      <c r="K46" s="62">
        <v>511</v>
      </c>
      <c r="L46" s="62">
        <v>511</v>
      </c>
      <c r="M46" s="62">
        <v>511</v>
      </c>
      <c r="N46" s="62">
        <v>511</v>
      </c>
      <c r="O46" s="2"/>
    </row>
    <row r="47" spans="1:15" ht="12.75" hidden="1">
      <c r="A47" s="16"/>
      <c r="B47" s="16"/>
      <c r="C47" s="16"/>
      <c r="D47" s="16"/>
      <c r="E47" s="16">
        <v>6</v>
      </c>
      <c r="F47" s="16"/>
      <c r="G47" s="16"/>
      <c r="H47" s="380" t="s">
        <v>247</v>
      </c>
      <c r="I47" s="16"/>
      <c r="J47" s="62"/>
      <c r="K47" s="62"/>
      <c r="L47" s="62"/>
      <c r="M47" s="62"/>
      <c r="N47" s="62"/>
      <c r="O47" s="2"/>
    </row>
    <row r="48" spans="1:15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2"/>
      <c r="K48" s="62"/>
      <c r="L48" s="62"/>
      <c r="M48" s="62"/>
      <c r="N48" s="62"/>
      <c r="O48" s="2"/>
    </row>
    <row r="49" spans="1:15" s="15" customFormat="1" ht="12.75">
      <c r="A49" s="11"/>
      <c r="B49" s="11"/>
      <c r="C49" s="11"/>
      <c r="D49" s="11"/>
      <c r="E49" s="11"/>
      <c r="F49" s="11" t="s">
        <v>19</v>
      </c>
      <c r="G49" s="11"/>
      <c r="H49" s="11"/>
      <c r="I49" s="11"/>
      <c r="J49" s="115">
        <f>J46+J47</f>
        <v>511</v>
      </c>
      <c r="K49" s="115">
        <f>K46+K47</f>
        <v>511</v>
      </c>
      <c r="L49" s="115">
        <f>L46+L47</f>
        <v>511</v>
      </c>
      <c r="M49" s="115">
        <f>M46+M47</f>
        <v>511</v>
      </c>
      <c r="N49" s="115">
        <f>N46+N47</f>
        <v>511</v>
      </c>
      <c r="O49" s="14"/>
    </row>
    <row r="50" spans="1:15" s="15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5"/>
      <c r="K50" s="115"/>
      <c r="L50" s="115"/>
      <c r="M50" s="115"/>
      <c r="N50" s="115"/>
      <c r="O50" s="14"/>
    </row>
    <row r="51" spans="1:15" s="15" customFormat="1" ht="12.75">
      <c r="A51" s="11"/>
      <c r="B51" s="11">
        <v>5</v>
      </c>
      <c r="C51" s="11"/>
      <c r="D51" s="11"/>
      <c r="E51" s="11"/>
      <c r="F51" s="11" t="s">
        <v>69</v>
      </c>
      <c r="G51" s="11"/>
      <c r="H51" s="11"/>
      <c r="I51" s="11"/>
      <c r="J51" s="115"/>
      <c r="K51" s="115"/>
      <c r="L51" s="115"/>
      <c r="M51" s="115"/>
      <c r="N51" s="115"/>
      <c r="O51" s="14"/>
    </row>
    <row r="52" spans="1:15" s="15" customFormat="1" ht="12.75">
      <c r="A52" s="11"/>
      <c r="B52" s="123" t="s">
        <v>211</v>
      </c>
      <c r="C52" s="16"/>
      <c r="D52" s="16"/>
      <c r="E52" s="16"/>
      <c r="F52" s="560" t="s">
        <v>29</v>
      </c>
      <c r="G52" s="560"/>
      <c r="H52" s="560"/>
      <c r="I52" s="561"/>
      <c r="J52" s="115"/>
      <c r="K52" s="115"/>
      <c r="L52" s="115"/>
      <c r="M52" s="115"/>
      <c r="N52" s="115"/>
      <c r="O52" s="14"/>
    </row>
    <row r="53" spans="1:15" s="15" customFormat="1" ht="12.75">
      <c r="A53" s="11"/>
      <c r="B53" s="11"/>
      <c r="C53" s="11">
        <v>2</v>
      </c>
      <c r="D53" s="11"/>
      <c r="E53" s="11"/>
      <c r="F53" s="11"/>
      <c r="G53" s="11" t="s">
        <v>215</v>
      </c>
      <c r="H53" s="11"/>
      <c r="I53" s="11"/>
      <c r="J53" s="115">
        <f>J54+J55+J56+J57+J59</f>
        <v>43050</v>
      </c>
      <c r="K53" s="115">
        <f>K54+K55+K56+K57+K59</f>
        <v>43050</v>
      </c>
      <c r="L53" s="115">
        <f>L54+L55+L56+L57+L59</f>
        <v>43050</v>
      </c>
      <c r="M53" s="115">
        <f>M54+M55+M56+M57+M59</f>
        <v>43050</v>
      </c>
      <c r="N53" s="115">
        <f>N54+N55+N56+N57+N59</f>
        <v>43050</v>
      </c>
      <c r="O53" s="14"/>
    </row>
    <row r="54" spans="1:15" s="15" customFormat="1" ht="12.75">
      <c r="A54" s="11"/>
      <c r="B54" s="11"/>
      <c r="C54" s="11"/>
      <c r="D54" s="16">
        <v>1</v>
      </c>
      <c r="E54" s="16"/>
      <c r="F54" s="16"/>
      <c r="G54" s="16"/>
      <c r="H54" s="16" t="s">
        <v>11</v>
      </c>
      <c r="I54" s="16"/>
      <c r="J54" s="191">
        <v>6500</v>
      </c>
      <c r="K54" s="191">
        <v>6500</v>
      </c>
      <c r="L54" s="191">
        <v>6500</v>
      </c>
      <c r="M54" s="191">
        <v>6500</v>
      </c>
      <c r="N54" s="191">
        <v>6500</v>
      </c>
      <c r="O54" s="464"/>
    </row>
    <row r="55" spans="1:15" s="15" customFormat="1" ht="12.75">
      <c r="A55" s="11"/>
      <c r="B55" s="11"/>
      <c r="C55" s="16"/>
      <c r="D55" s="16">
        <v>2</v>
      </c>
      <c r="E55" s="16"/>
      <c r="F55" s="16"/>
      <c r="G55" s="16"/>
      <c r="H55" s="16" t="s">
        <v>13</v>
      </c>
      <c r="I55" s="16"/>
      <c r="J55" s="191">
        <v>300</v>
      </c>
      <c r="K55" s="191">
        <v>300</v>
      </c>
      <c r="L55" s="191">
        <v>300</v>
      </c>
      <c r="M55" s="191">
        <v>300</v>
      </c>
      <c r="N55" s="191">
        <v>300</v>
      </c>
      <c r="O55" s="464"/>
    </row>
    <row r="56" spans="1:15" s="15" customFormat="1" ht="12.75">
      <c r="A56" s="11"/>
      <c r="B56" s="11"/>
      <c r="C56" s="16"/>
      <c r="D56" s="16">
        <v>3</v>
      </c>
      <c r="E56" s="16"/>
      <c r="F56" s="16"/>
      <c r="G56" s="16"/>
      <c r="H56" s="16" t="s">
        <v>185</v>
      </c>
      <c r="I56" s="16"/>
      <c r="J56" s="191">
        <v>11000</v>
      </c>
      <c r="K56" s="191">
        <v>11000</v>
      </c>
      <c r="L56" s="191">
        <v>11000</v>
      </c>
      <c r="M56" s="191">
        <v>11000</v>
      </c>
      <c r="N56" s="191">
        <v>11000</v>
      </c>
      <c r="O56" s="464"/>
    </row>
    <row r="57" spans="1:15" s="15" customFormat="1" ht="12.75">
      <c r="A57" s="11"/>
      <c r="B57" s="11"/>
      <c r="C57" s="16"/>
      <c r="D57" s="16">
        <v>4</v>
      </c>
      <c r="E57" s="16"/>
      <c r="F57" s="16"/>
      <c r="G57" s="16"/>
      <c r="H57" s="16" t="s">
        <v>12</v>
      </c>
      <c r="I57" s="16"/>
      <c r="J57" s="191">
        <v>25000</v>
      </c>
      <c r="K57" s="191">
        <v>25000</v>
      </c>
      <c r="L57" s="191">
        <v>25000</v>
      </c>
      <c r="M57" s="191">
        <v>25000</v>
      </c>
      <c r="N57" s="191">
        <v>25000</v>
      </c>
      <c r="O57" s="464"/>
    </row>
    <row r="58" spans="1:15" s="15" customFormat="1" ht="12.75" hidden="1">
      <c r="A58" s="11"/>
      <c r="B58" s="11"/>
      <c r="C58" s="16"/>
      <c r="D58" s="16">
        <v>5</v>
      </c>
      <c r="E58" s="16"/>
      <c r="F58" s="16"/>
      <c r="G58" s="16"/>
      <c r="H58" s="16" t="s">
        <v>14</v>
      </c>
      <c r="I58" s="16"/>
      <c r="J58" s="191"/>
      <c r="K58" s="191"/>
      <c r="L58" s="191"/>
      <c r="M58" s="191"/>
      <c r="N58" s="191"/>
      <c r="O58" s="464"/>
    </row>
    <row r="59" spans="1:15" s="15" customFormat="1" ht="12.75">
      <c r="A59" s="11"/>
      <c r="B59" s="11"/>
      <c r="C59" s="16"/>
      <c r="D59" s="212">
        <v>5</v>
      </c>
      <c r="E59" s="11"/>
      <c r="F59" s="11"/>
      <c r="G59" s="11"/>
      <c r="H59" s="566" t="s">
        <v>417</v>
      </c>
      <c r="I59" s="558"/>
      <c r="J59" s="191">
        <v>250</v>
      </c>
      <c r="K59" s="191">
        <v>250</v>
      </c>
      <c r="L59" s="191">
        <v>250</v>
      </c>
      <c r="M59" s="191">
        <v>250</v>
      </c>
      <c r="N59" s="191">
        <v>250</v>
      </c>
      <c r="O59" s="464"/>
    </row>
    <row r="60" spans="1:15" s="15" customFormat="1" ht="12.75" hidden="1">
      <c r="A60" s="11"/>
      <c r="B60" s="11"/>
      <c r="C60" s="16"/>
      <c r="D60" s="212">
        <v>6</v>
      </c>
      <c r="E60" s="11"/>
      <c r="F60" s="11"/>
      <c r="G60" s="11"/>
      <c r="H60" s="16" t="s">
        <v>122</v>
      </c>
      <c r="I60" s="11"/>
      <c r="J60" s="191"/>
      <c r="K60" s="191"/>
      <c r="L60" s="191"/>
      <c r="M60" s="191"/>
      <c r="N60" s="191"/>
      <c r="O60" s="464"/>
    </row>
    <row r="61" spans="1:15" s="15" customFormat="1" ht="12.75">
      <c r="A61" s="11"/>
      <c r="B61" s="11"/>
      <c r="C61" s="16"/>
      <c r="D61" s="16"/>
      <c r="E61" s="16"/>
      <c r="F61" s="11" t="s">
        <v>19</v>
      </c>
      <c r="G61" s="16"/>
      <c r="H61" s="16"/>
      <c r="I61" s="16"/>
      <c r="J61" s="115">
        <f>J54+J55+J56+J57+J59</f>
        <v>43050</v>
      </c>
      <c r="K61" s="115">
        <f>K54+K55+K56+K57+K59</f>
        <v>43050</v>
      </c>
      <c r="L61" s="115">
        <f>L54+L55+L56+L57+L59</f>
        <v>43050</v>
      </c>
      <c r="M61" s="115">
        <f>M54+M55+M56+M57+M59</f>
        <v>43050</v>
      </c>
      <c r="N61" s="115">
        <f>N54+N55+N56+N57+N59</f>
        <v>43050</v>
      </c>
      <c r="O61" s="14"/>
    </row>
    <row r="62" spans="1:15" s="15" customFormat="1" ht="12.75">
      <c r="A62" s="11"/>
      <c r="B62" s="11"/>
      <c r="C62" s="16"/>
      <c r="D62" s="16"/>
      <c r="E62" s="16"/>
      <c r="F62" s="11"/>
      <c r="G62" s="16"/>
      <c r="H62" s="16"/>
      <c r="I62" s="16"/>
      <c r="J62" s="115"/>
      <c r="K62" s="115"/>
      <c r="L62" s="115"/>
      <c r="M62" s="115"/>
      <c r="N62" s="115"/>
      <c r="O62" s="14"/>
    </row>
    <row r="63" spans="1:15" s="15" customFormat="1" ht="12.75">
      <c r="A63" s="11"/>
      <c r="B63" s="11">
        <v>6</v>
      </c>
      <c r="C63" s="16"/>
      <c r="D63" s="16"/>
      <c r="E63" s="16"/>
      <c r="F63" s="11" t="s">
        <v>139</v>
      </c>
      <c r="G63" s="16"/>
      <c r="H63" s="16"/>
      <c r="I63" s="16"/>
      <c r="J63" s="115"/>
      <c r="K63" s="115"/>
      <c r="L63" s="115"/>
      <c r="M63" s="115"/>
      <c r="N63" s="115"/>
      <c r="O63" s="14"/>
    </row>
    <row r="64" spans="1:15" s="15" customFormat="1" ht="15.75" customHeight="1">
      <c r="A64" s="11"/>
      <c r="B64" s="123" t="s">
        <v>211</v>
      </c>
      <c r="C64" s="16"/>
      <c r="D64" s="16"/>
      <c r="E64" s="16"/>
      <c r="F64" s="560" t="s">
        <v>29</v>
      </c>
      <c r="G64" s="560"/>
      <c r="H64" s="560"/>
      <c r="I64" s="561"/>
      <c r="J64" s="115"/>
      <c r="K64" s="115"/>
      <c r="L64" s="115"/>
      <c r="M64" s="115"/>
      <c r="N64" s="115"/>
      <c r="O64" s="14"/>
    </row>
    <row r="65" spans="1:15" s="15" customFormat="1" ht="12.75">
      <c r="A65" s="11"/>
      <c r="B65" s="11"/>
      <c r="C65" s="11">
        <v>1</v>
      </c>
      <c r="D65" s="11"/>
      <c r="E65" s="11"/>
      <c r="F65" s="11"/>
      <c r="G65" s="560" t="s">
        <v>240</v>
      </c>
      <c r="H65" s="560"/>
      <c r="I65" s="561"/>
      <c r="J65" s="115">
        <f>J66</f>
        <v>191532</v>
      </c>
      <c r="K65" s="115">
        <f>K66</f>
        <v>194416</v>
      </c>
      <c r="L65" s="115">
        <f>L66</f>
        <v>194656</v>
      </c>
      <c r="M65" s="115">
        <f>M66</f>
        <v>194480</v>
      </c>
      <c r="N65" s="115">
        <f>N66+N90</f>
        <v>197022</v>
      </c>
      <c r="O65" s="14"/>
    </row>
    <row r="66" spans="1:15" s="15" customFormat="1" ht="13.5">
      <c r="A66" s="11"/>
      <c r="B66" s="11"/>
      <c r="C66" s="16"/>
      <c r="D66" s="233">
        <v>1</v>
      </c>
      <c r="E66" s="233"/>
      <c r="F66" s="233"/>
      <c r="G66" s="233"/>
      <c r="H66" s="550" t="s">
        <v>241</v>
      </c>
      <c r="I66" s="550"/>
      <c r="J66" s="234">
        <f>J67+J68+J69+J70</f>
        <v>191532</v>
      </c>
      <c r="K66" s="234">
        <f>K67+K68+K69+K70+K71</f>
        <v>194416</v>
      </c>
      <c r="L66" s="234">
        <f>L67+L68+L69+L70+L71</f>
        <v>194656</v>
      </c>
      <c r="M66" s="234">
        <f>M67+M68+M69+M70+M71</f>
        <v>194480</v>
      </c>
      <c r="N66" s="234">
        <f>N67+N68+N69+N70+N71</f>
        <v>194791</v>
      </c>
      <c r="O66" s="463"/>
    </row>
    <row r="67" spans="1:15" s="15" customFormat="1" ht="12.75">
      <c r="A67" s="11"/>
      <c r="B67" s="11"/>
      <c r="C67" s="16"/>
      <c r="D67" s="16"/>
      <c r="E67" s="16">
        <v>1</v>
      </c>
      <c r="F67" s="16"/>
      <c r="G67" s="16"/>
      <c r="H67" s="16"/>
      <c r="I67" s="387" t="s">
        <v>293</v>
      </c>
      <c r="J67" s="191">
        <v>101095</v>
      </c>
      <c r="K67" s="191">
        <v>101095</v>
      </c>
      <c r="L67" s="191">
        <v>101095</v>
      </c>
      <c r="M67" s="191">
        <v>101095</v>
      </c>
      <c r="N67" s="191">
        <v>101305</v>
      </c>
      <c r="O67" s="464"/>
    </row>
    <row r="68" spans="1:15" s="15" customFormat="1" ht="25.5">
      <c r="A68" s="11"/>
      <c r="B68" s="11"/>
      <c r="C68" s="16"/>
      <c r="D68" s="16"/>
      <c r="E68" s="16">
        <v>2</v>
      </c>
      <c r="F68" s="11"/>
      <c r="G68" s="16"/>
      <c r="H68" s="16"/>
      <c r="I68" s="387" t="s">
        <v>242</v>
      </c>
      <c r="J68" s="191">
        <v>46036</v>
      </c>
      <c r="K68" s="191">
        <v>46036</v>
      </c>
      <c r="L68" s="191">
        <v>46036</v>
      </c>
      <c r="M68" s="191">
        <v>44900</v>
      </c>
      <c r="N68" s="191">
        <v>44263</v>
      </c>
      <c r="O68" s="464"/>
    </row>
    <row r="69" spans="1:15" s="15" customFormat="1" ht="25.5">
      <c r="A69" s="11"/>
      <c r="B69" s="11"/>
      <c r="C69" s="16"/>
      <c r="D69" s="16"/>
      <c r="E69" s="16">
        <v>3</v>
      </c>
      <c r="F69" s="16"/>
      <c r="G69" s="16"/>
      <c r="H69" s="16"/>
      <c r="I69" s="387" t="s">
        <v>243</v>
      </c>
      <c r="J69" s="191">
        <v>41171</v>
      </c>
      <c r="K69" s="191">
        <v>41171</v>
      </c>
      <c r="L69" s="191">
        <v>41430</v>
      </c>
      <c r="M69" s="191">
        <v>41430</v>
      </c>
      <c r="N69" s="191">
        <v>41416</v>
      </c>
      <c r="O69" s="464"/>
    </row>
    <row r="70" spans="1:15" s="15" customFormat="1" ht="12.75">
      <c r="A70" s="11"/>
      <c r="B70" s="11"/>
      <c r="C70" s="197"/>
      <c r="D70" s="16"/>
      <c r="E70" s="16">
        <v>4</v>
      </c>
      <c r="F70" s="16"/>
      <c r="G70" s="197"/>
      <c r="H70" s="197"/>
      <c r="I70" s="387" t="s">
        <v>244</v>
      </c>
      <c r="J70" s="191">
        <v>3230</v>
      </c>
      <c r="K70" s="191">
        <v>3230</v>
      </c>
      <c r="L70" s="191">
        <v>3403</v>
      </c>
      <c r="M70" s="191">
        <v>3403</v>
      </c>
      <c r="N70" s="191">
        <v>3403</v>
      </c>
      <c r="O70" s="464"/>
    </row>
    <row r="71" spans="1:15" s="15" customFormat="1" ht="25.5">
      <c r="A71" s="11"/>
      <c r="B71" s="11"/>
      <c r="C71" s="197"/>
      <c r="D71" s="16"/>
      <c r="E71" s="18">
        <v>5</v>
      </c>
      <c r="F71" s="18"/>
      <c r="G71" s="233"/>
      <c r="H71" s="399"/>
      <c r="I71" s="400" t="s">
        <v>457</v>
      </c>
      <c r="J71" s="217">
        <v>0</v>
      </c>
      <c r="K71" s="217">
        <f>K84+K85</f>
        <v>2884</v>
      </c>
      <c r="L71" s="217">
        <f>L84+L85</f>
        <v>2692</v>
      </c>
      <c r="M71" s="217">
        <f>M84+M85+M86</f>
        <v>3652</v>
      </c>
      <c r="N71" s="217">
        <f>N84+N85+N86+N87</f>
        <v>4404</v>
      </c>
      <c r="O71" s="462"/>
    </row>
    <row r="72" spans="1:15" s="15" customFormat="1" ht="12.75" hidden="1">
      <c r="A72" s="11"/>
      <c r="B72" s="11"/>
      <c r="C72" s="197"/>
      <c r="D72" s="16"/>
      <c r="E72" s="16"/>
      <c r="F72" s="16"/>
      <c r="G72" s="197"/>
      <c r="H72" s="397"/>
      <c r="I72" s="398" t="s">
        <v>288</v>
      </c>
      <c r="J72" s="191"/>
      <c r="K72" s="191"/>
      <c r="L72" s="191"/>
      <c r="M72" s="191"/>
      <c r="N72" s="191"/>
      <c r="O72" s="464"/>
    </row>
    <row r="73" spans="1:15" s="15" customFormat="1" ht="12.75" hidden="1">
      <c r="A73" s="11"/>
      <c r="B73" s="11"/>
      <c r="C73" s="197"/>
      <c r="D73" s="16"/>
      <c r="E73" s="16"/>
      <c r="F73" s="16"/>
      <c r="G73" s="197"/>
      <c r="H73" s="397"/>
      <c r="I73" s="398" t="s">
        <v>289</v>
      </c>
      <c r="J73" s="191"/>
      <c r="K73" s="191"/>
      <c r="L73" s="191"/>
      <c r="M73" s="191"/>
      <c r="N73" s="191"/>
      <c r="O73" s="464"/>
    </row>
    <row r="74" spans="1:15" s="15" customFormat="1" ht="12.75" hidden="1">
      <c r="A74" s="11"/>
      <c r="B74" s="11"/>
      <c r="C74" s="197"/>
      <c r="D74" s="16"/>
      <c r="E74" s="16"/>
      <c r="F74" s="16"/>
      <c r="G74" s="197"/>
      <c r="H74" s="397"/>
      <c r="I74" s="398" t="s">
        <v>290</v>
      </c>
      <c r="J74" s="191"/>
      <c r="K74" s="191"/>
      <c r="L74" s="191"/>
      <c r="M74" s="191"/>
      <c r="N74" s="191"/>
      <c r="O74" s="464"/>
    </row>
    <row r="75" spans="1:15" s="15" customFormat="1" ht="12.75" hidden="1">
      <c r="A75" s="11"/>
      <c r="B75" s="11"/>
      <c r="C75" s="197"/>
      <c r="D75" s="16"/>
      <c r="E75" s="16"/>
      <c r="F75" s="16"/>
      <c r="G75" s="197"/>
      <c r="H75" s="397"/>
      <c r="I75" s="398" t="s">
        <v>291</v>
      </c>
      <c r="J75" s="191"/>
      <c r="K75" s="191"/>
      <c r="L75" s="191"/>
      <c r="M75" s="191"/>
      <c r="N75" s="191"/>
      <c r="O75" s="464"/>
    </row>
    <row r="76" spans="1:15" s="15" customFormat="1" ht="12.75" hidden="1">
      <c r="A76" s="11"/>
      <c r="B76" s="11"/>
      <c r="C76" s="197"/>
      <c r="D76" s="16"/>
      <c r="E76" s="16"/>
      <c r="F76" s="16"/>
      <c r="G76" s="197"/>
      <c r="H76" s="397"/>
      <c r="I76" s="398" t="s">
        <v>345</v>
      </c>
      <c r="J76" s="191"/>
      <c r="K76" s="191"/>
      <c r="L76" s="191"/>
      <c r="M76" s="191"/>
      <c r="N76" s="191"/>
      <c r="O76" s="464"/>
    </row>
    <row r="77" spans="1:15" s="15" customFormat="1" ht="12.75" hidden="1">
      <c r="A77" s="11"/>
      <c r="B77" s="11"/>
      <c r="C77" s="197"/>
      <c r="D77" s="16"/>
      <c r="E77" s="16"/>
      <c r="F77" s="16"/>
      <c r="G77" s="197"/>
      <c r="H77" s="397"/>
      <c r="I77" s="398" t="s">
        <v>346</v>
      </c>
      <c r="J77" s="191"/>
      <c r="K77" s="191"/>
      <c r="L77" s="191"/>
      <c r="M77" s="191"/>
      <c r="N77" s="191"/>
      <c r="O77" s="464"/>
    </row>
    <row r="78" spans="1:15" s="15" customFormat="1" ht="13.5" hidden="1">
      <c r="A78" s="11"/>
      <c r="B78" s="11"/>
      <c r="C78" s="197"/>
      <c r="D78" s="16"/>
      <c r="E78" s="18">
        <v>6</v>
      </c>
      <c r="F78" s="18"/>
      <c r="G78" s="233"/>
      <c r="H78" s="399"/>
      <c r="I78" s="400" t="s">
        <v>292</v>
      </c>
      <c r="J78" s="217">
        <v>0</v>
      </c>
      <c r="K78" s="217">
        <v>0</v>
      </c>
      <c r="L78" s="217">
        <v>0</v>
      </c>
      <c r="M78" s="217">
        <v>0</v>
      </c>
      <c r="N78" s="217">
        <v>0</v>
      </c>
      <c r="O78" s="462"/>
    </row>
    <row r="79" spans="1:15" s="15" customFormat="1" ht="12.75" hidden="1">
      <c r="A79" s="11"/>
      <c r="B79" s="11"/>
      <c r="C79" s="197"/>
      <c r="D79" s="16"/>
      <c r="E79" s="16"/>
      <c r="F79" s="16"/>
      <c r="G79" s="197"/>
      <c r="H79" s="397"/>
      <c r="I79" s="398" t="s">
        <v>294</v>
      </c>
      <c r="J79" s="191"/>
      <c r="K79" s="191"/>
      <c r="L79" s="191"/>
      <c r="M79" s="191"/>
      <c r="N79" s="191"/>
      <c r="O79" s="464"/>
    </row>
    <row r="80" spans="1:15" s="15" customFormat="1" ht="12.75" hidden="1">
      <c r="A80" s="11"/>
      <c r="B80" s="11"/>
      <c r="C80" s="197"/>
      <c r="D80" s="16"/>
      <c r="E80" s="16"/>
      <c r="F80" s="16"/>
      <c r="G80" s="197"/>
      <c r="H80" s="397"/>
      <c r="I80" s="398" t="s">
        <v>351</v>
      </c>
      <c r="J80" s="191"/>
      <c r="K80" s="191"/>
      <c r="L80" s="191"/>
      <c r="M80" s="191"/>
      <c r="N80" s="191"/>
      <c r="O80" s="464"/>
    </row>
    <row r="81" spans="1:15" s="15" customFormat="1" ht="12.75" hidden="1">
      <c r="A81" s="11"/>
      <c r="B81" s="11"/>
      <c r="C81" s="197"/>
      <c r="D81" s="16"/>
      <c r="E81" s="16"/>
      <c r="F81" s="16"/>
      <c r="G81" s="197"/>
      <c r="H81" s="397"/>
      <c r="I81" s="398" t="s">
        <v>354</v>
      </c>
      <c r="J81" s="191"/>
      <c r="K81" s="191"/>
      <c r="L81" s="191"/>
      <c r="M81" s="191"/>
      <c r="N81" s="191"/>
      <c r="O81" s="464"/>
    </row>
    <row r="82" spans="1:15" s="15" customFormat="1" ht="12.75" hidden="1">
      <c r="A82" s="11"/>
      <c r="B82" s="11"/>
      <c r="C82" s="197"/>
      <c r="D82" s="16"/>
      <c r="E82" s="16"/>
      <c r="F82" s="16"/>
      <c r="G82" s="197"/>
      <c r="H82" s="397"/>
      <c r="I82" s="398" t="s">
        <v>352</v>
      </c>
      <c r="J82" s="191"/>
      <c r="K82" s="191"/>
      <c r="L82" s="191"/>
      <c r="M82" s="191"/>
      <c r="N82" s="191"/>
      <c r="O82" s="464"/>
    </row>
    <row r="83" spans="1:15" s="15" customFormat="1" ht="12.75" hidden="1">
      <c r="A83" s="11"/>
      <c r="B83" s="11"/>
      <c r="C83" s="197"/>
      <c r="D83" s="16"/>
      <c r="E83" s="16"/>
      <c r="F83" s="16"/>
      <c r="G83" s="197"/>
      <c r="H83" s="397"/>
      <c r="I83" s="398" t="s">
        <v>353</v>
      </c>
      <c r="J83" s="191"/>
      <c r="K83" s="191"/>
      <c r="L83" s="191"/>
      <c r="M83" s="191"/>
      <c r="N83" s="191"/>
      <c r="O83" s="464"/>
    </row>
    <row r="84" spans="1:15" s="15" customFormat="1" ht="12.75">
      <c r="A84" s="11"/>
      <c r="B84" s="11"/>
      <c r="C84" s="197"/>
      <c r="D84" s="16"/>
      <c r="E84" s="16"/>
      <c r="F84" s="16"/>
      <c r="G84" s="197"/>
      <c r="H84" s="397"/>
      <c r="I84" s="398" t="s">
        <v>458</v>
      </c>
      <c r="J84" s="191">
        <v>0</v>
      </c>
      <c r="K84" s="191">
        <v>192</v>
      </c>
      <c r="L84" s="191">
        <v>0</v>
      </c>
      <c r="M84" s="191">
        <v>0</v>
      </c>
      <c r="N84" s="191">
        <v>0</v>
      </c>
      <c r="O84" s="464"/>
    </row>
    <row r="85" spans="1:15" s="15" customFormat="1" ht="12.75">
      <c r="A85" s="11"/>
      <c r="B85" s="11"/>
      <c r="C85" s="197"/>
      <c r="D85" s="16"/>
      <c r="E85" s="16"/>
      <c r="F85" s="16"/>
      <c r="G85" s="197"/>
      <c r="H85" s="397"/>
      <c r="I85" s="398" t="s">
        <v>459</v>
      </c>
      <c r="J85" s="191">
        <v>0</v>
      </c>
      <c r="K85" s="191">
        <v>2692</v>
      </c>
      <c r="L85" s="191">
        <v>2692</v>
      </c>
      <c r="M85" s="191">
        <v>2692</v>
      </c>
      <c r="N85" s="191">
        <v>2644</v>
      </c>
      <c r="O85" s="464"/>
    </row>
    <row r="86" spans="1:15" s="15" customFormat="1" ht="13.5">
      <c r="A86" s="11"/>
      <c r="B86" s="11"/>
      <c r="C86" s="197"/>
      <c r="D86" s="233"/>
      <c r="E86" s="18"/>
      <c r="F86" s="389"/>
      <c r="G86" s="389"/>
      <c r="H86" s="528"/>
      <c r="I86" s="407" t="s">
        <v>512</v>
      </c>
      <c r="J86" s="191">
        <v>0</v>
      </c>
      <c r="K86" s="191">
        <v>0</v>
      </c>
      <c r="L86" s="191">
        <v>0</v>
      </c>
      <c r="M86" s="191">
        <v>960</v>
      </c>
      <c r="N86" s="191">
        <v>960</v>
      </c>
      <c r="O86" s="463"/>
    </row>
    <row r="87" spans="1:15" s="15" customFormat="1" ht="12.75">
      <c r="A87" s="11"/>
      <c r="B87" s="11"/>
      <c r="C87" s="197"/>
      <c r="D87" s="16"/>
      <c r="E87" s="16"/>
      <c r="F87" s="16"/>
      <c r="G87" s="197"/>
      <c r="H87" s="397"/>
      <c r="I87" s="398" t="s">
        <v>517</v>
      </c>
      <c r="J87" s="191">
        <v>0</v>
      </c>
      <c r="K87" s="191">
        <v>0</v>
      </c>
      <c r="L87" s="191">
        <v>0</v>
      </c>
      <c r="M87" s="191">
        <v>0</v>
      </c>
      <c r="N87" s="191">
        <v>800</v>
      </c>
      <c r="O87" s="464"/>
    </row>
    <row r="88" spans="1:15" s="15" customFormat="1" ht="29.25" customHeight="1" hidden="1">
      <c r="A88" s="11"/>
      <c r="B88" s="11"/>
      <c r="C88" s="197"/>
      <c r="D88" s="18"/>
      <c r="E88" s="18"/>
      <c r="F88" s="18"/>
      <c r="G88" s="233"/>
      <c r="H88" s="567"/>
      <c r="I88" s="538"/>
      <c r="J88" s="191">
        <f>J89</f>
        <v>0</v>
      </c>
      <c r="K88" s="191">
        <f>K89</f>
        <v>0</v>
      </c>
      <c r="L88" s="191">
        <f>L89</f>
        <v>0</v>
      </c>
      <c r="M88" s="191">
        <f>M89</f>
        <v>0</v>
      </c>
      <c r="N88" s="191">
        <f>N89</f>
        <v>0</v>
      </c>
      <c r="O88" s="463"/>
    </row>
    <row r="89" spans="1:15" s="15" customFormat="1" ht="12.75" hidden="1">
      <c r="A89" s="11"/>
      <c r="B89" s="11"/>
      <c r="C89" s="197"/>
      <c r="D89" s="16"/>
      <c r="E89" s="16"/>
      <c r="F89" s="16"/>
      <c r="G89" s="197"/>
      <c r="H89" s="212"/>
      <c r="I89" s="387"/>
      <c r="J89" s="191"/>
      <c r="K89" s="191"/>
      <c r="L89" s="191"/>
      <c r="M89" s="191"/>
      <c r="N89" s="191"/>
      <c r="O89" s="464"/>
    </row>
    <row r="90" spans="1:15" s="15" customFormat="1" ht="12.75">
      <c r="A90" s="11"/>
      <c r="B90" s="11"/>
      <c r="C90" s="197"/>
      <c r="D90" s="197">
        <v>2</v>
      </c>
      <c r="E90" s="16"/>
      <c r="F90" s="384"/>
      <c r="G90" s="384"/>
      <c r="H90" s="557" t="s">
        <v>419</v>
      </c>
      <c r="I90" s="558"/>
      <c r="J90" s="191">
        <v>0</v>
      </c>
      <c r="K90" s="191">
        <v>0</v>
      </c>
      <c r="L90" s="191">
        <v>0</v>
      </c>
      <c r="M90" s="191">
        <v>0</v>
      </c>
      <c r="N90" s="198">
        <f>N91+N92</f>
        <v>2231</v>
      </c>
      <c r="O90" s="464"/>
    </row>
    <row r="91" spans="1:15" s="15" customFormat="1" ht="12.75">
      <c r="A91" s="11"/>
      <c r="B91" s="11"/>
      <c r="C91" s="197"/>
      <c r="D91" s="197"/>
      <c r="E91" s="16"/>
      <c r="F91" s="384"/>
      <c r="G91" s="384"/>
      <c r="H91" s="16" t="s">
        <v>17</v>
      </c>
      <c r="I91" s="16" t="s">
        <v>516</v>
      </c>
      <c r="J91" s="191">
        <v>0</v>
      </c>
      <c r="K91" s="191">
        <v>0</v>
      </c>
      <c r="L91" s="191">
        <v>0</v>
      </c>
      <c r="M91" s="191">
        <v>0</v>
      </c>
      <c r="N91" s="191">
        <v>1050</v>
      </c>
      <c r="O91" s="464"/>
    </row>
    <row r="92" spans="1:15" s="15" customFormat="1" ht="12.75">
      <c r="A92" s="11"/>
      <c r="B92" s="11"/>
      <c r="C92" s="197"/>
      <c r="D92" s="197"/>
      <c r="E92" s="16"/>
      <c r="F92" s="384"/>
      <c r="G92" s="384"/>
      <c r="H92" s="16"/>
      <c r="I92" s="16" t="s">
        <v>547</v>
      </c>
      <c r="J92" s="191">
        <v>0</v>
      </c>
      <c r="K92" s="191">
        <v>0</v>
      </c>
      <c r="L92" s="191">
        <v>0</v>
      </c>
      <c r="M92" s="191">
        <v>0</v>
      </c>
      <c r="N92" s="191">
        <v>1181</v>
      </c>
      <c r="O92" s="464"/>
    </row>
    <row r="93" spans="1:15" s="15" customFormat="1" ht="12.75">
      <c r="A93" s="11"/>
      <c r="B93" s="11"/>
      <c r="C93" s="11">
        <v>3</v>
      </c>
      <c r="D93" s="11"/>
      <c r="E93" s="11"/>
      <c r="F93" s="11"/>
      <c r="G93" s="11" t="s">
        <v>193</v>
      </c>
      <c r="H93" s="11"/>
      <c r="I93" s="11"/>
      <c r="J93" s="198">
        <f>J94+J95+J97+J98+J99</f>
        <v>1796</v>
      </c>
      <c r="K93" s="198">
        <f>K94+K95+K97+K98+K99</f>
        <v>1796</v>
      </c>
      <c r="L93" s="198">
        <f>L94+L95+L97+L98+L99</f>
        <v>1796</v>
      </c>
      <c r="M93" s="198">
        <f>M94+M95+M97+M98+M99</f>
        <v>1796</v>
      </c>
      <c r="N93" s="198">
        <f>N94+N95+N97+N98+N99</f>
        <v>3903</v>
      </c>
      <c r="O93" s="466"/>
    </row>
    <row r="94" spans="1:15" s="15" customFormat="1" ht="12.75" hidden="1">
      <c r="A94" s="11"/>
      <c r="B94" s="11"/>
      <c r="C94" s="197"/>
      <c r="D94" s="197"/>
      <c r="E94" s="16">
        <v>3</v>
      </c>
      <c r="F94" s="197"/>
      <c r="G94" s="16"/>
      <c r="H94" s="380" t="s">
        <v>248</v>
      </c>
      <c r="I94" s="16"/>
      <c r="J94" s="191"/>
      <c r="K94" s="191"/>
      <c r="L94" s="191"/>
      <c r="M94" s="191"/>
      <c r="N94" s="191"/>
      <c r="O94" s="464"/>
    </row>
    <row r="95" spans="1:15" ht="12.75" hidden="1">
      <c r="A95" s="16"/>
      <c r="B95" s="16"/>
      <c r="C95" s="16"/>
      <c r="D95" s="16"/>
      <c r="E95" s="16">
        <v>4</v>
      </c>
      <c r="F95" s="197"/>
      <c r="G95" s="16"/>
      <c r="H95" s="380" t="s">
        <v>245</v>
      </c>
      <c r="I95" s="16"/>
      <c r="J95" s="62"/>
      <c r="K95" s="62"/>
      <c r="L95" s="62"/>
      <c r="M95" s="62"/>
      <c r="N95" s="62"/>
      <c r="O95" s="2"/>
    </row>
    <row r="96" spans="1:15" ht="12.75" hidden="1">
      <c r="A96" s="16"/>
      <c r="B96" s="16"/>
      <c r="C96" s="16"/>
      <c r="D96" s="16"/>
      <c r="E96" s="16"/>
      <c r="F96" s="16"/>
      <c r="G96" s="16"/>
      <c r="H96" s="16"/>
      <c r="I96" s="16"/>
      <c r="J96" s="62"/>
      <c r="K96" s="62"/>
      <c r="L96" s="62"/>
      <c r="M96" s="62"/>
      <c r="N96" s="62"/>
      <c r="O96" s="2"/>
    </row>
    <row r="97" spans="1:15" ht="12.75" hidden="1">
      <c r="A97" s="16"/>
      <c r="B97" s="16"/>
      <c r="C97" s="16"/>
      <c r="D97" s="212"/>
      <c r="E97" s="16">
        <v>6</v>
      </c>
      <c r="F97" s="16"/>
      <c r="G97" s="16"/>
      <c r="H97" s="380" t="s">
        <v>247</v>
      </c>
      <c r="I97" s="16"/>
      <c r="J97" s="191"/>
      <c r="K97" s="191"/>
      <c r="L97" s="191"/>
      <c r="M97" s="191"/>
      <c r="N97" s="191"/>
      <c r="O97" s="464"/>
    </row>
    <row r="98" spans="1:15" ht="12.75">
      <c r="A98" s="16"/>
      <c r="B98" s="16"/>
      <c r="C98" s="16"/>
      <c r="D98" s="212"/>
      <c r="E98" s="212">
        <v>8</v>
      </c>
      <c r="F98" s="212"/>
      <c r="G98" s="212"/>
      <c r="H98" s="565" t="s">
        <v>250</v>
      </c>
      <c r="I98" s="558"/>
      <c r="J98" s="191">
        <v>1750</v>
      </c>
      <c r="K98" s="191">
        <v>1750</v>
      </c>
      <c r="L98" s="191">
        <v>1750</v>
      </c>
      <c r="M98" s="191">
        <v>1750</v>
      </c>
      <c r="N98" s="191">
        <v>1750</v>
      </c>
      <c r="O98" s="464"/>
    </row>
    <row r="99" spans="1:15" ht="12.75">
      <c r="A99" s="16"/>
      <c r="B99" s="16"/>
      <c r="C99" s="16"/>
      <c r="D99" s="212"/>
      <c r="E99" s="212">
        <v>9</v>
      </c>
      <c r="F99" s="212"/>
      <c r="G99" s="212"/>
      <c r="H99" s="380" t="s">
        <v>399</v>
      </c>
      <c r="I99" s="125"/>
      <c r="J99" s="191">
        <v>46</v>
      </c>
      <c r="K99" s="191">
        <v>46</v>
      </c>
      <c r="L99" s="191">
        <v>46</v>
      </c>
      <c r="M99" s="191">
        <v>46</v>
      </c>
      <c r="N99" s="191">
        <v>2153</v>
      </c>
      <c r="O99" s="464"/>
    </row>
    <row r="100" spans="1:15" ht="12.75">
      <c r="A100" s="16"/>
      <c r="B100" s="16"/>
      <c r="C100" s="11">
        <v>4</v>
      </c>
      <c r="D100" s="197"/>
      <c r="E100" s="197"/>
      <c r="F100" s="197"/>
      <c r="G100" s="197" t="s">
        <v>460</v>
      </c>
      <c r="H100" s="452"/>
      <c r="I100" s="394"/>
      <c r="J100" s="191">
        <v>0</v>
      </c>
      <c r="K100" s="198">
        <f>K101</f>
        <v>845</v>
      </c>
      <c r="L100" s="198">
        <f>L101</f>
        <v>845</v>
      </c>
      <c r="M100" s="198">
        <f>M101</f>
        <v>845</v>
      </c>
      <c r="N100" s="198">
        <f>N101</f>
        <v>845</v>
      </c>
      <c r="O100" s="464"/>
    </row>
    <row r="101" spans="1:15" ht="12.75">
      <c r="A101" s="16"/>
      <c r="B101" s="16"/>
      <c r="C101" s="16"/>
      <c r="D101" s="212"/>
      <c r="E101" s="212"/>
      <c r="F101" s="212"/>
      <c r="G101" s="212"/>
      <c r="H101" s="380" t="s">
        <v>15</v>
      </c>
      <c r="I101" s="407" t="s">
        <v>461</v>
      </c>
      <c r="J101" s="191">
        <v>0</v>
      </c>
      <c r="K101" s="191">
        <v>845</v>
      </c>
      <c r="L101" s="191">
        <v>845</v>
      </c>
      <c r="M101" s="191">
        <v>845</v>
      </c>
      <c r="N101" s="191">
        <v>845</v>
      </c>
      <c r="O101" s="464"/>
    </row>
    <row r="102" spans="1:15" ht="12.75" hidden="1">
      <c r="A102" s="16"/>
      <c r="B102" s="16"/>
      <c r="C102" s="11">
        <v>5</v>
      </c>
      <c r="D102" s="197"/>
      <c r="E102" s="197"/>
      <c r="F102" s="197"/>
      <c r="G102" s="197" t="s">
        <v>359</v>
      </c>
      <c r="H102" s="452"/>
      <c r="I102" s="394"/>
      <c r="J102" s="198">
        <v>0</v>
      </c>
      <c r="K102" s="198">
        <v>0</v>
      </c>
      <c r="L102" s="198">
        <v>0</v>
      </c>
      <c r="M102" s="198">
        <v>0</v>
      </c>
      <c r="N102" s="198">
        <v>0</v>
      </c>
      <c r="O102" s="466"/>
    </row>
    <row r="103" spans="1:15" ht="12.75" hidden="1">
      <c r="A103" s="16"/>
      <c r="B103" s="16"/>
      <c r="C103" s="16"/>
      <c r="D103" s="212"/>
      <c r="E103" s="212"/>
      <c r="F103" s="212"/>
      <c r="G103" s="212"/>
      <c r="H103" s="380" t="s">
        <v>15</v>
      </c>
      <c r="I103" s="407" t="s">
        <v>360</v>
      </c>
      <c r="J103" s="191"/>
      <c r="K103" s="191"/>
      <c r="L103" s="191"/>
      <c r="M103" s="191"/>
      <c r="N103" s="191"/>
      <c r="O103" s="464"/>
    </row>
    <row r="104" spans="1:15" ht="12.75" hidden="1">
      <c r="A104" s="16"/>
      <c r="B104" s="16"/>
      <c r="C104" s="16"/>
      <c r="D104" s="212"/>
      <c r="E104" s="212"/>
      <c r="F104" s="212"/>
      <c r="G104" s="212"/>
      <c r="H104" s="380"/>
      <c r="I104" s="125"/>
      <c r="J104" s="191"/>
      <c r="K104" s="191"/>
      <c r="L104" s="191"/>
      <c r="M104" s="191"/>
      <c r="N104" s="191"/>
      <c r="O104" s="464"/>
    </row>
    <row r="105" spans="1:15" ht="12.75">
      <c r="A105" s="16"/>
      <c r="B105" s="11">
        <v>2</v>
      </c>
      <c r="C105" s="11"/>
      <c r="D105" s="197"/>
      <c r="E105" s="197"/>
      <c r="F105" s="197" t="s">
        <v>257</v>
      </c>
      <c r="G105" s="197"/>
      <c r="H105" s="452"/>
      <c r="I105" s="394"/>
      <c r="J105" s="191"/>
      <c r="K105" s="191"/>
      <c r="L105" s="191"/>
      <c r="M105" s="191"/>
      <c r="N105" s="191"/>
      <c r="O105" s="464"/>
    </row>
    <row r="106" spans="1:15" ht="12.75" hidden="1">
      <c r="A106" s="16"/>
      <c r="B106" s="16"/>
      <c r="C106" s="11">
        <v>5</v>
      </c>
      <c r="D106" s="197"/>
      <c r="E106" s="197"/>
      <c r="F106" s="197"/>
      <c r="G106" s="453" t="s">
        <v>355</v>
      </c>
      <c r="H106" s="452"/>
      <c r="I106" s="394"/>
      <c r="J106" s="198">
        <v>0</v>
      </c>
      <c r="K106" s="198">
        <v>0</v>
      </c>
      <c r="L106" s="198">
        <v>0</v>
      </c>
      <c r="M106" s="198">
        <v>0</v>
      </c>
      <c r="N106" s="198">
        <v>0</v>
      </c>
      <c r="O106" s="466"/>
    </row>
    <row r="107" spans="1:15" ht="12.75" hidden="1">
      <c r="A107" s="16"/>
      <c r="B107" s="16"/>
      <c r="C107" s="16"/>
      <c r="D107" s="212"/>
      <c r="E107" s="212"/>
      <c r="F107" s="212"/>
      <c r="G107" s="212"/>
      <c r="H107" s="380" t="s">
        <v>17</v>
      </c>
      <c r="I107" s="407" t="s">
        <v>357</v>
      </c>
      <c r="J107" s="191"/>
      <c r="K107" s="191"/>
      <c r="L107" s="191"/>
      <c r="M107" s="191"/>
      <c r="N107" s="191"/>
      <c r="O107" s="464"/>
    </row>
    <row r="108" spans="1:15" ht="12.75">
      <c r="A108" s="16"/>
      <c r="B108" s="16"/>
      <c r="C108" s="197">
        <v>6</v>
      </c>
      <c r="D108" s="212"/>
      <c r="E108" s="212"/>
      <c r="F108" s="212"/>
      <c r="G108" s="197" t="s">
        <v>518</v>
      </c>
      <c r="H108" s="380"/>
      <c r="I108" s="125"/>
      <c r="J108" s="191">
        <f>J109</f>
        <v>0</v>
      </c>
      <c r="K108" s="198">
        <f>K109</f>
        <v>1932</v>
      </c>
      <c r="L108" s="198">
        <f>L109+L110</f>
        <v>2997</v>
      </c>
      <c r="M108" s="198">
        <f>M109+M110</f>
        <v>2997</v>
      </c>
      <c r="N108" s="198">
        <f>N109+N110+N111+N113</f>
        <v>21385</v>
      </c>
      <c r="O108" s="466"/>
    </row>
    <row r="109" spans="1:15" ht="12.75">
      <c r="A109" s="16"/>
      <c r="B109" s="16"/>
      <c r="C109" s="16"/>
      <c r="D109" s="212"/>
      <c r="E109" s="212"/>
      <c r="F109" s="212"/>
      <c r="G109" s="212"/>
      <c r="H109" s="380" t="s">
        <v>17</v>
      </c>
      <c r="I109" s="407" t="s">
        <v>496</v>
      </c>
      <c r="J109" s="191">
        <v>0</v>
      </c>
      <c r="K109" s="191">
        <v>1932</v>
      </c>
      <c r="L109" s="191">
        <v>1932</v>
      </c>
      <c r="M109" s="191">
        <v>1932</v>
      </c>
      <c r="N109" s="191">
        <v>1932</v>
      </c>
      <c r="O109" s="464"/>
    </row>
    <row r="110" spans="1:15" ht="25.5">
      <c r="A110" s="16"/>
      <c r="B110" s="16"/>
      <c r="C110" s="16"/>
      <c r="D110" s="212"/>
      <c r="E110" s="212"/>
      <c r="F110" s="212"/>
      <c r="G110" s="212"/>
      <c r="H110" s="380"/>
      <c r="I110" s="454" t="s">
        <v>498</v>
      </c>
      <c r="J110" s="191">
        <v>0</v>
      </c>
      <c r="K110" s="191">
        <v>0</v>
      </c>
      <c r="L110" s="191">
        <v>1065</v>
      </c>
      <c r="M110" s="191">
        <v>1065</v>
      </c>
      <c r="N110" s="191">
        <v>1065</v>
      </c>
      <c r="O110" s="464"/>
    </row>
    <row r="111" spans="1:15" ht="12.75">
      <c r="A111" s="16"/>
      <c r="B111" s="16"/>
      <c r="C111" s="16"/>
      <c r="D111" s="212"/>
      <c r="E111" s="212"/>
      <c r="F111" s="212"/>
      <c r="G111" s="212"/>
      <c r="H111" s="380"/>
      <c r="I111" s="407" t="s">
        <v>519</v>
      </c>
      <c r="J111" s="191">
        <v>0</v>
      </c>
      <c r="K111" s="191">
        <v>0</v>
      </c>
      <c r="L111" s="191">
        <v>0</v>
      </c>
      <c r="M111" s="191">
        <v>0</v>
      </c>
      <c r="N111" s="191">
        <v>126</v>
      </c>
      <c r="O111" s="464"/>
    </row>
    <row r="112" spans="1:15" ht="12.75" hidden="1">
      <c r="A112" s="16"/>
      <c r="B112" s="16"/>
      <c r="C112" s="16"/>
      <c r="D112" s="212"/>
      <c r="E112" s="212"/>
      <c r="F112" s="212"/>
      <c r="G112" s="212"/>
      <c r="H112" s="380"/>
      <c r="I112" s="407"/>
      <c r="J112" s="191"/>
      <c r="K112" s="191"/>
      <c r="L112" s="191"/>
      <c r="M112" s="191"/>
      <c r="N112" s="191"/>
      <c r="O112" s="464"/>
    </row>
    <row r="113" spans="1:15" ht="12.75">
      <c r="A113" s="16"/>
      <c r="B113" s="16"/>
      <c r="C113" s="16"/>
      <c r="D113" s="212"/>
      <c r="E113" s="212"/>
      <c r="F113" s="212"/>
      <c r="G113" s="212"/>
      <c r="H113" s="380"/>
      <c r="I113" s="407" t="s">
        <v>548</v>
      </c>
      <c r="J113" s="191">
        <v>0</v>
      </c>
      <c r="K113" s="191">
        <v>0</v>
      </c>
      <c r="L113" s="191">
        <v>0</v>
      </c>
      <c r="M113" s="191">
        <v>0</v>
      </c>
      <c r="N113" s="191">
        <v>18262</v>
      </c>
      <c r="O113" s="464"/>
    </row>
    <row r="114" spans="1:15" ht="17.25" customHeight="1">
      <c r="A114" s="16"/>
      <c r="B114" s="16"/>
      <c r="C114" s="16"/>
      <c r="D114" s="16"/>
      <c r="E114" s="16"/>
      <c r="F114" s="536" t="s">
        <v>19</v>
      </c>
      <c r="G114" s="558"/>
      <c r="H114" s="558"/>
      <c r="I114" s="558"/>
      <c r="J114" s="198">
        <f>J65+J93+J108</f>
        <v>193328</v>
      </c>
      <c r="K114" s="198">
        <f>K65+K93+K108+K100</f>
        <v>198989</v>
      </c>
      <c r="L114" s="198">
        <f>L65+L93+L108+L100</f>
        <v>200294</v>
      </c>
      <c r="M114" s="198">
        <f>M65+M93+M108+M100</f>
        <v>200118</v>
      </c>
      <c r="N114" s="198">
        <f>N65+N93+N108+N100</f>
        <v>223155</v>
      </c>
      <c r="O114" s="466"/>
    </row>
    <row r="115" spans="1:15" ht="12.75" hidden="1">
      <c r="A115" s="16"/>
      <c r="B115" s="16"/>
      <c r="C115" s="16"/>
      <c r="D115" s="16"/>
      <c r="E115" s="16"/>
      <c r="F115" s="16"/>
      <c r="G115" s="16"/>
      <c r="H115" s="16"/>
      <c r="I115" s="213"/>
      <c r="J115" s="191"/>
      <c r="K115" s="191"/>
      <c r="L115" s="191"/>
      <c r="M115" s="191"/>
      <c r="N115" s="191"/>
      <c r="O115" s="464"/>
    </row>
    <row r="116" spans="1:15" ht="12.75" hidden="1">
      <c r="A116" s="16"/>
      <c r="C116" s="16"/>
      <c r="D116" s="16"/>
      <c r="E116" s="16"/>
      <c r="F116" s="16"/>
      <c r="G116" s="16"/>
      <c r="H116" s="16"/>
      <c r="I116" s="16"/>
      <c r="J116" s="191"/>
      <c r="K116" s="191"/>
      <c r="L116" s="191"/>
      <c r="M116" s="191"/>
      <c r="N116" s="191"/>
      <c r="O116" s="464"/>
    </row>
    <row r="117" spans="1:15" ht="12.75" hidden="1">
      <c r="A117" s="16"/>
      <c r="B117" s="16"/>
      <c r="C117" s="16"/>
      <c r="D117" s="212"/>
      <c r="E117" s="212"/>
      <c r="F117" s="212"/>
      <c r="G117" s="212"/>
      <c r="H117" s="212"/>
      <c r="I117" s="213"/>
      <c r="J117" s="191"/>
      <c r="K117" s="191"/>
      <c r="L117" s="191"/>
      <c r="M117" s="191"/>
      <c r="N117" s="191"/>
      <c r="O117" s="464"/>
    </row>
    <row r="118" spans="1:15" ht="12.75" hidden="1">
      <c r="A118" s="16"/>
      <c r="B118" s="16"/>
      <c r="C118" s="16"/>
      <c r="D118" s="212"/>
      <c r="E118" s="212"/>
      <c r="F118" s="212"/>
      <c r="G118" s="212"/>
      <c r="H118" s="212"/>
      <c r="I118" s="212"/>
      <c r="J118" s="191"/>
      <c r="K118" s="191"/>
      <c r="L118" s="191"/>
      <c r="M118" s="191"/>
      <c r="N118" s="191"/>
      <c r="O118" s="464"/>
    </row>
    <row r="119" spans="1:15" ht="12.75" hidden="1">
      <c r="A119" s="16"/>
      <c r="B119" s="16"/>
      <c r="C119" s="16"/>
      <c r="D119" s="16"/>
      <c r="E119" s="16"/>
      <c r="F119" s="16"/>
      <c r="G119" s="16"/>
      <c r="H119" s="16"/>
      <c r="I119" s="213"/>
      <c r="J119" s="217"/>
      <c r="K119" s="217"/>
      <c r="L119" s="217"/>
      <c r="M119" s="217"/>
      <c r="N119" s="217"/>
      <c r="O119" s="462"/>
    </row>
    <row r="120" spans="1:15" ht="12.75" hidden="1">
      <c r="A120" s="16"/>
      <c r="B120" s="16"/>
      <c r="C120" s="16"/>
      <c r="D120" s="16"/>
      <c r="E120" s="16"/>
      <c r="F120" s="16"/>
      <c r="G120" s="16"/>
      <c r="H120" s="16"/>
      <c r="I120" s="213"/>
      <c r="J120" s="191"/>
      <c r="K120" s="191"/>
      <c r="L120" s="191"/>
      <c r="M120" s="191"/>
      <c r="N120" s="191"/>
      <c r="O120" s="464"/>
    </row>
    <row r="121" spans="1:15" ht="12.75" hidden="1">
      <c r="A121" s="16"/>
      <c r="B121" s="16"/>
      <c r="C121" s="16"/>
      <c r="D121" s="16"/>
      <c r="E121" s="16"/>
      <c r="F121" s="16"/>
      <c r="G121" s="16"/>
      <c r="H121" s="212"/>
      <c r="I121" s="213"/>
      <c r="J121" s="217"/>
      <c r="K121" s="217"/>
      <c r="L121" s="217"/>
      <c r="M121" s="217"/>
      <c r="N121" s="217"/>
      <c r="O121" s="462"/>
    </row>
    <row r="122" spans="1:15" ht="12.75" hidden="1">
      <c r="A122" s="16"/>
      <c r="B122" s="16"/>
      <c r="C122" s="16"/>
      <c r="D122" s="16"/>
      <c r="E122" s="16"/>
      <c r="F122" s="16"/>
      <c r="G122" s="16"/>
      <c r="H122" s="16"/>
      <c r="I122" s="213"/>
      <c r="J122" s="217"/>
      <c r="K122" s="217"/>
      <c r="L122" s="217"/>
      <c r="M122" s="217"/>
      <c r="N122" s="217"/>
      <c r="O122" s="462"/>
    </row>
    <row r="123" spans="1:15" ht="12.75" hidden="1">
      <c r="A123" s="16"/>
      <c r="B123" s="16"/>
      <c r="C123" s="16"/>
      <c r="D123" s="16"/>
      <c r="E123" s="16"/>
      <c r="F123" s="16"/>
      <c r="G123" s="16"/>
      <c r="H123" s="16"/>
      <c r="I123" s="213"/>
      <c r="J123" s="217"/>
      <c r="K123" s="217"/>
      <c r="L123" s="217"/>
      <c r="M123" s="217"/>
      <c r="N123" s="217"/>
      <c r="O123" s="462"/>
    </row>
    <row r="124" spans="1:15" ht="12.75" hidden="1">
      <c r="A124" s="16"/>
      <c r="B124" s="16"/>
      <c r="C124" s="16"/>
      <c r="D124" s="16"/>
      <c r="E124" s="16"/>
      <c r="F124" s="16"/>
      <c r="G124" s="16"/>
      <c r="H124" s="16"/>
      <c r="I124" s="213"/>
      <c r="J124" s="217"/>
      <c r="K124" s="217"/>
      <c r="L124" s="217"/>
      <c r="M124" s="217"/>
      <c r="N124" s="217"/>
      <c r="O124" s="462"/>
    </row>
    <row r="125" spans="1:15" ht="12.75" hidden="1">
      <c r="A125" s="16"/>
      <c r="B125" s="16"/>
      <c r="C125" s="11"/>
      <c r="D125" s="11"/>
      <c r="E125" s="11"/>
      <c r="F125" s="11"/>
      <c r="G125" s="11"/>
      <c r="H125" s="11"/>
      <c r="I125" s="11"/>
      <c r="J125" s="62"/>
      <c r="K125" s="62"/>
      <c r="L125" s="62"/>
      <c r="M125" s="62"/>
      <c r="N125" s="62"/>
      <c r="O125" s="2"/>
    </row>
    <row r="126" spans="1:15" ht="12.75" hidden="1">
      <c r="A126" s="16"/>
      <c r="B126" s="16"/>
      <c r="C126" s="16"/>
      <c r="D126" s="16"/>
      <c r="E126" s="16"/>
      <c r="F126" s="16"/>
      <c r="G126" s="16"/>
      <c r="H126" s="16"/>
      <c r="I126" s="16"/>
      <c r="J126" s="62"/>
      <c r="K126" s="62"/>
      <c r="L126" s="62"/>
      <c r="M126" s="62"/>
      <c r="N126" s="62"/>
      <c r="O126" s="2"/>
    </row>
    <row r="127" spans="1:15" ht="12.75" hidden="1">
      <c r="A127" s="16"/>
      <c r="B127" s="16"/>
      <c r="C127" s="16"/>
      <c r="D127" s="16"/>
      <c r="E127" s="16"/>
      <c r="F127" s="16"/>
      <c r="G127" s="16"/>
      <c r="H127" s="16"/>
      <c r="I127" s="16"/>
      <c r="J127" s="62"/>
      <c r="K127" s="62"/>
      <c r="L127" s="62"/>
      <c r="M127" s="62"/>
      <c r="N127" s="62"/>
      <c r="O127" s="2"/>
    </row>
    <row r="128" spans="1:15" ht="12.75" hidden="1">
      <c r="A128" s="16"/>
      <c r="B128" s="16"/>
      <c r="C128" s="197"/>
      <c r="D128" s="16"/>
      <c r="E128" s="16"/>
      <c r="F128" s="16"/>
      <c r="G128" s="11"/>
      <c r="H128" s="16"/>
      <c r="I128" s="16"/>
      <c r="J128" s="198"/>
      <c r="K128" s="198"/>
      <c r="L128" s="198"/>
      <c r="M128" s="198"/>
      <c r="N128" s="198"/>
      <c r="O128" s="466"/>
    </row>
    <row r="129" spans="1:15" ht="27.75" customHeight="1" hidden="1">
      <c r="A129" s="16"/>
      <c r="B129" s="16"/>
      <c r="C129" s="16"/>
      <c r="D129" s="16"/>
      <c r="E129" s="16"/>
      <c r="F129" s="16"/>
      <c r="G129" s="11"/>
      <c r="H129" s="16"/>
      <c r="I129" s="23"/>
      <c r="J129" s="62"/>
      <c r="K129" s="62"/>
      <c r="L129" s="62"/>
      <c r="M129" s="62"/>
      <c r="N129" s="62"/>
      <c r="O129" s="2"/>
    </row>
    <row r="130" spans="1:15" ht="12.75" hidden="1">
      <c r="A130" s="16"/>
      <c r="B130" s="16"/>
      <c r="C130" s="16"/>
      <c r="D130" s="16"/>
      <c r="E130" s="16"/>
      <c r="F130" s="16"/>
      <c r="G130" s="16"/>
      <c r="H130" s="16"/>
      <c r="I130" s="23"/>
      <c r="J130" s="62"/>
      <c r="K130" s="62"/>
      <c r="L130" s="62"/>
      <c r="M130" s="62"/>
      <c r="N130" s="62"/>
      <c r="O130" s="2"/>
    </row>
    <row r="131" spans="1:15" ht="12.75" hidden="1">
      <c r="A131" s="16"/>
      <c r="B131" s="16"/>
      <c r="C131" s="197"/>
      <c r="D131" s="16"/>
      <c r="E131" s="16"/>
      <c r="F131" s="16"/>
      <c r="G131" s="197"/>
      <c r="H131" s="197"/>
      <c r="I131" s="314"/>
      <c r="J131" s="198"/>
      <c r="K131" s="198"/>
      <c r="L131" s="198"/>
      <c r="M131" s="198"/>
      <c r="N131" s="198"/>
      <c r="O131" s="466"/>
    </row>
    <row r="132" spans="1:15" ht="12.75" hidden="1">
      <c r="A132" s="16"/>
      <c r="B132" s="16"/>
      <c r="C132" s="197"/>
      <c r="D132" s="16"/>
      <c r="E132" s="16"/>
      <c r="F132" s="16"/>
      <c r="G132" s="197"/>
      <c r="H132" s="197"/>
      <c r="I132" s="314"/>
      <c r="J132" s="191"/>
      <c r="K132" s="191"/>
      <c r="L132" s="191"/>
      <c r="M132" s="191"/>
      <c r="N132" s="191"/>
      <c r="O132" s="464"/>
    </row>
    <row r="133" spans="1:15" ht="12.75" hidden="1">
      <c r="A133" s="16"/>
      <c r="B133" s="16"/>
      <c r="C133" s="197"/>
      <c r="D133" s="16"/>
      <c r="E133" s="16"/>
      <c r="F133" s="16"/>
      <c r="G133" s="197"/>
      <c r="H133" s="197"/>
      <c r="I133" s="314"/>
      <c r="J133" s="191"/>
      <c r="K133" s="191"/>
      <c r="L133" s="191"/>
      <c r="M133" s="191"/>
      <c r="N133" s="191"/>
      <c r="O133" s="464"/>
    </row>
    <row r="134" spans="1:15" ht="12.75" hidden="1">
      <c r="A134" s="16"/>
      <c r="B134" s="16"/>
      <c r="C134" s="197"/>
      <c r="D134" s="16"/>
      <c r="E134" s="16"/>
      <c r="F134" s="16"/>
      <c r="G134" s="197"/>
      <c r="H134" s="197"/>
      <c r="I134" s="314"/>
      <c r="J134" s="191"/>
      <c r="K134" s="191"/>
      <c r="L134" s="191"/>
      <c r="M134" s="191"/>
      <c r="N134" s="191"/>
      <c r="O134" s="464"/>
    </row>
    <row r="135" spans="1:15" ht="12.75" hidden="1">
      <c r="A135" s="16"/>
      <c r="B135" s="16"/>
      <c r="C135" s="16"/>
      <c r="D135" s="16"/>
      <c r="E135" s="16"/>
      <c r="F135" s="16"/>
      <c r="G135" s="16"/>
      <c r="H135" s="16"/>
      <c r="I135" s="314"/>
      <c r="J135" s="191"/>
      <c r="K135" s="191"/>
      <c r="L135" s="191"/>
      <c r="M135" s="191"/>
      <c r="N135" s="191"/>
      <c r="O135" s="464"/>
    </row>
    <row r="136" spans="1:15" ht="12.75" hidden="1">
      <c r="A136" s="16"/>
      <c r="B136" s="16"/>
      <c r="C136" s="16"/>
      <c r="D136" s="16"/>
      <c r="E136" s="16"/>
      <c r="F136" s="16"/>
      <c r="G136" s="16"/>
      <c r="H136" s="16"/>
      <c r="I136" s="23"/>
      <c r="J136" s="191"/>
      <c r="K136" s="191"/>
      <c r="L136" s="191"/>
      <c r="M136" s="191"/>
      <c r="N136" s="191"/>
      <c r="O136" s="464"/>
    </row>
    <row r="137" spans="1:15" ht="12.75" hidden="1">
      <c r="A137" s="16"/>
      <c r="B137" s="16"/>
      <c r="C137" s="16"/>
      <c r="D137" s="16"/>
      <c r="E137" s="16"/>
      <c r="F137" s="16"/>
      <c r="G137" s="16"/>
      <c r="H137" s="16"/>
      <c r="I137" s="16"/>
      <c r="J137" s="198"/>
      <c r="K137" s="198"/>
      <c r="L137" s="198"/>
      <c r="M137" s="198"/>
      <c r="N137" s="198"/>
      <c r="O137" s="466"/>
    </row>
    <row r="138" spans="1:15" ht="12.75">
      <c r="A138" s="16"/>
      <c r="B138" s="16"/>
      <c r="C138" s="16"/>
      <c r="D138" s="16"/>
      <c r="E138" s="16"/>
      <c r="F138" s="11"/>
      <c r="G138" s="16"/>
      <c r="H138" s="16"/>
      <c r="I138" s="16"/>
      <c r="J138" s="62"/>
      <c r="K138" s="62"/>
      <c r="L138" s="62"/>
      <c r="M138" s="62"/>
      <c r="N138" s="62"/>
      <c r="O138" s="2"/>
    </row>
    <row r="139" spans="1:15" ht="12.75">
      <c r="A139" s="16"/>
      <c r="B139" s="197">
        <v>7</v>
      </c>
      <c r="C139" s="16"/>
      <c r="D139" s="16"/>
      <c r="E139" s="16"/>
      <c r="F139" s="11" t="s">
        <v>418</v>
      </c>
      <c r="G139" s="16"/>
      <c r="H139" s="16"/>
      <c r="I139" s="16"/>
      <c r="J139" s="62"/>
      <c r="K139" s="62"/>
      <c r="L139" s="62"/>
      <c r="M139" s="62"/>
      <c r="N139" s="62"/>
      <c r="O139" s="2"/>
    </row>
    <row r="140" spans="1:15" ht="12.75">
      <c r="A140" s="16"/>
      <c r="B140" s="123" t="s">
        <v>211</v>
      </c>
      <c r="C140" s="16"/>
      <c r="D140" s="16"/>
      <c r="E140" s="16"/>
      <c r="F140" s="560" t="s">
        <v>29</v>
      </c>
      <c r="G140" s="560"/>
      <c r="H140" s="560"/>
      <c r="I140" s="561"/>
      <c r="J140" s="198"/>
      <c r="K140" s="198"/>
      <c r="L140" s="198"/>
      <c r="M140" s="198"/>
      <c r="N140" s="198"/>
      <c r="O140" s="466"/>
    </row>
    <row r="141" spans="1:15" s="15" customFormat="1" ht="12.75">
      <c r="A141" s="11"/>
      <c r="B141" s="11"/>
      <c r="C141" s="11">
        <v>3</v>
      </c>
      <c r="D141" s="11"/>
      <c r="E141" s="11"/>
      <c r="F141" s="11"/>
      <c r="G141" s="11" t="s">
        <v>193</v>
      </c>
      <c r="H141" s="11"/>
      <c r="I141" s="11"/>
      <c r="J141" s="115">
        <f>J143</f>
        <v>1653</v>
      </c>
      <c r="K141" s="115">
        <f>K143</f>
        <v>1653</v>
      </c>
      <c r="L141" s="115">
        <f>L143</f>
        <v>1653</v>
      </c>
      <c r="M141" s="115">
        <f>M143</f>
        <v>1653</v>
      </c>
      <c r="N141" s="115">
        <f>N143</f>
        <v>1653</v>
      </c>
      <c r="O141" s="14"/>
    </row>
    <row r="142" spans="1:15" ht="12.75" hidden="1">
      <c r="A142" s="16"/>
      <c r="B142" s="16"/>
      <c r="C142" s="16"/>
      <c r="D142" s="16"/>
      <c r="E142" s="16"/>
      <c r="F142" s="16"/>
      <c r="G142" s="16"/>
      <c r="H142" s="16" t="s">
        <v>15</v>
      </c>
      <c r="I142" s="16" t="s">
        <v>16</v>
      </c>
      <c r="J142" s="62"/>
      <c r="K142" s="62"/>
      <c r="L142" s="62"/>
      <c r="M142" s="62"/>
      <c r="N142" s="62"/>
      <c r="O142" s="2"/>
    </row>
    <row r="143" spans="1:15" ht="12.75">
      <c r="A143" s="16"/>
      <c r="B143" s="16"/>
      <c r="C143" s="16"/>
      <c r="D143" s="16"/>
      <c r="E143" s="16">
        <v>2</v>
      </c>
      <c r="F143" s="16"/>
      <c r="G143" s="16"/>
      <c r="H143" s="380" t="s">
        <v>401</v>
      </c>
      <c r="I143" s="16"/>
      <c r="J143" s="62">
        <v>1653</v>
      </c>
      <c r="K143" s="62">
        <v>1653</v>
      </c>
      <c r="L143" s="62">
        <v>1653</v>
      </c>
      <c r="M143" s="62">
        <v>1653</v>
      </c>
      <c r="N143" s="62">
        <v>1653</v>
      </c>
      <c r="O143" s="2"/>
    </row>
    <row r="144" spans="1:15" ht="12.75">
      <c r="A144" s="16"/>
      <c r="B144" s="16"/>
      <c r="C144" s="16"/>
      <c r="D144" s="16"/>
      <c r="E144" s="16"/>
      <c r="F144" s="536" t="s">
        <v>19</v>
      </c>
      <c r="G144" s="558"/>
      <c r="H144" s="558"/>
      <c r="I144" s="558"/>
      <c r="J144" s="198">
        <f>J143</f>
        <v>1653</v>
      </c>
      <c r="K144" s="198">
        <f>K143</f>
        <v>1653</v>
      </c>
      <c r="L144" s="198">
        <f>L143</f>
        <v>1653</v>
      </c>
      <c r="M144" s="198">
        <f>M143</f>
        <v>1653</v>
      </c>
      <c r="N144" s="198">
        <f>N143</f>
        <v>1653</v>
      </c>
      <c r="O144" s="466"/>
    </row>
    <row r="145" spans="1:15" ht="12.75">
      <c r="A145" s="16"/>
      <c r="B145" s="16"/>
      <c r="C145" s="16"/>
      <c r="D145" s="16"/>
      <c r="E145" s="16"/>
      <c r="F145" s="16"/>
      <c r="G145" s="16"/>
      <c r="H145" s="16"/>
      <c r="I145" s="16"/>
      <c r="J145" s="62"/>
      <c r="K145" s="62"/>
      <c r="L145" s="62"/>
      <c r="M145" s="62"/>
      <c r="N145" s="62"/>
      <c r="O145" s="2"/>
    </row>
    <row r="146" spans="1:15" ht="12.75">
      <c r="A146" s="16"/>
      <c r="B146" s="16"/>
      <c r="C146" s="16"/>
      <c r="D146" s="16"/>
      <c r="E146" s="16"/>
      <c r="F146" s="16"/>
      <c r="G146" s="16"/>
      <c r="H146" s="16"/>
      <c r="I146" s="16"/>
      <c r="J146" s="62"/>
      <c r="K146" s="62"/>
      <c r="L146" s="62"/>
      <c r="M146" s="62"/>
      <c r="N146" s="62"/>
      <c r="O146" s="2"/>
    </row>
    <row r="147" spans="1:15" ht="12.75" hidden="1">
      <c r="A147" s="16"/>
      <c r="B147" s="197">
        <v>8</v>
      </c>
      <c r="C147" s="16"/>
      <c r="D147" s="16"/>
      <c r="E147" s="16"/>
      <c r="F147" s="11" t="s">
        <v>37</v>
      </c>
      <c r="G147" s="16"/>
      <c r="H147" s="16"/>
      <c r="I147" s="16"/>
      <c r="J147" s="62"/>
      <c r="K147" s="62"/>
      <c r="L147" s="62"/>
      <c r="M147" s="62"/>
      <c r="N147" s="62"/>
      <c r="O147" s="2"/>
    </row>
    <row r="148" spans="1:15" ht="12.75" hidden="1">
      <c r="A148" s="16"/>
      <c r="B148" s="11"/>
      <c r="C148" s="11">
        <v>9</v>
      </c>
      <c r="D148" s="11"/>
      <c r="E148" s="11"/>
      <c r="F148" s="11"/>
      <c r="G148" s="11" t="s">
        <v>134</v>
      </c>
      <c r="H148" s="11"/>
      <c r="I148" s="11"/>
      <c r="J148" s="115"/>
      <c r="K148" s="115"/>
      <c r="L148" s="115"/>
      <c r="M148" s="115"/>
      <c r="N148" s="115"/>
      <c r="O148" s="14"/>
    </row>
    <row r="149" spans="1:15" ht="12.75" hidden="1">
      <c r="A149" s="16"/>
      <c r="B149" s="16"/>
      <c r="C149" s="16"/>
      <c r="D149" s="16"/>
      <c r="E149" s="16"/>
      <c r="F149" s="16"/>
      <c r="G149" s="16"/>
      <c r="H149" s="16" t="s">
        <v>15</v>
      </c>
      <c r="I149" s="16" t="s">
        <v>16</v>
      </c>
      <c r="J149" s="62"/>
      <c r="K149" s="62"/>
      <c r="L149" s="62"/>
      <c r="M149" s="62"/>
      <c r="N149" s="62"/>
      <c r="O149" s="2"/>
    </row>
    <row r="150" spans="1:15" ht="12.75" hidden="1">
      <c r="A150" s="16"/>
      <c r="B150" s="16"/>
      <c r="C150" s="16"/>
      <c r="D150" s="16"/>
      <c r="E150" s="16"/>
      <c r="F150" s="16"/>
      <c r="G150" s="16"/>
      <c r="H150" s="16" t="s">
        <v>17</v>
      </c>
      <c r="I150" s="16" t="s">
        <v>18</v>
      </c>
      <c r="J150" s="62"/>
      <c r="K150" s="62"/>
      <c r="L150" s="62"/>
      <c r="M150" s="62"/>
      <c r="N150" s="62"/>
      <c r="O150" s="2"/>
    </row>
    <row r="151" spans="1:15" ht="12.75" hidden="1">
      <c r="A151" s="16"/>
      <c r="B151" s="16"/>
      <c r="C151" s="16"/>
      <c r="D151" s="16"/>
      <c r="E151" s="16"/>
      <c r="F151" s="16"/>
      <c r="G151" s="16"/>
      <c r="H151" s="16"/>
      <c r="I151" s="16" t="s">
        <v>181</v>
      </c>
      <c r="J151" s="62"/>
      <c r="K151" s="62"/>
      <c r="L151" s="62"/>
      <c r="M151" s="62"/>
      <c r="N151" s="62"/>
      <c r="O151" s="2"/>
    </row>
    <row r="152" spans="1:15" ht="12.75" hidden="1">
      <c r="A152" s="16"/>
      <c r="B152" s="16"/>
      <c r="C152" s="16"/>
      <c r="D152" s="16"/>
      <c r="E152" s="16"/>
      <c r="F152" s="11" t="s">
        <v>19</v>
      </c>
      <c r="G152" s="16"/>
      <c r="H152" s="16"/>
      <c r="I152" s="16"/>
      <c r="J152" s="62"/>
      <c r="K152" s="62"/>
      <c r="L152" s="62"/>
      <c r="M152" s="62"/>
      <c r="N152" s="62"/>
      <c r="O152" s="2"/>
    </row>
    <row r="153" spans="1:15" ht="12.75" hidden="1">
      <c r="A153" s="16"/>
      <c r="B153" s="16"/>
      <c r="C153" s="16"/>
      <c r="D153" s="16"/>
      <c r="E153" s="16"/>
      <c r="F153" s="11"/>
      <c r="G153" s="16"/>
      <c r="H153" s="16"/>
      <c r="I153" s="16"/>
      <c r="J153" s="62"/>
      <c r="K153" s="62"/>
      <c r="L153" s="62"/>
      <c r="M153" s="62"/>
      <c r="N153" s="62"/>
      <c r="O153" s="2"/>
    </row>
    <row r="154" spans="1:15" ht="12.75">
      <c r="A154" s="16"/>
      <c r="B154" s="197">
        <v>8</v>
      </c>
      <c r="C154" s="16"/>
      <c r="D154" s="16"/>
      <c r="E154" s="16"/>
      <c r="F154" s="11" t="s">
        <v>135</v>
      </c>
      <c r="G154" s="16"/>
      <c r="H154" s="16"/>
      <c r="I154" s="16"/>
      <c r="J154" s="62"/>
      <c r="K154" s="62"/>
      <c r="L154" s="62"/>
      <c r="M154" s="62"/>
      <c r="N154" s="62"/>
      <c r="O154" s="2"/>
    </row>
    <row r="155" spans="1:15" ht="12.75">
      <c r="A155" s="16"/>
      <c r="B155" s="123" t="s">
        <v>211</v>
      </c>
      <c r="C155" s="16"/>
      <c r="D155" s="16"/>
      <c r="E155" s="16"/>
      <c r="F155" s="560" t="s">
        <v>29</v>
      </c>
      <c r="G155" s="560"/>
      <c r="H155" s="560"/>
      <c r="I155" s="561"/>
      <c r="J155" s="198"/>
      <c r="K155" s="198"/>
      <c r="L155" s="198"/>
      <c r="M155" s="198"/>
      <c r="N155" s="198"/>
      <c r="O155" s="466"/>
    </row>
    <row r="156" spans="1:15" ht="12.75">
      <c r="A156" s="16"/>
      <c r="B156" s="123"/>
      <c r="C156" s="11">
        <v>1</v>
      </c>
      <c r="D156" s="11"/>
      <c r="E156" s="11"/>
      <c r="F156" s="11"/>
      <c r="G156" s="560" t="s">
        <v>240</v>
      </c>
      <c r="H156" s="560"/>
      <c r="I156" s="561"/>
      <c r="J156" s="198">
        <f aca="true" t="shared" si="0" ref="J156:N157">J157</f>
        <v>48705</v>
      </c>
      <c r="K156" s="198">
        <f t="shared" si="0"/>
        <v>48705</v>
      </c>
      <c r="L156" s="198">
        <f t="shared" si="0"/>
        <v>48705</v>
      </c>
      <c r="M156" s="198">
        <f t="shared" si="0"/>
        <v>48705</v>
      </c>
      <c r="N156" s="198">
        <f t="shared" si="0"/>
        <v>49638</v>
      </c>
      <c r="O156" s="466"/>
    </row>
    <row r="157" spans="1:15" ht="12.75">
      <c r="A157" s="16"/>
      <c r="B157" s="123"/>
      <c r="C157" s="16"/>
      <c r="D157" s="197">
        <v>2</v>
      </c>
      <c r="E157" s="16"/>
      <c r="F157" s="384"/>
      <c r="G157" s="384"/>
      <c r="H157" s="557" t="s">
        <v>419</v>
      </c>
      <c r="I157" s="558"/>
      <c r="J157" s="198">
        <f t="shared" si="0"/>
        <v>48705</v>
      </c>
      <c r="K157" s="198">
        <f t="shared" si="0"/>
        <v>48705</v>
      </c>
      <c r="L157" s="198">
        <f t="shared" si="0"/>
        <v>48705</v>
      </c>
      <c r="M157" s="198">
        <f t="shared" si="0"/>
        <v>48705</v>
      </c>
      <c r="N157" s="198">
        <f t="shared" si="0"/>
        <v>49638</v>
      </c>
      <c r="O157" s="466"/>
    </row>
    <row r="158" spans="1:15" ht="12.75">
      <c r="A158" s="16"/>
      <c r="B158" s="123"/>
      <c r="C158" s="16"/>
      <c r="D158" s="197"/>
      <c r="E158" s="16"/>
      <c r="F158" s="384"/>
      <c r="G158" s="384"/>
      <c r="H158" s="16" t="s">
        <v>17</v>
      </c>
      <c r="I158" s="16" t="s">
        <v>136</v>
      </c>
      <c r="J158" s="62">
        <v>48705</v>
      </c>
      <c r="K158" s="62">
        <v>48705</v>
      </c>
      <c r="L158" s="62">
        <v>48705</v>
      </c>
      <c r="M158" s="62">
        <v>48705</v>
      </c>
      <c r="N158" s="62">
        <v>49638</v>
      </c>
      <c r="O158" s="2"/>
    </row>
    <row r="159" spans="1:15" ht="12.75">
      <c r="A159" s="16"/>
      <c r="B159" s="197"/>
      <c r="C159" s="11">
        <v>3</v>
      </c>
      <c r="D159" s="11"/>
      <c r="E159" s="11"/>
      <c r="F159" s="11"/>
      <c r="G159" s="11" t="s">
        <v>193</v>
      </c>
      <c r="H159" s="11"/>
      <c r="I159" s="11"/>
      <c r="J159" s="62">
        <f>J160+J161</f>
        <v>0</v>
      </c>
      <c r="K159" s="62">
        <f>K160+K161</f>
        <v>0</v>
      </c>
      <c r="L159" s="62">
        <f>L160+L161</f>
        <v>0</v>
      </c>
      <c r="M159" s="62">
        <f>M160+M161</f>
        <v>0</v>
      </c>
      <c r="N159" s="198">
        <f>N160+N161</f>
        <v>500</v>
      </c>
      <c r="O159" s="2"/>
    </row>
    <row r="160" spans="1:15" ht="12.75">
      <c r="A160" s="16"/>
      <c r="B160" s="197"/>
      <c r="C160" s="16"/>
      <c r="D160" s="16"/>
      <c r="E160" s="16">
        <v>1</v>
      </c>
      <c r="F160" s="11"/>
      <c r="G160" s="16"/>
      <c r="H160" s="565" t="s">
        <v>522</v>
      </c>
      <c r="I160" s="558"/>
      <c r="J160" s="62">
        <v>0</v>
      </c>
      <c r="K160" s="62">
        <v>0</v>
      </c>
      <c r="L160" s="62">
        <v>0</v>
      </c>
      <c r="M160" s="62">
        <v>0</v>
      </c>
      <c r="N160" s="62">
        <v>394</v>
      </c>
      <c r="O160" s="2"/>
    </row>
    <row r="161" spans="1:15" ht="12.75">
      <c r="A161" s="16"/>
      <c r="B161" s="197"/>
      <c r="C161" s="16"/>
      <c r="D161" s="16"/>
      <c r="E161" s="16">
        <v>6</v>
      </c>
      <c r="F161" s="16"/>
      <c r="G161" s="16"/>
      <c r="H161" s="380" t="s">
        <v>247</v>
      </c>
      <c r="I161" s="16"/>
      <c r="J161" s="62">
        <v>0</v>
      </c>
      <c r="K161" s="62">
        <v>0</v>
      </c>
      <c r="L161" s="62">
        <v>0</v>
      </c>
      <c r="M161" s="62">
        <v>0</v>
      </c>
      <c r="N161" s="62">
        <v>106</v>
      </c>
      <c r="O161" s="2"/>
    </row>
    <row r="162" spans="1:15" ht="12.75">
      <c r="A162" s="16"/>
      <c r="B162" s="197">
        <v>2</v>
      </c>
      <c r="C162" s="16"/>
      <c r="D162" s="16"/>
      <c r="E162" s="16"/>
      <c r="F162" s="11" t="s">
        <v>257</v>
      </c>
      <c r="G162" s="16"/>
      <c r="H162" s="16"/>
      <c r="I162" s="16"/>
      <c r="J162" s="62">
        <f>J163+J164</f>
        <v>0</v>
      </c>
      <c r="K162" s="62">
        <f>K163+K164</f>
        <v>0</v>
      </c>
      <c r="L162" s="62">
        <f>L163+L164</f>
        <v>0</v>
      </c>
      <c r="M162" s="62">
        <f>M163+M164</f>
        <v>0</v>
      </c>
      <c r="N162" s="198"/>
      <c r="O162" s="2"/>
    </row>
    <row r="163" spans="1:15" ht="12.75">
      <c r="A163" s="16"/>
      <c r="B163" s="197"/>
      <c r="C163" s="197">
        <v>6</v>
      </c>
      <c r="D163" s="212"/>
      <c r="E163" s="212"/>
      <c r="F163" s="212"/>
      <c r="G163" s="197" t="s">
        <v>520</v>
      </c>
      <c r="H163" s="380"/>
      <c r="I163" s="125"/>
      <c r="J163" s="62">
        <v>0</v>
      </c>
      <c r="K163" s="62">
        <v>0</v>
      </c>
      <c r="L163" s="62">
        <v>0</v>
      </c>
      <c r="M163" s="62">
        <v>0</v>
      </c>
      <c r="N163" s="198">
        <v>12270</v>
      </c>
      <c r="O163" s="2"/>
    </row>
    <row r="164" spans="1:15" ht="25.5">
      <c r="A164" s="16"/>
      <c r="B164" s="197"/>
      <c r="C164" s="16"/>
      <c r="D164" s="16"/>
      <c r="E164" s="16"/>
      <c r="F164" s="16"/>
      <c r="H164" s="380" t="s">
        <v>17</v>
      </c>
      <c r="I164" s="23" t="s">
        <v>524</v>
      </c>
      <c r="J164" s="62">
        <v>0</v>
      </c>
      <c r="K164" s="62">
        <v>0</v>
      </c>
      <c r="L164" s="62">
        <v>0</v>
      </c>
      <c r="M164" s="62">
        <v>0</v>
      </c>
      <c r="N164" s="62">
        <v>12270</v>
      </c>
      <c r="O164" s="2"/>
    </row>
    <row r="165" spans="1:15" ht="12.75">
      <c r="A165" s="16"/>
      <c r="B165" s="197"/>
      <c r="C165" s="16"/>
      <c r="D165" s="16"/>
      <c r="E165" s="16"/>
      <c r="F165" s="11" t="s">
        <v>19</v>
      </c>
      <c r="G165" s="16"/>
      <c r="H165" s="16"/>
      <c r="I165" s="16"/>
      <c r="J165" s="198">
        <f>J158+J160+J161</f>
        <v>48705</v>
      </c>
      <c r="K165" s="198">
        <f>K158+K160+K161</f>
        <v>48705</v>
      </c>
      <c r="L165" s="198">
        <f>L158+L160+L161</f>
        <v>48705</v>
      </c>
      <c r="M165" s="198">
        <f>M158+M160+M161</f>
        <v>48705</v>
      </c>
      <c r="N165" s="198">
        <f>N158+N160+N161+N163</f>
        <v>62408</v>
      </c>
      <c r="O165" s="466"/>
    </row>
    <row r="166" spans="1:15" ht="12.75">
      <c r="A166" s="16"/>
      <c r="B166" s="197"/>
      <c r="C166" s="16"/>
      <c r="D166" s="16"/>
      <c r="E166" s="16"/>
      <c r="F166" s="11"/>
      <c r="G166" s="16"/>
      <c r="H166" s="16"/>
      <c r="I166" s="16"/>
      <c r="J166" s="62"/>
      <c r="K166" s="62"/>
      <c r="L166" s="62"/>
      <c r="M166" s="62"/>
      <c r="N166" s="62"/>
      <c r="O166" s="2"/>
    </row>
    <row r="167" spans="1:15" ht="12.75" hidden="1">
      <c r="A167" s="16"/>
      <c r="B167" s="11"/>
      <c r="C167" s="11"/>
      <c r="D167" s="11"/>
      <c r="E167" s="11"/>
      <c r="F167" s="11"/>
      <c r="G167" s="11"/>
      <c r="H167" s="11"/>
      <c r="I167" s="11"/>
      <c r="J167" s="115"/>
      <c r="K167" s="115"/>
      <c r="L167" s="115"/>
      <c r="M167" s="115"/>
      <c r="N167" s="115"/>
      <c r="O167" s="14"/>
    </row>
    <row r="168" spans="1:15" ht="12.75" hidden="1">
      <c r="A168" s="16"/>
      <c r="B168" s="16"/>
      <c r="C168" s="16"/>
      <c r="D168" s="16"/>
      <c r="E168" s="16"/>
      <c r="F168" s="16"/>
      <c r="G168" s="16"/>
      <c r="H168" s="16"/>
      <c r="I168" s="16"/>
      <c r="J168" s="62"/>
      <c r="K168" s="62"/>
      <c r="L168" s="62"/>
      <c r="M168" s="62"/>
      <c r="N168" s="62"/>
      <c r="O168" s="2"/>
    </row>
    <row r="169" spans="1:15" ht="12.75" hidden="1">
      <c r="A169" s="16"/>
      <c r="B169" s="16"/>
      <c r="C169" s="16"/>
      <c r="D169" s="16"/>
      <c r="E169" s="16"/>
      <c r="F169" s="16"/>
      <c r="G169" s="16"/>
      <c r="H169" s="16"/>
      <c r="I169" s="16"/>
      <c r="J169" s="62"/>
      <c r="K169" s="62"/>
      <c r="L169" s="62"/>
      <c r="M169" s="62"/>
      <c r="N169" s="62"/>
      <c r="O169" s="2"/>
    </row>
    <row r="170" spans="1:15" ht="12.75" hidden="1">
      <c r="A170" s="16"/>
      <c r="B170" s="16"/>
      <c r="C170" s="16"/>
      <c r="D170" s="16"/>
      <c r="E170" s="16"/>
      <c r="F170" s="11"/>
      <c r="G170" s="16"/>
      <c r="H170" s="16"/>
      <c r="I170" s="16"/>
      <c r="J170" s="62"/>
      <c r="K170" s="62"/>
      <c r="L170" s="62"/>
      <c r="M170" s="62"/>
      <c r="N170" s="62"/>
      <c r="O170" s="2"/>
    </row>
    <row r="171" spans="1:15" ht="12.75" hidden="1">
      <c r="A171" s="16"/>
      <c r="B171" s="16"/>
      <c r="C171" s="16"/>
      <c r="D171" s="16"/>
      <c r="E171" s="16"/>
      <c r="F171" s="16"/>
      <c r="G171" s="16"/>
      <c r="H171" s="16"/>
      <c r="I171" s="16"/>
      <c r="J171" s="62"/>
      <c r="K171" s="62"/>
      <c r="L171" s="62"/>
      <c r="M171" s="62"/>
      <c r="N171" s="62"/>
      <c r="O171" s="2"/>
    </row>
    <row r="172" spans="1:15" ht="12.75" hidden="1">
      <c r="A172" s="16"/>
      <c r="B172" s="16"/>
      <c r="C172" s="16"/>
      <c r="D172" s="16"/>
      <c r="E172" s="16"/>
      <c r="F172" s="16"/>
      <c r="G172" s="16"/>
      <c r="H172" s="16"/>
      <c r="I172" s="16"/>
      <c r="J172" s="62"/>
      <c r="K172" s="62"/>
      <c r="L172" s="62"/>
      <c r="M172" s="62"/>
      <c r="N172" s="62"/>
      <c r="O172" s="2"/>
    </row>
    <row r="173" spans="1:15" ht="12.75" hidden="1">
      <c r="A173" s="16"/>
      <c r="B173" s="16"/>
      <c r="C173" s="16"/>
      <c r="D173" s="16"/>
      <c r="E173" s="16"/>
      <c r="F173" s="16"/>
      <c r="G173" s="16"/>
      <c r="H173" s="16"/>
      <c r="I173" s="16"/>
      <c r="J173" s="62"/>
      <c r="K173" s="62"/>
      <c r="L173" s="62"/>
      <c r="M173" s="62"/>
      <c r="N173" s="62"/>
      <c r="O173" s="2"/>
    </row>
    <row r="174" spans="1:15" ht="12.75" hidden="1">
      <c r="A174" s="16"/>
      <c r="B174" s="16"/>
      <c r="C174" s="16"/>
      <c r="D174" s="16"/>
      <c r="E174" s="16"/>
      <c r="F174" s="16"/>
      <c r="G174" s="16"/>
      <c r="H174" s="16"/>
      <c r="I174" s="16"/>
      <c r="J174" s="62"/>
      <c r="K174" s="62"/>
      <c r="L174" s="62"/>
      <c r="M174" s="62"/>
      <c r="N174" s="62"/>
      <c r="O174" s="2"/>
    </row>
    <row r="175" spans="1:15" ht="12.75" hidden="1">
      <c r="A175" s="16"/>
      <c r="B175" s="16"/>
      <c r="C175" s="16"/>
      <c r="D175" s="16"/>
      <c r="E175" s="16"/>
      <c r="F175" s="16"/>
      <c r="G175" s="16"/>
      <c r="H175" s="16"/>
      <c r="I175" s="16"/>
      <c r="J175" s="62"/>
      <c r="K175" s="62"/>
      <c r="L175" s="62"/>
      <c r="M175" s="62"/>
      <c r="N175" s="62"/>
      <c r="O175" s="2"/>
    </row>
    <row r="176" spans="1:15" ht="12.75" hidden="1">
      <c r="A176" s="16"/>
      <c r="B176" s="16"/>
      <c r="C176" s="16"/>
      <c r="D176" s="16"/>
      <c r="E176" s="16"/>
      <c r="F176" s="16"/>
      <c r="G176" s="16"/>
      <c r="H176" s="16"/>
      <c r="I176" s="16"/>
      <c r="J176" s="62"/>
      <c r="K176" s="62"/>
      <c r="L176" s="62"/>
      <c r="M176" s="62"/>
      <c r="N176" s="62"/>
      <c r="O176" s="2"/>
    </row>
    <row r="177" spans="1:15" ht="12.75" hidden="1">
      <c r="A177" s="16"/>
      <c r="B177" s="16"/>
      <c r="C177" s="16"/>
      <c r="D177" s="16"/>
      <c r="E177" s="16"/>
      <c r="F177" s="16"/>
      <c r="G177" s="16"/>
      <c r="H177" s="16"/>
      <c r="I177" s="16"/>
      <c r="J177" s="62"/>
      <c r="K177" s="62"/>
      <c r="L177" s="62"/>
      <c r="M177" s="62"/>
      <c r="N177" s="62"/>
      <c r="O177" s="2"/>
    </row>
    <row r="178" spans="1:15" ht="12.75" hidden="1">
      <c r="A178" s="16"/>
      <c r="B178" s="16"/>
      <c r="C178" s="16"/>
      <c r="D178" s="16"/>
      <c r="E178" s="16"/>
      <c r="F178" s="16"/>
      <c r="G178" s="16"/>
      <c r="H178" s="16"/>
      <c r="I178" s="16"/>
      <c r="J178" s="62"/>
      <c r="K178" s="62"/>
      <c r="L178" s="62"/>
      <c r="M178" s="62"/>
      <c r="N178" s="62"/>
      <c r="O178" s="2"/>
    </row>
    <row r="179" spans="1:15" ht="12.75" hidden="1">
      <c r="A179" s="16"/>
      <c r="B179" s="16"/>
      <c r="C179" s="16"/>
      <c r="D179" s="16"/>
      <c r="E179" s="16"/>
      <c r="F179" s="16"/>
      <c r="G179" s="16"/>
      <c r="H179" s="16"/>
      <c r="I179" s="16"/>
      <c r="J179" s="62"/>
      <c r="K179" s="62"/>
      <c r="L179" s="62"/>
      <c r="M179" s="62"/>
      <c r="N179" s="62"/>
      <c r="O179" s="2"/>
    </row>
    <row r="180" spans="1:15" ht="12.75" hidden="1">
      <c r="A180" s="16"/>
      <c r="B180" s="16"/>
      <c r="C180" s="16"/>
      <c r="D180" s="16"/>
      <c r="E180" s="16"/>
      <c r="F180" s="16"/>
      <c r="G180" s="16"/>
      <c r="H180" s="16"/>
      <c r="I180" s="16"/>
      <c r="J180" s="62"/>
      <c r="K180" s="62"/>
      <c r="L180" s="62"/>
      <c r="M180" s="62"/>
      <c r="N180" s="62"/>
      <c r="O180" s="2"/>
    </row>
    <row r="181" spans="1:15" ht="12.75" hidden="1">
      <c r="A181" s="16"/>
      <c r="B181" s="16"/>
      <c r="C181" s="16"/>
      <c r="D181" s="16"/>
      <c r="E181" s="16"/>
      <c r="F181" s="16"/>
      <c r="G181" s="16"/>
      <c r="H181" s="16"/>
      <c r="I181" s="16"/>
      <c r="J181" s="62"/>
      <c r="K181" s="62"/>
      <c r="L181" s="62"/>
      <c r="M181" s="62"/>
      <c r="N181" s="62"/>
      <c r="O181" s="2"/>
    </row>
    <row r="182" spans="1:15" ht="12.75" hidden="1">
      <c r="A182" s="16"/>
      <c r="B182" s="16"/>
      <c r="C182" s="16"/>
      <c r="D182" s="16"/>
      <c r="E182" s="16"/>
      <c r="F182" s="16"/>
      <c r="G182" s="16"/>
      <c r="H182" s="16"/>
      <c r="I182" s="16"/>
      <c r="J182" s="62"/>
      <c r="K182" s="62"/>
      <c r="L182" s="62"/>
      <c r="M182" s="62"/>
      <c r="N182" s="62"/>
      <c r="O182" s="2"/>
    </row>
    <row r="183" spans="1:15" ht="12.75" hidden="1">
      <c r="A183" s="16"/>
      <c r="B183" s="197">
        <v>10</v>
      </c>
      <c r="C183" s="16"/>
      <c r="D183" s="16"/>
      <c r="E183" s="16"/>
      <c r="F183" s="197" t="s">
        <v>142</v>
      </c>
      <c r="G183" s="16"/>
      <c r="H183" s="16"/>
      <c r="I183" s="16"/>
      <c r="J183" s="62"/>
      <c r="K183" s="62"/>
      <c r="L183" s="62"/>
      <c r="M183" s="62"/>
      <c r="N183" s="62"/>
      <c r="O183" s="2"/>
    </row>
    <row r="184" spans="1:15" ht="12.75" hidden="1">
      <c r="A184" s="16"/>
      <c r="B184" s="16"/>
      <c r="C184" s="16">
        <v>10</v>
      </c>
      <c r="D184" s="16"/>
      <c r="E184" s="16"/>
      <c r="F184" s="16"/>
      <c r="G184" s="11" t="s">
        <v>141</v>
      </c>
      <c r="H184" s="16"/>
      <c r="I184" s="16"/>
      <c r="J184" s="198"/>
      <c r="K184" s="198"/>
      <c r="L184" s="198"/>
      <c r="M184" s="198"/>
      <c r="N184" s="198"/>
      <c r="O184" s="466"/>
    </row>
    <row r="185" spans="1:15" ht="12.75" hidden="1">
      <c r="A185" s="16"/>
      <c r="B185" s="16"/>
      <c r="C185" s="16"/>
      <c r="D185" s="16"/>
      <c r="E185" s="16"/>
      <c r="F185" s="16"/>
      <c r="G185" s="16"/>
      <c r="H185" s="124" t="s">
        <v>143</v>
      </c>
      <c r="I185" s="16"/>
      <c r="J185" s="62"/>
      <c r="K185" s="62"/>
      <c r="L185" s="62"/>
      <c r="M185" s="62"/>
      <c r="N185" s="62"/>
      <c r="O185" s="2"/>
    </row>
    <row r="186" spans="1:15" ht="12.75" hidden="1">
      <c r="A186" s="16"/>
      <c r="B186" s="16"/>
      <c r="C186" s="16"/>
      <c r="D186" s="16"/>
      <c r="E186" s="16"/>
      <c r="F186" s="11" t="s">
        <v>19</v>
      </c>
      <c r="G186" s="16"/>
      <c r="H186" s="16"/>
      <c r="I186" s="16"/>
      <c r="J186" s="198"/>
      <c r="K186" s="198"/>
      <c r="L186" s="198"/>
      <c r="M186" s="198"/>
      <c r="N186" s="198"/>
      <c r="O186" s="466"/>
    </row>
    <row r="187" spans="1:15" ht="12.75" hidden="1">
      <c r="A187" s="16"/>
      <c r="B187" s="16"/>
      <c r="C187" s="16"/>
      <c r="D187" s="16"/>
      <c r="E187" s="16"/>
      <c r="F187" s="11"/>
      <c r="G187" s="16"/>
      <c r="H187" s="16"/>
      <c r="I187" s="16"/>
      <c r="J187" s="62"/>
      <c r="K187" s="62"/>
      <c r="L187" s="62"/>
      <c r="M187" s="62"/>
      <c r="N187" s="62"/>
      <c r="O187" s="2"/>
    </row>
    <row r="188" spans="1:15" ht="12.75" hidden="1">
      <c r="A188" s="16"/>
      <c r="B188" s="197">
        <v>11</v>
      </c>
      <c r="C188" s="16"/>
      <c r="D188" s="16"/>
      <c r="E188" s="16"/>
      <c r="F188" s="197" t="s">
        <v>78</v>
      </c>
      <c r="G188" s="16"/>
      <c r="H188" s="16"/>
      <c r="I188" s="16"/>
      <c r="J188" s="62"/>
      <c r="K188" s="62"/>
      <c r="L188" s="62"/>
      <c r="M188" s="62"/>
      <c r="N188" s="62"/>
      <c r="O188" s="2"/>
    </row>
    <row r="189" spans="1:15" ht="12.75" hidden="1">
      <c r="A189" s="16"/>
      <c r="B189" s="16"/>
      <c r="C189" s="16">
        <v>10</v>
      </c>
      <c r="D189" s="16"/>
      <c r="E189" s="16"/>
      <c r="F189" s="16"/>
      <c r="G189" s="11" t="s">
        <v>141</v>
      </c>
      <c r="H189" s="16"/>
      <c r="I189" s="16"/>
      <c r="J189" s="62"/>
      <c r="K189" s="62"/>
      <c r="L189" s="62"/>
      <c r="M189" s="62"/>
      <c r="N189" s="62"/>
      <c r="O189" s="2"/>
    </row>
    <row r="190" spans="1:15" ht="12.75" hidden="1">
      <c r="A190" s="16"/>
      <c r="B190" s="16"/>
      <c r="C190" s="16"/>
      <c r="D190" s="16"/>
      <c r="E190" s="16"/>
      <c r="F190" s="16"/>
      <c r="G190" s="16"/>
      <c r="H190" s="124" t="s">
        <v>15</v>
      </c>
      <c r="I190" s="16" t="s">
        <v>182</v>
      </c>
      <c r="J190" s="62"/>
      <c r="K190" s="62"/>
      <c r="L190" s="62"/>
      <c r="M190" s="62"/>
      <c r="N190" s="62"/>
      <c r="O190" s="2"/>
    </row>
    <row r="191" spans="1:15" ht="12.75" hidden="1">
      <c r="A191" s="16"/>
      <c r="B191" s="16"/>
      <c r="C191" s="16"/>
      <c r="D191" s="16"/>
      <c r="E191" s="16"/>
      <c r="F191" s="11" t="s">
        <v>19</v>
      </c>
      <c r="G191" s="16"/>
      <c r="H191" s="16"/>
      <c r="I191" s="16"/>
      <c r="J191" s="198"/>
      <c r="K191" s="198"/>
      <c r="L191" s="198"/>
      <c r="M191" s="198"/>
      <c r="N191" s="198"/>
      <c r="O191" s="466"/>
    </row>
    <row r="192" spans="1:15" ht="12.75" hidden="1">
      <c r="A192" s="16"/>
      <c r="B192" s="16"/>
      <c r="C192" s="16"/>
      <c r="D192" s="16"/>
      <c r="E192" s="16"/>
      <c r="F192" s="11"/>
      <c r="G192" s="16"/>
      <c r="H192" s="16"/>
      <c r="I192" s="16"/>
      <c r="J192" s="62"/>
      <c r="K192" s="62"/>
      <c r="L192" s="62"/>
      <c r="M192" s="62"/>
      <c r="N192" s="62"/>
      <c r="O192" s="2"/>
    </row>
    <row r="193" spans="1:15" ht="12.75" hidden="1">
      <c r="A193" s="16"/>
      <c r="B193" s="16"/>
      <c r="C193" s="16"/>
      <c r="D193" s="16"/>
      <c r="E193" s="16"/>
      <c r="F193" s="11"/>
      <c r="G193" s="16"/>
      <c r="H193" s="16"/>
      <c r="I193" s="16"/>
      <c r="J193" s="62"/>
      <c r="K193" s="62"/>
      <c r="L193" s="62"/>
      <c r="M193" s="62"/>
      <c r="N193" s="62"/>
      <c r="O193" s="2"/>
    </row>
    <row r="194" spans="1:15" ht="12.75" hidden="1">
      <c r="A194" s="16"/>
      <c r="B194" s="16"/>
      <c r="C194" s="16"/>
      <c r="D194" s="16"/>
      <c r="E194" s="16"/>
      <c r="F194" s="11"/>
      <c r="G194" s="16"/>
      <c r="H194" s="16"/>
      <c r="I194" s="16"/>
      <c r="J194" s="62"/>
      <c r="K194" s="62"/>
      <c r="L194" s="62"/>
      <c r="M194" s="62"/>
      <c r="N194" s="62"/>
      <c r="O194" s="2"/>
    </row>
    <row r="195" spans="1:15" ht="12.75" hidden="1">
      <c r="A195" s="16"/>
      <c r="B195" s="16"/>
      <c r="C195" s="16"/>
      <c r="D195" s="16"/>
      <c r="E195" s="16"/>
      <c r="F195" s="11"/>
      <c r="G195" s="16"/>
      <c r="H195" s="16"/>
      <c r="I195" s="16"/>
      <c r="J195" s="62"/>
      <c r="K195" s="62"/>
      <c r="L195" s="62"/>
      <c r="M195" s="62"/>
      <c r="N195" s="62"/>
      <c r="O195" s="2"/>
    </row>
    <row r="196" spans="1:15" ht="12.75">
      <c r="A196" s="16"/>
      <c r="B196" s="197">
        <v>9</v>
      </c>
      <c r="C196" s="16"/>
      <c r="D196" s="16"/>
      <c r="E196" s="16"/>
      <c r="F196" s="197" t="s">
        <v>133</v>
      </c>
      <c r="G196" s="16"/>
      <c r="H196" s="16"/>
      <c r="I196" s="16"/>
      <c r="J196" s="62"/>
      <c r="K196" s="62"/>
      <c r="L196" s="62"/>
      <c r="M196" s="62"/>
      <c r="N196" s="62"/>
      <c r="O196" s="2"/>
    </row>
    <row r="197" spans="1:15" ht="12.75">
      <c r="A197" s="16"/>
      <c r="B197" s="123" t="s">
        <v>211</v>
      </c>
      <c r="C197" s="16"/>
      <c r="D197" s="16"/>
      <c r="E197" s="16"/>
      <c r="F197" s="560" t="s">
        <v>29</v>
      </c>
      <c r="G197" s="560"/>
      <c r="H197" s="560"/>
      <c r="I197" s="561"/>
      <c r="J197" s="198"/>
      <c r="K197" s="198"/>
      <c r="L197" s="198"/>
      <c r="M197" s="198"/>
      <c r="N197" s="198"/>
      <c r="O197" s="466"/>
    </row>
    <row r="198" spans="1:15" ht="12.75">
      <c r="A198" s="16"/>
      <c r="B198" s="123"/>
      <c r="C198" s="11">
        <v>1</v>
      </c>
      <c r="D198" s="11"/>
      <c r="E198" s="11"/>
      <c r="F198" s="11"/>
      <c r="G198" s="384" t="s">
        <v>240</v>
      </c>
      <c r="H198" s="384"/>
      <c r="I198" s="394"/>
      <c r="J198" s="198">
        <v>0</v>
      </c>
      <c r="K198" s="198">
        <v>130</v>
      </c>
      <c r="L198" s="198">
        <v>130</v>
      </c>
      <c r="M198" s="198">
        <v>130</v>
      </c>
      <c r="N198" s="198">
        <v>130</v>
      </c>
      <c r="O198" s="466"/>
    </row>
    <row r="199" spans="1:15" ht="12.75">
      <c r="A199" s="16"/>
      <c r="B199" s="123"/>
      <c r="C199" s="16"/>
      <c r="D199" s="213">
        <v>2</v>
      </c>
      <c r="E199" s="18"/>
      <c r="F199" s="388"/>
      <c r="G199" s="388"/>
      <c r="H199" s="562" t="s">
        <v>419</v>
      </c>
      <c r="I199" s="563"/>
      <c r="J199" s="198">
        <v>0</v>
      </c>
      <c r="K199" s="191">
        <v>130</v>
      </c>
      <c r="L199" s="191">
        <v>130</v>
      </c>
      <c r="M199" s="191">
        <v>130</v>
      </c>
      <c r="N199" s="191">
        <v>130</v>
      </c>
      <c r="O199" s="466"/>
    </row>
    <row r="200" spans="1:15" ht="12.75">
      <c r="A200" s="16"/>
      <c r="B200" s="123"/>
      <c r="C200" s="16"/>
      <c r="D200" s="16"/>
      <c r="E200" s="16"/>
      <c r="F200" s="384"/>
      <c r="G200" s="384"/>
      <c r="H200" s="386" t="s">
        <v>15</v>
      </c>
      <c r="I200" s="385" t="s">
        <v>462</v>
      </c>
      <c r="J200" s="198">
        <v>0</v>
      </c>
      <c r="K200" s="191">
        <v>130</v>
      </c>
      <c r="L200" s="191">
        <v>130</v>
      </c>
      <c r="M200" s="191">
        <v>130</v>
      </c>
      <c r="N200" s="191">
        <v>130</v>
      </c>
      <c r="O200" s="466"/>
    </row>
    <row r="201" spans="1:15" ht="12.75">
      <c r="A201" s="16"/>
      <c r="B201" s="123"/>
      <c r="C201" s="11">
        <v>3</v>
      </c>
      <c r="D201" s="11"/>
      <c r="E201" s="11"/>
      <c r="F201" s="11"/>
      <c r="G201" s="11" t="s">
        <v>193</v>
      </c>
      <c r="H201" s="11"/>
      <c r="I201" s="11"/>
      <c r="J201" s="198">
        <f>J202+J203</f>
        <v>6808</v>
      </c>
      <c r="K201" s="198">
        <f>K202+K203</f>
        <v>6808</v>
      </c>
      <c r="L201" s="198">
        <f>L202+L203</f>
        <v>6808</v>
      </c>
      <c r="M201" s="198">
        <f>M202+M203</f>
        <v>6808</v>
      </c>
      <c r="N201" s="198">
        <f>N202+N203</f>
        <v>6808</v>
      </c>
      <c r="O201" s="466"/>
    </row>
    <row r="202" spans="1:15" ht="12.75" hidden="1">
      <c r="A202" s="16"/>
      <c r="B202" s="197"/>
      <c r="C202" s="16"/>
      <c r="D202" s="16"/>
      <c r="E202" s="16">
        <v>3</v>
      </c>
      <c r="F202" s="197"/>
      <c r="G202" s="16"/>
      <c r="H202" s="380" t="s">
        <v>248</v>
      </c>
      <c r="I202" s="16"/>
      <c r="J202" s="62"/>
      <c r="K202" s="62"/>
      <c r="L202" s="62"/>
      <c r="M202" s="62"/>
      <c r="N202" s="62"/>
      <c r="O202" s="2"/>
    </row>
    <row r="203" spans="1:15" ht="12.75">
      <c r="A203" s="16"/>
      <c r="B203" s="197"/>
      <c r="C203" s="16"/>
      <c r="D203" s="16"/>
      <c r="E203" s="16">
        <v>2</v>
      </c>
      <c r="F203" s="197"/>
      <c r="G203" s="16"/>
      <c r="H203" s="380" t="s">
        <v>401</v>
      </c>
      <c r="I203" s="16"/>
      <c r="J203" s="62">
        <v>6808</v>
      </c>
      <c r="K203" s="62">
        <v>6808</v>
      </c>
      <c r="L203" s="62">
        <v>6808</v>
      </c>
      <c r="M203" s="62">
        <v>6808</v>
      </c>
      <c r="N203" s="62">
        <v>6808</v>
      </c>
      <c r="O203" s="2"/>
    </row>
    <row r="204" spans="1:15" ht="12.75">
      <c r="A204" s="16"/>
      <c r="B204" s="197">
        <v>2</v>
      </c>
      <c r="C204" s="16"/>
      <c r="D204" s="16"/>
      <c r="E204" s="16"/>
      <c r="F204" s="11" t="s">
        <v>257</v>
      </c>
      <c r="G204" s="16"/>
      <c r="H204" s="16"/>
      <c r="I204" s="16"/>
      <c r="J204" s="198"/>
      <c r="K204" s="198"/>
      <c r="L204" s="198"/>
      <c r="M204" s="198"/>
      <c r="N204" s="198"/>
      <c r="O204" s="466"/>
    </row>
    <row r="205" spans="1:15" ht="12.75">
      <c r="A205" s="16"/>
      <c r="B205" s="197"/>
      <c r="C205" s="197">
        <v>1</v>
      </c>
      <c r="D205" s="197"/>
      <c r="E205" s="197"/>
      <c r="F205" s="197"/>
      <c r="G205" s="197" t="s">
        <v>295</v>
      </c>
      <c r="H205" s="197"/>
      <c r="I205" s="197"/>
      <c r="J205" s="198">
        <f>J206</f>
        <v>250</v>
      </c>
      <c r="K205" s="198">
        <f>K206</f>
        <v>2080</v>
      </c>
      <c r="L205" s="198">
        <f>L206</f>
        <v>2080</v>
      </c>
      <c r="M205" s="198">
        <f>M206</f>
        <v>2080</v>
      </c>
      <c r="N205" s="198">
        <f>N206</f>
        <v>2580</v>
      </c>
      <c r="O205" s="466"/>
    </row>
    <row r="206" spans="1:15" ht="12.75">
      <c r="A206" s="16"/>
      <c r="B206" s="197"/>
      <c r="C206" s="16"/>
      <c r="D206" s="16"/>
      <c r="E206" s="16">
        <v>1</v>
      </c>
      <c r="F206" s="197"/>
      <c r="G206" s="16"/>
      <c r="H206" s="16" t="s">
        <v>463</v>
      </c>
      <c r="I206" s="16"/>
      <c r="J206" s="62">
        <v>250</v>
      </c>
      <c r="K206" s="62">
        <v>2080</v>
      </c>
      <c r="L206" s="62">
        <v>2080</v>
      </c>
      <c r="M206" s="62">
        <v>2080</v>
      </c>
      <c r="N206" s="62">
        <v>2580</v>
      </c>
      <c r="O206" s="2"/>
    </row>
    <row r="207" spans="1:15" ht="12.75">
      <c r="A207" s="16"/>
      <c r="B207" s="197"/>
      <c r="C207" s="197">
        <v>6</v>
      </c>
      <c r="D207" s="212"/>
      <c r="E207" s="212"/>
      <c r="F207" s="212"/>
      <c r="G207" s="197" t="s">
        <v>356</v>
      </c>
      <c r="H207" s="380"/>
      <c r="I207" s="125"/>
      <c r="J207" s="62">
        <v>0</v>
      </c>
      <c r="K207" s="198">
        <v>0</v>
      </c>
      <c r="L207" s="198">
        <f>L208</f>
        <v>20566</v>
      </c>
      <c r="M207" s="198">
        <f>M208</f>
        <v>20566</v>
      </c>
      <c r="N207" s="198">
        <f>N208</f>
        <v>20566</v>
      </c>
      <c r="O207" s="2"/>
    </row>
    <row r="208" spans="1:15" ht="25.5">
      <c r="A208" s="16"/>
      <c r="B208" s="197"/>
      <c r="C208" s="16"/>
      <c r="D208" s="16"/>
      <c r="E208" s="16"/>
      <c r="F208" s="197"/>
      <c r="G208" s="16"/>
      <c r="H208" s="16" t="s">
        <v>15</v>
      </c>
      <c r="I208" s="23" t="s">
        <v>499</v>
      </c>
      <c r="J208" s="62">
        <v>0</v>
      </c>
      <c r="K208" s="62">
        <v>0</v>
      </c>
      <c r="L208" s="62">
        <v>20566</v>
      </c>
      <c r="M208" s="62">
        <v>20566</v>
      </c>
      <c r="N208" s="62">
        <v>20566</v>
      </c>
      <c r="O208" s="2"/>
    </row>
    <row r="209" spans="1:15" ht="12.75">
      <c r="A209" s="16"/>
      <c r="B209" s="16"/>
      <c r="C209" s="11"/>
      <c r="D209" s="11"/>
      <c r="E209" s="11"/>
      <c r="F209" s="11" t="s">
        <v>19</v>
      </c>
      <c r="G209" s="11"/>
      <c r="H209" s="11"/>
      <c r="I209" s="11"/>
      <c r="J209" s="198">
        <f>J201+J205</f>
        <v>7058</v>
      </c>
      <c r="K209" s="198">
        <f>K201+K205+K198</f>
        <v>9018</v>
      </c>
      <c r="L209" s="198">
        <f>L201+L205+L198+L207</f>
        <v>29584</v>
      </c>
      <c r="M209" s="198">
        <f>M201+M205+M198+M207</f>
        <v>29584</v>
      </c>
      <c r="N209" s="198">
        <f>N201+N205+N198+N207</f>
        <v>30084</v>
      </c>
      <c r="O209" s="466"/>
    </row>
    <row r="210" spans="1:15" ht="12.75">
      <c r="A210" s="16"/>
      <c r="B210" s="16"/>
      <c r="C210" s="16"/>
      <c r="D210" s="16"/>
      <c r="E210" s="16"/>
      <c r="F210" s="16"/>
      <c r="G210" s="16"/>
      <c r="H210" s="564"/>
      <c r="I210" s="564"/>
      <c r="J210" s="62"/>
      <c r="K210" s="62"/>
      <c r="L210" s="62"/>
      <c r="M210" s="62"/>
      <c r="N210" s="62"/>
      <c r="O210" s="2"/>
    </row>
    <row r="211" spans="1:15" ht="12.75">
      <c r="A211" s="16"/>
      <c r="B211" s="16"/>
      <c r="C211" s="16"/>
      <c r="D211" s="16"/>
      <c r="E211" s="16"/>
      <c r="F211" s="16"/>
      <c r="G211" s="16"/>
      <c r="H211" s="16"/>
      <c r="I211" s="16"/>
      <c r="J211" s="198"/>
      <c r="K211" s="198"/>
      <c r="L211" s="198"/>
      <c r="M211" s="198"/>
      <c r="N211" s="198"/>
      <c r="O211" s="466"/>
    </row>
    <row r="212" spans="1:15" ht="12.75">
      <c r="A212" s="16"/>
      <c r="B212" s="16"/>
      <c r="C212" s="16"/>
      <c r="D212" s="16"/>
      <c r="E212" s="16"/>
      <c r="F212" s="11"/>
      <c r="G212" s="16"/>
      <c r="H212" s="16"/>
      <c r="I212" s="16"/>
      <c r="J212" s="198"/>
      <c r="K212" s="198"/>
      <c r="L212" s="198"/>
      <c r="M212" s="198"/>
      <c r="N212" s="198"/>
      <c r="O212" s="466"/>
    </row>
    <row r="213" spans="1:15" ht="12.75">
      <c r="A213" s="16"/>
      <c r="B213" s="11">
        <v>10</v>
      </c>
      <c r="C213" s="11"/>
      <c r="D213" s="11"/>
      <c r="E213" s="11"/>
      <c r="F213" s="537" t="s">
        <v>198</v>
      </c>
      <c r="G213" s="537"/>
      <c r="H213" s="537"/>
      <c r="I213" s="537"/>
      <c r="J213" s="198"/>
      <c r="K213" s="198"/>
      <c r="L213" s="198"/>
      <c r="M213" s="198"/>
      <c r="N213" s="198"/>
      <c r="O213" s="466"/>
    </row>
    <row r="214" spans="1:15" ht="12.75">
      <c r="A214" s="16"/>
      <c r="B214" s="123" t="s">
        <v>211</v>
      </c>
      <c r="C214" s="16"/>
      <c r="D214" s="16"/>
      <c r="E214" s="16"/>
      <c r="F214" s="560" t="s">
        <v>29</v>
      </c>
      <c r="G214" s="560"/>
      <c r="H214" s="560"/>
      <c r="I214" s="561"/>
      <c r="J214" s="198"/>
      <c r="K214" s="198"/>
      <c r="L214" s="198"/>
      <c r="M214" s="198"/>
      <c r="N214" s="198"/>
      <c r="O214" s="466"/>
    </row>
    <row r="215" spans="1:15" ht="12.75">
      <c r="A215" s="16"/>
      <c r="B215" s="123"/>
      <c r="C215" s="16">
        <v>1</v>
      </c>
      <c r="D215" s="16"/>
      <c r="E215" s="16"/>
      <c r="F215" s="16"/>
      <c r="G215" s="554" t="s">
        <v>240</v>
      </c>
      <c r="H215" s="554"/>
      <c r="I215" s="561"/>
      <c r="J215" s="191">
        <f aca="true" t="shared" si="1" ref="J215:N216">J216</f>
        <v>1400</v>
      </c>
      <c r="K215" s="191">
        <f t="shared" si="1"/>
        <v>1400</v>
      </c>
      <c r="L215" s="191">
        <f t="shared" si="1"/>
        <v>1400</v>
      </c>
      <c r="M215" s="191">
        <f t="shared" si="1"/>
        <v>1400</v>
      </c>
      <c r="N215" s="191">
        <f t="shared" si="1"/>
        <v>1400</v>
      </c>
      <c r="O215" s="464"/>
    </row>
    <row r="216" spans="1:15" ht="12.75">
      <c r="A216" s="16"/>
      <c r="B216" s="123"/>
      <c r="C216" s="16"/>
      <c r="D216" s="212">
        <v>2</v>
      </c>
      <c r="E216" s="16"/>
      <c r="F216" s="386"/>
      <c r="G216" s="386"/>
      <c r="H216" s="566" t="s">
        <v>419</v>
      </c>
      <c r="I216" s="561"/>
      <c r="J216" s="191">
        <f t="shared" si="1"/>
        <v>1400</v>
      </c>
      <c r="K216" s="191">
        <f t="shared" si="1"/>
        <v>1400</v>
      </c>
      <c r="L216" s="191">
        <f t="shared" si="1"/>
        <v>1400</v>
      </c>
      <c r="M216" s="191">
        <f t="shared" si="1"/>
        <v>1400</v>
      </c>
      <c r="N216" s="191">
        <f t="shared" si="1"/>
        <v>1400</v>
      </c>
      <c r="O216" s="464"/>
    </row>
    <row r="217" spans="1:15" ht="12.75">
      <c r="A217" s="16"/>
      <c r="B217" s="16"/>
      <c r="C217" s="16"/>
      <c r="D217" s="16"/>
      <c r="E217" s="16"/>
      <c r="F217" s="11"/>
      <c r="G217" s="16"/>
      <c r="H217" s="16" t="s">
        <v>17</v>
      </c>
      <c r="I217" s="16" t="s">
        <v>24</v>
      </c>
      <c r="J217" s="191">
        <v>1400</v>
      </c>
      <c r="K217" s="191">
        <v>1400</v>
      </c>
      <c r="L217" s="191">
        <v>1400</v>
      </c>
      <c r="M217" s="191">
        <v>1400</v>
      </c>
      <c r="N217" s="191">
        <v>1400</v>
      </c>
      <c r="O217" s="464"/>
    </row>
    <row r="218" spans="1:15" ht="12.75" hidden="1">
      <c r="A218" s="16"/>
      <c r="B218" s="197">
        <v>2</v>
      </c>
      <c r="C218" s="16"/>
      <c r="D218" s="16"/>
      <c r="E218" s="16"/>
      <c r="F218" s="11" t="s">
        <v>257</v>
      </c>
      <c r="G218" s="16"/>
      <c r="H218" s="16"/>
      <c r="I218" s="16"/>
      <c r="J218" s="191"/>
      <c r="K218" s="191"/>
      <c r="L218" s="191"/>
      <c r="M218" s="191"/>
      <c r="N218" s="191"/>
      <c r="O218" s="464"/>
    </row>
    <row r="219" spans="1:15" ht="12.75" hidden="1">
      <c r="A219" s="16"/>
      <c r="B219" s="16"/>
      <c r="C219" s="197">
        <v>1</v>
      </c>
      <c r="D219" s="197"/>
      <c r="E219" s="197"/>
      <c r="F219" s="197"/>
      <c r="G219" s="197" t="s">
        <v>295</v>
      </c>
      <c r="H219" s="197"/>
      <c r="I219" s="197"/>
      <c r="J219" s="198">
        <f>J220</f>
        <v>0</v>
      </c>
      <c r="K219" s="198">
        <f>K220</f>
        <v>0</v>
      </c>
      <c r="L219" s="198">
        <f>L220</f>
        <v>0</v>
      </c>
      <c r="M219" s="198">
        <f>M220</f>
        <v>0</v>
      </c>
      <c r="N219" s="198">
        <f>N220</f>
        <v>0</v>
      </c>
      <c r="O219" s="466"/>
    </row>
    <row r="220" spans="1:15" ht="12.75" hidden="1">
      <c r="A220" s="16"/>
      <c r="B220" s="16"/>
      <c r="C220" s="16"/>
      <c r="D220" s="16"/>
      <c r="E220" s="16"/>
      <c r="F220" s="11"/>
      <c r="G220" s="16"/>
      <c r="H220" s="16" t="s">
        <v>17</v>
      </c>
      <c r="I220" s="16" t="s">
        <v>361</v>
      </c>
      <c r="J220" s="191"/>
      <c r="K220" s="191"/>
      <c r="L220" s="191"/>
      <c r="M220" s="191"/>
      <c r="N220" s="191"/>
      <c r="O220" s="464"/>
    </row>
    <row r="221" spans="1:15" ht="12.75" hidden="1">
      <c r="A221" s="16"/>
      <c r="B221" s="16"/>
      <c r="C221" s="16"/>
      <c r="D221" s="16"/>
      <c r="E221" s="16"/>
      <c r="F221" s="11"/>
      <c r="G221" s="16"/>
      <c r="H221" s="16"/>
      <c r="I221" s="16"/>
      <c r="J221" s="191"/>
      <c r="K221" s="191"/>
      <c r="L221" s="191"/>
      <c r="M221" s="191"/>
      <c r="N221" s="191"/>
      <c r="O221" s="464"/>
    </row>
    <row r="222" spans="1:15" ht="12.75">
      <c r="A222" s="16"/>
      <c r="B222" s="16"/>
      <c r="C222" s="16"/>
      <c r="D222" s="16"/>
      <c r="E222" s="16"/>
      <c r="F222" s="11" t="s">
        <v>19</v>
      </c>
      <c r="G222" s="16"/>
      <c r="H222" s="16"/>
      <c r="I222" s="16"/>
      <c r="J222" s="198">
        <f>J217</f>
        <v>1400</v>
      </c>
      <c r="K222" s="198">
        <f>K217</f>
        <v>1400</v>
      </c>
      <c r="L222" s="198">
        <f>L217</f>
        <v>1400</v>
      </c>
      <c r="M222" s="198">
        <f>M217</f>
        <v>1400</v>
      </c>
      <c r="N222" s="198">
        <f>N217</f>
        <v>1400</v>
      </c>
      <c r="O222" s="466"/>
    </row>
    <row r="223" spans="1:15" ht="12.75">
      <c r="A223" s="16"/>
      <c r="B223" s="16"/>
      <c r="C223" s="16"/>
      <c r="D223" s="16"/>
      <c r="E223" s="16"/>
      <c r="F223" s="11"/>
      <c r="G223" s="16"/>
      <c r="H223" s="16"/>
      <c r="I223" s="16"/>
      <c r="J223" s="198"/>
      <c r="K223" s="198"/>
      <c r="L223" s="198"/>
      <c r="M223" s="198"/>
      <c r="N223" s="198"/>
      <c r="O223" s="466"/>
    </row>
    <row r="224" spans="1:15" ht="12.75">
      <c r="A224" s="16"/>
      <c r="B224" s="11">
        <v>11</v>
      </c>
      <c r="C224" s="11"/>
      <c r="D224" s="11"/>
      <c r="E224" s="11"/>
      <c r="F224" s="537" t="s">
        <v>297</v>
      </c>
      <c r="G224" s="537"/>
      <c r="H224" s="537"/>
      <c r="I224" s="537"/>
      <c r="J224" s="198"/>
      <c r="K224" s="198"/>
      <c r="L224" s="198"/>
      <c r="M224" s="198"/>
      <c r="N224" s="198"/>
      <c r="O224" s="466"/>
    </row>
    <row r="225" spans="1:15" ht="12.75">
      <c r="A225" s="16"/>
      <c r="B225" s="197">
        <v>2</v>
      </c>
      <c r="C225" s="16"/>
      <c r="D225" s="16"/>
      <c r="E225" s="16"/>
      <c r="F225" s="11" t="s">
        <v>257</v>
      </c>
      <c r="G225" s="16"/>
      <c r="H225" s="16"/>
      <c r="I225" s="16"/>
      <c r="J225" s="198"/>
      <c r="K225" s="198"/>
      <c r="L225" s="198"/>
      <c r="M225" s="198"/>
      <c r="N225" s="198"/>
      <c r="O225" s="466"/>
    </row>
    <row r="226" spans="1:15" ht="12.75">
      <c r="A226" s="16"/>
      <c r="B226" s="16"/>
      <c r="C226" s="197">
        <v>2</v>
      </c>
      <c r="D226" s="197"/>
      <c r="E226" s="197"/>
      <c r="F226" s="197"/>
      <c r="G226" s="197" t="s">
        <v>363</v>
      </c>
      <c r="H226" s="197"/>
      <c r="I226" s="197"/>
      <c r="J226" s="198">
        <v>0</v>
      </c>
      <c r="K226" s="198">
        <v>56461</v>
      </c>
      <c r="L226" s="198">
        <v>56461</v>
      </c>
      <c r="M226" s="198">
        <v>56461</v>
      </c>
      <c r="N226" s="198">
        <v>56461</v>
      </c>
      <c r="O226" s="466"/>
    </row>
    <row r="227" spans="1:15" ht="12.75">
      <c r="A227" s="16"/>
      <c r="B227" s="16"/>
      <c r="C227" s="16"/>
      <c r="D227" s="16"/>
      <c r="E227" s="16"/>
      <c r="F227" s="11"/>
      <c r="G227" s="16"/>
      <c r="H227" s="16" t="s">
        <v>15</v>
      </c>
      <c r="I227" s="16" t="s">
        <v>298</v>
      </c>
      <c r="J227" s="198">
        <v>0</v>
      </c>
      <c r="K227" s="191">
        <v>56461</v>
      </c>
      <c r="L227" s="191">
        <v>56461</v>
      </c>
      <c r="M227" s="191">
        <v>56461</v>
      </c>
      <c r="N227" s="191">
        <v>56461</v>
      </c>
      <c r="O227" s="464"/>
    </row>
    <row r="228" spans="1:15" ht="12.75">
      <c r="A228" s="16"/>
      <c r="B228" s="16"/>
      <c r="C228" s="16"/>
      <c r="D228" s="16"/>
      <c r="E228" s="16"/>
      <c r="F228" s="11" t="s">
        <v>19</v>
      </c>
      <c r="G228" s="16"/>
      <c r="H228" s="16"/>
      <c r="I228" s="16"/>
      <c r="J228" s="198">
        <f>J226</f>
        <v>0</v>
      </c>
      <c r="K228" s="198">
        <f>K226</f>
        <v>56461</v>
      </c>
      <c r="L228" s="198">
        <f>L226</f>
        <v>56461</v>
      </c>
      <c r="M228" s="198">
        <f>M226</f>
        <v>56461</v>
      </c>
      <c r="N228" s="198">
        <f>N226</f>
        <v>56461</v>
      </c>
      <c r="O228" s="466"/>
    </row>
    <row r="229" spans="1:15" ht="12.75">
      <c r="A229" s="16"/>
      <c r="B229" s="16"/>
      <c r="C229" s="16"/>
      <c r="D229" s="16"/>
      <c r="E229" s="16"/>
      <c r="F229" s="11"/>
      <c r="G229" s="16"/>
      <c r="H229" s="16"/>
      <c r="I229" s="16"/>
      <c r="J229" s="198"/>
      <c r="K229" s="198"/>
      <c r="L229" s="198"/>
      <c r="M229" s="198"/>
      <c r="N229" s="198"/>
      <c r="O229" s="466"/>
    </row>
    <row r="230" spans="1:15" ht="12.75">
      <c r="A230" s="16"/>
      <c r="B230" s="11">
        <v>12</v>
      </c>
      <c r="C230" s="11"/>
      <c r="D230" s="11"/>
      <c r="E230" s="11"/>
      <c r="F230" s="537" t="s">
        <v>78</v>
      </c>
      <c r="G230" s="537"/>
      <c r="H230" s="537"/>
      <c r="I230" s="537"/>
      <c r="J230" s="198"/>
      <c r="K230" s="198"/>
      <c r="L230" s="198"/>
      <c r="M230" s="198"/>
      <c r="N230" s="198"/>
      <c r="O230" s="466"/>
    </row>
    <row r="231" spans="1:15" ht="12.75">
      <c r="A231" s="16"/>
      <c r="B231" s="197">
        <v>2</v>
      </c>
      <c r="C231" s="16"/>
      <c r="D231" s="16"/>
      <c r="E231" s="16"/>
      <c r="F231" s="11" t="s">
        <v>257</v>
      </c>
      <c r="G231" s="16"/>
      <c r="H231" s="16"/>
      <c r="I231" s="16"/>
      <c r="J231" s="198"/>
      <c r="K231" s="198"/>
      <c r="L231" s="198"/>
      <c r="M231" s="198"/>
      <c r="N231" s="198"/>
      <c r="O231" s="466"/>
    </row>
    <row r="232" spans="1:15" ht="12.75">
      <c r="A232" s="16"/>
      <c r="B232" s="16"/>
      <c r="C232" s="197">
        <v>2</v>
      </c>
      <c r="D232" s="197"/>
      <c r="E232" s="197"/>
      <c r="F232" s="197"/>
      <c r="G232" s="197" t="s">
        <v>363</v>
      </c>
      <c r="H232" s="197"/>
      <c r="I232" s="197"/>
      <c r="J232" s="198">
        <f>J233</f>
        <v>0</v>
      </c>
      <c r="K232" s="198">
        <f>K233</f>
        <v>11307</v>
      </c>
      <c r="L232" s="198">
        <f>L233</f>
        <v>11307</v>
      </c>
      <c r="M232" s="198">
        <f>M233</f>
        <v>11713</v>
      </c>
      <c r="N232" s="198">
        <f>N233</f>
        <v>11713</v>
      </c>
      <c r="O232" s="466"/>
    </row>
    <row r="233" spans="1:15" ht="12.75">
      <c r="A233" s="16"/>
      <c r="B233" s="16"/>
      <c r="C233" s="16"/>
      <c r="D233" s="16"/>
      <c r="E233" s="16"/>
      <c r="F233" s="11"/>
      <c r="G233" s="16"/>
      <c r="H233" s="16" t="s">
        <v>15</v>
      </c>
      <c r="I233" s="16" t="s">
        <v>347</v>
      </c>
      <c r="J233" s="198">
        <v>0</v>
      </c>
      <c r="K233" s="191">
        <v>11307</v>
      </c>
      <c r="L233" s="191">
        <v>11307</v>
      </c>
      <c r="M233" s="191">
        <v>11713</v>
      </c>
      <c r="N233" s="191">
        <v>11713</v>
      </c>
      <c r="O233" s="464"/>
    </row>
    <row r="234" spans="1:15" ht="12.75">
      <c r="A234" s="16"/>
      <c r="B234" s="16"/>
      <c r="C234" s="16"/>
      <c r="D234" s="16"/>
      <c r="E234" s="16"/>
      <c r="F234" s="11" t="s">
        <v>19</v>
      </c>
      <c r="G234" s="16"/>
      <c r="H234" s="16"/>
      <c r="I234" s="16"/>
      <c r="J234" s="198">
        <f>J232</f>
        <v>0</v>
      </c>
      <c r="K234" s="198">
        <f>K232</f>
        <v>11307</v>
      </c>
      <c r="L234" s="198">
        <f>L232</f>
        <v>11307</v>
      </c>
      <c r="M234" s="198">
        <f>M232</f>
        <v>11713</v>
      </c>
      <c r="N234" s="198">
        <f>N232</f>
        <v>11713</v>
      </c>
      <c r="O234" s="466"/>
    </row>
    <row r="235" spans="1:15" ht="12.75">
      <c r="A235" s="16"/>
      <c r="B235" s="16"/>
      <c r="C235" s="16"/>
      <c r="D235" s="16"/>
      <c r="E235" s="16"/>
      <c r="F235" s="11"/>
      <c r="G235" s="16"/>
      <c r="H235" s="16"/>
      <c r="I235" s="16"/>
      <c r="J235" s="198"/>
      <c r="K235" s="198"/>
      <c r="L235" s="198"/>
      <c r="M235" s="198"/>
      <c r="N235" s="198"/>
      <c r="O235" s="466"/>
    </row>
    <row r="236" spans="1:15" ht="12.75">
      <c r="A236" s="16"/>
      <c r="B236" s="11">
        <v>13</v>
      </c>
      <c r="C236" s="11"/>
      <c r="D236" s="11"/>
      <c r="E236" s="11"/>
      <c r="F236" s="537" t="s">
        <v>464</v>
      </c>
      <c r="G236" s="537"/>
      <c r="H236" s="537"/>
      <c r="I236" s="537"/>
      <c r="J236" s="198"/>
      <c r="K236" s="198"/>
      <c r="L236" s="198"/>
      <c r="M236" s="198"/>
      <c r="N236" s="198"/>
      <c r="O236" s="466"/>
    </row>
    <row r="237" spans="1:15" ht="12.75">
      <c r="A237" s="16"/>
      <c r="B237" s="197">
        <v>2</v>
      </c>
      <c r="C237" s="16"/>
      <c r="D237" s="16"/>
      <c r="E237" s="16"/>
      <c r="F237" s="11" t="s">
        <v>257</v>
      </c>
      <c r="G237" s="16"/>
      <c r="H237" s="16"/>
      <c r="I237" s="16"/>
      <c r="J237" s="198"/>
      <c r="K237" s="198"/>
      <c r="L237" s="198"/>
      <c r="M237" s="198"/>
      <c r="N237" s="198"/>
      <c r="O237" s="466"/>
    </row>
    <row r="238" spans="1:15" ht="12.75">
      <c r="A238" s="16"/>
      <c r="B238" s="16"/>
      <c r="C238" s="197">
        <v>6</v>
      </c>
      <c r="D238" s="197"/>
      <c r="E238" s="197"/>
      <c r="F238" s="197"/>
      <c r="G238" s="197" t="s">
        <v>518</v>
      </c>
      <c r="H238" s="380"/>
      <c r="I238" s="385"/>
      <c r="J238" s="198">
        <f>J239</f>
        <v>0</v>
      </c>
      <c r="K238" s="198">
        <f>K239</f>
        <v>17400</v>
      </c>
      <c r="L238" s="198">
        <f>L239</f>
        <v>17400</v>
      </c>
      <c r="M238" s="198">
        <f>M239</f>
        <v>17400</v>
      </c>
      <c r="N238" s="198">
        <f>N239</f>
        <v>17400</v>
      </c>
      <c r="O238" s="466"/>
    </row>
    <row r="239" spans="1:15" ht="25.5">
      <c r="A239" s="16"/>
      <c r="B239" s="16"/>
      <c r="C239" s="16"/>
      <c r="D239" s="16"/>
      <c r="E239" s="16"/>
      <c r="F239" s="11"/>
      <c r="G239" s="16"/>
      <c r="H239" s="16" t="s">
        <v>15</v>
      </c>
      <c r="I239" s="454" t="s">
        <v>358</v>
      </c>
      <c r="J239" s="198">
        <v>0</v>
      </c>
      <c r="K239" s="191">
        <v>17400</v>
      </c>
      <c r="L239" s="191">
        <v>17400</v>
      </c>
      <c r="M239" s="191">
        <v>17400</v>
      </c>
      <c r="N239" s="191">
        <v>17400</v>
      </c>
      <c r="O239" s="464"/>
    </row>
    <row r="240" spans="1:15" ht="12.75">
      <c r="A240" s="16"/>
      <c r="B240" s="16"/>
      <c r="C240" s="16"/>
      <c r="D240" s="16"/>
      <c r="E240" s="16"/>
      <c r="F240" s="11" t="s">
        <v>19</v>
      </c>
      <c r="G240" s="16"/>
      <c r="H240" s="16"/>
      <c r="I240" s="16"/>
      <c r="J240" s="198">
        <f>J238</f>
        <v>0</v>
      </c>
      <c r="K240" s="198">
        <f>K238</f>
        <v>17400</v>
      </c>
      <c r="L240" s="198">
        <f>L238</f>
        <v>17400</v>
      </c>
      <c r="M240" s="198">
        <f>M238</f>
        <v>17400</v>
      </c>
      <c r="N240" s="198">
        <f>N238</f>
        <v>17400</v>
      </c>
      <c r="O240" s="466"/>
    </row>
    <row r="241" spans="1:15" ht="12.75">
      <c r="A241" s="16"/>
      <c r="B241" s="16"/>
      <c r="C241" s="16"/>
      <c r="D241" s="16"/>
      <c r="E241" s="16"/>
      <c r="F241" s="11"/>
      <c r="G241" s="16"/>
      <c r="H241" s="16"/>
      <c r="I241" s="16"/>
      <c r="J241" s="198"/>
      <c r="K241" s="198"/>
      <c r="L241" s="198"/>
      <c r="M241" s="198"/>
      <c r="N241" s="198"/>
      <c r="O241" s="466"/>
    </row>
    <row r="242" spans="1:15" ht="12.75" customHeight="1">
      <c r="A242" s="16"/>
      <c r="B242" s="16">
        <v>14</v>
      </c>
      <c r="C242" s="16"/>
      <c r="D242" s="16"/>
      <c r="E242" s="16"/>
      <c r="F242" s="559" t="s">
        <v>80</v>
      </c>
      <c r="G242" s="559"/>
      <c r="H242" s="559"/>
      <c r="I242" s="559"/>
      <c r="J242" s="198"/>
      <c r="K242" s="198"/>
      <c r="L242" s="198"/>
      <c r="M242" s="198"/>
      <c r="N242" s="198"/>
      <c r="O242" s="466"/>
    </row>
    <row r="243" spans="1:15" ht="12.75" customHeight="1">
      <c r="A243" s="16"/>
      <c r="B243" s="197">
        <v>2</v>
      </c>
      <c r="C243" s="16"/>
      <c r="D243" s="16"/>
      <c r="E243" s="16"/>
      <c r="F243" s="11" t="s">
        <v>257</v>
      </c>
      <c r="G243" s="16"/>
      <c r="H243" s="16"/>
      <c r="I243" s="16"/>
      <c r="J243" s="198"/>
      <c r="K243" s="198"/>
      <c r="L243" s="198"/>
      <c r="M243" s="198"/>
      <c r="N243" s="198"/>
      <c r="O243" s="466"/>
    </row>
    <row r="244" spans="1:15" ht="12.75">
      <c r="A244" s="16"/>
      <c r="B244" s="16"/>
      <c r="C244" s="197">
        <v>6</v>
      </c>
      <c r="D244" s="16"/>
      <c r="E244" s="16"/>
      <c r="F244" s="11"/>
      <c r="G244" s="197" t="s">
        <v>520</v>
      </c>
      <c r="H244" s="16"/>
      <c r="I244" s="16"/>
      <c r="J244" s="198">
        <v>0</v>
      </c>
      <c r="K244" s="198">
        <v>0</v>
      </c>
      <c r="L244" s="198">
        <v>0</v>
      </c>
      <c r="M244" s="198">
        <v>0</v>
      </c>
      <c r="N244" s="198">
        <v>6586</v>
      </c>
      <c r="O244" s="466"/>
    </row>
    <row r="245" spans="1:15" ht="12.75">
      <c r="A245" s="16"/>
      <c r="B245" s="16"/>
      <c r="C245" s="16"/>
      <c r="D245" s="16"/>
      <c r="E245" s="16"/>
      <c r="F245" s="11"/>
      <c r="G245" s="16"/>
      <c r="H245" s="16" t="s">
        <v>17</v>
      </c>
      <c r="I245" s="16" t="s">
        <v>521</v>
      </c>
      <c r="J245" s="198">
        <v>0</v>
      </c>
      <c r="K245" s="198">
        <v>0</v>
      </c>
      <c r="L245" s="198">
        <v>0</v>
      </c>
      <c r="M245" s="198">
        <v>0</v>
      </c>
      <c r="N245" s="191">
        <v>6586</v>
      </c>
      <c r="O245" s="466"/>
    </row>
    <row r="246" spans="1:15" ht="12.75">
      <c r="A246" s="16"/>
      <c r="B246" s="16"/>
      <c r="C246" s="16"/>
      <c r="D246" s="16"/>
      <c r="E246" s="16"/>
      <c r="F246" s="11" t="s">
        <v>19</v>
      </c>
      <c r="G246" s="16"/>
      <c r="H246" s="16"/>
      <c r="I246" s="16"/>
      <c r="J246" s="62">
        <v>0</v>
      </c>
      <c r="K246" s="62">
        <v>0</v>
      </c>
      <c r="L246" s="62">
        <v>0</v>
      </c>
      <c r="M246" s="62">
        <v>0</v>
      </c>
      <c r="N246" s="198">
        <v>6586</v>
      </c>
      <c r="O246" s="2"/>
    </row>
    <row r="247" spans="1:15" ht="14.25">
      <c r="A247" s="16"/>
      <c r="B247" s="12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37"/>
    </row>
    <row r="248" spans="1:15" ht="14.25">
      <c r="A248" s="12" t="s">
        <v>435</v>
      </c>
      <c r="B248" s="16"/>
      <c r="C248" s="11"/>
      <c r="D248" s="11"/>
      <c r="E248" s="11"/>
      <c r="F248" s="12"/>
      <c r="G248" s="11"/>
      <c r="H248" s="11"/>
      <c r="I248" s="11"/>
      <c r="J248" s="127">
        <f>J222+J209+J165+J144+J114+J61+J49+J41+J26+J13</f>
        <v>300609</v>
      </c>
      <c r="K248" s="127">
        <f>K222+K209+K165+K144+K114+K61+K49+K41+K26+K13+K228+K234+K240</f>
        <v>393398</v>
      </c>
      <c r="L248" s="127">
        <f>L222+L209+L165+L144+L114+L61+L49+L41+L26+L13+L228+L234+L240</f>
        <v>415269</v>
      </c>
      <c r="M248" s="127">
        <f>M222+M209+M165+M144+M114+M61+M49+M41+M26+M13+M228+M234+M240</f>
        <v>415499</v>
      </c>
      <c r="N248" s="127">
        <f>N222+N209+N165+N144+N114+N61+N49+N41+N26+N13+N228+N234+N240+N246</f>
        <v>459325</v>
      </c>
      <c r="O248" s="500"/>
    </row>
    <row r="249" spans="1:15" ht="13.5">
      <c r="A249" s="16"/>
      <c r="B249" s="123" t="s">
        <v>211</v>
      </c>
      <c r="C249" s="16"/>
      <c r="D249" s="16"/>
      <c r="E249" s="16"/>
      <c r="F249" s="384" t="s">
        <v>29</v>
      </c>
      <c r="G249" s="384"/>
      <c r="H249" s="384"/>
      <c r="I249" s="385"/>
      <c r="J249" s="396">
        <f>J251+J261+J267</f>
        <v>300359</v>
      </c>
      <c r="K249" s="396">
        <f>K251+K261+K267</f>
        <v>303373</v>
      </c>
      <c r="L249" s="396">
        <f>L251+L261+L267</f>
        <v>303613</v>
      </c>
      <c r="M249" s="396">
        <f>M251+M261+M267</f>
        <v>303437</v>
      </c>
      <c r="N249" s="396">
        <f>N251+N261+N267</f>
        <v>309519</v>
      </c>
      <c r="O249" s="501"/>
    </row>
    <row r="250" spans="1:15" ht="12.75" hidden="1">
      <c r="A250" s="16"/>
      <c r="B250" s="16"/>
      <c r="C250" s="16"/>
      <c r="D250" s="16"/>
      <c r="E250" s="16">
        <v>1</v>
      </c>
      <c r="F250" s="16"/>
      <c r="G250" s="16"/>
      <c r="H250" s="16"/>
      <c r="I250" s="575" t="s">
        <v>21</v>
      </c>
      <c r="J250" s="575"/>
      <c r="K250" s="465"/>
      <c r="L250" s="465"/>
      <c r="M250" s="465"/>
      <c r="N250" s="465"/>
      <c r="O250" s="466"/>
    </row>
    <row r="251" spans="1:15" ht="12.75">
      <c r="A251" s="16"/>
      <c r="B251" s="16"/>
      <c r="C251" s="11">
        <v>1</v>
      </c>
      <c r="D251" s="11"/>
      <c r="E251" s="11"/>
      <c r="F251" s="11"/>
      <c r="G251" s="384" t="s">
        <v>240</v>
      </c>
      <c r="H251" s="384"/>
      <c r="I251" s="394"/>
      <c r="J251" s="372">
        <f>J252+J259</f>
        <v>241637</v>
      </c>
      <c r="K251" s="372">
        <f>K252+K259</f>
        <v>244651</v>
      </c>
      <c r="L251" s="372">
        <f>L252+L259</f>
        <v>244891</v>
      </c>
      <c r="M251" s="372">
        <f>M252+M259</f>
        <v>244715</v>
      </c>
      <c r="N251" s="372">
        <f>N252+N259</f>
        <v>248190</v>
      </c>
      <c r="O251" s="502"/>
    </row>
    <row r="252" spans="1:15" ht="12.75">
      <c r="A252" s="16"/>
      <c r="B252" s="16"/>
      <c r="C252" s="16"/>
      <c r="D252" s="213">
        <v>1</v>
      </c>
      <c r="E252" s="213"/>
      <c r="F252" s="213"/>
      <c r="G252" s="213"/>
      <c r="H252" s="584" t="s">
        <v>241</v>
      </c>
      <c r="I252" s="585"/>
      <c r="J252" s="383">
        <f>J253+J254+J255+J256</f>
        <v>191532</v>
      </c>
      <c r="K252" s="383">
        <f>K253+K254+K255+K256+K257</f>
        <v>194416</v>
      </c>
      <c r="L252" s="383">
        <f>L253+L254+L255+L256+L257</f>
        <v>194656</v>
      </c>
      <c r="M252" s="383">
        <f>M253+M254+M255+M256+M257</f>
        <v>194480</v>
      </c>
      <c r="N252" s="383">
        <f>N253+N254+N255+N256+N257</f>
        <v>194791</v>
      </c>
      <c r="O252" s="503"/>
    </row>
    <row r="253" spans="1:15" ht="12.75">
      <c r="A253" s="16"/>
      <c r="B253" s="16"/>
      <c r="C253" s="16"/>
      <c r="D253" s="16"/>
      <c r="E253" s="16">
        <v>1</v>
      </c>
      <c r="F253" s="16"/>
      <c r="G253" s="16"/>
      <c r="H253" s="16"/>
      <c r="I253" s="387" t="s">
        <v>293</v>
      </c>
      <c r="J253" s="216">
        <f aca="true" t="shared" si="2" ref="J253:N257">J67</f>
        <v>101095</v>
      </c>
      <c r="K253" s="216">
        <f t="shared" si="2"/>
        <v>101095</v>
      </c>
      <c r="L253" s="216">
        <f t="shared" si="2"/>
        <v>101095</v>
      </c>
      <c r="M253" s="216">
        <f t="shared" si="2"/>
        <v>101095</v>
      </c>
      <c r="N253" s="216">
        <f t="shared" si="2"/>
        <v>101305</v>
      </c>
      <c r="O253" s="504"/>
    </row>
    <row r="254" spans="1:15" ht="25.5">
      <c r="A254" s="16"/>
      <c r="B254" s="16"/>
      <c r="C254" s="16"/>
      <c r="D254" s="16"/>
      <c r="E254" s="16">
        <v>2</v>
      </c>
      <c r="F254" s="16"/>
      <c r="G254" s="16"/>
      <c r="H254" s="16"/>
      <c r="I254" s="387" t="s">
        <v>242</v>
      </c>
      <c r="J254" s="216">
        <f t="shared" si="2"/>
        <v>46036</v>
      </c>
      <c r="K254" s="216">
        <f t="shared" si="2"/>
        <v>46036</v>
      </c>
      <c r="L254" s="216">
        <f t="shared" si="2"/>
        <v>46036</v>
      </c>
      <c r="M254" s="216">
        <f t="shared" si="2"/>
        <v>44900</v>
      </c>
      <c r="N254" s="216">
        <f t="shared" si="2"/>
        <v>44263</v>
      </c>
      <c r="O254" s="504"/>
    </row>
    <row r="255" spans="1:15" ht="25.5">
      <c r="A255" s="16"/>
      <c r="B255" s="16"/>
      <c r="C255" s="16"/>
      <c r="D255" s="16"/>
      <c r="E255" s="16">
        <v>3</v>
      </c>
      <c r="F255" s="16"/>
      <c r="G255" s="16"/>
      <c r="H255" s="16"/>
      <c r="I255" s="387" t="s">
        <v>243</v>
      </c>
      <c r="J255" s="216">
        <f t="shared" si="2"/>
        <v>41171</v>
      </c>
      <c r="K255" s="216">
        <f t="shared" si="2"/>
        <v>41171</v>
      </c>
      <c r="L255" s="216">
        <f t="shared" si="2"/>
        <v>41430</v>
      </c>
      <c r="M255" s="216">
        <f t="shared" si="2"/>
        <v>41430</v>
      </c>
      <c r="N255" s="216">
        <f t="shared" si="2"/>
        <v>41416</v>
      </c>
      <c r="O255" s="504"/>
    </row>
    <row r="256" spans="1:15" ht="12.75">
      <c r="A256" s="16"/>
      <c r="B256" s="11"/>
      <c r="C256" s="212"/>
      <c r="D256" s="16"/>
      <c r="E256" s="16">
        <v>4</v>
      </c>
      <c r="F256" s="16"/>
      <c r="G256" s="212"/>
      <c r="H256" s="212"/>
      <c r="I256" s="387" t="s">
        <v>244</v>
      </c>
      <c r="J256" s="216">
        <f t="shared" si="2"/>
        <v>3230</v>
      </c>
      <c r="K256" s="216">
        <f t="shared" si="2"/>
        <v>3230</v>
      </c>
      <c r="L256" s="216">
        <f t="shared" si="2"/>
        <v>3403</v>
      </c>
      <c r="M256" s="216">
        <f t="shared" si="2"/>
        <v>3403</v>
      </c>
      <c r="N256" s="216">
        <f t="shared" si="2"/>
        <v>3403</v>
      </c>
      <c r="O256" s="504"/>
    </row>
    <row r="257" spans="1:15" ht="25.5">
      <c r="A257" s="16"/>
      <c r="B257" s="11"/>
      <c r="C257" s="212"/>
      <c r="D257" s="16"/>
      <c r="E257" s="16">
        <v>5</v>
      </c>
      <c r="F257" s="16"/>
      <c r="G257" s="212"/>
      <c r="H257" s="212"/>
      <c r="I257" s="400" t="s">
        <v>457</v>
      </c>
      <c r="J257" s="216">
        <f t="shared" si="2"/>
        <v>0</v>
      </c>
      <c r="K257" s="216">
        <f t="shared" si="2"/>
        <v>2884</v>
      </c>
      <c r="L257" s="216">
        <f t="shared" si="2"/>
        <v>2692</v>
      </c>
      <c r="M257" s="216">
        <f t="shared" si="2"/>
        <v>3652</v>
      </c>
      <c r="N257" s="216">
        <f t="shared" si="2"/>
        <v>4404</v>
      </c>
      <c r="O257" s="504"/>
    </row>
    <row r="258" spans="1:15" ht="12.75" hidden="1">
      <c r="A258" s="16"/>
      <c r="B258" s="11"/>
      <c r="C258" s="212"/>
      <c r="D258" s="16"/>
      <c r="E258" s="16">
        <v>6</v>
      </c>
      <c r="F258" s="16"/>
      <c r="G258" s="212"/>
      <c r="H258" s="212"/>
      <c r="I258" s="400" t="s">
        <v>292</v>
      </c>
      <c r="J258" s="216">
        <v>0</v>
      </c>
      <c r="K258" s="216">
        <v>0</v>
      </c>
      <c r="L258" s="216">
        <v>0</v>
      </c>
      <c r="M258" s="216">
        <v>0</v>
      </c>
      <c r="N258" s="216">
        <v>0</v>
      </c>
      <c r="O258" s="504"/>
    </row>
    <row r="259" spans="1:15" ht="12.75">
      <c r="A259" s="16"/>
      <c r="B259" s="11"/>
      <c r="C259" s="212"/>
      <c r="D259" s="213">
        <v>2</v>
      </c>
      <c r="E259" s="18"/>
      <c r="F259" s="388"/>
      <c r="G259" s="388"/>
      <c r="H259" s="562" t="s">
        <v>419</v>
      </c>
      <c r="I259" s="563"/>
      <c r="J259" s="383">
        <f>J216+J157</f>
        <v>50105</v>
      </c>
      <c r="K259" s="383">
        <f>K216+K157+K199</f>
        <v>50235</v>
      </c>
      <c r="L259" s="383">
        <f>L216+L157+L199</f>
        <v>50235</v>
      </c>
      <c r="M259" s="383">
        <f>M216+M157+M199</f>
        <v>50235</v>
      </c>
      <c r="N259" s="383">
        <f>N216+N157+N199+N90</f>
        <v>53399</v>
      </c>
      <c r="O259" s="503"/>
    </row>
    <row r="260" spans="1:15" ht="28.5" customHeight="1" hidden="1">
      <c r="A260" s="16"/>
      <c r="B260" s="11"/>
      <c r="C260" s="18"/>
      <c r="D260" s="18">
        <v>3</v>
      </c>
      <c r="E260" s="18"/>
      <c r="F260" s="233"/>
      <c r="G260" s="581" t="s">
        <v>287</v>
      </c>
      <c r="H260" s="582"/>
      <c r="I260" s="583"/>
      <c r="J260" s="383">
        <v>0</v>
      </c>
      <c r="K260" s="383">
        <v>0</v>
      </c>
      <c r="L260" s="383">
        <v>0</v>
      </c>
      <c r="M260" s="383">
        <v>0</v>
      </c>
      <c r="N260" s="383">
        <v>0</v>
      </c>
      <c r="O260" s="503"/>
    </row>
    <row r="261" spans="1:15" ht="13.5">
      <c r="A261" s="16"/>
      <c r="B261" s="16"/>
      <c r="C261" s="197">
        <v>2</v>
      </c>
      <c r="D261" s="11"/>
      <c r="E261" s="11"/>
      <c r="F261" s="11"/>
      <c r="G261" s="560" t="s">
        <v>215</v>
      </c>
      <c r="H261" s="560"/>
      <c r="I261" s="532"/>
      <c r="J261" s="370">
        <f>J262+J263+J264+J265+J266</f>
        <v>43050</v>
      </c>
      <c r="K261" s="370">
        <f>K262+K263+K264+K265+K266</f>
        <v>43050</v>
      </c>
      <c r="L261" s="370">
        <f>L262+L263+L264+L265+L266</f>
        <v>43050</v>
      </c>
      <c r="M261" s="370">
        <f>M262+M263+M264+M265+M266</f>
        <v>43050</v>
      </c>
      <c r="N261" s="370">
        <f>N262+N263+N264+N265+N266</f>
        <v>43050</v>
      </c>
      <c r="O261" s="505"/>
    </row>
    <row r="262" spans="1:15" ht="12.75">
      <c r="A262" s="16"/>
      <c r="B262" s="16"/>
      <c r="C262" s="16"/>
      <c r="D262" s="16"/>
      <c r="E262" s="16"/>
      <c r="F262" s="16"/>
      <c r="G262" s="16"/>
      <c r="H262" s="566" t="s">
        <v>11</v>
      </c>
      <c r="I262" s="561"/>
      <c r="J262" s="216">
        <f aca="true" t="shared" si="3" ref="J262:N265">J54</f>
        <v>6500</v>
      </c>
      <c r="K262" s="216">
        <f t="shared" si="3"/>
        <v>6500</v>
      </c>
      <c r="L262" s="216">
        <f t="shared" si="3"/>
        <v>6500</v>
      </c>
      <c r="M262" s="216">
        <f t="shared" si="3"/>
        <v>6500</v>
      </c>
      <c r="N262" s="216">
        <f t="shared" si="3"/>
        <v>6500</v>
      </c>
      <c r="O262" s="504"/>
    </row>
    <row r="263" spans="1:15" ht="12.75">
      <c r="A263" s="16"/>
      <c r="B263" s="16"/>
      <c r="C263" s="16"/>
      <c r="D263" s="16"/>
      <c r="E263" s="16"/>
      <c r="F263" s="16"/>
      <c r="G263" s="16"/>
      <c r="H263" s="566" t="s">
        <v>13</v>
      </c>
      <c r="I263" s="561"/>
      <c r="J263" s="216">
        <f t="shared" si="3"/>
        <v>300</v>
      </c>
      <c r="K263" s="216">
        <f t="shared" si="3"/>
        <v>300</v>
      </c>
      <c r="L263" s="216">
        <f t="shared" si="3"/>
        <v>300</v>
      </c>
      <c r="M263" s="216">
        <f t="shared" si="3"/>
        <v>300</v>
      </c>
      <c r="N263" s="216">
        <f t="shared" si="3"/>
        <v>300</v>
      </c>
      <c r="O263" s="504"/>
    </row>
    <row r="264" spans="1:15" ht="12.75">
      <c r="A264" s="16"/>
      <c r="B264" s="16"/>
      <c r="C264" s="16"/>
      <c r="D264" s="16"/>
      <c r="E264" s="16"/>
      <c r="F264" s="16"/>
      <c r="G264" s="16"/>
      <c r="H264" s="237" t="s">
        <v>185</v>
      </c>
      <c r="I264" s="16"/>
      <c r="J264" s="216">
        <f t="shared" si="3"/>
        <v>11000</v>
      </c>
      <c r="K264" s="216">
        <f t="shared" si="3"/>
        <v>11000</v>
      </c>
      <c r="L264" s="216">
        <f t="shared" si="3"/>
        <v>11000</v>
      </c>
      <c r="M264" s="216">
        <f t="shared" si="3"/>
        <v>11000</v>
      </c>
      <c r="N264" s="216">
        <f t="shared" si="3"/>
        <v>11000</v>
      </c>
      <c r="O264" s="504"/>
    </row>
    <row r="265" spans="1:15" ht="12.75">
      <c r="A265" s="16"/>
      <c r="B265" s="16"/>
      <c r="C265" s="16"/>
      <c r="D265" s="16"/>
      <c r="E265" s="212"/>
      <c r="F265" s="16"/>
      <c r="G265" s="16"/>
      <c r="H265" s="566" t="s">
        <v>12</v>
      </c>
      <c r="I265" s="561"/>
      <c r="J265" s="216">
        <f t="shared" si="3"/>
        <v>25000</v>
      </c>
      <c r="K265" s="216">
        <f t="shared" si="3"/>
        <v>25000</v>
      </c>
      <c r="L265" s="216">
        <f t="shared" si="3"/>
        <v>25000</v>
      </c>
      <c r="M265" s="216">
        <f t="shared" si="3"/>
        <v>25000</v>
      </c>
      <c r="N265" s="216">
        <f t="shared" si="3"/>
        <v>25000</v>
      </c>
      <c r="O265" s="504"/>
    </row>
    <row r="266" spans="1:15" ht="12.75">
      <c r="A266" s="16"/>
      <c r="B266" s="11"/>
      <c r="C266" s="16"/>
      <c r="D266" s="16"/>
      <c r="E266" s="212"/>
      <c r="F266" s="16"/>
      <c r="G266" s="16"/>
      <c r="H266" s="566" t="s">
        <v>420</v>
      </c>
      <c r="I266" s="561"/>
      <c r="J266" s="216">
        <f>J59</f>
        <v>250</v>
      </c>
      <c r="K266" s="216">
        <f>K59</f>
        <v>250</v>
      </c>
      <c r="L266" s="216">
        <f>L59</f>
        <v>250</v>
      </c>
      <c r="M266" s="216">
        <f>M59</f>
        <v>250</v>
      </c>
      <c r="N266" s="216">
        <f>N59</f>
        <v>250</v>
      </c>
      <c r="O266" s="504"/>
    </row>
    <row r="267" spans="1:15" ht="13.5">
      <c r="A267" s="16"/>
      <c r="B267" s="16"/>
      <c r="C267" s="197">
        <v>3</v>
      </c>
      <c r="D267" s="197"/>
      <c r="E267" s="197"/>
      <c r="F267" s="197"/>
      <c r="G267" s="197" t="s">
        <v>193</v>
      </c>
      <c r="H267" s="197"/>
      <c r="I267" s="197"/>
      <c r="J267" s="370">
        <f>J268+J269+J270+J271+J276+J277+J278</f>
        <v>15672</v>
      </c>
      <c r="K267" s="370">
        <f>K268+K269+K270+K271+K276+K277+K278</f>
        <v>15672</v>
      </c>
      <c r="L267" s="370">
        <f>L268+L269+L270+L271+L276+L277+L278</f>
        <v>15672</v>
      </c>
      <c r="M267" s="370">
        <f>M268+M269+M270+M271+M276+M277+M278</f>
        <v>15672</v>
      </c>
      <c r="N267" s="370">
        <f>N268+N269+N270+N271+N276+N277+N278</f>
        <v>18279</v>
      </c>
      <c r="O267" s="505"/>
    </row>
    <row r="268" spans="1:15" ht="12.75">
      <c r="A268" s="16"/>
      <c r="B268" s="16"/>
      <c r="C268" s="16"/>
      <c r="D268" s="16"/>
      <c r="E268" s="16">
        <v>1</v>
      </c>
      <c r="F268" s="11"/>
      <c r="G268" s="16"/>
      <c r="H268" s="565" t="s">
        <v>523</v>
      </c>
      <c r="I268" s="558"/>
      <c r="J268" s="138">
        <f>J160</f>
        <v>0</v>
      </c>
      <c r="K268" s="138">
        <f>K160</f>
        <v>0</v>
      </c>
      <c r="L268" s="138">
        <f>L160</f>
        <v>0</v>
      </c>
      <c r="M268" s="138">
        <f>M160</f>
        <v>0</v>
      </c>
      <c r="N268" s="138">
        <f>N160</f>
        <v>394</v>
      </c>
      <c r="O268" s="506"/>
    </row>
    <row r="269" spans="1:15" ht="12.75">
      <c r="A269" s="16"/>
      <c r="B269" s="16"/>
      <c r="C269" s="16"/>
      <c r="D269" s="16"/>
      <c r="E269" s="16">
        <v>2</v>
      </c>
      <c r="F269" s="16"/>
      <c r="G269" s="16"/>
      <c r="H269" s="380" t="s">
        <v>246</v>
      </c>
      <c r="I269" s="125"/>
      <c r="J269" s="138">
        <f>J11+J24+J46+J40+J143+J203</f>
        <v>13585</v>
      </c>
      <c r="K269" s="138">
        <f>K11+K24+K46+K40+K143+K203</f>
        <v>13585</v>
      </c>
      <c r="L269" s="138">
        <f>L11+L24+L46+L40+L143+L203</f>
        <v>13585</v>
      </c>
      <c r="M269" s="138">
        <f>M11+M24+M46+M40+M143+M203</f>
        <v>13585</v>
      </c>
      <c r="N269" s="138">
        <f>N11+N24+N46+N40+N143+N203</f>
        <v>13585</v>
      </c>
      <c r="O269" s="506"/>
    </row>
    <row r="270" spans="1:15" ht="12.75" hidden="1">
      <c r="A270" s="16"/>
      <c r="B270" s="11"/>
      <c r="C270" s="11"/>
      <c r="D270" s="11"/>
      <c r="E270" s="16">
        <v>3</v>
      </c>
      <c r="F270" s="197"/>
      <c r="G270" s="16"/>
      <c r="H270" s="380" t="s">
        <v>248</v>
      </c>
      <c r="I270" s="16"/>
      <c r="J270" s="216">
        <f>J202+J94</f>
        <v>0</v>
      </c>
      <c r="K270" s="216">
        <f>K202+K94</f>
        <v>0</v>
      </c>
      <c r="L270" s="216">
        <f>L202+L94</f>
        <v>0</v>
      </c>
      <c r="M270" s="216">
        <f>M202+M94</f>
        <v>0</v>
      </c>
      <c r="N270" s="216">
        <f>N202+N94</f>
        <v>0</v>
      </c>
      <c r="O270" s="504"/>
    </row>
    <row r="271" spans="1:15" ht="12.75" hidden="1">
      <c r="A271" s="16"/>
      <c r="B271" s="11"/>
      <c r="C271" s="11"/>
      <c r="D271" s="11"/>
      <c r="E271" s="16">
        <v>4</v>
      </c>
      <c r="F271" s="197"/>
      <c r="G271" s="16"/>
      <c r="H271" s="380" t="s">
        <v>245</v>
      </c>
      <c r="I271" s="16"/>
      <c r="J271" s="216"/>
      <c r="K271" s="216"/>
      <c r="L271" s="216"/>
      <c r="M271" s="216"/>
      <c r="N271" s="216"/>
      <c r="O271" s="504"/>
    </row>
    <row r="272" spans="1:15" ht="12.75" hidden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37"/>
    </row>
    <row r="273" spans="1:15" ht="12.75" hidden="1">
      <c r="A273" s="16"/>
      <c r="B273" s="16"/>
      <c r="C273" s="16"/>
      <c r="D273" s="11"/>
      <c r="E273" s="212"/>
      <c r="F273" s="11"/>
      <c r="G273" s="11"/>
      <c r="H273" s="11"/>
      <c r="I273" s="16"/>
      <c r="J273" s="11"/>
      <c r="K273" s="11"/>
      <c r="L273" s="11"/>
      <c r="M273" s="11"/>
      <c r="N273" s="11"/>
      <c r="O273" s="38"/>
    </row>
    <row r="274" spans="1:15" ht="12.75" hidden="1">
      <c r="A274" s="16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38"/>
    </row>
    <row r="275" spans="1:15" ht="12.75" hidden="1">
      <c r="A275" s="16"/>
      <c r="B275" s="16"/>
      <c r="C275" s="16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38"/>
    </row>
    <row r="276" spans="1:15" ht="12.75">
      <c r="A276" s="16"/>
      <c r="B276" s="16"/>
      <c r="C276" s="16"/>
      <c r="D276" s="11"/>
      <c r="E276" s="16">
        <v>6</v>
      </c>
      <c r="F276" s="16"/>
      <c r="G276" s="16"/>
      <c r="H276" s="380" t="s">
        <v>247</v>
      </c>
      <c r="I276" s="16"/>
      <c r="J276" s="216">
        <f>J12+J25+J47+J97+J161</f>
        <v>291</v>
      </c>
      <c r="K276" s="216">
        <f>K12+K25+K47+K97+K161</f>
        <v>291</v>
      </c>
      <c r="L276" s="216">
        <f>L12+L25+L47+L97+L161</f>
        <v>291</v>
      </c>
      <c r="M276" s="216">
        <f>M12+M25+M47+M97+M161</f>
        <v>291</v>
      </c>
      <c r="N276" s="216">
        <f>N12+N25+N47+N97+N161</f>
        <v>397</v>
      </c>
      <c r="O276" s="504"/>
    </row>
    <row r="277" spans="1:15" ht="12.75">
      <c r="A277" s="16"/>
      <c r="B277" s="16"/>
      <c r="C277" s="16"/>
      <c r="D277" s="11"/>
      <c r="E277" s="212">
        <v>8</v>
      </c>
      <c r="F277" s="212"/>
      <c r="G277" s="212"/>
      <c r="H277" s="565" t="s">
        <v>250</v>
      </c>
      <c r="I277" s="558"/>
      <c r="J277" s="138">
        <f aca="true" t="shared" si="4" ref="J277:N278">J98</f>
        <v>1750</v>
      </c>
      <c r="K277" s="138">
        <f t="shared" si="4"/>
        <v>1750</v>
      </c>
      <c r="L277" s="138">
        <f t="shared" si="4"/>
        <v>1750</v>
      </c>
      <c r="M277" s="138">
        <f t="shared" si="4"/>
        <v>1750</v>
      </c>
      <c r="N277" s="138">
        <f t="shared" si="4"/>
        <v>1750</v>
      </c>
      <c r="O277" s="506"/>
    </row>
    <row r="278" spans="1:15" ht="12.75">
      <c r="A278" s="16"/>
      <c r="B278" s="16"/>
      <c r="C278" s="16"/>
      <c r="D278" s="11"/>
      <c r="E278" s="212">
        <v>9</v>
      </c>
      <c r="F278" s="212"/>
      <c r="G278" s="212"/>
      <c r="H278" s="380" t="s">
        <v>399</v>
      </c>
      <c r="I278" s="125"/>
      <c r="J278" s="138">
        <f t="shared" si="4"/>
        <v>46</v>
      </c>
      <c r="K278" s="138">
        <f t="shared" si="4"/>
        <v>46</v>
      </c>
      <c r="L278" s="138">
        <f t="shared" si="4"/>
        <v>46</v>
      </c>
      <c r="M278" s="138">
        <f t="shared" si="4"/>
        <v>46</v>
      </c>
      <c r="N278" s="138">
        <f t="shared" si="4"/>
        <v>2153</v>
      </c>
      <c r="O278" s="506"/>
    </row>
    <row r="279" spans="1:15" ht="12.75">
      <c r="A279" s="16"/>
      <c r="B279" s="16"/>
      <c r="C279" s="197">
        <v>4</v>
      </c>
      <c r="D279" s="11"/>
      <c r="E279" s="212"/>
      <c r="F279" s="212"/>
      <c r="G279" s="197" t="s">
        <v>460</v>
      </c>
      <c r="H279" s="380"/>
      <c r="I279" s="125"/>
      <c r="J279" s="138">
        <v>0</v>
      </c>
      <c r="K279" s="323">
        <f>K100</f>
        <v>845</v>
      </c>
      <c r="L279" s="323">
        <f>L100</f>
        <v>845</v>
      </c>
      <c r="M279" s="323">
        <f>M100</f>
        <v>845</v>
      </c>
      <c r="N279" s="323">
        <f>N100</f>
        <v>845</v>
      </c>
      <c r="O279" s="506"/>
    </row>
    <row r="280" spans="1:15" ht="12.75">
      <c r="A280" s="16"/>
      <c r="B280" s="16"/>
      <c r="C280" s="197">
        <v>5</v>
      </c>
      <c r="D280" s="11"/>
      <c r="E280" s="212"/>
      <c r="F280" s="212"/>
      <c r="G280" s="197" t="s">
        <v>359</v>
      </c>
      <c r="H280" s="380"/>
      <c r="I280" s="125"/>
      <c r="J280" s="323">
        <v>0</v>
      </c>
      <c r="K280" s="323">
        <v>0</v>
      </c>
      <c r="L280" s="323">
        <v>0</v>
      </c>
      <c r="M280" s="323">
        <v>0</v>
      </c>
      <c r="N280" s="323">
        <v>0</v>
      </c>
      <c r="O280" s="507"/>
    </row>
    <row r="281" spans="1:15" ht="13.5">
      <c r="A281" s="16"/>
      <c r="B281" s="197">
        <v>2</v>
      </c>
      <c r="C281" s="16"/>
      <c r="D281" s="16"/>
      <c r="E281" s="16"/>
      <c r="F281" s="11" t="s">
        <v>257</v>
      </c>
      <c r="G281" s="16"/>
      <c r="H281" s="16"/>
      <c r="I281" s="16"/>
      <c r="J281" s="370">
        <f>J282</f>
        <v>250</v>
      </c>
      <c r="K281" s="370">
        <f>K282+K285+K283</f>
        <v>89180</v>
      </c>
      <c r="L281" s="370">
        <f>L282+L285+L283</f>
        <v>110811</v>
      </c>
      <c r="M281" s="370">
        <f>M282+M285+M283</f>
        <v>111217</v>
      </c>
      <c r="N281" s="370">
        <f>N282+N285+N283</f>
        <v>148961</v>
      </c>
      <c r="O281" s="507"/>
    </row>
    <row r="282" spans="1:15" ht="12.75">
      <c r="A282" s="16"/>
      <c r="B282" s="197"/>
      <c r="C282" s="212">
        <v>1</v>
      </c>
      <c r="D282" s="212"/>
      <c r="E282" s="212"/>
      <c r="F282" s="212"/>
      <c r="G282" s="212" t="s">
        <v>295</v>
      </c>
      <c r="H282" s="212"/>
      <c r="I282" s="212"/>
      <c r="J282" s="138">
        <f>J205</f>
        <v>250</v>
      </c>
      <c r="K282" s="138">
        <f>K205</f>
        <v>2080</v>
      </c>
      <c r="L282" s="138">
        <f>L205</f>
        <v>2080</v>
      </c>
      <c r="M282" s="138">
        <f>M205</f>
        <v>2080</v>
      </c>
      <c r="N282" s="138">
        <f>N205</f>
        <v>2580</v>
      </c>
      <c r="O282" s="506"/>
    </row>
    <row r="283" spans="1:15" ht="12.75">
      <c r="A283" s="16"/>
      <c r="B283" s="197"/>
      <c r="C283" s="212">
        <v>2</v>
      </c>
      <c r="D283" s="212"/>
      <c r="E283" s="212"/>
      <c r="F283" s="212"/>
      <c r="G283" s="212" t="s">
        <v>363</v>
      </c>
      <c r="H283" s="212"/>
      <c r="I283" s="212"/>
      <c r="J283" s="138">
        <v>0</v>
      </c>
      <c r="K283" s="138">
        <f>K226+K232</f>
        <v>67768</v>
      </c>
      <c r="L283" s="138">
        <f>L226+L232</f>
        <v>67768</v>
      </c>
      <c r="M283" s="138">
        <f>M226+M232</f>
        <v>68174</v>
      </c>
      <c r="N283" s="138">
        <f>N226+N232</f>
        <v>68174</v>
      </c>
      <c r="O283" s="506"/>
    </row>
    <row r="284" spans="1:15" ht="12.75" hidden="1">
      <c r="A284" s="16"/>
      <c r="B284" s="197"/>
      <c r="C284" s="16">
        <v>5</v>
      </c>
      <c r="D284" s="212"/>
      <c r="E284" s="212"/>
      <c r="F284" s="212"/>
      <c r="G284" s="455" t="s">
        <v>355</v>
      </c>
      <c r="H284" s="380"/>
      <c r="I284" s="385"/>
      <c r="J284" s="138">
        <v>0</v>
      </c>
      <c r="K284" s="138">
        <v>0</v>
      </c>
      <c r="L284" s="138">
        <v>0</v>
      </c>
      <c r="M284" s="138">
        <v>0</v>
      </c>
      <c r="N284" s="138">
        <v>0</v>
      </c>
      <c r="O284" s="506"/>
    </row>
    <row r="285" spans="1:15" ht="12.75">
      <c r="A285" s="16"/>
      <c r="B285" s="197"/>
      <c r="C285" s="212">
        <v>6</v>
      </c>
      <c r="D285" s="212"/>
      <c r="E285" s="212"/>
      <c r="F285" s="212"/>
      <c r="G285" s="212" t="s">
        <v>520</v>
      </c>
      <c r="H285" s="380"/>
      <c r="I285" s="385"/>
      <c r="J285" s="138">
        <v>0</v>
      </c>
      <c r="K285" s="138">
        <f>K108+K238</f>
        <v>19332</v>
      </c>
      <c r="L285" s="138">
        <f>L108+L238+L207</f>
        <v>40963</v>
      </c>
      <c r="M285" s="138">
        <f>M108+M238+M207</f>
        <v>40963</v>
      </c>
      <c r="N285" s="138">
        <f>N108+N238+N207+N244+N163</f>
        <v>78207</v>
      </c>
      <c r="O285" s="506"/>
    </row>
    <row r="286" spans="1:15" ht="15">
      <c r="A286" s="542" t="s">
        <v>435</v>
      </c>
      <c r="B286" s="577"/>
      <c r="C286" s="577"/>
      <c r="D286" s="577"/>
      <c r="E286" s="577"/>
      <c r="F286" s="577"/>
      <c r="G286" s="577"/>
      <c r="H286" s="577"/>
      <c r="I286" s="577"/>
      <c r="J286" s="323">
        <f>J251+J261+J267+J281</f>
        <v>300609</v>
      </c>
      <c r="K286" s="323">
        <f>K251+K261+K267+K281+K279</f>
        <v>393398</v>
      </c>
      <c r="L286" s="323">
        <f>L251+L261+L267+L281+L279</f>
        <v>415269</v>
      </c>
      <c r="M286" s="323">
        <f>M251+M261+M267+M281+M279</f>
        <v>415499</v>
      </c>
      <c r="N286" s="323">
        <f>N251+N261+N267+N281+N279</f>
        <v>459325</v>
      </c>
      <c r="O286" s="507"/>
    </row>
    <row r="287" spans="1:15" ht="12.75" hidden="1">
      <c r="A287" s="16"/>
      <c r="B287" s="16"/>
      <c r="C287" s="16"/>
      <c r="D287" s="16"/>
      <c r="E287" s="212"/>
      <c r="F287" s="212"/>
      <c r="G287" s="212"/>
      <c r="H287" s="212"/>
      <c r="I287" s="212"/>
      <c r="J287" s="216"/>
      <c r="K287" s="216"/>
      <c r="L287" s="216"/>
      <c r="M287" s="216"/>
      <c r="N287" s="216"/>
      <c r="O287" s="504"/>
    </row>
    <row r="288" spans="1:15" ht="25.5" customHeight="1" hidden="1">
      <c r="A288" s="16"/>
      <c r="B288" s="16"/>
      <c r="C288" s="16"/>
      <c r="D288" s="16"/>
      <c r="E288" s="16"/>
      <c r="F288" s="16"/>
      <c r="G288" s="16"/>
      <c r="H288" s="16"/>
      <c r="I288" s="23"/>
      <c r="J288" s="319"/>
      <c r="K288" s="319"/>
      <c r="L288" s="319"/>
      <c r="M288" s="319"/>
      <c r="N288" s="319"/>
      <c r="O288" s="508"/>
    </row>
    <row r="289" spans="1:15" ht="12.75" customHeight="1" hidden="1">
      <c r="A289" s="16"/>
      <c r="B289" s="16"/>
      <c r="C289" s="16"/>
      <c r="D289" s="16"/>
      <c r="E289" s="16"/>
      <c r="F289" s="16"/>
      <c r="G289" s="16"/>
      <c r="H289" s="16"/>
      <c r="I289" s="16"/>
      <c r="J289" s="216"/>
      <c r="K289" s="216"/>
      <c r="L289" s="216"/>
      <c r="M289" s="216"/>
      <c r="N289" s="216"/>
      <c r="O289" s="504"/>
    </row>
    <row r="290" spans="1:15" ht="12.75" hidden="1">
      <c r="A290" s="16"/>
      <c r="B290" s="16"/>
      <c r="C290" s="16"/>
      <c r="D290" s="16"/>
      <c r="E290" s="16"/>
      <c r="F290" s="16"/>
      <c r="G290" s="16"/>
      <c r="H290" s="16"/>
      <c r="I290" s="16"/>
      <c r="J290" s="216"/>
      <c r="K290" s="216"/>
      <c r="L290" s="216"/>
      <c r="M290" s="216"/>
      <c r="N290" s="216"/>
      <c r="O290" s="504"/>
    </row>
    <row r="291" spans="1:15" ht="12.75" hidden="1">
      <c r="A291" s="16"/>
      <c r="B291" s="16"/>
      <c r="C291" s="16"/>
      <c r="D291" s="16"/>
      <c r="E291" s="212"/>
      <c r="F291" s="212"/>
      <c r="G291" s="212"/>
      <c r="H291" s="212"/>
      <c r="I291" s="212"/>
      <c r="J291" s="216"/>
      <c r="K291" s="216"/>
      <c r="L291" s="216"/>
      <c r="M291" s="216"/>
      <c r="N291" s="216"/>
      <c r="O291" s="504"/>
    </row>
    <row r="292" spans="1:15" ht="12.75" hidden="1">
      <c r="A292" s="16"/>
      <c r="B292" s="16"/>
      <c r="C292" s="16"/>
      <c r="D292" s="16"/>
      <c r="E292" s="16"/>
      <c r="F292" s="16"/>
      <c r="G292" s="16"/>
      <c r="H292" s="16"/>
      <c r="I292" s="16"/>
      <c r="J292" s="213"/>
      <c r="K292" s="213"/>
      <c r="L292" s="213"/>
      <c r="M292" s="213"/>
      <c r="N292" s="213"/>
      <c r="O292" s="509"/>
    </row>
    <row r="293" spans="1:15" ht="12.75" hidden="1">
      <c r="A293" s="16"/>
      <c r="B293" s="16"/>
      <c r="C293" s="16"/>
      <c r="D293" s="16"/>
      <c r="E293" s="212"/>
      <c r="F293" s="212"/>
      <c r="G293" s="212"/>
      <c r="H293" s="212"/>
      <c r="I293" s="212"/>
      <c r="J293" s="216"/>
      <c r="K293" s="216"/>
      <c r="L293" s="216"/>
      <c r="M293" s="216"/>
      <c r="N293" s="216"/>
      <c r="O293" s="504"/>
    </row>
    <row r="294" spans="1:15" ht="12.75" hidden="1">
      <c r="A294" s="16"/>
      <c r="B294" s="16"/>
      <c r="C294" s="16"/>
      <c r="D294" s="197"/>
      <c r="E294" s="16"/>
      <c r="F294" s="16"/>
      <c r="G294" s="16"/>
      <c r="H294" s="16"/>
      <c r="I294" s="23"/>
      <c r="J294" s="216"/>
      <c r="K294" s="216"/>
      <c r="L294" s="216"/>
      <c r="M294" s="216"/>
      <c r="N294" s="216"/>
      <c r="O294" s="504"/>
    </row>
    <row r="295" spans="1:15" ht="12.75" hidden="1">
      <c r="A295" s="16"/>
      <c r="B295" s="16"/>
      <c r="C295" s="16"/>
      <c r="D295" s="16"/>
      <c r="E295" s="16"/>
      <c r="F295" s="16"/>
      <c r="G295" s="16"/>
      <c r="H295" s="16"/>
      <c r="I295" s="124"/>
      <c r="J295" s="16"/>
      <c r="K295" s="16"/>
      <c r="L295" s="16"/>
      <c r="M295" s="16"/>
      <c r="N295" s="16"/>
      <c r="O295" s="37"/>
    </row>
    <row r="296" spans="1:15" ht="12.75" hidden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37"/>
    </row>
    <row r="297" spans="1:15" ht="12.75" hidden="1">
      <c r="A297" s="16"/>
      <c r="B297" s="16"/>
      <c r="C297" s="16"/>
      <c r="D297" s="11"/>
      <c r="E297" s="11"/>
      <c r="F297" s="11"/>
      <c r="G297" s="11"/>
      <c r="H297" s="11"/>
      <c r="I297" s="11"/>
      <c r="J297" s="127"/>
      <c r="K297" s="127"/>
      <c r="L297" s="127"/>
      <c r="M297" s="127"/>
      <c r="N297" s="127"/>
      <c r="O297" s="500"/>
    </row>
    <row r="298" spans="1:15" ht="12.75" hidden="1">
      <c r="A298" s="16"/>
      <c r="B298" s="16"/>
      <c r="C298" s="16"/>
      <c r="D298" s="197"/>
      <c r="E298" s="16"/>
      <c r="F298" s="16"/>
      <c r="G298" s="16"/>
      <c r="H298" s="11"/>
      <c r="I298" s="16"/>
      <c r="J298" s="138"/>
      <c r="K298" s="138"/>
      <c r="L298" s="138"/>
      <c r="M298" s="138"/>
      <c r="N298" s="138"/>
      <c r="O298" s="506"/>
    </row>
    <row r="299" spans="1:15" ht="12.75" hidden="1">
      <c r="A299" s="16"/>
      <c r="B299" s="16"/>
      <c r="C299" s="16"/>
      <c r="D299" s="16"/>
      <c r="E299" s="16"/>
      <c r="F299" s="16"/>
      <c r="G299" s="16"/>
      <c r="H299" s="16"/>
      <c r="I299" s="16"/>
      <c r="J299" s="323"/>
      <c r="K299" s="323"/>
      <c r="L299" s="323"/>
      <c r="M299" s="323"/>
      <c r="N299" s="323"/>
      <c r="O299" s="507"/>
    </row>
    <row r="300" spans="1:15" ht="14.25" hidden="1">
      <c r="A300" s="16"/>
      <c r="B300" s="12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37"/>
    </row>
    <row r="301" spans="1:15" ht="14.25" hidden="1">
      <c r="A301" s="16"/>
      <c r="B301" s="12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37"/>
    </row>
    <row r="302" spans="1:15" ht="12.75" hidden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37"/>
    </row>
    <row r="303" spans="1:15" ht="12.75" hidden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37"/>
    </row>
    <row r="304" spans="1:15" ht="12.75" hidden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37"/>
    </row>
    <row r="305" spans="1:15" ht="12.75" hidden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37"/>
    </row>
    <row r="306" spans="1:15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37"/>
    </row>
    <row r="307" spans="1:15" ht="14.25" hidden="1">
      <c r="A307" s="12" t="s">
        <v>192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37"/>
    </row>
    <row r="308" spans="1:15" ht="12.75" customHeight="1" hidden="1">
      <c r="A308" s="16"/>
      <c r="B308" s="11">
        <v>1</v>
      </c>
      <c r="C308" s="11"/>
      <c r="D308" s="11"/>
      <c r="E308" s="11"/>
      <c r="F308" s="537" t="s">
        <v>198</v>
      </c>
      <c r="G308" s="537"/>
      <c r="H308" s="537"/>
      <c r="I308" s="537"/>
      <c r="J308" s="115"/>
      <c r="K308" s="115"/>
      <c r="L308" s="115"/>
      <c r="M308" s="115"/>
      <c r="N308" s="115"/>
      <c r="O308" s="14"/>
    </row>
    <row r="309" spans="1:15" ht="12.75" hidden="1">
      <c r="A309" s="16"/>
      <c r="B309" s="11"/>
      <c r="C309" s="11">
        <v>1</v>
      </c>
      <c r="D309" s="11"/>
      <c r="E309" s="11"/>
      <c r="F309" s="11"/>
      <c r="G309" s="11" t="s">
        <v>137</v>
      </c>
      <c r="H309" s="11"/>
      <c r="I309" s="11"/>
      <c r="J309" s="115"/>
      <c r="K309" s="115"/>
      <c r="L309" s="115"/>
      <c r="M309" s="115"/>
      <c r="N309" s="115"/>
      <c r="O309" s="14"/>
    </row>
    <row r="310" spans="1:15" ht="12.75" customHeight="1" hidden="1">
      <c r="A310" s="16"/>
      <c r="B310" s="16"/>
      <c r="C310" s="16"/>
      <c r="D310" s="16">
        <v>2</v>
      </c>
      <c r="E310" s="16"/>
      <c r="F310" s="16"/>
      <c r="G310" s="16"/>
      <c r="H310" s="564" t="s">
        <v>22</v>
      </c>
      <c r="I310" s="564"/>
      <c r="J310" s="62"/>
      <c r="K310" s="62"/>
      <c r="L310" s="62"/>
      <c r="M310" s="62"/>
      <c r="N310" s="62"/>
      <c r="O310" s="2"/>
    </row>
    <row r="311" spans="1:15" ht="12.75" hidden="1">
      <c r="A311" s="16"/>
      <c r="B311" s="16"/>
      <c r="C311" s="16"/>
      <c r="D311" s="16">
        <v>3</v>
      </c>
      <c r="E311" s="16"/>
      <c r="F311" s="16"/>
      <c r="G311" s="16"/>
      <c r="H311" s="16" t="s">
        <v>23</v>
      </c>
      <c r="I311" s="16"/>
      <c r="J311" s="62"/>
      <c r="K311" s="62"/>
      <c r="L311" s="62"/>
      <c r="M311" s="62"/>
      <c r="N311" s="62"/>
      <c r="O311" s="2"/>
    </row>
    <row r="312" spans="1:15" ht="12.75" hidden="1">
      <c r="A312" s="16"/>
      <c r="B312" s="16"/>
      <c r="C312" s="197">
        <v>5</v>
      </c>
      <c r="D312" s="197"/>
      <c r="E312" s="197"/>
      <c r="F312" s="197"/>
      <c r="G312" s="197" t="s">
        <v>168</v>
      </c>
      <c r="H312" s="197"/>
      <c r="I312" s="197"/>
      <c r="J312" s="62"/>
      <c r="K312" s="62"/>
      <c r="L312" s="62"/>
      <c r="M312" s="62"/>
      <c r="N312" s="62"/>
      <c r="O312" s="2"/>
    </row>
    <row r="313" spans="1:15" ht="12.75" hidden="1">
      <c r="A313" s="16"/>
      <c r="B313" s="16"/>
      <c r="C313" s="16"/>
      <c r="D313" s="16">
        <v>1</v>
      </c>
      <c r="E313" s="16"/>
      <c r="F313" s="16"/>
      <c r="G313" s="16"/>
      <c r="H313" s="16" t="s">
        <v>169</v>
      </c>
      <c r="I313" s="16"/>
      <c r="J313" s="62"/>
      <c r="K313" s="62"/>
      <c r="L313" s="62"/>
      <c r="M313" s="62"/>
      <c r="N313" s="62"/>
      <c r="O313" s="2"/>
    </row>
    <row r="314" spans="1:15" ht="12.75" hidden="1">
      <c r="A314" s="16"/>
      <c r="B314" s="16"/>
      <c r="C314" s="16"/>
      <c r="D314" s="16"/>
      <c r="E314" s="16"/>
      <c r="F314" s="16"/>
      <c r="G314" s="16"/>
      <c r="H314" s="16" t="s">
        <v>15</v>
      </c>
      <c r="I314" s="16" t="s">
        <v>170</v>
      </c>
      <c r="J314" s="62"/>
      <c r="K314" s="62"/>
      <c r="L314" s="62"/>
      <c r="M314" s="62"/>
      <c r="N314" s="62"/>
      <c r="O314" s="2"/>
    </row>
    <row r="315" spans="1:15" ht="12.75" hidden="1">
      <c r="A315" s="16"/>
      <c r="B315" s="16"/>
      <c r="C315" s="197">
        <v>6</v>
      </c>
      <c r="D315" s="197"/>
      <c r="E315" s="197"/>
      <c r="F315" s="197"/>
      <c r="G315" s="197" t="s">
        <v>140</v>
      </c>
      <c r="H315" s="197"/>
      <c r="I315" s="197"/>
      <c r="J315" s="62"/>
      <c r="K315" s="62"/>
      <c r="L315" s="62"/>
      <c r="M315" s="62"/>
      <c r="N315" s="62"/>
      <c r="O315" s="2"/>
    </row>
    <row r="316" spans="1:15" ht="12.75" hidden="1">
      <c r="A316" s="16"/>
      <c r="B316" s="16"/>
      <c r="C316" s="16"/>
      <c r="D316" s="16">
        <v>6</v>
      </c>
      <c r="E316" s="16"/>
      <c r="F316" s="16"/>
      <c r="G316" s="16"/>
      <c r="H316" s="16" t="s">
        <v>180</v>
      </c>
      <c r="I316" s="16"/>
      <c r="J316" s="62"/>
      <c r="K316" s="62"/>
      <c r="L316" s="62"/>
      <c r="M316" s="62"/>
      <c r="N316" s="62"/>
      <c r="O316" s="2"/>
    </row>
    <row r="317" spans="1:15" ht="12.75" hidden="1">
      <c r="A317" s="16"/>
      <c r="B317" s="16"/>
      <c r="C317" s="16"/>
      <c r="D317" s="16"/>
      <c r="E317" s="16"/>
      <c r="F317" s="16"/>
      <c r="G317" s="16"/>
      <c r="H317" s="16"/>
      <c r="I317" s="16"/>
      <c r="J317" s="62"/>
      <c r="K317" s="62"/>
      <c r="L317" s="62"/>
      <c r="M317" s="62"/>
      <c r="N317" s="62"/>
      <c r="O317" s="2"/>
    </row>
    <row r="318" spans="1:15" ht="25.5" hidden="1">
      <c r="A318" s="16"/>
      <c r="B318" s="16"/>
      <c r="C318" s="16"/>
      <c r="D318" s="16"/>
      <c r="E318" s="16"/>
      <c r="F318" s="16"/>
      <c r="G318" s="16"/>
      <c r="H318" s="16" t="s">
        <v>15</v>
      </c>
      <c r="I318" s="23" t="s">
        <v>179</v>
      </c>
      <c r="J318" s="62"/>
      <c r="K318" s="62"/>
      <c r="L318" s="62"/>
      <c r="M318" s="62"/>
      <c r="N318" s="62"/>
      <c r="O318" s="2"/>
    </row>
    <row r="319" spans="1:15" ht="12.75" hidden="1">
      <c r="A319" s="16"/>
      <c r="B319" s="16"/>
      <c r="C319" s="11">
        <v>9</v>
      </c>
      <c r="D319" s="11"/>
      <c r="E319" s="11"/>
      <c r="F319" s="11"/>
      <c r="G319" s="11" t="s">
        <v>134</v>
      </c>
      <c r="H319" s="11"/>
      <c r="I319" s="11"/>
      <c r="J319" s="115"/>
      <c r="K319" s="115"/>
      <c r="L319" s="115"/>
      <c r="M319" s="115"/>
      <c r="N319" s="115"/>
      <c r="O319" s="14"/>
    </row>
    <row r="320" spans="1:15" ht="12.75" hidden="1">
      <c r="A320" s="16"/>
      <c r="B320" s="16"/>
      <c r="C320" s="16"/>
      <c r="D320" s="16"/>
      <c r="E320" s="16"/>
      <c r="F320" s="16"/>
      <c r="G320" s="16"/>
      <c r="H320" s="16" t="s">
        <v>15</v>
      </c>
      <c r="I320" s="16" t="s">
        <v>16</v>
      </c>
      <c r="J320" s="62"/>
      <c r="K320" s="62"/>
      <c r="L320" s="62"/>
      <c r="M320" s="62"/>
      <c r="N320" s="62"/>
      <c r="O320" s="2"/>
    </row>
    <row r="321" spans="1:15" ht="12.75" hidden="1">
      <c r="A321" s="16"/>
      <c r="B321" s="16"/>
      <c r="C321" s="16"/>
      <c r="D321" s="16"/>
      <c r="E321" s="16"/>
      <c r="F321" s="16"/>
      <c r="G321" s="16"/>
      <c r="H321" s="16" t="s">
        <v>17</v>
      </c>
      <c r="I321" s="16" t="s">
        <v>24</v>
      </c>
      <c r="J321" s="62"/>
      <c r="K321" s="62"/>
      <c r="L321" s="62"/>
      <c r="M321" s="62"/>
      <c r="N321" s="62"/>
      <c r="O321" s="2"/>
    </row>
    <row r="322" spans="1:15" ht="12.75" hidden="1">
      <c r="A322" s="16"/>
      <c r="B322" s="16"/>
      <c r="C322" s="11"/>
      <c r="D322" s="11"/>
      <c r="E322" s="11"/>
      <c r="F322" s="11" t="s">
        <v>19</v>
      </c>
      <c r="G322" s="11"/>
      <c r="H322" s="11"/>
      <c r="I322" s="11"/>
      <c r="J322" s="115"/>
      <c r="K322" s="115"/>
      <c r="L322" s="115"/>
      <c r="M322" s="115"/>
      <c r="N322" s="115"/>
      <c r="O322" s="14"/>
    </row>
    <row r="323" spans="1:15" ht="12.75" hidden="1">
      <c r="A323" s="16"/>
      <c r="B323" s="16"/>
      <c r="C323" s="11"/>
      <c r="D323" s="11"/>
      <c r="E323" s="11"/>
      <c r="F323" s="11"/>
      <c r="G323" s="11"/>
      <c r="H323" s="11"/>
      <c r="I323" s="11"/>
      <c r="J323" s="115"/>
      <c r="K323" s="115"/>
      <c r="L323" s="115"/>
      <c r="M323" s="115"/>
      <c r="N323" s="115"/>
      <c r="O323" s="14"/>
    </row>
    <row r="324" spans="1:15" ht="12.75" hidden="1">
      <c r="A324" s="16"/>
      <c r="B324" s="16"/>
      <c r="C324" s="11"/>
      <c r="D324" s="11"/>
      <c r="E324" s="11"/>
      <c r="F324" s="11"/>
      <c r="G324" s="11"/>
      <c r="H324" s="11"/>
      <c r="I324" s="11"/>
      <c r="J324" s="115"/>
      <c r="K324" s="115"/>
      <c r="L324" s="115"/>
      <c r="M324" s="115"/>
      <c r="N324" s="115"/>
      <c r="O324" s="14"/>
    </row>
    <row r="325" spans="1:15" ht="14.25">
      <c r="A325" s="534" t="s">
        <v>210</v>
      </c>
      <c r="B325" s="535"/>
      <c r="C325" s="535"/>
      <c r="D325" s="535"/>
      <c r="E325" s="535"/>
      <c r="F325" s="535"/>
      <c r="G325" s="535"/>
      <c r="H325" s="535"/>
      <c r="I325" s="558"/>
      <c r="J325" s="115"/>
      <c r="K325" s="115"/>
      <c r="L325" s="115"/>
      <c r="M325" s="115"/>
      <c r="N325" s="115"/>
      <c r="O325" s="14"/>
    </row>
    <row r="326" spans="1:15" ht="15">
      <c r="A326" s="316"/>
      <c r="B326" s="401">
        <v>1</v>
      </c>
      <c r="C326" s="317"/>
      <c r="D326" s="317"/>
      <c r="E326" s="317"/>
      <c r="F326" s="560" t="s">
        <v>29</v>
      </c>
      <c r="G326" s="560"/>
      <c r="H326" s="560"/>
      <c r="I326" s="561"/>
      <c r="J326" s="115"/>
      <c r="K326" s="115">
        <v>88728</v>
      </c>
      <c r="L326" s="115">
        <v>88728</v>
      </c>
      <c r="M326" s="115">
        <v>88728</v>
      </c>
      <c r="N326" s="115">
        <v>88728</v>
      </c>
      <c r="O326" s="14"/>
    </row>
    <row r="327" spans="1:15" ht="14.25">
      <c r="A327" s="316"/>
      <c r="B327" s="317"/>
      <c r="C327" s="373">
        <v>6</v>
      </c>
      <c r="D327" s="317"/>
      <c r="E327" s="317"/>
      <c r="F327" s="317"/>
      <c r="H327" s="373" t="s">
        <v>296</v>
      </c>
      <c r="I327" s="125"/>
      <c r="J327" s="115">
        <v>0</v>
      </c>
      <c r="K327" s="191">
        <v>88728</v>
      </c>
      <c r="L327" s="191">
        <v>88728</v>
      </c>
      <c r="M327" s="191">
        <v>88728</v>
      </c>
      <c r="N327" s="191">
        <v>88728</v>
      </c>
      <c r="O327" s="464"/>
    </row>
    <row r="328" spans="1:15" ht="14.25" hidden="1">
      <c r="A328" s="316"/>
      <c r="B328" s="317"/>
      <c r="C328" s="317"/>
      <c r="D328" s="317"/>
      <c r="E328" s="317"/>
      <c r="F328" s="317"/>
      <c r="G328" s="317"/>
      <c r="H328" s="317"/>
      <c r="I328" s="125"/>
      <c r="J328" s="115"/>
      <c r="K328" s="115"/>
      <c r="L328" s="115"/>
      <c r="M328" s="115"/>
      <c r="N328" s="115"/>
      <c r="O328" s="14"/>
    </row>
    <row r="329" spans="1:15" ht="15" hidden="1">
      <c r="A329" s="316"/>
      <c r="B329" s="123">
        <v>2</v>
      </c>
      <c r="C329" s="16"/>
      <c r="D329" s="16"/>
      <c r="E329" s="16"/>
      <c r="F329" s="560" t="s">
        <v>257</v>
      </c>
      <c r="G329" s="560"/>
      <c r="H329" s="560"/>
      <c r="I329" s="561"/>
      <c r="J329" s="234"/>
      <c r="K329" s="234"/>
      <c r="L329" s="234"/>
      <c r="M329" s="234"/>
      <c r="N329" s="234"/>
      <c r="O329" s="463"/>
    </row>
    <row r="330" spans="1:15" ht="14.25" hidden="1">
      <c r="A330" s="316"/>
      <c r="B330" s="317"/>
      <c r="C330" s="373">
        <v>4</v>
      </c>
      <c r="D330" s="317"/>
      <c r="E330" s="317"/>
      <c r="F330" s="317"/>
      <c r="G330" s="560" t="s">
        <v>254</v>
      </c>
      <c r="H330" s="560"/>
      <c r="I330" s="561"/>
      <c r="J330" s="115">
        <f>J331</f>
        <v>0</v>
      </c>
      <c r="K330" s="115">
        <f>K331</f>
        <v>0</v>
      </c>
      <c r="L330" s="115">
        <f>L331</f>
        <v>0</v>
      </c>
      <c r="M330" s="115">
        <f>M331</f>
        <v>0</v>
      </c>
      <c r="N330" s="115">
        <f>N331</f>
        <v>0</v>
      </c>
      <c r="O330" s="14"/>
    </row>
    <row r="331" spans="1:15" ht="14.25" hidden="1">
      <c r="A331" s="316"/>
      <c r="B331" s="317"/>
      <c r="C331" s="317"/>
      <c r="D331" s="317"/>
      <c r="E331" s="317">
        <v>1</v>
      </c>
      <c r="F331" s="317"/>
      <c r="G331" s="317"/>
      <c r="H331" s="554" t="s">
        <v>258</v>
      </c>
      <c r="I331" s="558"/>
      <c r="J331" s="191"/>
      <c r="K331" s="191"/>
      <c r="L331" s="191"/>
      <c r="M331" s="191"/>
      <c r="N331" s="191"/>
      <c r="O331" s="464"/>
    </row>
    <row r="332" spans="1:15" ht="14.25" hidden="1">
      <c r="A332" s="316"/>
      <c r="B332" s="317"/>
      <c r="C332" s="317"/>
      <c r="D332" s="317"/>
      <c r="E332" s="317">
        <v>3</v>
      </c>
      <c r="F332" s="317"/>
      <c r="G332" s="317"/>
      <c r="H332" s="373" t="s">
        <v>296</v>
      </c>
      <c r="I332" s="125"/>
      <c r="J332" s="191"/>
      <c r="K332" s="191"/>
      <c r="L332" s="191"/>
      <c r="M332" s="191"/>
      <c r="N332" s="191"/>
      <c r="O332" s="464"/>
    </row>
    <row r="333" spans="1:15" ht="14.25">
      <c r="A333" s="316"/>
      <c r="B333" s="317"/>
      <c r="C333" s="317"/>
      <c r="D333" s="317"/>
      <c r="E333" s="317"/>
      <c r="F333" s="11" t="s">
        <v>19</v>
      </c>
      <c r="G333" s="317"/>
      <c r="H333" s="317"/>
      <c r="I333" s="125"/>
      <c r="J333" s="115">
        <f>J331</f>
        <v>0</v>
      </c>
      <c r="K333" s="115">
        <f>K327</f>
        <v>88728</v>
      </c>
      <c r="L333" s="115">
        <f>L327</f>
        <v>88728</v>
      </c>
      <c r="M333" s="115">
        <f>M327</f>
        <v>88728</v>
      </c>
      <c r="N333" s="115">
        <f>N327</f>
        <v>88728</v>
      </c>
      <c r="O333" s="14"/>
    </row>
    <row r="334" spans="1:15" ht="14.25">
      <c r="A334" s="316"/>
      <c r="B334" s="317"/>
      <c r="C334" s="317"/>
      <c r="D334" s="317"/>
      <c r="E334" s="317"/>
      <c r="F334" s="317"/>
      <c r="G334" s="317"/>
      <c r="H334" s="317"/>
      <c r="I334" s="125"/>
      <c r="J334" s="115"/>
      <c r="K334" s="115"/>
      <c r="L334" s="115"/>
      <c r="M334" s="115"/>
      <c r="N334" s="115"/>
      <c r="O334" s="14"/>
    </row>
    <row r="335" spans="1:15" ht="12.75" hidden="1">
      <c r="A335" s="16"/>
      <c r="B335" s="197"/>
      <c r="C335" s="16"/>
      <c r="D335" s="16"/>
      <c r="E335" s="16"/>
      <c r="F335" s="197"/>
      <c r="G335" s="16"/>
      <c r="H335" s="16"/>
      <c r="I335" s="16"/>
      <c r="J335" s="16"/>
      <c r="K335" s="16"/>
      <c r="L335" s="16"/>
      <c r="M335" s="16"/>
      <c r="N335" s="16"/>
      <c r="O335" s="37"/>
    </row>
    <row r="336" spans="1:15" ht="12.75" hidden="1">
      <c r="A336" s="16"/>
      <c r="B336" s="197"/>
      <c r="C336" s="16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38"/>
    </row>
    <row r="337" spans="1:15" ht="12.75" hidden="1">
      <c r="A337" s="16"/>
      <c r="B337" s="16"/>
      <c r="C337" s="16"/>
      <c r="D337" s="16"/>
      <c r="E337" s="16"/>
      <c r="F337" s="16"/>
      <c r="G337" s="16"/>
      <c r="H337" s="320"/>
      <c r="I337" s="16"/>
      <c r="J337" s="191"/>
      <c r="K337" s="191"/>
      <c r="L337" s="191"/>
      <c r="M337" s="191"/>
      <c r="N337" s="191"/>
      <c r="O337" s="464"/>
    </row>
    <row r="338" spans="1:15" ht="12.75" hidden="1">
      <c r="A338" s="16"/>
      <c r="B338" s="16"/>
      <c r="C338" s="16"/>
      <c r="D338" s="16"/>
      <c r="E338" s="16"/>
      <c r="F338" s="16"/>
      <c r="G338" s="16"/>
      <c r="H338" s="124" t="s">
        <v>15</v>
      </c>
      <c r="I338" s="16" t="s">
        <v>144</v>
      </c>
      <c r="J338" s="62"/>
      <c r="K338" s="62"/>
      <c r="L338" s="62"/>
      <c r="M338" s="62"/>
      <c r="N338" s="62"/>
      <c r="O338" s="2"/>
    </row>
    <row r="339" spans="1:15" ht="25.5" hidden="1">
      <c r="A339" s="16"/>
      <c r="B339" s="16"/>
      <c r="C339" s="16"/>
      <c r="D339" s="16"/>
      <c r="E339" s="16"/>
      <c r="F339" s="16"/>
      <c r="G339" s="16"/>
      <c r="H339" s="124"/>
      <c r="I339" s="23" t="s">
        <v>145</v>
      </c>
      <c r="J339" s="62"/>
      <c r="K339" s="62"/>
      <c r="L339" s="62"/>
      <c r="M339" s="62"/>
      <c r="N339" s="62"/>
      <c r="O339" s="2"/>
    </row>
    <row r="340" spans="1:15" ht="25.5" hidden="1">
      <c r="A340" s="16"/>
      <c r="B340" s="16"/>
      <c r="C340" s="16"/>
      <c r="D340" s="16"/>
      <c r="E340" s="16"/>
      <c r="F340" s="16"/>
      <c r="G340" s="16"/>
      <c r="H340" s="124"/>
      <c r="I340" s="23" t="s">
        <v>146</v>
      </c>
      <c r="J340" s="62"/>
      <c r="K340" s="62"/>
      <c r="L340" s="62"/>
      <c r="M340" s="62"/>
      <c r="N340" s="62"/>
      <c r="O340" s="2"/>
    </row>
    <row r="341" spans="1:15" ht="12.75" hidden="1">
      <c r="A341" s="16"/>
      <c r="B341" s="16"/>
      <c r="C341" s="16"/>
      <c r="D341" s="16"/>
      <c r="E341" s="16"/>
      <c r="F341" s="16"/>
      <c r="G341" s="16"/>
      <c r="H341" s="124"/>
      <c r="I341" s="23" t="s">
        <v>183</v>
      </c>
      <c r="J341" s="62"/>
      <c r="K341" s="62"/>
      <c r="L341" s="62"/>
      <c r="M341" s="62"/>
      <c r="N341" s="62"/>
      <c r="O341" s="2"/>
    </row>
    <row r="342" spans="1:15" ht="12.75" hidden="1">
      <c r="A342" s="16"/>
      <c r="B342" s="16"/>
      <c r="C342" s="16"/>
      <c r="D342" s="16">
        <v>2</v>
      </c>
      <c r="E342" s="16"/>
      <c r="F342" s="16"/>
      <c r="G342" s="16"/>
      <c r="H342" s="212" t="s">
        <v>149</v>
      </c>
      <c r="I342" s="16"/>
      <c r="J342" s="191"/>
      <c r="K342" s="191"/>
      <c r="L342" s="191"/>
      <c r="M342" s="191"/>
      <c r="N342" s="191"/>
      <c r="O342" s="464"/>
    </row>
    <row r="343" spans="1:15" ht="12.75" hidden="1">
      <c r="A343" s="16"/>
      <c r="B343" s="16"/>
      <c r="C343" s="16"/>
      <c r="D343" s="16"/>
      <c r="E343" s="16"/>
      <c r="F343" s="16"/>
      <c r="G343" s="16"/>
      <c r="H343" s="124" t="s">
        <v>15</v>
      </c>
      <c r="I343" s="213" t="s">
        <v>147</v>
      </c>
      <c r="J343" s="217"/>
      <c r="K343" s="217"/>
      <c r="L343" s="217"/>
      <c r="M343" s="217"/>
      <c r="N343" s="217"/>
      <c r="O343" s="462"/>
    </row>
    <row r="344" spans="1:15" ht="12.75" hidden="1">
      <c r="A344" s="16"/>
      <c r="B344" s="16"/>
      <c r="C344" s="16"/>
      <c r="D344" s="16"/>
      <c r="E344" s="16"/>
      <c r="F344" s="11"/>
      <c r="G344" s="16"/>
      <c r="H344" s="16"/>
      <c r="I344" s="16"/>
      <c r="J344" s="198"/>
      <c r="K344" s="198"/>
      <c r="L344" s="198"/>
      <c r="M344" s="198"/>
      <c r="N344" s="198"/>
      <c r="O344" s="466"/>
    </row>
    <row r="345" spans="1:15" ht="12.75" hidden="1">
      <c r="A345" s="16"/>
      <c r="B345" s="16"/>
      <c r="C345" s="16"/>
      <c r="D345" s="16"/>
      <c r="E345" s="16"/>
      <c r="F345" s="11"/>
      <c r="G345" s="16"/>
      <c r="H345" s="16"/>
      <c r="I345" s="16"/>
      <c r="J345" s="62"/>
      <c r="K345" s="62"/>
      <c r="L345" s="62"/>
      <c r="M345" s="62"/>
      <c r="N345" s="62"/>
      <c r="O345" s="2"/>
    </row>
    <row r="346" spans="1:15" ht="12.75" hidden="1">
      <c r="A346" s="16"/>
      <c r="B346" s="16"/>
      <c r="C346" s="16"/>
      <c r="D346" s="16"/>
      <c r="E346" s="16"/>
      <c r="F346" s="11"/>
      <c r="G346" s="16"/>
      <c r="H346" s="16"/>
      <c r="I346" s="16"/>
      <c r="J346" s="62"/>
      <c r="K346" s="62"/>
      <c r="L346" s="62"/>
      <c r="M346" s="62"/>
      <c r="N346" s="62"/>
      <c r="O346" s="2"/>
    </row>
    <row r="347" spans="1:15" ht="12.75" hidden="1">
      <c r="A347" s="16"/>
      <c r="B347" s="16"/>
      <c r="C347" s="16"/>
      <c r="D347" s="16"/>
      <c r="E347" s="16"/>
      <c r="F347" s="11"/>
      <c r="G347" s="16"/>
      <c r="H347" s="16"/>
      <c r="I347" s="16"/>
      <c r="J347" s="62"/>
      <c r="K347" s="62"/>
      <c r="L347" s="62"/>
      <c r="M347" s="62"/>
      <c r="N347" s="62"/>
      <c r="O347" s="2"/>
    </row>
    <row r="348" spans="1:15" ht="12.75" hidden="1">
      <c r="A348" s="16"/>
      <c r="B348" s="16"/>
      <c r="C348" s="16"/>
      <c r="D348" s="16"/>
      <c r="E348" s="16"/>
      <c r="F348" s="16"/>
      <c r="G348" s="16"/>
      <c r="H348" s="16"/>
      <c r="I348" s="16"/>
      <c r="J348" s="62"/>
      <c r="K348" s="62"/>
      <c r="L348" s="62"/>
      <c r="M348" s="62"/>
      <c r="N348" s="62"/>
      <c r="O348" s="2"/>
    </row>
    <row r="349" spans="1:15" ht="14.25">
      <c r="A349" s="11">
        <v>1</v>
      </c>
      <c r="B349" s="11"/>
      <c r="C349" s="11"/>
      <c r="D349" s="11"/>
      <c r="E349" s="12" t="s">
        <v>131</v>
      </c>
      <c r="F349" s="11"/>
      <c r="G349" s="11"/>
      <c r="H349" s="11"/>
      <c r="I349" s="11"/>
      <c r="J349" s="115">
        <f>J333+J286</f>
        <v>300609</v>
      </c>
      <c r="K349" s="115">
        <f>K333+K286</f>
        <v>482126</v>
      </c>
      <c r="L349" s="115">
        <f>L333+L286</f>
        <v>503997</v>
      </c>
      <c r="M349" s="115">
        <f>M333+M286</f>
        <v>504227</v>
      </c>
      <c r="N349" s="115">
        <f>N333+N286</f>
        <v>548053</v>
      </c>
      <c r="O349" s="14"/>
    </row>
    <row r="350" spans="1:15" ht="13.5">
      <c r="A350" s="11"/>
      <c r="B350" s="123" t="s">
        <v>211</v>
      </c>
      <c r="C350" s="16"/>
      <c r="D350" s="16"/>
      <c r="E350" s="16"/>
      <c r="F350" s="560" t="s">
        <v>29</v>
      </c>
      <c r="G350" s="560"/>
      <c r="H350" s="560"/>
      <c r="I350" s="561"/>
      <c r="J350" s="234">
        <f>J351+J361+J367</f>
        <v>300359</v>
      </c>
      <c r="K350" s="234">
        <f>K351+K361+K367+K375</f>
        <v>304218</v>
      </c>
      <c r="L350" s="234">
        <f>L351+L361+L367+L375</f>
        <v>304458</v>
      </c>
      <c r="M350" s="234">
        <f>M351+M361+M367+M375</f>
        <v>304282</v>
      </c>
      <c r="N350" s="234">
        <f>N351+N361+N367+N375</f>
        <v>310364</v>
      </c>
      <c r="O350" s="463"/>
    </row>
    <row r="351" spans="1:15" s="15" customFormat="1" ht="12.75" customHeight="1">
      <c r="A351" s="16"/>
      <c r="B351" s="16"/>
      <c r="C351" s="11">
        <v>1</v>
      </c>
      <c r="D351" s="11"/>
      <c r="E351" s="11"/>
      <c r="F351" s="11"/>
      <c r="G351" s="560" t="s">
        <v>240</v>
      </c>
      <c r="H351" s="560"/>
      <c r="I351" s="532"/>
      <c r="J351" s="198">
        <f>J352+J359</f>
        <v>241637</v>
      </c>
      <c r="K351" s="198">
        <f>K352+K359</f>
        <v>244651</v>
      </c>
      <c r="L351" s="198">
        <f>L352+L359</f>
        <v>244891</v>
      </c>
      <c r="M351" s="198">
        <f>M352+M359</f>
        <v>244715</v>
      </c>
      <c r="N351" s="198">
        <f>N352+N359</f>
        <v>248190</v>
      </c>
      <c r="O351" s="466"/>
    </row>
    <row r="352" spans="1:15" ht="12.75" customHeight="1">
      <c r="A352" s="16"/>
      <c r="B352" s="16"/>
      <c r="C352" s="16"/>
      <c r="D352" s="213">
        <v>1</v>
      </c>
      <c r="E352" s="213"/>
      <c r="F352" s="213"/>
      <c r="G352" s="213"/>
      <c r="H352" s="580" t="s">
        <v>241</v>
      </c>
      <c r="I352" s="580"/>
      <c r="J352" s="217">
        <f>J353+J354+J355+J356+J357</f>
        <v>191532</v>
      </c>
      <c r="K352" s="217">
        <f>K353+K354+K355+K356+K357</f>
        <v>194416</v>
      </c>
      <c r="L352" s="217">
        <f>L353+L354+L355+L356+L357</f>
        <v>194656</v>
      </c>
      <c r="M352" s="217">
        <f>M353+M354+M355+M356+M357</f>
        <v>194480</v>
      </c>
      <c r="N352" s="217">
        <f>N353+N354+N355+N356+N357</f>
        <v>194791</v>
      </c>
      <c r="O352" s="462"/>
    </row>
    <row r="353" spans="1:15" ht="12.75">
      <c r="A353" s="16"/>
      <c r="B353" s="16"/>
      <c r="C353" s="16"/>
      <c r="D353" s="16"/>
      <c r="E353" s="16">
        <v>1</v>
      </c>
      <c r="F353" s="16"/>
      <c r="G353" s="16"/>
      <c r="H353" s="16"/>
      <c r="I353" s="387" t="s">
        <v>293</v>
      </c>
      <c r="J353" s="62">
        <f aca="true" t="shared" si="5" ref="J353:K356">J253</f>
        <v>101095</v>
      </c>
      <c r="K353" s="62">
        <f t="shared" si="5"/>
        <v>101095</v>
      </c>
      <c r="L353" s="62">
        <f aca="true" t="shared" si="6" ref="L353:M357">L253</f>
        <v>101095</v>
      </c>
      <c r="M353" s="62">
        <f t="shared" si="6"/>
        <v>101095</v>
      </c>
      <c r="N353" s="62">
        <f>N253</f>
        <v>101305</v>
      </c>
      <c r="O353" s="2"/>
    </row>
    <row r="354" spans="1:15" ht="25.5">
      <c r="A354" s="16"/>
      <c r="B354" s="16"/>
      <c r="C354" s="16"/>
      <c r="D354" s="16"/>
      <c r="E354" s="16">
        <v>2</v>
      </c>
      <c r="F354" s="16"/>
      <c r="G354" s="16"/>
      <c r="H354" s="16"/>
      <c r="I354" s="387" t="s">
        <v>242</v>
      </c>
      <c r="J354" s="62">
        <f t="shared" si="5"/>
        <v>46036</v>
      </c>
      <c r="K354" s="62">
        <f t="shared" si="5"/>
        <v>46036</v>
      </c>
      <c r="L354" s="62">
        <f t="shared" si="6"/>
        <v>46036</v>
      </c>
      <c r="M354" s="62">
        <f t="shared" si="6"/>
        <v>44900</v>
      </c>
      <c r="N354" s="62">
        <f>N254</f>
        <v>44263</v>
      </c>
      <c r="O354" s="2"/>
    </row>
    <row r="355" spans="1:15" ht="25.5">
      <c r="A355" s="16"/>
      <c r="B355" s="16"/>
      <c r="C355" s="16"/>
      <c r="D355" s="16"/>
      <c r="E355" s="16">
        <v>3</v>
      </c>
      <c r="F355" s="16"/>
      <c r="G355" s="16"/>
      <c r="H355" s="16"/>
      <c r="I355" s="387" t="s">
        <v>243</v>
      </c>
      <c r="J355" s="62">
        <f t="shared" si="5"/>
        <v>41171</v>
      </c>
      <c r="K355" s="62">
        <f t="shared" si="5"/>
        <v>41171</v>
      </c>
      <c r="L355" s="62">
        <f t="shared" si="6"/>
        <v>41430</v>
      </c>
      <c r="M355" s="62">
        <f t="shared" si="6"/>
        <v>41430</v>
      </c>
      <c r="N355" s="62">
        <v>41416</v>
      </c>
      <c r="O355" s="2"/>
    </row>
    <row r="356" spans="1:15" ht="12.75">
      <c r="A356" s="16"/>
      <c r="B356" s="16"/>
      <c r="C356" s="212"/>
      <c r="D356" s="16"/>
      <c r="E356" s="16">
        <v>4</v>
      </c>
      <c r="F356" s="16"/>
      <c r="G356" s="212"/>
      <c r="H356" s="212"/>
      <c r="I356" s="387" t="s">
        <v>244</v>
      </c>
      <c r="J356" s="191">
        <f t="shared" si="5"/>
        <v>3230</v>
      </c>
      <c r="K356" s="191">
        <f t="shared" si="5"/>
        <v>3230</v>
      </c>
      <c r="L356" s="191">
        <f t="shared" si="6"/>
        <v>3403</v>
      </c>
      <c r="M356" s="191">
        <f t="shared" si="6"/>
        <v>3403</v>
      </c>
      <c r="N356" s="191">
        <f>N256</f>
        <v>3403</v>
      </c>
      <c r="O356" s="464"/>
    </row>
    <row r="357" spans="1:15" ht="25.5">
      <c r="A357" s="16"/>
      <c r="B357" s="16"/>
      <c r="C357" s="212"/>
      <c r="D357" s="16"/>
      <c r="E357" s="16">
        <v>5</v>
      </c>
      <c r="F357" s="16"/>
      <c r="G357" s="212"/>
      <c r="H357" s="212"/>
      <c r="I357" s="400" t="s">
        <v>457</v>
      </c>
      <c r="J357" s="191">
        <f>J257</f>
        <v>0</v>
      </c>
      <c r="K357" s="191">
        <f>K257</f>
        <v>2884</v>
      </c>
      <c r="L357" s="191">
        <f t="shared" si="6"/>
        <v>2692</v>
      </c>
      <c r="M357" s="191">
        <f t="shared" si="6"/>
        <v>3652</v>
      </c>
      <c r="N357" s="191">
        <v>4404</v>
      </c>
      <c r="O357" s="464"/>
    </row>
    <row r="358" spans="1:15" ht="12.75" hidden="1">
      <c r="A358" s="16"/>
      <c r="B358" s="16"/>
      <c r="C358" s="212"/>
      <c r="D358" s="16"/>
      <c r="E358" s="16">
        <v>6</v>
      </c>
      <c r="F358" s="16"/>
      <c r="G358" s="212"/>
      <c r="H358" s="212"/>
      <c r="I358" s="400" t="s">
        <v>292</v>
      </c>
      <c r="J358" s="191">
        <v>0</v>
      </c>
      <c r="K358" s="191">
        <v>0</v>
      </c>
      <c r="L358" s="191">
        <v>0</v>
      </c>
      <c r="M358" s="191">
        <v>0</v>
      </c>
      <c r="N358" s="191">
        <v>0</v>
      </c>
      <c r="O358" s="464"/>
    </row>
    <row r="359" spans="1:15" ht="12.75">
      <c r="A359" s="16"/>
      <c r="B359" s="16"/>
      <c r="C359" s="212"/>
      <c r="D359" s="213">
        <v>2</v>
      </c>
      <c r="E359" s="18"/>
      <c r="F359" s="388"/>
      <c r="G359" s="388"/>
      <c r="H359" s="562" t="s">
        <v>419</v>
      </c>
      <c r="I359" s="563"/>
      <c r="J359" s="217">
        <f>J259</f>
        <v>50105</v>
      </c>
      <c r="K359" s="217">
        <f>K259</f>
        <v>50235</v>
      </c>
      <c r="L359" s="217">
        <f>L259</f>
        <v>50235</v>
      </c>
      <c r="M359" s="217">
        <f>M259</f>
        <v>50235</v>
      </c>
      <c r="N359" s="217">
        <f>N259</f>
        <v>53399</v>
      </c>
      <c r="O359" s="462"/>
    </row>
    <row r="360" spans="1:15" ht="24.75" customHeight="1" hidden="1">
      <c r="A360" s="16"/>
      <c r="B360" s="16"/>
      <c r="C360" s="212"/>
      <c r="D360" s="213">
        <v>3</v>
      </c>
      <c r="E360" s="18"/>
      <c r="F360" s="388"/>
      <c r="G360" s="581" t="s">
        <v>287</v>
      </c>
      <c r="H360" s="582"/>
      <c r="I360" s="583"/>
      <c r="J360" s="217">
        <v>0</v>
      </c>
      <c r="K360" s="217">
        <v>0</v>
      </c>
      <c r="L360" s="217">
        <v>0</v>
      </c>
      <c r="M360" s="217">
        <v>0</v>
      </c>
      <c r="N360" s="217">
        <v>0</v>
      </c>
      <c r="O360" s="462"/>
    </row>
    <row r="361" spans="1:15" ht="13.5">
      <c r="A361" s="11"/>
      <c r="B361" s="11"/>
      <c r="C361" s="197">
        <v>2</v>
      </c>
      <c r="D361" s="11"/>
      <c r="E361" s="11"/>
      <c r="F361" s="11"/>
      <c r="G361" s="560" t="s">
        <v>215</v>
      </c>
      <c r="H361" s="560"/>
      <c r="I361" s="532"/>
      <c r="J361" s="234">
        <f>J362+J363+J364+J365+J366</f>
        <v>43050</v>
      </c>
      <c r="K361" s="234">
        <f>K362+K363+K364+K365+K366</f>
        <v>43050</v>
      </c>
      <c r="L361" s="234">
        <f>L362+L363+L364+L365+L366</f>
        <v>43050</v>
      </c>
      <c r="M361" s="234">
        <f>M362+M363+M364+M365+M366</f>
        <v>43050</v>
      </c>
      <c r="N361" s="234">
        <f>N362+N363+N364+N365+N366</f>
        <v>43050</v>
      </c>
      <c r="O361" s="463"/>
    </row>
    <row r="362" spans="1:15" ht="12.75">
      <c r="A362" s="16"/>
      <c r="B362" s="16"/>
      <c r="C362" s="16"/>
      <c r="D362" s="16"/>
      <c r="E362" s="16"/>
      <c r="F362" s="16"/>
      <c r="G362" s="16"/>
      <c r="H362" s="566" t="s">
        <v>11</v>
      </c>
      <c r="I362" s="561"/>
      <c r="J362" s="62">
        <f aca="true" t="shared" si="7" ref="J362:K366">J262</f>
        <v>6500</v>
      </c>
      <c r="K362" s="62">
        <f t="shared" si="7"/>
        <v>6500</v>
      </c>
      <c r="L362" s="62">
        <f aca="true" t="shared" si="8" ref="L362:M366">L262</f>
        <v>6500</v>
      </c>
      <c r="M362" s="62">
        <f t="shared" si="8"/>
        <v>6500</v>
      </c>
      <c r="N362" s="62">
        <f>N262</f>
        <v>6500</v>
      </c>
      <c r="O362" s="2"/>
    </row>
    <row r="363" spans="1:15" s="15" customFormat="1" ht="12.75">
      <c r="A363" s="16"/>
      <c r="B363" s="16"/>
      <c r="C363" s="16"/>
      <c r="D363" s="16"/>
      <c r="E363" s="16"/>
      <c r="F363" s="16"/>
      <c r="G363" s="16"/>
      <c r="H363" s="566" t="s">
        <v>13</v>
      </c>
      <c r="I363" s="561"/>
      <c r="J363" s="62">
        <f t="shared" si="7"/>
        <v>300</v>
      </c>
      <c r="K363" s="62">
        <f t="shared" si="7"/>
        <v>300</v>
      </c>
      <c r="L363" s="62">
        <f t="shared" si="8"/>
        <v>300</v>
      </c>
      <c r="M363" s="62">
        <f t="shared" si="8"/>
        <v>300</v>
      </c>
      <c r="N363" s="62">
        <f>N263</f>
        <v>300</v>
      </c>
      <c r="O363" s="2"/>
    </row>
    <row r="364" spans="1:15" ht="12.75">
      <c r="A364" s="16"/>
      <c r="B364" s="16"/>
      <c r="C364" s="16"/>
      <c r="D364" s="16"/>
      <c r="E364" s="16"/>
      <c r="F364" s="16"/>
      <c r="G364" s="16"/>
      <c r="H364" s="237" t="s">
        <v>185</v>
      </c>
      <c r="I364" s="16"/>
      <c r="J364" s="62">
        <f t="shared" si="7"/>
        <v>11000</v>
      </c>
      <c r="K364" s="62">
        <f t="shared" si="7"/>
        <v>11000</v>
      </c>
      <c r="L364" s="62">
        <f t="shared" si="8"/>
        <v>11000</v>
      </c>
      <c r="M364" s="62">
        <f t="shared" si="8"/>
        <v>11000</v>
      </c>
      <c r="N364" s="62">
        <f>N264</f>
        <v>11000</v>
      </c>
      <c r="O364" s="2"/>
    </row>
    <row r="365" spans="1:15" ht="12.75" customHeight="1">
      <c r="A365" s="16"/>
      <c r="B365" s="16"/>
      <c r="C365" s="16"/>
      <c r="D365" s="16"/>
      <c r="E365" s="212"/>
      <c r="F365" s="16"/>
      <c r="G365" s="16"/>
      <c r="H365" s="566" t="s">
        <v>12</v>
      </c>
      <c r="I365" s="561"/>
      <c r="J365" s="62">
        <f t="shared" si="7"/>
        <v>25000</v>
      </c>
      <c r="K365" s="62">
        <f t="shared" si="7"/>
        <v>25000</v>
      </c>
      <c r="L365" s="62">
        <f t="shared" si="8"/>
        <v>25000</v>
      </c>
      <c r="M365" s="62">
        <f t="shared" si="8"/>
        <v>25000</v>
      </c>
      <c r="N365" s="62">
        <f>N265</f>
        <v>25000</v>
      </c>
      <c r="O365" s="2"/>
    </row>
    <row r="366" spans="1:15" ht="12.75">
      <c r="A366" s="16"/>
      <c r="B366" s="16"/>
      <c r="C366" s="16"/>
      <c r="D366" s="16"/>
      <c r="E366" s="212"/>
      <c r="F366" s="16"/>
      <c r="G366" s="16"/>
      <c r="H366" s="566" t="s">
        <v>420</v>
      </c>
      <c r="I366" s="561"/>
      <c r="J366" s="62">
        <f t="shared" si="7"/>
        <v>250</v>
      </c>
      <c r="K366" s="62">
        <f t="shared" si="7"/>
        <v>250</v>
      </c>
      <c r="L366" s="62">
        <f t="shared" si="8"/>
        <v>250</v>
      </c>
      <c r="M366" s="62">
        <f t="shared" si="8"/>
        <v>250</v>
      </c>
      <c r="N366" s="62">
        <f>N266</f>
        <v>250</v>
      </c>
      <c r="O366" s="2"/>
    </row>
    <row r="367" spans="1:15" ht="12.75" customHeight="1">
      <c r="A367" s="11"/>
      <c r="B367" s="11"/>
      <c r="C367" s="197">
        <v>3</v>
      </c>
      <c r="D367" s="197"/>
      <c r="E367" s="197"/>
      <c r="F367" s="197"/>
      <c r="G367" s="197" t="s">
        <v>193</v>
      </c>
      <c r="H367" s="197"/>
      <c r="I367" s="197"/>
      <c r="J367" s="234">
        <f>J368+J369+J370+J371+J372+J373+J374</f>
        <v>15672</v>
      </c>
      <c r="K367" s="234">
        <f>K368+K369+K370+K371+K372+K373+K374</f>
        <v>15672</v>
      </c>
      <c r="L367" s="234">
        <f>L368+L369+L370+L371+L372+L373+L374</f>
        <v>15672</v>
      </c>
      <c r="M367" s="234">
        <f>M368+M369+M370+M371+M372+M373+M374</f>
        <v>15672</v>
      </c>
      <c r="N367" s="234">
        <f>N368+N369+N370+N371+N372+N373+N374</f>
        <v>18279</v>
      </c>
      <c r="O367" s="463"/>
    </row>
    <row r="368" spans="1:15" ht="12.75" customHeight="1" hidden="1">
      <c r="A368" s="16"/>
      <c r="B368" s="16"/>
      <c r="C368" s="16"/>
      <c r="D368" s="16"/>
      <c r="E368" s="16">
        <v>1</v>
      </c>
      <c r="F368" s="11"/>
      <c r="G368" s="16"/>
      <c r="H368" s="565" t="s">
        <v>249</v>
      </c>
      <c r="I368" s="558"/>
      <c r="J368" s="62">
        <f aca="true" t="shared" si="9" ref="J368:K370">J268</f>
        <v>0</v>
      </c>
      <c r="K368" s="62">
        <f t="shared" si="9"/>
        <v>0</v>
      </c>
      <c r="L368" s="62">
        <f aca="true" t="shared" si="10" ref="L368:M370">L268</f>
        <v>0</v>
      </c>
      <c r="M368" s="62">
        <f t="shared" si="10"/>
        <v>0</v>
      </c>
      <c r="N368" s="62">
        <f>N268</f>
        <v>394</v>
      </c>
      <c r="O368" s="2"/>
    </row>
    <row r="369" spans="1:15" ht="12.75" customHeight="1">
      <c r="A369" s="16"/>
      <c r="B369" s="16"/>
      <c r="C369" s="16"/>
      <c r="D369" s="16"/>
      <c r="E369" s="16">
        <v>2</v>
      </c>
      <c r="F369" s="16"/>
      <c r="G369" s="16"/>
      <c r="H369" s="380" t="s">
        <v>246</v>
      </c>
      <c r="I369" s="125"/>
      <c r="J369" s="62">
        <f t="shared" si="9"/>
        <v>13585</v>
      </c>
      <c r="K369" s="62">
        <f t="shared" si="9"/>
        <v>13585</v>
      </c>
      <c r="L369" s="62">
        <f t="shared" si="10"/>
        <v>13585</v>
      </c>
      <c r="M369" s="62">
        <f t="shared" si="10"/>
        <v>13585</v>
      </c>
      <c r="N369" s="62">
        <f>N269</f>
        <v>13585</v>
      </c>
      <c r="O369" s="2"/>
    </row>
    <row r="370" spans="1:15" ht="12.75" customHeight="1" hidden="1">
      <c r="A370" s="16"/>
      <c r="B370" s="16"/>
      <c r="C370" s="11"/>
      <c r="D370" s="11"/>
      <c r="E370" s="16">
        <v>3</v>
      </c>
      <c r="F370" s="197"/>
      <c r="G370" s="16"/>
      <c r="H370" s="380" t="s">
        <v>248</v>
      </c>
      <c r="I370" s="16"/>
      <c r="J370" s="62">
        <f t="shared" si="9"/>
        <v>0</v>
      </c>
      <c r="K370" s="62">
        <f t="shared" si="9"/>
        <v>0</v>
      </c>
      <c r="L370" s="62">
        <f t="shared" si="10"/>
        <v>0</v>
      </c>
      <c r="M370" s="62">
        <f t="shared" si="10"/>
        <v>0</v>
      </c>
      <c r="N370" s="62">
        <f>N270</f>
        <v>0</v>
      </c>
      <c r="O370" s="2"/>
    </row>
    <row r="371" spans="1:15" ht="12.75" customHeight="1" hidden="1">
      <c r="A371" s="11"/>
      <c r="B371" s="11"/>
      <c r="C371" s="11"/>
      <c r="D371" s="11"/>
      <c r="E371" s="16">
        <v>4</v>
      </c>
      <c r="F371" s="197"/>
      <c r="G371" s="16"/>
      <c r="H371" s="380" t="s">
        <v>245</v>
      </c>
      <c r="I371" s="16"/>
      <c r="J371" s="191"/>
      <c r="K371" s="191"/>
      <c r="L371" s="191"/>
      <c r="M371" s="191"/>
      <c r="N371" s="191"/>
      <c r="O371" s="464"/>
    </row>
    <row r="372" spans="1:15" ht="12.75" customHeight="1">
      <c r="A372" s="11"/>
      <c r="B372" s="11"/>
      <c r="C372" s="16"/>
      <c r="D372" s="16"/>
      <c r="E372" s="16">
        <v>6</v>
      </c>
      <c r="F372" s="16"/>
      <c r="G372" s="16"/>
      <c r="H372" s="380" t="s">
        <v>247</v>
      </c>
      <c r="I372" s="16"/>
      <c r="J372" s="191">
        <f aca="true" t="shared" si="11" ref="J372:K374">J276</f>
        <v>291</v>
      </c>
      <c r="K372" s="191">
        <f t="shared" si="11"/>
        <v>291</v>
      </c>
      <c r="L372" s="191">
        <f aca="true" t="shared" si="12" ref="L372:M376">L276</f>
        <v>291</v>
      </c>
      <c r="M372" s="191">
        <f t="shared" si="12"/>
        <v>291</v>
      </c>
      <c r="N372" s="191">
        <f>N276</f>
        <v>397</v>
      </c>
      <c r="O372" s="464"/>
    </row>
    <row r="373" spans="1:15" ht="12.75" customHeight="1">
      <c r="A373" s="16"/>
      <c r="B373" s="16"/>
      <c r="C373" s="16"/>
      <c r="D373" s="11"/>
      <c r="E373" s="212">
        <v>8</v>
      </c>
      <c r="F373" s="212"/>
      <c r="G373" s="212"/>
      <c r="H373" s="565" t="s">
        <v>250</v>
      </c>
      <c r="I373" s="558"/>
      <c r="J373" s="62">
        <f t="shared" si="11"/>
        <v>1750</v>
      </c>
      <c r="K373" s="62">
        <f t="shared" si="11"/>
        <v>1750</v>
      </c>
      <c r="L373" s="62">
        <f t="shared" si="12"/>
        <v>1750</v>
      </c>
      <c r="M373" s="62">
        <f t="shared" si="12"/>
        <v>1750</v>
      </c>
      <c r="N373" s="62">
        <f>N277</f>
        <v>1750</v>
      </c>
      <c r="O373" s="2"/>
    </row>
    <row r="374" spans="1:15" ht="12.75" customHeight="1">
      <c r="A374" s="16"/>
      <c r="B374" s="16"/>
      <c r="C374" s="16"/>
      <c r="D374" s="11"/>
      <c r="E374" s="212">
        <v>9</v>
      </c>
      <c r="F374" s="212"/>
      <c r="G374" s="212"/>
      <c r="H374" s="380" t="s">
        <v>400</v>
      </c>
      <c r="I374" s="125"/>
      <c r="J374" s="62">
        <f t="shared" si="11"/>
        <v>46</v>
      </c>
      <c r="K374" s="62">
        <f t="shared" si="11"/>
        <v>46</v>
      </c>
      <c r="L374" s="62">
        <f t="shared" si="12"/>
        <v>46</v>
      </c>
      <c r="M374" s="62">
        <f t="shared" si="12"/>
        <v>46</v>
      </c>
      <c r="N374" s="62">
        <f>N278</f>
        <v>2153</v>
      </c>
      <c r="O374" s="2"/>
    </row>
    <row r="375" spans="1:15" ht="12.75" customHeight="1">
      <c r="A375" s="16"/>
      <c r="B375" s="16"/>
      <c r="C375" s="197">
        <v>4</v>
      </c>
      <c r="D375" s="11"/>
      <c r="E375" s="212"/>
      <c r="F375" s="212"/>
      <c r="G375" s="197" t="s">
        <v>460</v>
      </c>
      <c r="H375" s="380"/>
      <c r="I375" s="125"/>
      <c r="J375" s="62">
        <v>0</v>
      </c>
      <c r="K375" s="198">
        <f>K279</f>
        <v>845</v>
      </c>
      <c r="L375" s="198">
        <f t="shared" si="12"/>
        <v>845</v>
      </c>
      <c r="M375" s="198">
        <f t="shared" si="12"/>
        <v>845</v>
      </c>
      <c r="N375" s="198">
        <f>N279</f>
        <v>845</v>
      </c>
      <c r="O375" s="2"/>
    </row>
    <row r="376" spans="1:15" ht="12.75" customHeight="1">
      <c r="A376" s="16"/>
      <c r="B376" s="16"/>
      <c r="C376" s="197">
        <v>5</v>
      </c>
      <c r="D376" s="11"/>
      <c r="E376" s="212"/>
      <c r="F376" s="212"/>
      <c r="G376" s="197" t="s">
        <v>359</v>
      </c>
      <c r="H376" s="380"/>
      <c r="I376" s="125"/>
      <c r="J376" s="198">
        <f>J280</f>
        <v>0</v>
      </c>
      <c r="K376" s="198">
        <f>K280</f>
        <v>0</v>
      </c>
      <c r="L376" s="198">
        <f t="shared" si="12"/>
        <v>0</v>
      </c>
      <c r="M376" s="198">
        <f t="shared" si="12"/>
        <v>0</v>
      </c>
      <c r="N376" s="198">
        <f>N280</f>
        <v>0</v>
      </c>
      <c r="O376" s="466"/>
    </row>
    <row r="377" spans="1:15" ht="12.75" customHeight="1">
      <c r="A377" s="16"/>
      <c r="B377" s="16"/>
      <c r="C377" s="197">
        <v>6</v>
      </c>
      <c r="D377" s="11"/>
      <c r="E377" s="212"/>
      <c r="F377" s="212"/>
      <c r="G377" s="402" t="s">
        <v>254</v>
      </c>
      <c r="H377" s="380"/>
      <c r="I377" s="125"/>
      <c r="J377" s="62">
        <v>0</v>
      </c>
      <c r="K377" s="198">
        <f>K378</f>
        <v>88728</v>
      </c>
      <c r="L377" s="198">
        <f>L378</f>
        <v>88728</v>
      </c>
      <c r="M377" s="198">
        <f>M378</f>
        <v>88728</v>
      </c>
      <c r="N377" s="198">
        <f>N378</f>
        <v>88728</v>
      </c>
      <c r="O377" s="466"/>
    </row>
    <row r="378" spans="1:15" ht="12.75" customHeight="1">
      <c r="A378" s="16"/>
      <c r="B378" s="16"/>
      <c r="C378" s="16"/>
      <c r="D378" s="11"/>
      <c r="E378" s="212">
        <v>3</v>
      </c>
      <c r="F378" s="212"/>
      <c r="G378" s="402"/>
      <c r="H378" s="380" t="s">
        <v>296</v>
      </c>
      <c r="I378" s="125"/>
      <c r="J378" s="62">
        <v>0</v>
      </c>
      <c r="K378" s="62">
        <f>K327</f>
        <v>88728</v>
      </c>
      <c r="L378" s="62">
        <f>L327</f>
        <v>88728</v>
      </c>
      <c r="M378" s="62">
        <f>M327</f>
        <v>88728</v>
      </c>
      <c r="N378" s="62">
        <f>N327</f>
        <v>88728</v>
      </c>
      <c r="O378" s="464"/>
    </row>
    <row r="379" spans="1:15" ht="12.75" customHeight="1">
      <c r="A379" s="16"/>
      <c r="B379" s="123">
        <v>2</v>
      </c>
      <c r="C379" s="16"/>
      <c r="D379" s="16"/>
      <c r="E379" s="16"/>
      <c r="F379" s="560" t="s">
        <v>257</v>
      </c>
      <c r="G379" s="560"/>
      <c r="H379" s="560"/>
      <c r="I379" s="561"/>
      <c r="J379" s="234">
        <f>J382+J380</f>
        <v>250</v>
      </c>
      <c r="K379" s="234">
        <f>K380+K386+K381</f>
        <v>89180</v>
      </c>
      <c r="L379" s="234">
        <f>L380+L386+L381</f>
        <v>110811</v>
      </c>
      <c r="M379" s="234">
        <f>M380+M386+M381</f>
        <v>111217</v>
      </c>
      <c r="N379" s="234">
        <f>N380+N386+N381</f>
        <v>148961</v>
      </c>
      <c r="O379" s="463"/>
    </row>
    <row r="380" spans="1:15" ht="12.75" customHeight="1">
      <c r="A380" s="16"/>
      <c r="B380" s="123"/>
      <c r="C380" s="212">
        <v>1</v>
      </c>
      <c r="D380" s="212"/>
      <c r="E380" s="212"/>
      <c r="F380" s="212"/>
      <c r="G380" s="212" t="s">
        <v>295</v>
      </c>
      <c r="H380" s="212"/>
      <c r="I380" s="212"/>
      <c r="J380" s="191">
        <f>J282</f>
        <v>250</v>
      </c>
      <c r="K380" s="191">
        <f>K282</f>
        <v>2080</v>
      </c>
      <c r="L380" s="191">
        <f>L282</f>
        <v>2080</v>
      </c>
      <c r="M380" s="191">
        <f>M282</f>
        <v>2080</v>
      </c>
      <c r="N380" s="191">
        <f>N282</f>
        <v>2580</v>
      </c>
      <c r="O380" s="464"/>
    </row>
    <row r="381" spans="1:15" ht="12.75" customHeight="1">
      <c r="A381" s="16"/>
      <c r="B381" s="123"/>
      <c r="C381" s="212">
        <v>2</v>
      </c>
      <c r="D381" s="212"/>
      <c r="E381" s="212"/>
      <c r="F381" s="212"/>
      <c r="G381" s="212" t="s">
        <v>363</v>
      </c>
      <c r="H381" s="212"/>
      <c r="I381" s="212"/>
      <c r="J381" s="234">
        <v>0</v>
      </c>
      <c r="K381" s="191">
        <f>K283</f>
        <v>67768</v>
      </c>
      <c r="L381" s="191">
        <f>L283</f>
        <v>67768</v>
      </c>
      <c r="M381" s="191">
        <f>M283</f>
        <v>68174</v>
      </c>
      <c r="N381" s="191">
        <f>N283</f>
        <v>68174</v>
      </c>
      <c r="O381" s="464"/>
    </row>
    <row r="382" spans="1:15" ht="12.75" customHeight="1" hidden="1">
      <c r="A382" s="11"/>
      <c r="B382" s="317"/>
      <c r="C382" s="404">
        <v>4</v>
      </c>
      <c r="D382" s="317"/>
      <c r="E382" s="317"/>
      <c r="F382" s="317"/>
      <c r="G382" s="554" t="s">
        <v>254</v>
      </c>
      <c r="H382" s="554"/>
      <c r="I382" s="561"/>
      <c r="J382" s="62">
        <f>J383</f>
        <v>0</v>
      </c>
      <c r="K382" s="62">
        <f>K383</f>
        <v>0</v>
      </c>
      <c r="L382" s="62">
        <f>L383</f>
        <v>0</v>
      </c>
      <c r="M382" s="62">
        <f>M383</f>
        <v>0</v>
      </c>
      <c r="N382" s="62">
        <f>N383</f>
        <v>0</v>
      </c>
      <c r="O382" s="2"/>
    </row>
    <row r="383" spans="1:15" ht="12.75" customHeight="1" hidden="1">
      <c r="A383" s="16"/>
      <c r="B383" s="317"/>
      <c r="C383" s="317"/>
      <c r="D383" s="317"/>
      <c r="E383" s="317">
        <v>1</v>
      </c>
      <c r="F383" s="317"/>
      <c r="G383" s="317"/>
      <c r="H383" s="554" t="s">
        <v>258</v>
      </c>
      <c r="I383" s="561"/>
      <c r="J383" s="191">
        <f>J331</f>
        <v>0</v>
      </c>
      <c r="K383" s="191">
        <f>K331</f>
        <v>0</v>
      </c>
      <c r="L383" s="191">
        <f>L331</f>
        <v>0</v>
      </c>
      <c r="M383" s="191">
        <f>M331</f>
        <v>0</v>
      </c>
      <c r="N383" s="191">
        <f>N331</f>
        <v>0</v>
      </c>
      <c r="O383" s="464"/>
    </row>
    <row r="384" spans="1:15" ht="12.75" customHeight="1" hidden="1">
      <c r="A384" s="16"/>
      <c r="B384" s="317"/>
      <c r="C384" s="317"/>
      <c r="D384" s="317"/>
      <c r="E384" s="317">
        <v>3</v>
      </c>
      <c r="F384" s="317"/>
      <c r="G384" s="317"/>
      <c r="H384" s="403" t="s">
        <v>296</v>
      </c>
      <c r="I384" s="385"/>
      <c r="J384" s="191">
        <v>0</v>
      </c>
      <c r="K384" s="191">
        <v>0</v>
      </c>
      <c r="L384" s="191">
        <v>0</v>
      </c>
      <c r="M384" s="191">
        <v>0</v>
      </c>
      <c r="N384" s="191">
        <v>0</v>
      </c>
      <c r="O384" s="464"/>
    </row>
    <row r="385" spans="1:15" ht="12.75" customHeight="1" hidden="1">
      <c r="A385" s="16"/>
      <c r="B385" s="317"/>
      <c r="C385" s="16">
        <v>5</v>
      </c>
      <c r="D385" s="212"/>
      <c r="E385" s="212"/>
      <c r="F385" s="212"/>
      <c r="G385" s="455" t="s">
        <v>355</v>
      </c>
      <c r="H385" s="380"/>
      <c r="I385" s="385"/>
      <c r="J385" s="191">
        <v>0</v>
      </c>
      <c r="K385" s="191">
        <v>0</v>
      </c>
      <c r="L385" s="191">
        <v>0</v>
      </c>
      <c r="M385" s="191">
        <v>0</v>
      </c>
      <c r="N385" s="191">
        <v>0</v>
      </c>
      <c r="O385" s="464"/>
    </row>
    <row r="386" spans="1:15" ht="12.75" customHeight="1">
      <c r="A386" s="16"/>
      <c r="B386" s="317"/>
      <c r="C386" s="212">
        <v>6</v>
      </c>
      <c r="D386" s="212"/>
      <c r="E386" s="212"/>
      <c r="F386" s="212"/>
      <c r="G386" s="212" t="s">
        <v>518</v>
      </c>
      <c r="H386" s="380"/>
      <c r="I386" s="385"/>
      <c r="J386" s="191">
        <v>0</v>
      </c>
      <c r="K386" s="191">
        <f>K285</f>
        <v>19332</v>
      </c>
      <c r="L386" s="191">
        <f>L285</f>
        <v>40963</v>
      </c>
      <c r="M386" s="191">
        <f>M285</f>
        <v>40963</v>
      </c>
      <c r="N386" s="191">
        <f>N285</f>
        <v>78207</v>
      </c>
      <c r="O386" s="464"/>
    </row>
    <row r="387" spans="1:15" ht="12.75" customHeight="1">
      <c r="A387" s="11">
        <v>1</v>
      </c>
      <c r="B387" s="11"/>
      <c r="C387" s="16"/>
      <c r="D387" s="16"/>
      <c r="E387" s="12" t="s">
        <v>131</v>
      </c>
      <c r="F387" s="16"/>
      <c r="G387" s="16"/>
      <c r="H387" s="16"/>
      <c r="I387" s="16"/>
      <c r="J387" s="198">
        <f>J379+J350</f>
        <v>300609</v>
      </c>
      <c r="K387" s="198">
        <f>K379+K350+K377</f>
        <v>482126</v>
      </c>
      <c r="L387" s="198">
        <f>L379+L350+L377</f>
        <v>503997</v>
      </c>
      <c r="M387" s="198">
        <f>M379+M350+M377</f>
        <v>504227</v>
      </c>
      <c r="N387" s="198">
        <f>N379+N350+N377</f>
        <v>548053</v>
      </c>
      <c r="O387" s="466"/>
    </row>
    <row r="388" spans="1:15" ht="12.75" customHeight="1">
      <c r="A388" s="16"/>
      <c r="B388" s="16"/>
      <c r="C388" s="16"/>
      <c r="D388" s="11"/>
      <c r="E388" s="212"/>
      <c r="F388" s="212"/>
      <c r="G388" s="212"/>
      <c r="H388" s="565"/>
      <c r="I388" s="558"/>
      <c r="J388" s="62"/>
      <c r="K388" s="62"/>
      <c r="L388" s="62"/>
      <c r="M388" s="62"/>
      <c r="N388" s="62"/>
      <c r="O388" s="2"/>
    </row>
    <row r="389" spans="1:15" ht="12.75" customHeight="1" hidden="1">
      <c r="A389" s="16"/>
      <c r="B389" s="16"/>
      <c r="C389" s="11"/>
      <c r="D389" s="11"/>
      <c r="E389" s="11"/>
      <c r="F389" s="11"/>
      <c r="G389" s="197"/>
      <c r="H389" s="11"/>
      <c r="I389" s="11"/>
      <c r="J389" s="198"/>
      <c r="K389" s="198"/>
      <c r="L389" s="198"/>
      <c r="M389" s="198"/>
      <c r="N389" s="198"/>
      <c r="O389" s="466"/>
    </row>
    <row r="390" spans="1:15" ht="12.75" customHeight="1" hidden="1">
      <c r="A390" s="16"/>
      <c r="B390" s="16"/>
      <c r="C390" s="16"/>
      <c r="D390" s="16"/>
      <c r="E390" s="16"/>
      <c r="F390" s="16"/>
      <c r="G390" s="16"/>
      <c r="H390" s="16"/>
      <c r="I390" s="16"/>
      <c r="J390" s="62"/>
      <c r="K390" s="62"/>
      <c r="L390" s="62"/>
      <c r="M390" s="62"/>
      <c r="N390" s="62"/>
      <c r="O390" s="2"/>
    </row>
    <row r="391" spans="1:15" ht="12.75" hidden="1">
      <c r="A391" s="16"/>
      <c r="B391" s="16"/>
      <c r="C391" s="16"/>
      <c r="D391" s="16"/>
      <c r="E391" s="16"/>
      <c r="F391" s="16"/>
      <c r="G391" s="16"/>
      <c r="H391" s="212"/>
      <c r="I391" s="16"/>
      <c r="J391" s="62"/>
      <c r="K391" s="62"/>
      <c r="L391" s="62"/>
      <c r="M391" s="62"/>
      <c r="N391" s="62"/>
      <c r="O391" s="2"/>
    </row>
    <row r="392" spans="1:15" ht="12.75" hidden="1">
      <c r="A392" s="16"/>
      <c r="B392" s="16"/>
      <c r="C392" s="16"/>
      <c r="D392" s="16"/>
      <c r="E392" s="16"/>
      <c r="F392" s="16"/>
      <c r="G392" s="16"/>
      <c r="H392" s="212"/>
      <c r="I392" s="16"/>
      <c r="J392" s="62"/>
      <c r="K392" s="62"/>
      <c r="L392" s="62"/>
      <c r="M392" s="62"/>
      <c r="N392" s="62"/>
      <c r="O392" s="2"/>
    </row>
    <row r="393" spans="1:15" ht="24" customHeight="1" hidden="1">
      <c r="A393" s="16"/>
      <c r="B393" s="16"/>
      <c r="C393" s="16"/>
      <c r="D393" s="16"/>
      <c r="E393" s="16"/>
      <c r="F393" s="16"/>
      <c r="G393" s="16"/>
      <c r="H393" s="575"/>
      <c r="I393" s="558"/>
      <c r="J393" s="62"/>
      <c r="K393" s="62"/>
      <c r="L393" s="62"/>
      <c r="M393" s="62"/>
      <c r="N393" s="62"/>
      <c r="O393" s="2"/>
    </row>
    <row r="394" spans="1:15" ht="12.75" hidden="1">
      <c r="A394" s="16"/>
      <c r="B394" s="16"/>
      <c r="C394" s="16"/>
      <c r="D394" s="16"/>
      <c r="E394" s="16"/>
      <c r="F394" s="16"/>
      <c r="G394" s="16"/>
      <c r="H394" s="16"/>
      <c r="I394" s="213"/>
      <c r="J394" s="62"/>
      <c r="K394" s="62"/>
      <c r="L394" s="62"/>
      <c r="M394" s="62"/>
      <c r="N394" s="62"/>
      <c r="O394" s="2"/>
    </row>
    <row r="395" spans="1:15" ht="12.75" hidden="1">
      <c r="A395" s="16"/>
      <c r="B395" s="16"/>
      <c r="C395" s="16"/>
      <c r="D395" s="16"/>
      <c r="E395" s="16"/>
      <c r="F395" s="16"/>
      <c r="G395" s="16"/>
      <c r="H395" s="16"/>
      <c r="I395" s="213"/>
      <c r="J395" s="62"/>
      <c r="K395" s="62"/>
      <c r="L395" s="62"/>
      <c r="M395" s="62"/>
      <c r="N395" s="62"/>
      <c r="O395" s="2"/>
    </row>
    <row r="396" spans="1:15" ht="12.75" hidden="1">
      <c r="A396" s="16"/>
      <c r="B396" s="16"/>
      <c r="C396" s="16"/>
      <c r="D396" s="16"/>
      <c r="E396" s="16"/>
      <c r="F396" s="16"/>
      <c r="G396" s="16"/>
      <c r="H396" s="212"/>
      <c r="I396" s="213"/>
      <c r="J396" s="62"/>
      <c r="K396" s="62"/>
      <c r="L396" s="62"/>
      <c r="M396" s="62"/>
      <c r="N396" s="62"/>
      <c r="O396" s="2"/>
    </row>
    <row r="397" spans="1:15" ht="12.75" hidden="1">
      <c r="A397" s="16"/>
      <c r="B397" s="16"/>
      <c r="C397" s="16"/>
      <c r="D397" s="16"/>
      <c r="E397" s="16"/>
      <c r="F397" s="16"/>
      <c r="G397" s="16"/>
      <c r="H397" s="212"/>
      <c r="I397" s="213"/>
      <c r="J397" s="62"/>
      <c r="K397" s="62"/>
      <c r="L397" s="62"/>
      <c r="M397" s="62"/>
      <c r="N397" s="62"/>
      <c r="O397" s="2"/>
    </row>
    <row r="398" spans="1:15" ht="12.75" hidden="1">
      <c r="A398" s="16"/>
      <c r="B398" s="16"/>
      <c r="C398" s="16"/>
      <c r="D398" s="16"/>
      <c r="E398" s="16"/>
      <c r="F398" s="16"/>
      <c r="G398" s="16"/>
      <c r="H398" s="533"/>
      <c r="I398" s="558"/>
      <c r="J398" s="62"/>
      <c r="K398" s="62"/>
      <c r="L398" s="62"/>
      <c r="M398" s="62"/>
      <c r="N398" s="62"/>
      <c r="O398" s="2"/>
    </row>
    <row r="399" spans="1:15" ht="12.75" hidden="1">
      <c r="A399" s="16"/>
      <c r="B399" s="16"/>
      <c r="C399" s="197"/>
      <c r="D399" s="16"/>
      <c r="E399" s="16"/>
      <c r="F399" s="16"/>
      <c r="G399" s="197"/>
      <c r="H399" s="16"/>
      <c r="I399" s="16"/>
      <c r="J399" s="198"/>
      <c r="K399" s="198"/>
      <c r="L399" s="198"/>
      <c r="M399" s="198"/>
      <c r="N399" s="198"/>
      <c r="O399" s="466"/>
    </row>
    <row r="400" spans="1:15" ht="12.75" customHeight="1" hidden="1">
      <c r="A400" s="16"/>
      <c r="B400" s="16"/>
      <c r="C400" s="16"/>
      <c r="D400" s="16"/>
      <c r="E400" s="16"/>
      <c r="F400" s="16"/>
      <c r="G400" s="16"/>
      <c r="H400" s="124"/>
      <c r="I400" s="16"/>
      <c r="J400" s="62"/>
      <c r="K400" s="62"/>
      <c r="L400" s="62"/>
      <c r="M400" s="62"/>
      <c r="N400" s="62"/>
      <c r="O400" s="2"/>
    </row>
    <row r="401" spans="1:15" s="15" customFormat="1" ht="12.75" hidden="1">
      <c r="A401" s="16"/>
      <c r="B401" s="16"/>
      <c r="C401" s="16"/>
      <c r="D401" s="16"/>
      <c r="E401" s="16"/>
      <c r="F401" s="16"/>
      <c r="G401" s="16"/>
      <c r="H401" s="16"/>
      <c r="I401" s="16"/>
      <c r="J401" s="62"/>
      <c r="K401" s="62"/>
      <c r="L401" s="62"/>
      <c r="M401" s="62"/>
      <c r="N401" s="62"/>
      <c r="O401" s="2"/>
    </row>
    <row r="402" spans="1:15" s="15" customFormat="1" ht="12.75" hidden="1">
      <c r="A402" s="16"/>
      <c r="B402" s="16"/>
      <c r="C402" s="11"/>
      <c r="D402" s="11"/>
      <c r="E402" s="11"/>
      <c r="F402" s="11"/>
      <c r="G402" s="11"/>
      <c r="H402" s="11"/>
      <c r="I402" s="11"/>
      <c r="J402" s="198"/>
      <c r="K402" s="198"/>
      <c r="L402" s="198"/>
      <c r="M402" s="198"/>
      <c r="N402" s="198"/>
      <c r="O402" s="466"/>
    </row>
    <row r="403" spans="1:15" ht="12.75" hidden="1">
      <c r="A403" s="16"/>
      <c r="B403" s="16"/>
      <c r="C403" s="197"/>
      <c r="D403" s="16"/>
      <c r="E403" s="16"/>
      <c r="F403" s="16"/>
      <c r="G403" s="11"/>
      <c r="H403" s="16"/>
      <c r="I403" s="16"/>
      <c r="J403" s="198"/>
      <c r="K403" s="198"/>
      <c r="L403" s="198"/>
      <c r="M403" s="198"/>
      <c r="N403" s="198"/>
      <c r="O403" s="466"/>
    </row>
    <row r="404" spans="1:15" ht="12.75" customHeight="1" hidden="1">
      <c r="A404" s="16"/>
      <c r="B404" s="16"/>
      <c r="C404" s="16"/>
      <c r="D404" s="16"/>
      <c r="E404" s="16"/>
      <c r="F404" s="16"/>
      <c r="G404" s="16"/>
      <c r="H404" s="16"/>
      <c r="I404" s="16"/>
      <c r="J404" s="115"/>
      <c r="K404" s="115"/>
      <c r="L404" s="115"/>
      <c r="M404" s="115"/>
      <c r="N404" s="115"/>
      <c r="O404" s="14"/>
    </row>
    <row r="405" spans="1:15" ht="12.75" customHeight="1" hidden="1">
      <c r="A405" s="11"/>
      <c r="B405" s="11"/>
      <c r="C405" s="16"/>
      <c r="D405" s="16"/>
      <c r="E405" s="16"/>
      <c r="F405" s="16"/>
      <c r="G405" s="16"/>
      <c r="H405" s="16"/>
      <c r="I405" s="16"/>
      <c r="J405" s="62"/>
      <c r="K405" s="62"/>
      <c r="L405" s="62"/>
      <c r="M405" s="62"/>
      <c r="N405" s="62"/>
      <c r="O405" s="2"/>
    </row>
    <row r="406" spans="1:15" s="15" customFormat="1" ht="12.75" hidden="1">
      <c r="A406" s="16"/>
      <c r="B406" s="16"/>
      <c r="C406" s="16"/>
      <c r="D406" s="16"/>
      <c r="E406" s="16"/>
      <c r="F406" s="16"/>
      <c r="G406" s="16"/>
      <c r="H406" s="16"/>
      <c r="I406" s="16"/>
      <c r="J406" s="62"/>
      <c r="K406" s="62"/>
      <c r="L406" s="62"/>
      <c r="M406" s="62"/>
      <c r="N406" s="62"/>
      <c r="O406" s="2"/>
    </row>
    <row r="407" spans="1:15" ht="14.25">
      <c r="A407" s="11">
        <v>2</v>
      </c>
      <c r="B407" s="11"/>
      <c r="C407" s="11"/>
      <c r="D407" s="11"/>
      <c r="E407" s="12" t="s">
        <v>132</v>
      </c>
      <c r="F407" s="11"/>
      <c r="G407" s="11"/>
      <c r="H407" s="11"/>
      <c r="I407" s="11"/>
      <c r="J407" s="115"/>
      <c r="K407" s="115"/>
      <c r="L407" s="115"/>
      <c r="M407" s="115"/>
      <c r="N407" s="115"/>
      <c r="O407" s="14"/>
    </row>
    <row r="408" spans="1:15" ht="14.25">
      <c r="A408" s="542" t="s">
        <v>434</v>
      </c>
      <c r="B408" s="558"/>
      <c r="C408" s="558"/>
      <c r="D408" s="558"/>
      <c r="E408" s="558"/>
      <c r="F408" s="558"/>
      <c r="G408" s="558"/>
      <c r="H408" s="558"/>
      <c r="I408" s="11"/>
      <c r="J408" s="115"/>
      <c r="K408" s="115"/>
      <c r="L408" s="115"/>
      <c r="M408" s="115"/>
      <c r="N408" s="115"/>
      <c r="O408" s="14"/>
    </row>
    <row r="409" spans="1:15" ht="12.75" hidden="1">
      <c r="A409" s="11"/>
      <c r="B409" s="197"/>
      <c r="C409" s="197"/>
      <c r="D409" s="197"/>
      <c r="E409" s="197"/>
      <c r="F409" s="197"/>
      <c r="G409" s="197"/>
      <c r="H409" s="197"/>
      <c r="I409" s="197"/>
      <c r="J409" s="115"/>
      <c r="K409" s="115"/>
      <c r="L409" s="115"/>
      <c r="M409" s="115"/>
      <c r="N409" s="115"/>
      <c r="O409" s="14"/>
    </row>
    <row r="410" spans="1:15" ht="12.75" hidden="1">
      <c r="A410" s="11"/>
      <c r="B410" s="212"/>
      <c r="C410" s="197"/>
      <c r="D410" s="197"/>
      <c r="E410" s="197"/>
      <c r="F410" s="197"/>
      <c r="G410" s="197"/>
      <c r="H410" s="197"/>
      <c r="I410" s="197"/>
      <c r="J410" s="115"/>
      <c r="K410" s="115"/>
      <c r="L410" s="115"/>
      <c r="M410" s="115"/>
      <c r="N410" s="115"/>
      <c r="O410" s="14"/>
    </row>
    <row r="411" spans="1:15" s="15" customFormat="1" ht="12.75" hidden="1">
      <c r="A411" s="11"/>
      <c r="B411" s="212"/>
      <c r="C411" s="212"/>
      <c r="D411" s="212"/>
      <c r="E411" s="212"/>
      <c r="F411" s="212"/>
      <c r="G411" s="212"/>
      <c r="H411" s="543"/>
      <c r="I411" s="543"/>
      <c r="J411" s="62"/>
      <c r="K411" s="62"/>
      <c r="L411" s="62"/>
      <c r="M411" s="62"/>
      <c r="N411" s="62"/>
      <c r="O411" s="2"/>
    </row>
    <row r="412" spans="1:15" s="15" customFormat="1" ht="12.75" hidden="1">
      <c r="A412" s="11"/>
      <c r="B412" s="212"/>
      <c r="C412" s="212"/>
      <c r="D412" s="212"/>
      <c r="E412" s="212"/>
      <c r="F412" s="212"/>
      <c r="G412" s="212"/>
      <c r="H412" s="212"/>
      <c r="I412" s="212"/>
      <c r="J412" s="62"/>
      <c r="K412" s="62"/>
      <c r="L412" s="62"/>
      <c r="M412" s="62"/>
      <c r="N412" s="62"/>
      <c r="O412" s="2"/>
    </row>
    <row r="413" spans="1:15" s="15" customFormat="1" ht="12.75" hidden="1">
      <c r="A413" s="11"/>
      <c r="B413" s="197"/>
      <c r="C413" s="197"/>
      <c r="D413" s="197"/>
      <c r="E413" s="197"/>
      <c r="F413" s="197"/>
      <c r="G413" s="197"/>
      <c r="H413" s="197"/>
      <c r="I413" s="197"/>
      <c r="J413" s="115"/>
      <c r="K413" s="115"/>
      <c r="L413" s="115"/>
      <c r="M413" s="115"/>
      <c r="N413" s="115"/>
      <c r="O413" s="14"/>
    </row>
    <row r="414" spans="1:15" s="15" customFormat="1" ht="12.75" hidden="1">
      <c r="A414" s="11"/>
      <c r="B414" s="197"/>
      <c r="C414" s="197"/>
      <c r="D414" s="197"/>
      <c r="E414" s="197"/>
      <c r="F414" s="197"/>
      <c r="G414" s="197"/>
      <c r="H414" s="197"/>
      <c r="I414" s="197"/>
      <c r="J414" s="115"/>
      <c r="K414" s="115"/>
      <c r="L414" s="115"/>
      <c r="M414" s="115"/>
      <c r="N414" s="115"/>
      <c r="O414" s="14"/>
    </row>
    <row r="415" spans="1:15" ht="17.25" customHeight="1">
      <c r="A415" s="11"/>
      <c r="B415" s="197">
        <v>1</v>
      </c>
      <c r="C415" s="197"/>
      <c r="D415" s="197"/>
      <c r="E415" s="197"/>
      <c r="F415" s="197" t="s">
        <v>20</v>
      </c>
      <c r="G415" s="197"/>
      <c r="H415" s="197"/>
      <c r="I415" s="197"/>
      <c r="J415" s="115"/>
      <c r="K415" s="115"/>
      <c r="L415" s="115"/>
      <c r="M415" s="115"/>
      <c r="N415" s="115"/>
      <c r="O415" s="14"/>
    </row>
    <row r="416" spans="1:15" ht="12.75" customHeight="1">
      <c r="A416" s="11"/>
      <c r="B416" s="123" t="s">
        <v>211</v>
      </c>
      <c r="C416" s="16"/>
      <c r="D416" s="16"/>
      <c r="E416" s="16"/>
      <c r="F416" s="560" t="s">
        <v>29</v>
      </c>
      <c r="G416" s="560"/>
      <c r="H416" s="560"/>
      <c r="I416" s="561"/>
      <c r="J416" s="115"/>
      <c r="K416" s="115"/>
      <c r="L416" s="115"/>
      <c r="M416" s="115"/>
      <c r="N416" s="115"/>
      <c r="O416" s="14"/>
    </row>
    <row r="417" spans="1:15" ht="12.75" customHeight="1">
      <c r="A417" s="11"/>
      <c r="B417" s="123"/>
      <c r="C417" s="197">
        <v>2</v>
      </c>
      <c r="D417" s="16"/>
      <c r="E417" s="16"/>
      <c r="F417" s="16"/>
      <c r="G417" s="560" t="s">
        <v>215</v>
      </c>
      <c r="H417" s="560"/>
      <c r="I417" s="561"/>
      <c r="J417" s="115">
        <f>J418</f>
        <v>60</v>
      </c>
      <c r="K417" s="115">
        <f>K418</f>
        <v>60</v>
      </c>
      <c r="L417" s="115">
        <f>L418</f>
        <v>60</v>
      </c>
      <c r="M417" s="115">
        <f>M418</f>
        <v>60</v>
      </c>
      <c r="N417" s="115">
        <f>N418</f>
        <v>60</v>
      </c>
      <c r="O417" s="14"/>
    </row>
    <row r="418" spans="1:15" ht="12.75" customHeight="1">
      <c r="A418" s="11"/>
      <c r="B418" s="123"/>
      <c r="C418" s="16"/>
      <c r="D418" s="16"/>
      <c r="E418" s="16"/>
      <c r="F418" s="384"/>
      <c r="G418" s="384"/>
      <c r="H418" s="566" t="s">
        <v>421</v>
      </c>
      <c r="I418" s="558"/>
      <c r="J418" s="191">
        <v>60</v>
      </c>
      <c r="K418" s="191">
        <v>60</v>
      </c>
      <c r="L418" s="191">
        <v>60</v>
      </c>
      <c r="M418" s="191">
        <v>60</v>
      </c>
      <c r="N418" s="191">
        <v>60</v>
      </c>
      <c r="O418" s="464"/>
    </row>
    <row r="419" spans="1:15" ht="12.75">
      <c r="A419" s="16"/>
      <c r="B419" s="212"/>
      <c r="C419" s="11">
        <v>3</v>
      </c>
      <c r="D419" s="11"/>
      <c r="E419" s="11"/>
      <c r="F419" s="11"/>
      <c r="G419" s="11" t="s">
        <v>193</v>
      </c>
      <c r="H419" s="11"/>
      <c r="I419" s="11"/>
      <c r="J419" s="198">
        <f>J421+J422+J423+J420</f>
        <v>3185</v>
      </c>
      <c r="K419" s="198">
        <f>K421+K422+K423+K420</f>
        <v>3185</v>
      </c>
      <c r="L419" s="198">
        <f>L421+L422+L423+L420</f>
        <v>3185</v>
      </c>
      <c r="M419" s="198">
        <f>M421+M422+M423+M420</f>
        <v>3185</v>
      </c>
      <c r="N419" s="198">
        <f>N421+N422+N423+N420</f>
        <v>3185</v>
      </c>
      <c r="O419" s="466"/>
    </row>
    <row r="420" spans="1:15" ht="12.75">
      <c r="A420" s="16"/>
      <c r="B420" s="212"/>
      <c r="C420" s="212"/>
      <c r="D420" s="212"/>
      <c r="E420" s="1">
        <v>2</v>
      </c>
      <c r="H420" s="380" t="s">
        <v>401</v>
      </c>
      <c r="J420" s="2">
        <v>140</v>
      </c>
      <c r="K420" s="2">
        <v>140</v>
      </c>
      <c r="L420" s="2">
        <v>140</v>
      </c>
      <c r="M420" s="2">
        <v>140</v>
      </c>
      <c r="N420" s="2">
        <v>140</v>
      </c>
      <c r="O420" s="2"/>
    </row>
    <row r="421" spans="1:15" ht="12.75" customHeight="1">
      <c r="A421" s="11"/>
      <c r="B421" s="212"/>
      <c r="C421" s="212"/>
      <c r="D421" s="212"/>
      <c r="E421" s="16">
        <v>3</v>
      </c>
      <c r="F421" s="197"/>
      <c r="G421" s="16"/>
      <c r="H421" s="380" t="s">
        <v>248</v>
      </c>
      <c r="I421" s="16"/>
      <c r="J421" s="62">
        <v>2386</v>
      </c>
      <c r="K421" s="62">
        <v>2386</v>
      </c>
      <c r="L421" s="62">
        <v>2386</v>
      </c>
      <c r="M421" s="62">
        <v>2386</v>
      </c>
      <c r="N421" s="62">
        <v>2386</v>
      </c>
      <c r="O421" s="2"/>
    </row>
    <row r="422" spans="1:15" ht="12.75" customHeight="1">
      <c r="A422" s="16"/>
      <c r="B422" s="212"/>
      <c r="C422" s="212"/>
      <c r="D422" s="212"/>
      <c r="E422" s="16">
        <v>6</v>
      </c>
      <c r="F422" s="16"/>
      <c r="G422" s="16"/>
      <c r="H422" s="380" t="s">
        <v>247</v>
      </c>
      <c r="I422" s="16"/>
      <c r="J422" s="62">
        <v>644</v>
      </c>
      <c r="K422" s="62">
        <v>644</v>
      </c>
      <c r="L422" s="62">
        <v>644</v>
      </c>
      <c r="M422" s="62">
        <v>644</v>
      </c>
      <c r="N422" s="62">
        <v>644</v>
      </c>
      <c r="O422" s="2"/>
    </row>
    <row r="423" spans="1:15" ht="12.75" customHeight="1">
      <c r="A423" s="16"/>
      <c r="B423" s="212"/>
      <c r="C423" s="197"/>
      <c r="D423" s="197"/>
      <c r="E423" s="212">
        <v>8</v>
      </c>
      <c r="F423" s="212"/>
      <c r="G423" s="212"/>
      <c r="H423" s="565" t="s">
        <v>250</v>
      </c>
      <c r="I423" s="558"/>
      <c r="J423" s="191">
        <v>15</v>
      </c>
      <c r="K423" s="191">
        <v>15</v>
      </c>
      <c r="L423" s="191">
        <v>15</v>
      </c>
      <c r="M423" s="191">
        <v>15</v>
      </c>
      <c r="N423" s="191">
        <v>15</v>
      </c>
      <c r="O423" s="16"/>
    </row>
    <row r="424" spans="1:15" ht="12.75" customHeight="1" hidden="1">
      <c r="A424" s="16"/>
      <c r="B424" s="212"/>
      <c r="C424" s="212"/>
      <c r="D424" s="212"/>
      <c r="E424" s="213"/>
      <c r="F424" s="213"/>
      <c r="G424" s="213"/>
      <c r="H424" s="212"/>
      <c r="I424" s="213"/>
      <c r="J424" s="60"/>
      <c r="K424" s="60"/>
      <c r="L424" s="60"/>
      <c r="M424" s="60"/>
      <c r="N424" s="60"/>
      <c r="O424" s="19"/>
    </row>
    <row r="425" spans="1:15" ht="12.75" customHeight="1" hidden="1">
      <c r="A425" s="16"/>
      <c r="B425" s="212"/>
      <c r="C425" s="212"/>
      <c r="D425" s="212"/>
      <c r="E425" s="212"/>
      <c r="F425" s="212"/>
      <c r="G425" s="212"/>
      <c r="H425" s="212"/>
      <c r="I425" s="321"/>
      <c r="J425" s="62"/>
      <c r="K425" s="62"/>
      <c r="L425" s="62"/>
      <c r="M425" s="62"/>
      <c r="N425" s="62"/>
      <c r="O425" s="2"/>
    </row>
    <row r="426" spans="1:15" s="15" customFormat="1" ht="12.75" hidden="1">
      <c r="A426" s="16"/>
      <c r="B426" s="212"/>
      <c r="C426" s="212"/>
      <c r="D426" s="212"/>
      <c r="E426" s="212"/>
      <c r="F426" s="212"/>
      <c r="G426" s="212"/>
      <c r="H426" s="212"/>
      <c r="I426" s="314"/>
      <c r="J426" s="62"/>
      <c r="K426" s="62"/>
      <c r="L426" s="62"/>
      <c r="M426" s="62"/>
      <c r="N426" s="62"/>
      <c r="O426" s="2"/>
    </row>
    <row r="427" spans="1:15" s="15" customFormat="1" ht="12.75" hidden="1">
      <c r="A427" s="16"/>
      <c r="B427" s="212"/>
      <c r="C427" s="212"/>
      <c r="D427" s="212"/>
      <c r="E427" s="212"/>
      <c r="F427" s="212"/>
      <c r="G427" s="212"/>
      <c r="H427" s="212"/>
      <c r="I427" s="314"/>
      <c r="J427" s="62"/>
      <c r="K427" s="62"/>
      <c r="L427" s="62"/>
      <c r="M427" s="62"/>
      <c r="N427" s="62"/>
      <c r="O427" s="2"/>
    </row>
    <row r="428" spans="1:15" s="15" customFormat="1" ht="12.75" hidden="1">
      <c r="A428" s="16"/>
      <c r="B428" s="212"/>
      <c r="C428" s="197"/>
      <c r="D428" s="197"/>
      <c r="E428" s="197"/>
      <c r="F428" s="197"/>
      <c r="G428" s="197"/>
      <c r="H428" s="197"/>
      <c r="I428" s="318"/>
      <c r="J428" s="198"/>
      <c r="K428" s="198"/>
      <c r="L428" s="198"/>
      <c r="M428" s="198"/>
      <c r="N428" s="198"/>
      <c r="O428" s="466"/>
    </row>
    <row r="429" spans="1:15" s="15" customFormat="1" ht="12.75" hidden="1">
      <c r="A429" s="16"/>
      <c r="B429" s="212"/>
      <c r="C429" s="212"/>
      <c r="D429" s="212"/>
      <c r="E429" s="212"/>
      <c r="F429" s="212"/>
      <c r="G429" s="212"/>
      <c r="H429" s="212"/>
      <c r="I429" s="314"/>
      <c r="J429" s="62"/>
      <c r="K429" s="62"/>
      <c r="L429" s="62"/>
      <c r="M429" s="62"/>
      <c r="N429" s="62"/>
      <c r="O429" s="2"/>
    </row>
    <row r="430" spans="1:15" s="15" customFormat="1" ht="17.25" customHeight="1" hidden="1">
      <c r="A430" s="16"/>
      <c r="B430" s="212"/>
      <c r="C430" s="212"/>
      <c r="D430" s="212"/>
      <c r="E430" s="212"/>
      <c r="F430" s="212"/>
      <c r="G430" s="212"/>
      <c r="H430" s="212"/>
      <c r="I430" s="314"/>
      <c r="J430" s="62"/>
      <c r="K430" s="62"/>
      <c r="L430" s="62"/>
      <c r="M430" s="62"/>
      <c r="N430" s="62"/>
      <c r="O430" s="2"/>
    </row>
    <row r="431" spans="1:15" s="15" customFormat="1" ht="12.75" hidden="1">
      <c r="A431" s="16"/>
      <c r="B431" s="212"/>
      <c r="C431" s="212"/>
      <c r="D431" s="212"/>
      <c r="E431" s="212"/>
      <c r="F431" s="212"/>
      <c r="G431" s="212"/>
      <c r="H431" s="212"/>
      <c r="I431" s="314"/>
      <c r="J431" s="62"/>
      <c r="K431" s="62"/>
      <c r="L431" s="62"/>
      <c r="M431" s="62"/>
      <c r="N431" s="62"/>
      <c r="O431" s="2"/>
    </row>
    <row r="432" spans="1:15" s="15" customFormat="1" ht="17.25" customHeight="1">
      <c r="A432" s="11"/>
      <c r="B432" s="197"/>
      <c r="C432" s="197"/>
      <c r="D432" s="197"/>
      <c r="E432" s="197"/>
      <c r="F432" s="197" t="s">
        <v>19</v>
      </c>
      <c r="G432" s="197"/>
      <c r="H432" s="197"/>
      <c r="I432" s="197"/>
      <c r="J432" s="115">
        <f>J418+J421+J420+J422+J423</f>
        <v>3245</v>
      </c>
      <c r="K432" s="115">
        <f>K418+K421+K420+K422+K423</f>
        <v>3245</v>
      </c>
      <c r="L432" s="115">
        <f>L418+L421+L420+L422+L423</f>
        <v>3245</v>
      </c>
      <c r="M432" s="115">
        <f>M418+M421+M420+M422+M423</f>
        <v>3245</v>
      </c>
      <c r="N432" s="115">
        <f>N418+N421+N420+N422+N423</f>
        <v>3245</v>
      </c>
      <c r="O432" s="14"/>
    </row>
    <row r="433" spans="1:15" s="15" customFormat="1" ht="17.25" customHeight="1">
      <c r="A433" s="11"/>
      <c r="B433" s="197"/>
      <c r="C433" s="197"/>
      <c r="D433" s="197"/>
      <c r="E433" s="197"/>
      <c r="F433" s="197"/>
      <c r="G433" s="197"/>
      <c r="H433" s="197"/>
      <c r="I433" s="197"/>
      <c r="J433" s="115"/>
      <c r="K433" s="115"/>
      <c r="L433" s="115"/>
      <c r="M433" s="115"/>
      <c r="N433" s="115"/>
      <c r="O433" s="14"/>
    </row>
    <row r="434" spans="1:15" s="15" customFormat="1" ht="24.75" customHeight="1">
      <c r="A434" s="11"/>
      <c r="B434" s="197">
        <v>2</v>
      </c>
      <c r="C434" s="197"/>
      <c r="D434" s="197"/>
      <c r="E434" s="197"/>
      <c r="F434" s="556" t="s">
        <v>299</v>
      </c>
      <c r="G434" s="545"/>
      <c r="H434" s="545"/>
      <c r="I434" s="546"/>
      <c r="J434" s="115"/>
      <c r="K434" s="115"/>
      <c r="L434" s="115"/>
      <c r="M434" s="115"/>
      <c r="N434" s="115"/>
      <c r="O434" s="14"/>
    </row>
    <row r="435" spans="1:15" s="15" customFormat="1" ht="17.25" customHeight="1">
      <c r="A435" s="11"/>
      <c r="B435" s="123" t="s">
        <v>211</v>
      </c>
      <c r="C435" s="16"/>
      <c r="D435" s="16"/>
      <c r="E435" s="16"/>
      <c r="F435" s="560" t="s">
        <v>29</v>
      </c>
      <c r="G435" s="560"/>
      <c r="H435" s="560"/>
      <c r="I435" s="561"/>
      <c r="J435" s="115"/>
      <c r="K435" s="115"/>
      <c r="L435" s="115"/>
      <c r="M435" s="115"/>
      <c r="N435" s="115"/>
      <c r="O435" s="14"/>
    </row>
    <row r="436" spans="1:15" s="15" customFormat="1" ht="14.25" customHeight="1">
      <c r="A436" s="11"/>
      <c r="B436" s="197"/>
      <c r="C436" s="11">
        <v>1</v>
      </c>
      <c r="D436" s="11"/>
      <c r="E436" s="11"/>
      <c r="F436" s="11"/>
      <c r="G436" s="560" t="s">
        <v>240</v>
      </c>
      <c r="H436" s="560"/>
      <c r="I436" s="561"/>
      <c r="J436" s="115">
        <v>0</v>
      </c>
      <c r="K436" s="115">
        <v>127</v>
      </c>
      <c r="L436" s="115">
        <v>127</v>
      </c>
      <c r="M436" s="115">
        <v>127</v>
      </c>
      <c r="N436" s="115">
        <v>127</v>
      </c>
      <c r="O436" s="14"/>
    </row>
    <row r="437" spans="1:15" s="15" customFormat="1" ht="13.5" customHeight="1">
      <c r="A437" s="11"/>
      <c r="B437" s="197"/>
      <c r="C437" s="197"/>
      <c r="D437" s="213">
        <v>2</v>
      </c>
      <c r="E437" s="18"/>
      <c r="F437" s="388"/>
      <c r="G437" s="388"/>
      <c r="H437" s="562" t="s">
        <v>256</v>
      </c>
      <c r="I437" s="563"/>
      <c r="J437" s="62">
        <v>0</v>
      </c>
      <c r="K437" s="62">
        <v>127</v>
      </c>
      <c r="L437" s="62">
        <v>127</v>
      </c>
      <c r="M437" s="62">
        <v>127</v>
      </c>
      <c r="N437" s="62">
        <v>127</v>
      </c>
      <c r="O437" s="462"/>
    </row>
    <row r="438" spans="1:15" s="15" customFormat="1" ht="15.75" customHeight="1">
      <c r="A438" s="11"/>
      <c r="B438" s="197"/>
      <c r="C438" s="197"/>
      <c r="D438" s="197"/>
      <c r="E438" s="197"/>
      <c r="F438" s="197" t="s">
        <v>19</v>
      </c>
      <c r="G438" s="197"/>
      <c r="H438" s="197"/>
      <c r="I438" s="197"/>
      <c r="J438" s="115">
        <v>0</v>
      </c>
      <c r="K438" s="115">
        <v>127</v>
      </c>
      <c r="L438" s="115">
        <v>127</v>
      </c>
      <c r="M438" s="115">
        <v>127</v>
      </c>
      <c r="N438" s="115">
        <v>127</v>
      </c>
      <c r="O438" s="14"/>
    </row>
    <row r="439" spans="1:15" s="15" customFormat="1" ht="17.25" customHeight="1">
      <c r="A439" s="534" t="s">
        <v>210</v>
      </c>
      <c r="B439" s="535"/>
      <c r="C439" s="535"/>
      <c r="D439" s="535"/>
      <c r="E439" s="535"/>
      <c r="F439" s="535"/>
      <c r="G439" s="535"/>
      <c r="H439" s="535"/>
      <c r="I439" s="558"/>
      <c r="J439" s="115"/>
      <c r="K439" s="115"/>
      <c r="L439" s="115"/>
      <c r="M439" s="115"/>
      <c r="N439" s="115"/>
      <c r="O439" s="14"/>
    </row>
    <row r="440" spans="1:15" s="15" customFormat="1" ht="13.5" customHeight="1">
      <c r="A440" s="316"/>
      <c r="B440" s="123" t="s">
        <v>211</v>
      </c>
      <c r="C440" s="16"/>
      <c r="D440" s="16"/>
      <c r="E440" s="16"/>
      <c r="F440" s="560" t="s">
        <v>29</v>
      </c>
      <c r="G440" s="560"/>
      <c r="H440" s="560"/>
      <c r="I440" s="561"/>
      <c r="J440" s="115"/>
      <c r="K440" s="115"/>
      <c r="L440" s="115"/>
      <c r="M440" s="115"/>
      <c r="N440" s="115"/>
      <c r="O440" s="14"/>
    </row>
    <row r="441" spans="1:15" s="15" customFormat="1" ht="12.75" customHeight="1">
      <c r="A441" s="11"/>
      <c r="B441" s="197"/>
      <c r="C441" s="197">
        <v>5</v>
      </c>
      <c r="D441" s="197"/>
      <c r="E441" s="197"/>
      <c r="F441" s="11"/>
      <c r="G441" s="384" t="s">
        <v>254</v>
      </c>
      <c r="H441" s="385"/>
      <c r="I441" s="385"/>
      <c r="J441" s="115">
        <f>J443</f>
        <v>57876</v>
      </c>
      <c r="K441" s="115">
        <f>K443+K442</f>
        <v>65788</v>
      </c>
      <c r="L441" s="115">
        <f>L443+L442</f>
        <v>65788</v>
      </c>
      <c r="M441" s="115">
        <f>M443+M442</f>
        <v>65788</v>
      </c>
      <c r="N441" s="115">
        <f>N443+N442</f>
        <v>65788</v>
      </c>
      <c r="O441" s="14"/>
    </row>
    <row r="442" spans="1:15" s="15" customFormat="1" ht="12.75" customHeight="1">
      <c r="A442" s="11"/>
      <c r="B442" s="197"/>
      <c r="C442" s="197"/>
      <c r="D442" s="197"/>
      <c r="E442" s="197">
        <v>3</v>
      </c>
      <c r="F442" s="11"/>
      <c r="G442" s="384"/>
      <c r="H442" s="385" t="s">
        <v>296</v>
      </c>
      <c r="I442" s="407"/>
      <c r="J442" s="115">
        <v>0</v>
      </c>
      <c r="K442" s="115">
        <v>110</v>
      </c>
      <c r="L442" s="115">
        <v>110</v>
      </c>
      <c r="M442" s="115">
        <v>110</v>
      </c>
      <c r="N442" s="115">
        <v>110</v>
      </c>
      <c r="O442" s="464"/>
    </row>
    <row r="443" spans="1:15" s="15" customFormat="1" ht="13.5" customHeight="1">
      <c r="A443" s="11"/>
      <c r="B443" s="197"/>
      <c r="C443" s="212"/>
      <c r="D443" s="212"/>
      <c r="E443" s="212">
        <v>4</v>
      </c>
      <c r="F443" s="212"/>
      <c r="G443" s="11"/>
      <c r="H443" s="380" t="s">
        <v>255</v>
      </c>
      <c r="I443" s="125"/>
      <c r="J443" s="191">
        <v>57876</v>
      </c>
      <c r="K443" s="191">
        <v>65678</v>
      </c>
      <c r="L443" s="191">
        <v>65678</v>
      </c>
      <c r="M443" s="191">
        <v>65678</v>
      </c>
      <c r="N443" s="191">
        <v>65678</v>
      </c>
      <c r="O443" s="464"/>
    </row>
    <row r="444" spans="1:15" s="15" customFormat="1" ht="11.25" customHeight="1" hidden="1">
      <c r="A444" s="11"/>
      <c r="B444" s="123">
        <v>2</v>
      </c>
      <c r="C444" s="16"/>
      <c r="D444" s="16"/>
      <c r="E444" s="16"/>
      <c r="F444" s="560" t="s">
        <v>257</v>
      </c>
      <c r="G444" s="560"/>
      <c r="H444" s="560"/>
      <c r="I444" s="561"/>
      <c r="J444" s="191"/>
      <c r="K444" s="191"/>
      <c r="L444" s="191"/>
      <c r="M444" s="191"/>
      <c r="N444" s="191"/>
      <c r="O444" s="464"/>
    </row>
    <row r="445" spans="1:15" s="15" customFormat="1" ht="12" customHeight="1" hidden="1">
      <c r="A445" s="11"/>
      <c r="B445" s="197"/>
      <c r="C445" s="197">
        <v>4</v>
      </c>
      <c r="D445" s="197"/>
      <c r="E445" s="197"/>
      <c r="F445" s="11"/>
      <c r="G445" s="384" t="s">
        <v>254</v>
      </c>
      <c r="H445" s="385"/>
      <c r="I445" s="385"/>
      <c r="J445" s="198">
        <f>J446</f>
        <v>0</v>
      </c>
      <c r="K445" s="198">
        <f>K446</f>
        <v>0</v>
      </c>
      <c r="L445" s="198">
        <f>L446</f>
        <v>0</v>
      </c>
      <c r="M445" s="198">
        <f>M446</f>
        <v>0</v>
      </c>
      <c r="N445" s="198">
        <f>N446</f>
        <v>0</v>
      </c>
      <c r="O445" s="466"/>
    </row>
    <row r="446" spans="1:15" s="15" customFormat="1" ht="12.75" customHeight="1" hidden="1">
      <c r="A446" s="11"/>
      <c r="B446" s="197"/>
      <c r="C446" s="212"/>
      <c r="D446" s="212"/>
      <c r="E446" s="212"/>
      <c r="F446" s="212"/>
      <c r="G446" s="11"/>
      <c r="H446" s="380"/>
      <c r="I446" s="125"/>
      <c r="J446" s="191"/>
      <c r="K446" s="191"/>
      <c r="L446" s="191"/>
      <c r="M446" s="191"/>
      <c r="N446" s="191"/>
      <c r="O446" s="464"/>
    </row>
    <row r="447" spans="1:15" s="15" customFormat="1" ht="12" customHeight="1" hidden="1">
      <c r="A447" s="11"/>
      <c r="B447" s="197"/>
      <c r="C447" s="197"/>
      <c r="D447" s="197"/>
      <c r="E447" s="197"/>
      <c r="F447" s="197"/>
      <c r="G447" s="197"/>
      <c r="H447" s="197"/>
      <c r="I447" s="197"/>
      <c r="J447" s="115"/>
      <c r="K447" s="115"/>
      <c r="L447" s="115"/>
      <c r="M447" s="115"/>
      <c r="N447" s="115"/>
      <c r="O447" s="14"/>
    </row>
    <row r="448" spans="1:15" s="15" customFormat="1" ht="12.75" customHeight="1" hidden="1">
      <c r="A448" s="11"/>
      <c r="B448" s="197"/>
      <c r="C448" s="197"/>
      <c r="D448" s="197"/>
      <c r="E448" s="197"/>
      <c r="F448" s="197"/>
      <c r="G448" s="197"/>
      <c r="H448" s="197"/>
      <c r="I448" s="197"/>
      <c r="J448" s="115"/>
      <c r="K448" s="115"/>
      <c r="L448" s="115"/>
      <c r="M448" s="115"/>
      <c r="N448" s="115"/>
      <c r="O448" s="14"/>
    </row>
    <row r="449" spans="1:15" s="15" customFormat="1" ht="13.5" customHeight="1" hidden="1">
      <c r="A449" s="11"/>
      <c r="B449" s="197"/>
      <c r="C449" s="197"/>
      <c r="D449" s="197"/>
      <c r="E449" s="197"/>
      <c r="F449" s="197"/>
      <c r="G449" s="197"/>
      <c r="H449" s="197"/>
      <c r="I449" s="197"/>
      <c r="J449" s="115"/>
      <c r="K449" s="115"/>
      <c r="L449" s="115"/>
      <c r="M449" s="115"/>
      <c r="N449" s="115"/>
      <c r="O449" s="14"/>
    </row>
    <row r="450" spans="1:15" s="15" customFormat="1" ht="13.5" customHeight="1">
      <c r="A450" s="11"/>
      <c r="B450" s="197"/>
      <c r="C450" s="197"/>
      <c r="D450" s="197"/>
      <c r="E450" s="197"/>
      <c r="F450" s="197" t="s">
        <v>19</v>
      </c>
      <c r="G450" s="197"/>
      <c r="H450" s="197"/>
      <c r="I450" s="197"/>
      <c r="J450" s="115">
        <f>J441+J445</f>
        <v>57876</v>
      </c>
      <c r="K450" s="115">
        <f>K441+K445</f>
        <v>65788</v>
      </c>
      <c r="L450" s="115">
        <f>L441+L445</f>
        <v>65788</v>
      </c>
      <c r="M450" s="115">
        <f>M441+M445</f>
        <v>65788</v>
      </c>
      <c r="N450" s="115">
        <f>N441+N445</f>
        <v>65788</v>
      </c>
      <c r="O450" s="14"/>
    </row>
    <row r="451" spans="1:15" s="15" customFormat="1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5"/>
      <c r="K451" s="115"/>
      <c r="L451" s="115"/>
      <c r="M451" s="115"/>
      <c r="N451" s="115"/>
      <c r="O451" s="14"/>
    </row>
    <row r="452" spans="1:15" ht="12.75" customHeight="1">
      <c r="A452" s="16"/>
      <c r="B452" s="16"/>
      <c r="C452" s="16"/>
      <c r="D452" s="16"/>
      <c r="E452" s="542" t="s">
        <v>422</v>
      </c>
      <c r="F452" s="558"/>
      <c r="G452" s="558"/>
      <c r="H452" s="558"/>
      <c r="I452" s="558"/>
      <c r="J452" s="198">
        <f>J450+J432</f>
        <v>61121</v>
      </c>
      <c r="K452" s="198">
        <f>K450+K432+K438</f>
        <v>69160</v>
      </c>
      <c r="L452" s="198">
        <f>L450+L432+L438</f>
        <v>69160</v>
      </c>
      <c r="M452" s="198">
        <f>M450+M432+M438</f>
        <v>69160</v>
      </c>
      <c r="N452" s="198">
        <f>N450+N432+N438</f>
        <v>69160</v>
      </c>
      <c r="O452" s="466"/>
    </row>
    <row r="453" spans="1:15" ht="13.5">
      <c r="A453" s="16"/>
      <c r="B453" s="123" t="s">
        <v>211</v>
      </c>
      <c r="C453" s="16"/>
      <c r="D453" s="16"/>
      <c r="E453" s="16"/>
      <c r="F453" s="560" t="s">
        <v>29</v>
      </c>
      <c r="G453" s="560"/>
      <c r="H453" s="560"/>
      <c r="I453" s="561"/>
      <c r="J453" s="234">
        <f>J460+J468+J458</f>
        <v>61121</v>
      </c>
      <c r="K453" s="234">
        <f>K460+K466+K458+K456</f>
        <v>69160</v>
      </c>
      <c r="L453" s="234">
        <f>L460+L466+L458+L456</f>
        <v>69160</v>
      </c>
      <c r="M453" s="234">
        <f>M460+M466+M458+M456</f>
        <v>69160</v>
      </c>
      <c r="N453" s="234">
        <f>N460+N466+N458+N456</f>
        <v>69160</v>
      </c>
      <c r="O453" s="463"/>
    </row>
    <row r="454" spans="1:15" ht="13.5" hidden="1">
      <c r="A454" s="16"/>
      <c r="B454" s="123"/>
      <c r="C454" s="11">
        <v>1</v>
      </c>
      <c r="D454" s="11"/>
      <c r="E454" s="11"/>
      <c r="F454" s="11"/>
      <c r="G454" s="560" t="s">
        <v>240</v>
      </c>
      <c r="H454" s="560"/>
      <c r="I454" s="561"/>
      <c r="J454" s="234">
        <v>0</v>
      </c>
      <c r="K454" s="234">
        <v>0</v>
      </c>
      <c r="L454" s="234">
        <v>0</v>
      </c>
      <c r="M454" s="234">
        <v>0</v>
      </c>
      <c r="N454" s="234">
        <v>0</v>
      </c>
      <c r="O454" s="463"/>
    </row>
    <row r="455" spans="1:15" ht="13.5" hidden="1">
      <c r="A455" s="16"/>
      <c r="B455" s="123"/>
      <c r="C455" s="11"/>
      <c r="D455" s="213">
        <v>2</v>
      </c>
      <c r="E455" s="18"/>
      <c r="F455" s="388"/>
      <c r="G455" s="388"/>
      <c r="H455" s="562" t="s">
        <v>256</v>
      </c>
      <c r="I455" s="563"/>
      <c r="J455" s="234">
        <v>0</v>
      </c>
      <c r="K455" s="234">
        <v>0</v>
      </c>
      <c r="L455" s="234">
        <v>0</v>
      </c>
      <c r="M455" s="234">
        <v>0</v>
      </c>
      <c r="N455" s="234">
        <v>0</v>
      </c>
      <c r="O455" s="462"/>
    </row>
    <row r="456" spans="1:15" ht="13.5">
      <c r="A456" s="16"/>
      <c r="B456" s="123"/>
      <c r="C456" s="11">
        <v>1</v>
      </c>
      <c r="D456" s="11"/>
      <c r="E456" s="11"/>
      <c r="F456" s="11"/>
      <c r="G456" s="560" t="s">
        <v>240</v>
      </c>
      <c r="H456" s="560"/>
      <c r="I456" s="561"/>
      <c r="J456" s="234">
        <v>0</v>
      </c>
      <c r="K456" s="234">
        <f>K457</f>
        <v>127</v>
      </c>
      <c r="L456" s="234">
        <f>L457</f>
        <v>127</v>
      </c>
      <c r="M456" s="234">
        <f>M457</f>
        <v>127</v>
      </c>
      <c r="N456" s="234">
        <f>N457</f>
        <v>127</v>
      </c>
      <c r="O456" s="462"/>
    </row>
    <row r="457" spans="1:15" ht="13.5">
      <c r="A457" s="16"/>
      <c r="B457" s="123"/>
      <c r="C457" s="197"/>
      <c r="D457" s="213">
        <v>2</v>
      </c>
      <c r="E457" s="18"/>
      <c r="F457" s="388"/>
      <c r="G457" s="388"/>
      <c r="H457" s="562" t="s">
        <v>256</v>
      </c>
      <c r="I457" s="563"/>
      <c r="J457" s="234">
        <v>0</v>
      </c>
      <c r="K457" s="217">
        <f>K437</f>
        <v>127</v>
      </c>
      <c r="L457" s="217">
        <f>L437</f>
        <v>127</v>
      </c>
      <c r="M457" s="217">
        <f>M437</f>
        <v>127</v>
      </c>
      <c r="N457" s="217">
        <f>N437</f>
        <v>127</v>
      </c>
      <c r="O457" s="462"/>
    </row>
    <row r="458" spans="1:15" ht="12.75">
      <c r="A458" s="16"/>
      <c r="B458" s="123"/>
      <c r="C458" s="197">
        <v>2</v>
      </c>
      <c r="D458" s="16"/>
      <c r="E458" s="16"/>
      <c r="F458" s="16"/>
      <c r="G458" s="560" t="s">
        <v>215</v>
      </c>
      <c r="H458" s="560"/>
      <c r="I458" s="561"/>
      <c r="J458" s="198">
        <f>J459</f>
        <v>60</v>
      </c>
      <c r="K458" s="198">
        <f>K459</f>
        <v>60</v>
      </c>
      <c r="L458" s="198">
        <f>L459</f>
        <v>60</v>
      </c>
      <c r="M458" s="198">
        <f>M459</f>
        <v>60</v>
      </c>
      <c r="N458" s="198">
        <f>N459</f>
        <v>60</v>
      </c>
      <c r="O458" s="466"/>
    </row>
    <row r="459" spans="1:15" ht="12.75">
      <c r="A459" s="16"/>
      <c r="B459" s="123"/>
      <c r="C459" s="16"/>
      <c r="D459" s="16"/>
      <c r="E459" s="16"/>
      <c r="F459" s="384"/>
      <c r="G459" s="384"/>
      <c r="H459" s="566" t="s">
        <v>421</v>
      </c>
      <c r="I459" s="558"/>
      <c r="J459" s="191">
        <f>J418</f>
        <v>60</v>
      </c>
      <c r="K459" s="191">
        <f>K418</f>
        <v>60</v>
      </c>
      <c r="L459" s="191">
        <f>L418</f>
        <v>60</v>
      </c>
      <c r="M459" s="191">
        <f>M418</f>
        <v>60</v>
      </c>
      <c r="N459" s="191">
        <f>N418</f>
        <v>60</v>
      </c>
      <c r="O459" s="464"/>
    </row>
    <row r="460" spans="1:15" ht="12.75">
      <c r="A460" s="16"/>
      <c r="B460" s="212"/>
      <c r="C460" s="11">
        <v>3</v>
      </c>
      <c r="D460" s="11"/>
      <c r="E460" s="11"/>
      <c r="F460" s="11"/>
      <c r="G460" s="11" t="s">
        <v>193</v>
      </c>
      <c r="H460" s="11"/>
      <c r="I460" s="11"/>
      <c r="J460" s="198">
        <f>J462+J461+J464+J465</f>
        <v>3185</v>
      </c>
      <c r="K460" s="198">
        <f>K462+K461+K464+K465</f>
        <v>3185</v>
      </c>
      <c r="L460" s="198">
        <f>L462+L461+L464+L465</f>
        <v>3185</v>
      </c>
      <c r="M460" s="198">
        <f>M462+M461+M464+M465</f>
        <v>3185</v>
      </c>
      <c r="N460" s="198">
        <f>N462+N461+N464+N465</f>
        <v>3185</v>
      </c>
      <c r="O460" s="466"/>
    </row>
    <row r="461" spans="1:15" ht="12.75">
      <c r="A461" s="16"/>
      <c r="B461" s="212"/>
      <c r="C461" s="11"/>
      <c r="D461" s="11"/>
      <c r="E461" s="1">
        <v>2</v>
      </c>
      <c r="H461" s="380" t="s">
        <v>401</v>
      </c>
      <c r="J461" s="191">
        <f aca="true" t="shared" si="13" ref="J461:L462">J420</f>
        <v>140</v>
      </c>
      <c r="K461" s="191">
        <f t="shared" si="13"/>
        <v>140</v>
      </c>
      <c r="L461" s="191">
        <f t="shared" si="13"/>
        <v>140</v>
      </c>
      <c r="M461" s="191">
        <f>M420</f>
        <v>140</v>
      </c>
      <c r="N461" s="191">
        <f>N420</f>
        <v>140</v>
      </c>
      <c r="O461" s="466"/>
    </row>
    <row r="462" spans="1:15" s="15" customFormat="1" ht="12.75">
      <c r="A462" s="11"/>
      <c r="B462" s="212"/>
      <c r="C462" s="212"/>
      <c r="D462" s="212"/>
      <c r="E462" s="16">
        <v>3</v>
      </c>
      <c r="F462" s="197"/>
      <c r="G462" s="16"/>
      <c r="H462" s="380" t="s">
        <v>248</v>
      </c>
      <c r="I462" s="16"/>
      <c r="J462" s="191">
        <f t="shared" si="13"/>
        <v>2386</v>
      </c>
      <c r="K462" s="191">
        <f t="shared" si="13"/>
        <v>2386</v>
      </c>
      <c r="L462" s="191">
        <f t="shared" si="13"/>
        <v>2386</v>
      </c>
      <c r="M462" s="191">
        <f>M421</f>
        <v>2386</v>
      </c>
      <c r="N462" s="191">
        <f>N421</f>
        <v>2386</v>
      </c>
      <c r="O462" s="464"/>
    </row>
    <row r="463" spans="1:15" ht="12.75" hidden="1">
      <c r="A463" s="16"/>
      <c r="B463" s="212"/>
      <c r="C463" s="212"/>
      <c r="D463" s="212"/>
      <c r="E463" s="16">
        <v>4</v>
      </c>
      <c r="F463" s="197"/>
      <c r="G463" s="16"/>
      <c r="H463" s="380"/>
      <c r="I463" s="16"/>
      <c r="J463" s="62"/>
      <c r="K463" s="62"/>
      <c r="L463" s="62"/>
      <c r="M463" s="62"/>
      <c r="N463" s="62"/>
      <c r="O463" s="2"/>
    </row>
    <row r="464" spans="1:15" ht="12.75">
      <c r="A464" s="16"/>
      <c r="B464" s="212"/>
      <c r="C464" s="212"/>
      <c r="D464" s="212"/>
      <c r="E464" s="16">
        <v>6</v>
      </c>
      <c r="F464" s="16"/>
      <c r="G464" s="16"/>
      <c r="H464" s="380" t="s">
        <v>247</v>
      </c>
      <c r="I464" s="16"/>
      <c r="J464" s="62">
        <f aca="true" t="shared" si="14" ref="J464:L465">J422</f>
        <v>644</v>
      </c>
      <c r="K464" s="62">
        <f t="shared" si="14"/>
        <v>644</v>
      </c>
      <c r="L464" s="62">
        <f t="shared" si="14"/>
        <v>644</v>
      </c>
      <c r="M464" s="62">
        <f>M422</f>
        <v>644</v>
      </c>
      <c r="N464" s="62">
        <f>N422</f>
        <v>644</v>
      </c>
      <c r="O464" s="2"/>
    </row>
    <row r="465" spans="1:15" ht="12.75">
      <c r="A465" s="16"/>
      <c r="B465" s="212"/>
      <c r="C465" s="197"/>
      <c r="D465" s="197"/>
      <c r="E465" s="212">
        <v>8</v>
      </c>
      <c r="F465" s="212"/>
      <c r="G465" s="212"/>
      <c r="H465" s="565" t="s">
        <v>250</v>
      </c>
      <c r="I465" s="558"/>
      <c r="J465" s="62">
        <f t="shared" si="14"/>
        <v>15</v>
      </c>
      <c r="K465" s="62">
        <f t="shared" si="14"/>
        <v>15</v>
      </c>
      <c r="L465" s="62">
        <f t="shared" si="14"/>
        <v>15</v>
      </c>
      <c r="M465" s="62">
        <f>M423</f>
        <v>15</v>
      </c>
      <c r="N465" s="62">
        <f>N423</f>
        <v>15</v>
      </c>
      <c r="O465" s="2"/>
    </row>
    <row r="466" spans="1:15" ht="12.75">
      <c r="A466" s="16"/>
      <c r="B466" s="16"/>
      <c r="C466" s="197">
        <v>5</v>
      </c>
      <c r="D466" s="197"/>
      <c r="E466" s="197"/>
      <c r="F466" s="16"/>
      <c r="G466" s="384" t="s">
        <v>254</v>
      </c>
      <c r="H466" s="385"/>
      <c r="I466" s="385"/>
      <c r="J466" s="198">
        <f>J468</f>
        <v>57876</v>
      </c>
      <c r="K466" s="198">
        <f>K468+K467</f>
        <v>65788</v>
      </c>
      <c r="L466" s="198">
        <f>L468+L467</f>
        <v>65788</v>
      </c>
      <c r="M466" s="198">
        <f>M468+M467</f>
        <v>65788</v>
      </c>
      <c r="N466" s="198">
        <f>N468+N467</f>
        <v>65788</v>
      </c>
      <c r="O466" s="466"/>
    </row>
    <row r="467" spans="1:15" ht="12.75">
      <c r="A467" s="16"/>
      <c r="B467" s="16"/>
      <c r="C467" s="197"/>
      <c r="D467" s="197"/>
      <c r="E467" s="197">
        <v>3</v>
      </c>
      <c r="F467" s="11"/>
      <c r="G467" s="384"/>
      <c r="H467" s="385" t="s">
        <v>296</v>
      </c>
      <c r="I467" s="407"/>
      <c r="J467" s="62">
        <v>0</v>
      </c>
      <c r="K467" s="62">
        <f aca="true" t="shared" si="15" ref="K467:M468">K442</f>
        <v>110</v>
      </c>
      <c r="L467" s="62">
        <f t="shared" si="15"/>
        <v>110</v>
      </c>
      <c r="M467" s="62">
        <f t="shared" si="15"/>
        <v>110</v>
      </c>
      <c r="N467" s="62">
        <f>N442</f>
        <v>110</v>
      </c>
      <c r="O467" s="2"/>
    </row>
    <row r="468" spans="1:15" ht="12.75">
      <c r="A468" s="16"/>
      <c r="B468" s="16"/>
      <c r="C468" s="212"/>
      <c r="D468" s="212"/>
      <c r="E468" s="212">
        <v>4</v>
      </c>
      <c r="F468" s="212"/>
      <c r="G468" s="16"/>
      <c r="H468" s="380" t="s">
        <v>255</v>
      </c>
      <c r="I468" s="125"/>
      <c r="J468" s="62">
        <f>J443</f>
        <v>57876</v>
      </c>
      <c r="K468" s="62">
        <f t="shared" si="15"/>
        <v>65678</v>
      </c>
      <c r="L468" s="62">
        <f t="shared" si="15"/>
        <v>65678</v>
      </c>
      <c r="M468" s="62">
        <f t="shared" si="15"/>
        <v>65678</v>
      </c>
      <c r="N468" s="62">
        <f>N443</f>
        <v>65678</v>
      </c>
      <c r="O468" s="2"/>
    </row>
    <row r="469" spans="1:15" ht="13.5" hidden="1">
      <c r="A469" s="16"/>
      <c r="B469" s="123">
        <v>2</v>
      </c>
      <c r="C469" s="16"/>
      <c r="D469" s="16"/>
      <c r="E469" s="16"/>
      <c r="F469" s="560" t="s">
        <v>257</v>
      </c>
      <c r="G469" s="560"/>
      <c r="H469" s="560"/>
      <c r="I469" s="561"/>
      <c r="J469" s="234">
        <f aca="true" t="shared" si="16" ref="J469:N470">J470</f>
        <v>0</v>
      </c>
      <c r="K469" s="234">
        <f t="shared" si="16"/>
        <v>0</v>
      </c>
      <c r="L469" s="234">
        <f t="shared" si="16"/>
        <v>0</v>
      </c>
      <c r="M469" s="234">
        <f t="shared" si="16"/>
        <v>0</v>
      </c>
      <c r="N469" s="234">
        <f t="shared" si="16"/>
        <v>0</v>
      </c>
      <c r="O469" s="463"/>
    </row>
    <row r="470" spans="1:15" ht="12.75" hidden="1">
      <c r="A470" s="16"/>
      <c r="B470" s="197"/>
      <c r="C470" s="197">
        <v>4</v>
      </c>
      <c r="D470" s="197"/>
      <c r="E470" s="197"/>
      <c r="F470" s="16"/>
      <c r="G470" s="384" t="s">
        <v>254</v>
      </c>
      <c r="H470" s="385"/>
      <c r="I470" s="385"/>
      <c r="J470" s="191">
        <f t="shared" si="16"/>
        <v>0</v>
      </c>
      <c r="K470" s="191">
        <f t="shared" si="16"/>
        <v>0</v>
      </c>
      <c r="L470" s="191">
        <f t="shared" si="16"/>
        <v>0</v>
      </c>
      <c r="M470" s="191">
        <f t="shared" si="16"/>
        <v>0</v>
      </c>
      <c r="N470" s="191">
        <f t="shared" si="16"/>
        <v>0</v>
      </c>
      <c r="O470" s="464"/>
    </row>
    <row r="471" spans="1:15" ht="12.75" hidden="1">
      <c r="A471" s="16"/>
      <c r="B471" s="197"/>
      <c r="C471" s="212"/>
      <c r="D471" s="212"/>
      <c r="E471" s="212"/>
      <c r="F471" s="212"/>
      <c r="G471" s="16"/>
      <c r="H471" s="380"/>
      <c r="I471" s="125"/>
      <c r="J471" s="198"/>
      <c r="K471" s="198"/>
      <c r="L471" s="198"/>
      <c r="M471" s="198"/>
      <c r="N471" s="198"/>
      <c r="O471" s="466"/>
    </row>
    <row r="472" spans="1:15" ht="14.25">
      <c r="A472" s="16"/>
      <c r="B472" s="16"/>
      <c r="C472" s="16"/>
      <c r="D472" s="16"/>
      <c r="E472" s="542" t="s">
        <v>422</v>
      </c>
      <c r="F472" s="558"/>
      <c r="G472" s="558"/>
      <c r="H472" s="558"/>
      <c r="I472" s="558"/>
      <c r="J472" s="198">
        <f>J453+J469</f>
        <v>61121</v>
      </c>
      <c r="K472" s="198">
        <f>K453</f>
        <v>69160</v>
      </c>
      <c r="L472" s="198">
        <f>L453</f>
        <v>69160</v>
      </c>
      <c r="M472" s="198">
        <f>M453</f>
        <v>69160</v>
      </c>
      <c r="N472" s="198">
        <f>N453</f>
        <v>69160</v>
      </c>
      <c r="O472" s="466"/>
    </row>
    <row r="473" spans="1:15" s="15" customFormat="1" ht="12.75" hidden="1">
      <c r="A473" s="11"/>
      <c r="B473" s="11"/>
      <c r="C473" s="11"/>
      <c r="D473" s="11"/>
      <c r="E473" s="11"/>
      <c r="F473" s="11"/>
      <c r="G473" s="11"/>
      <c r="H473" s="11"/>
      <c r="I473" s="11"/>
      <c r="J473" s="115"/>
      <c r="K473" s="115"/>
      <c r="L473" s="115"/>
      <c r="M473" s="115"/>
      <c r="N473" s="115"/>
      <c r="O473" s="14"/>
    </row>
    <row r="474" spans="1:15" s="15" customFormat="1" ht="12.75" hidden="1">
      <c r="A474" s="11"/>
      <c r="B474" s="123"/>
      <c r="C474" s="123"/>
      <c r="D474" s="123"/>
      <c r="E474" s="123"/>
      <c r="F474" s="123"/>
      <c r="G474" s="123"/>
      <c r="H474" s="123"/>
      <c r="I474" s="123"/>
      <c r="J474" s="115"/>
      <c r="K474" s="115"/>
      <c r="L474" s="115"/>
      <c r="M474" s="115"/>
      <c r="N474" s="115"/>
      <c r="O474" s="14"/>
    </row>
    <row r="475" spans="1:15" s="15" customFormat="1" ht="14.25" hidden="1">
      <c r="A475" s="11">
        <v>3</v>
      </c>
      <c r="B475" s="11"/>
      <c r="C475" s="11"/>
      <c r="D475" s="11"/>
      <c r="E475" s="12" t="s">
        <v>26</v>
      </c>
      <c r="F475" s="11"/>
      <c r="G475" s="11"/>
      <c r="H475" s="11"/>
      <c r="I475" s="11"/>
      <c r="J475" s="115"/>
      <c r="K475" s="115"/>
      <c r="L475" s="115"/>
      <c r="M475" s="115"/>
      <c r="N475" s="115"/>
      <c r="O475" s="14"/>
    </row>
    <row r="476" spans="1:15" s="15" customFormat="1" ht="12.75" hidden="1">
      <c r="A476" s="11"/>
      <c r="B476" s="11"/>
      <c r="C476" s="11">
        <v>1</v>
      </c>
      <c r="D476" s="11"/>
      <c r="E476" s="11"/>
      <c r="F476" s="11"/>
      <c r="G476" s="11" t="s">
        <v>10</v>
      </c>
      <c r="H476" s="11"/>
      <c r="I476" s="11"/>
      <c r="J476" s="115"/>
      <c r="K476" s="115"/>
      <c r="L476" s="115"/>
      <c r="M476" s="115"/>
      <c r="N476" s="115"/>
      <c r="O476" s="14"/>
    </row>
    <row r="477" spans="1:15" ht="12.75" customHeight="1" hidden="1">
      <c r="A477" s="16"/>
      <c r="B477" s="16"/>
      <c r="C477" s="16"/>
      <c r="D477" s="16">
        <v>2</v>
      </c>
      <c r="E477" s="16"/>
      <c r="F477" s="16"/>
      <c r="G477" s="16"/>
      <c r="H477" s="564" t="s">
        <v>22</v>
      </c>
      <c r="I477" s="564"/>
      <c r="J477" s="62"/>
      <c r="K477" s="62"/>
      <c r="L477" s="62"/>
      <c r="M477" s="62"/>
      <c r="N477" s="62"/>
      <c r="O477" s="2"/>
    </row>
    <row r="478" spans="1:15" ht="12.75" hidden="1">
      <c r="A478" s="16"/>
      <c r="B478" s="16"/>
      <c r="C478" s="16"/>
      <c r="D478" s="16">
        <v>5</v>
      </c>
      <c r="E478" s="16"/>
      <c r="F478" s="16"/>
      <c r="G478" s="16"/>
      <c r="H478" s="16" t="s">
        <v>27</v>
      </c>
      <c r="I478" s="16"/>
      <c r="J478" s="62"/>
      <c r="K478" s="62"/>
      <c r="L478" s="62"/>
      <c r="M478" s="62"/>
      <c r="N478" s="62"/>
      <c r="O478" s="2"/>
    </row>
    <row r="479" spans="1:15" s="15" customFormat="1" ht="12.75" hidden="1">
      <c r="A479" s="16"/>
      <c r="B479" s="16"/>
      <c r="C479" s="16"/>
      <c r="D479" s="16">
        <v>3</v>
      </c>
      <c r="E479" s="16"/>
      <c r="F479" s="16"/>
      <c r="G479" s="16"/>
      <c r="H479" s="16" t="s">
        <v>23</v>
      </c>
      <c r="I479" s="16"/>
      <c r="J479" s="62"/>
      <c r="K479" s="62"/>
      <c r="L479" s="62"/>
      <c r="M479" s="62"/>
      <c r="N479" s="62"/>
      <c r="O479" s="2"/>
    </row>
    <row r="480" spans="1:15" s="15" customFormat="1" ht="12.75" hidden="1">
      <c r="A480" s="16"/>
      <c r="B480" s="16"/>
      <c r="C480" s="11"/>
      <c r="D480" s="11"/>
      <c r="E480" s="11"/>
      <c r="F480" s="11"/>
      <c r="G480" s="11"/>
      <c r="H480" s="11"/>
      <c r="I480" s="11"/>
      <c r="J480" s="62"/>
      <c r="K480" s="62"/>
      <c r="L480" s="62"/>
      <c r="M480" s="62"/>
      <c r="N480" s="62"/>
      <c r="O480" s="2"/>
    </row>
    <row r="481" spans="1:15" s="15" customFormat="1" ht="12.75" hidden="1">
      <c r="A481" s="16"/>
      <c r="B481" s="16"/>
      <c r="C481" s="11">
        <v>9</v>
      </c>
      <c r="D481" s="11"/>
      <c r="E481" s="11"/>
      <c r="F481" s="11"/>
      <c r="G481" s="11" t="s">
        <v>134</v>
      </c>
      <c r="H481" s="11"/>
      <c r="I481" s="11"/>
      <c r="J481" s="62"/>
      <c r="K481" s="62"/>
      <c r="L481" s="62"/>
      <c r="M481" s="62"/>
      <c r="N481" s="62"/>
      <c r="O481" s="2"/>
    </row>
    <row r="482" spans="1:15" s="15" customFormat="1" ht="12.75" hidden="1">
      <c r="A482" s="16"/>
      <c r="B482" s="16"/>
      <c r="C482" s="16"/>
      <c r="D482" s="16"/>
      <c r="E482" s="16"/>
      <c r="F482" s="16"/>
      <c r="G482" s="16"/>
      <c r="H482" s="16" t="s">
        <v>15</v>
      </c>
      <c r="I482" s="16" t="s">
        <v>171</v>
      </c>
      <c r="J482" s="62"/>
      <c r="K482" s="62"/>
      <c r="L482" s="62"/>
      <c r="M482" s="62"/>
      <c r="N482" s="62"/>
      <c r="O482" s="2"/>
    </row>
    <row r="483" spans="1:15" s="15" customFormat="1" ht="12.75" hidden="1">
      <c r="A483" s="16"/>
      <c r="B483" s="16"/>
      <c r="C483" s="197">
        <v>11</v>
      </c>
      <c r="D483" s="197"/>
      <c r="E483" s="197"/>
      <c r="F483" s="197"/>
      <c r="G483" s="197" t="s">
        <v>166</v>
      </c>
      <c r="H483" s="197"/>
      <c r="I483" s="197"/>
      <c r="J483" s="198"/>
      <c r="K483" s="198"/>
      <c r="L483" s="198"/>
      <c r="M483" s="198"/>
      <c r="N483" s="198"/>
      <c r="O483" s="466"/>
    </row>
    <row r="484" spans="1:15" s="15" customFormat="1" ht="12.75" hidden="1">
      <c r="A484" s="11"/>
      <c r="B484" s="11"/>
      <c r="C484" s="11"/>
      <c r="D484" s="11"/>
      <c r="E484" s="11"/>
      <c r="F484" s="11" t="s">
        <v>19</v>
      </c>
      <c r="G484" s="11"/>
      <c r="H484" s="11"/>
      <c r="I484" s="11"/>
      <c r="J484" s="115"/>
      <c r="K484" s="115"/>
      <c r="L484" s="115"/>
      <c r="M484" s="115"/>
      <c r="N484" s="115"/>
      <c r="O484" s="14"/>
    </row>
    <row r="485" spans="1:15" s="15" customFormat="1" ht="12.75" customHeight="1" hidden="1">
      <c r="A485" s="11"/>
      <c r="B485" s="11">
        <v>6</v>
      </c>
      <c r="C485" s="11"/>
      <c r="D485" s="11"/>
      <c r="E485" s="11"/>
      <c r="F485" s="531" t="s">
        <v>25</v>
      </c>
      <c r="G485" s="531"/>
      <c r="H485" s="531"/>
      <c r="I485" s="531"/>
      <c r="J485" s="115"/>
      <c r="K485" s="115"/>
      <c r="L485" s="115"/>
      <c r="M485" s="115"/>
      <c r="N485" s="115"/>
      <c r="O485" s="14"/>
    </row>
    <row r="486" spans="1:15" s="15" customFormat="1" ht="12.75" hidden="1">
      <c r="A486" s="11"/>
      <c r="B486" s="11"/>
      <c r="C486" s="11">
        <v>1</v>
      </c>
      <c r="D486" s="11"/>
      <c r="E486" s="11"/>
      <c r="F486" s="11"/>
      <c r="G486" s="11" t="s">
        <v>10</v>
      </c>
      <c r="H486" s="11"/>
      <c r="I486" s="11"/>
      <c r="J486" s="127"/>
      <c r="K486" s="127"/>
      <c r="L486" s="127"/>
      <c r="M486" s="127"/>
      <c r="N486" s="127"/>
      <c r="O486" s="500"/>
    </row>
    <row r="487" spans="1:15" ht="12.75" customHeight="1" hidden="1">
      <c r="A487" s="16"/>
      <c r="B487" s="16"/>
      <c r="C487" s="16"/>
      <c r="D487" s="16">
        <v>2</v>
      </c>
      <c r="E487" s="16"/>
      <c r="F487" s="16"/>
      <c r="G487" s="16"/>
      <c r="H487" s="564" t="s">
        <v>22</v>
      </c>
      <c r="I487" s="564"/>
      <c r="J487" s="62"/>
      <c r="K487" s="62"/>
      <c r="L487" s="62"/>
      <c r="M487" s="62"/>
      <c r="N487" s="62"/>
      <c r="O487" s="2"/>
    </row>
    <row r="488" spans="1:15" ht="12.75" hidden="1">
      <c r="A488" s="16"/>
      <c r="B488" s="16"/>
      <c r="C488" s="16"/>
      <c r="D488" s="16">
        <v>3</v>
      </c>
      <c r="E488" s="16"/>
      <c r="F488" s="16"/>
      <c r="G488" s="16"/>
      <c r="H488" s="16" t="s">
        <v>23</v>
      </c>
      <c r="I488" s="16"/>
      <c r="J488" s="62"/>
      <c r="K488" s="62"/>
      <c r="L488" s="62"/>
      <c r="M488" s="62"/>
      <c r="N488" s="62"/>
      <c r="O488" s="2"/>
    </row>
    <row r="489" spans="1:15" s="15" customFormat="1" ht="12.75" hidden="1">
      <c r="A489" s="11"/>
      <c r="B489" s="11"/>
      <c r="C489" s="11"/>
      <c r="D489" s="11"/>
      <c r="E489" s="11"/>
      <c r="F489" s="11" t="s">
        <v>19</v>
      </c>
      <c r="G489" s="11"/>
      <c r="H489" s="11"/>
      <c r="I489" s="11"/>
      <c r="J489" s="115"/>
      <c r="K489" s="115"/>
      <c r="L489" s="115"/>
      <c r="M489" s="115"/>
      <c r="N489" s="115"/>
      <c r="O489" s="14"/>
    </row>
    <row r="490" spans="1:15" s="15" customFormat="1" ht="13.5" customHeight="1" hidden="1">
      <c r="A490" s="11"/>
      <c r="B490" s="123"/>
      <c r="C490" s="123"/>
      <c r="D490" s="123"/>
      <c r="E490" s="123"/>
      <c r="F490" s="123"/>
      <c r="G490" s="123"/>
      <c r="H490" s="123"/>
      <c r="I490" s="123"/>
      <c r="J490" s="115"/>
      <c r="K490" s="115"/>
      <c r="L490" s="115"/>
      <c r="M490" s="115"/>
      <c r="N490" s="115"/>
      <c r="O490" s="14"/>
    </row>
    <row r="491" spans="1:15" s="15" customFormat="1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38"/>
    </row>
    <row r="492" spans="1:15" s="15" customFormat="1" ht="14.25">
      <c r="A492" s="11">
        <v>3</v>
      </c>
      <c r="B492" s="11"/>
      <c r="C492" s="11"/>
      <c r="D492" s="11"/>
      <c r="E492" s="12" t="s">
        <v>156</v>
      </c>
      <c r="F492" s="11"/>
      <c r="G492" s="11"/>
      <c r="H492" s="11"/>
      <c r="I492" s="11"/>
      <c r="J492" s="115"/>
      <c r="K492" s="115"/>
      <c r="L492" s="115"/>
      <c r="M492" s="115"/>
      <c r="N492" s="115"/>
      <c r="O492" s="14"/>
    </row>
    <row r="493" spans="1:15" s="15" customFormat="1" ht="14.25">
      <c r="A493" s="542" t="s">
        <v>434</v>
      </c>
      <c r="B493" s="558"/>
      <c r="C493" s="558"/>
      <c r="D493" s="558"/>
      <c r="E493" s="558"/>
      <c r="F493" s="558"/>
      <c r="G493" s="558"/>
      <c r="H493" s="558"/>
      <c r="I493" s="11"/>
      <c r="J493" s="115"/>
      <c r="K493" s="115"/>
      <c r="L493" s="115"/>
      <c r="M493" s="115"/>
      <c r="N493" s="115"/>
      <c r="O493" s="14"/>
    </row>
    <row r="494" spans="1:15" s="15" customFormat="1" ht="14.25">
      <c r="A494" s="11"/>
      <c r="B494" s="11">
        <v>1</v>
      </c>
      <c r="C494" s="11"/>
      <c r="D494" s="11"/>
      <c r="E494" s="12"/>
      <c r="F494" s="11" t="s">
        <v>251</v>
      </c>
      <c r="G494" s="11"/>
      <c r="H494" s="11"/>
      <c r="I494" s="11"/>
      <c r="J494" s="115"/>
      <c r="K494" s="115"/>
      <c r="L494" s="115"/>
      <c r="M494" s="115"/>
      <c r="N494" s="115"/>
      <c r="O494" s="14"/>
    </row>
    <row r="495" spans="1:15" s="15" customFormat="1" ht="12.75">
      <c r="A495" s="11"/>
      <c r="B495" s="123" t="s">
        <v>211</v>
      </c>
      <c r="C495" s="16"/>
      <c r="D495" s="16"/>
      <c r="E495" s="16"/>
      <c r="F495" s="560" t="s">
        <v>29</v>
      </c>
      <c r="G495" s="560"/>
      <c r="H495" s="560"/>
      <c r="I495" s="561"/>
      <c r="J495" s="115"/>
      <c r="K495" s="115"/>
      <c r="L495" s="115"/>
      <c r="M495" s="115"/>
      <c r="N495" s="115"/>
      <c r="O495" s="14"/>
    </row>
    <row r="496" spans="1:15" ht="12.75" customHeight="1">
      <c r="A496" s="11"/>
      <c r="B496" s="212"/>
      <c r="C496" s="11">
        <v>3</v>
      </c>
      <c r="D496" s="11"/>
      <c r="E496" s="11"/>
      <c r="F496" s="11"/>
      <c r="G496" s="11" t="s">
        <v>193</v>
      </c>
      <c r="H496" s="11"/>
      <c r="I496" s="11"/>
      <c r="J496" s="115">
        <f>J498+J501</f>
        <v>9288</v>
      </c>
      <c r="K496" s="115">
        <f>K498+K501</f>
        <v>9288</v>
      </c>
      <c r="L496" s="115">
        <f>L498+L501+L502</f>
        <v>9818</v>
      </c>
      <c r="M496" s="115">
        <f>M498+M501+M502</f>
        <v>9818</v>
      </c>
      <c r="N496" s="115">
        <f>N498+N501+N502</f>
        <v>9818</v>
      </c>
      <c r="O496" s="14"/>
    </row>
    <row r="497" spans="1:15" ht="12.75" customHeight="1" hidden="1">
      <c r="A497" s="16"/>
      <c r="B497" s="212"/>
      <c r="C497" s="11">
        <v>3</v>
      </c>
      <c r="D497" s="11"/>
      <c r="E497" s="11"/>
      <c r="F497" s="11"/>
      <c r="G497" s="11" t="s">
        <v>193</v>
      </c>
      <c r="H497" s="11"/>
      <c r="I497" s="11"/>
      <c r="J497" s="62"/>
      <c r="K497" s="62"/>
      <c r="L497" s="62"/>
      <c r="M497" s="62"/>
      <c r="N497" s="62"/>
      <c r="O497" s="2"/>
    </row>
    <row r="498" spans="1:15" ht="12.75">
      <c r="A498" s="16"/>
      <c r="B498" s="16"/>
      <c r="C498" s="16"/>
      <c r="D498" s="16"/>
      <c r="E498" s="16">
        <v>5</v>
      </c>
      <c r="F498" s="16"/>
      <c r="G498" s="16"/>
      <c r="H498" s="564" t="s">
        <v>252</v>
      </c>
      <c r="I498" s="564"/>
      <c r="J498" s="62">
        <v>7312</v>
      </c>
      <c r="K498" s="62">
        <v>7312</v>
      </c>
      <c r="L498" s="62">
        <v>7312</v>
      </c>
      <c r="M498" s="62">
        <v>7312</v>
      </c>
      <c r="N498" s="62">
        <v>7312</v>
      </c>
      <c r="O498" s="2"/>
    </row>
    <row r="499" spans="1:15" ht="12.75" hidden="1">
      <c r="A499" s="16"/>
      <c r="B499" s="16"/>
      <c r="C499" s="16"/>
      <c r="D499" s="16"/>
      <c r="E499" s="16"/>
      <c r="F499" s="16"/>
      <c r="G499" s="16"/>
      <c r="H499" s="16"/>
      <c r="I499" s="16"/>
      <c r="J499" s="62"/>
      <c r="K499" s="62"/>
      <c r="L499" s="62"/>
      <c r="M499" s="62"/>
      <c r="N499" s="62"/>
      <c r="O499" s="2"/>
    </row>
    <row r="500" spans="1:15" ht="12.75" hidden="1">
      <c r="A500" s="16"/>
      <c r="B500" s="16"/>
      <c r="C500" s="16"/>
      <c r="D500" s="16"/>
      <c r="E500" s="16"/>
      <c r="F500" s="16"/>
      <c r="G500" s="16"/>
      <c r="H500" s="16"/>
      <c r="I500" s="16"/>
      <c r="J500" s="62"/>
      <c r="K500" s="62"/>
      <c r="L500" s="62"/>
      <c r="M500" s="62"/>
      <c r="N500" s="62"/>
      <c r="O500" s="2"/>
    </row>
    <row r="501" spans="1:15" s="15" customFormat="1" ht="12.75">
      <c r="A501" s="16"/>
      <c r="B501" s="16"/>
      <c r="C501" s="16"/>
      <c r="D501" s="16"/>
      <c r="E501" s="16">
        <v>6</v>
      </c>
      <c r="F501" s="16"/>
      <c r="G501" s="16"/>
      <c r="H501" s="380" t="s">
        <v>247</v>
      </c>
      <c r="I501" s="16"/>
      <c r="J501" s="62">
        <v>1976</v>
      </c>
      <c r="K501" s="62">
        <v>1976</v>
      </c>
      <c r="L501" s="62">
        <v>1976</v>
      </c>
      <c r="M501" s="62">
        <v>1976</v>
      </c>
      <c r="N501" s="62">
        <v>1976</v>
      </c>
      <c r="O501" s="2"/>
    </row>
    <row r="502" spans="1:15" ht="12.75">
      <c r="A502" s="16"/>
      <c r="B502" s="16"/>
      <c r="C502" s="16"/>
      <c r="D502" s="16"/>
      <c r="E502" s="16">
        <v>7</v>
      </c>
      <c r="F502" s="16"/>
      <c r="G502" s="16"/>
      <c r="H502" s="16" t="s">
        <v>500</v>
      </c>
      <c r="I502" s="16"/>
      <c r="J502" s="62">
        <v>0</v>
      </c>
      <c r="K502" s="62">
        <v>0</v>
      </c>
      <c r="L502" s="62">
        <v>530</v>
      </c>
      <c r="M502" s="62">
        <v>530</v>
      </c>
      <c r="N502" s="62">
        <v>530</v>
      </c>
      <c r="O502" s="2"/>
    </row>
    <row r="503" spans="1:15" ht="12.75" hidden="1">
      <c r="A503" s="16"/>
      <c r="B503" s="16"/>
      <c r="C503" s="197"/>
      <c r="D503" s="197"/>
      <c r="E503" s="197"/>
      <c r="F503" s="197"/>
      <c r="G503" s="197"/>
      <c r="H503" s="197"/>
      <c r="I503" s="197"/>
      <c r="J503" s="198"/>
      <c r="K503" s="198"/>
      <c r="L503" s="198"/>
      <c r="M503" s="198"/>
      <c r="N503" s="198"/>
      <c r="O503" s="466"/>
    </row>
    <row r="504" spans="1:15" ht="12.75">
      <c r="A504" s="11"/>
      <c r="B504" s="11"/>
      <c r="C504" s="11"/>
      <c r="D504" s="11"/>
      <c r="E504" s="11"/>
      <c r="F504" s="197" t="s">
        <v>19</v>
      </c>
      <c r="G504" s="11"/>
      <c r="H504" s="11"/>
      <c r="I504" s="11"/>
      <c r="J504" s="115">
        <f>J496</f>
        <v>9288</v>
      </c>
      <c r="K504" s="115">
        <f>K496</f>
        <v>9288</v>
      </c>
      <c r="L504" s="115">
        <f>L496</f>
        <v>9818</v>
      </c>
      <c r="M504" s="115">
        <f>M496</f>
        <v>9818</v>
      </c>
      <c r="N504" s="115">
        <f>N496</f>
        <v>9818</v>
      </c>
      <c r="O504" s="14"/>
    </row>
    <row r="505" spans="1:15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5"/>
      <c r="K505" s="115"/>
      <c r="L505" s="115"/>
      <c r="M505" s="115"/>
      <c r="N505" s="115"/>
      <c r="O505" s="14"/>
    </row>
    <row r="506" spans="1:15" ht="14.25">
      <c r="A506" s="313" t="s">
        <v>436</v>
      </c>
      <c r="B506" s="125"/>
      <c r="C506" s="125"/>
      <c r="D506" s="125"/>
      <c r="E506" s="125"/>
      <c r="F506" s="125"/>
      <c r="G506" s="125"/>
      <c r="H506" s="125"/>
      <c r="I506" s="16"/>
      <c r="J506" s="115"/>
      <c r="K506" s="115"/>
      <c r="L506" s="115"/>
      <c r="M506" s="115"/>
      <c r="N506" s="115"/>
      <c r="O506" s="14"/>
    </row>
    <row r="507" spans="1:15" ht="12.75">
      <c r="A507" s="11"/>
      <c r="B507" s="11">
        <v>1</v>
      </c>
      <c r="C507" s="11"/>
      <c r="D507" s="11"/>
      <c r="E507" s="11" t="s">
        <v>253</v>
      </c>
      <c r="F507" s="11"/>
      <c r="G507" s="11"/>
      <c r="H507" s="11"/>
      <c r="I507" s="385"/>
      <c r="J507" s="115"/>
      <c r="K507" s="115"/>
      <c r="L507" s="115"/>
      <c r="M507" s="115"/>
      <c r="N507" s="115"/>
      <c r="O507" s="14"/>
    </row>
    <row r="508" spans="1:15" ht="12.75">
      <c r="A508" s="11"/>
      <c r="B508" s="123" t="s">
        <v>211</v>
      </c>
      <c r="C508" s="16"/>
      <c r="D508" s="16"/>
      <c r="E508" s="16"/>
      <c r="F508" s="560" t="s">
        <v>29</v>
      </c>
      <c r="G508" s="560"/>
      <c r="H508" s="560"/>
      <c r="I508" s="561"/>
      <c r="J508" s="115"/>
      <c r="K508" s="115"/>
      <c r="L508" s="115"/>
      <c r="M508" s="115"/>
      <c r="N508" s="115"/>
      <c r="O508" s="14"/>
    </row>
    <row r="509" spans="1:15" ht="12.75" hidden="1">
      <c r="A509" s="11"/>
      <c r="B509" s="16"/>
      <c r="C509" s="16"/>
      <c r="D509" s="16"/>
      <c r="E509" s="16"/>
      <c r="F509" s="16"/>
      <c r="G509" s="16"/>
      <c r="H509" s="564"/>
      <c r="I509" s="564"/>
      <c r="J509" s="62"/>
      <c r="K509" s="62"/>
      <c r="L509" s="62"/>
      <c r="M509" s="62"/>
      <c r="N509" s="62"/>
      <c r="O509" s="2"/>
    </row>
    <row r="510" spans="1:15" ht="12.75">
      <c r="A510" s="11"/>
      <c r="B510" s="16"/>
      <c r="C510" s="11">
        <v>3</v>
      </c>
      <c r="D510" s="11"/>
      <c r="E510" s="11"/>
      <c r="F510" s="11"/>
      <c r="G510" s="11" t="s">
        <v>193</v>
      </c>
      <c r="H510" s="11"/>
      <c r="I510" s="11"/>
      <c r="J510" s="198">
        <f>J511+J512</f>
        <v>2197</v>
      </c>
      <c r="K510" s="198">
        <f>K511+K512</f>
        <v>2197</v>
      </c>
      <c r="L510" s="198">
        <f>L511+L512</f>
        <v>2197</v>
      </c>
      <c r="M510" s="198">
        <f>M511+M512</f>
        <v>2197</v>
      </c>
      <c r="N510" s="198">
        <f>N511+N512</f>
        <v>2197</v>
      </c>
      <c r="O510" s="466"/>
    </row>
    <row r="511" spans="1:15" ht="12.75">
      <c r="A511" s="11"/>
      <c r="B511" s="16"/>
      <c r="C511" s="16"/>
      <c r="D511" s="16"/>
      <c r="E511" s="16">
        <v>2</v>
      </c>
      <c r="F511" s="16"/>
      <c r="G511" s="16"/>
      <c r="H511" s="380" t="s">
        <v>246</v>
      </c>
      <c r="I511" s="125"/>
      <c r="J511" s="62">
        <v>1730</v>
      </c>
      <c r="K511" s="62">
        <v>1730</v>
      </c>
      <c r="L511" s="62">
        <v>1730</v>
      </c>
      <c r="M511" s="62">
        <v>1730</v>
      </c>
      <c r="N511" s="62">
        <v>1730</v>
      </c>
      <c r="O511" s="2"/>
    </row>
    <row r="512" spans="1:15" ht="12.75">
      <c r="A512" s="11"/>
      <c r="B512" s="16"/>
      <c r="C512" s="16"/>
      <c r="D512" s="16"/>
      <c r="E512" s="16">
        <v>6</v>
      </c>
      <c r="F512" s="16"/>
      <c r="G512" s="16"/>
      <c r="H512" s="380" t="s">
        <v>247</v>
      </c>
      <c r="I512" s="16"/>
      <c r="J512" s="62">
        <v>467</v>
      </c>
      <c r="K512" s="62">
        <v>467</v>
      </c>
      <c r="L512" s="62">
        <v>467</v>
      </c>
      <c r="M512" s="62">
        <v>467</v>
      </c>
      <c r="N512" s="62">
        <v>467</v>
      </c>
      <c r="O512" s="2"/>
    </row>
    <row r="513" spans="1:15" ht="12.75">
      <c r="A513" s="11"/>
      <c r="B513" s="16"/>
      <c r="C513" s="16"/>
      <c r="D513" s="16"/>
      <c r="E513" s="16"/>
      <c r="F513" s="197" t="s">
        <v>19</v>
      </c>
      <c r="G513" s="16"/>
      <c r="H513" s="16"/>
      <c r="I513" s="16"/>
      <c r="J513" s="198">
        <f>J510</f>
        <v>2197</v>
      </c>
      <c r="K513" s="198">
        <f>K510</f>
        <v>2197</v>
      </c>
      <c r="L513" s="198">
        <f>L510</f>
        <v>2197</v>
      </c>
      <c r="M513" s="198">
        <f>M510</f>
        <v>2197</v>
      </c>
      <c r="N513" s="198">
        <f>N510</f>
        <v>2197</v>
      </c>
      <c r="O513" s="466"/>
    </row>
    <row r="514" spans="1:15" ht="12.75">
      <c r="A514" s="11"/>
      <c r="B514" s="16"/>
      <c r="C514" s="16"/>
      <c r="D514" s="16"/>
      <c r="E514" s="16"/>
      <c r="F514" s="16"/>
      <c r="G514" s="16"/>
      <c r="H514" s="16"/>
      <c r="I514" s="16"/>
      <c r="J514" s="62"/>
      <c r="K514" s="62"/>
      <c r="L514" s="62"/>
      <c r="M514" s="62"/>
      <c r="N514" s="62"/>
      <c r="O514" s="2"/>
    </row>
    <row r="515" spans="1:15" ht="14.25">
      <c r="A515" s="534" t="s">
        <v>210</v>
      </c>
      <c r="B515" s="535"/>
      <c r="C515" s="535"/>
      <c r="D515" s="535"/>
      <c r="E515" s="535"/>
      <c r="F515" s="535"/>
      <c r="G515" s="535"/>
      <c r="H515" s="535"/>
      <c r="I515" s="558"/>
      <c r="J515" s="198"/>
      <c r="K515" s="198"/>
      <c r="L515" s="198"/>
      <c r="M515" s="198"/>
      <c r="N515" s="198"/>
      <c r="O515" s="466"/>
    </row>
    <row r="516" spans="1:15" ht="14.25">
      <c r="A516" s="316"/>
      <c r="B516" s="123" t="s">
        <v>211</v>
      </c>
      <c r="C516" s="16"/>
      <c r="D516" s="16"/>
      <c r="E516" s="16"/>
      <c r="F516" s="560" t="s">
        <v>29</v>
      </c>
      <c r="G516" s="560"/>
      <c r="H516" s="560"/>
      <c r="I516" s="561"/>
      <c r="J516" s="198"/>
      <c r="K516" s="198"/>
      <c r="L516" s="198"/>
      <c r="M516" s="198"/>
      <c r="N516" s="198"/>
      <c r="O516" s="466"/>
    </row>
    <row r="517" spans="1:15" ht="12.75">
      <c r="A517" s="11"/>
      <c r="B517" s="197"/>
      <c r="C517" s="197">
        <v>5</v>
      </c>
      <c r="D517" s="197"/>
      <c r="E517" s="197"/>
      <c r="F517" s="16"/>
      <c r="G517" s="384" t="s">
        <v>254</v>
      </c>
      <c r="H517" s="385"/>
      <c r="I517" s="385"/>
      <c r="J517" s="115">
        <f>J519</f>
        <v>78897</v>
      </c>
      <c r="K517" s="115">
        <f>K519+K518</f>
        <v>79412</v>
      </c>
      <c r="L517" s="115">
        <f>L519+L518</f>
        <v>79412</v>
      </c>
      <c r="M517" s="115">
        <f>M519+M518</f>
        <v>79412</v>
      </c>
      <c r="N517" s="115">
        <f>N519+N518</f>
        <v>79552</v>
      </c>
      <c r="O517" s="14"/>
    </row>
    <row r="518" spans="1:15" ht="12.75">
      <c r="A518" s="11"/>
      <c r="B518" s="197"/>
      <c r="C518" s="197"/>
      <c r="D518" s="197"/>
      <c r="E518" s="197">
        <v>3</v>
      </c>
      <c r="F518" s="11"/>
      <c r="G518" s="384"/>
      <c r="H518" s="385" t="s">
        <v>296</v>
      </c>
      <c r="I518" s="407"/>
      <c r="J518" s="115">
        <v>0</v>
      </c>
      <c r="K518" s="191">
        <v>817</v>
      </c>
      <c r="L518" s="191">
        <v>817</v>
      </c>
      <c r="M518" s="191">
        <v>817</v>
      </c>
      <c r="N518" s="191">
        <v>817</v>
      </c>
      <c r="O518" s="14"/>
    </row>
    <row r="519" spans="1:15" ht="12.75">
      <c r="A519" s="11"/>
      <c r="B519" s="197"/>
      <c r="C519" s="212"/>
      <c r="D519" s="212"/>
      <c r="E519" s="212">
        <v>4</v>
      </c>
      <c r="F519" s="212"/>
      <c r="G519" s="16"/>
      <c r="H519" s="380" t="s">
        <v>255</v>
      </c>
      <c r="I519" s="125"/>
      <c r="J519" s="191">
        <v>78897</v>
      </c>
      <c r="K519" s="191">
        <v>78595</v>
      </c>
      <c r="L519" s="191">
        <v>78595</v>
      </c>
      <c r="M519" s="191">
        <v>78595</v>
      </c>
      <c r="N519" s="191">
        <v>78735</v>
      </c>
      <c r="O519" s="464"/>
    </row>
    <row r="520" spans="1:15" ht="12.75" hidden="1">
      <c r="A520" s="11"/>
      <c r="B520" s="123">
        <v>2</v>
      </c>
      <c r="C520" s="16"/>
      <c r="D520" s="16"/>
      <c r="E520" s="16"/>
      <c r="F520" s="560" t="s">
        <v>257</v>
      </c>
      <c r="G520" s="560"/>
      <c r="H520" s="560"/>
      <c r="I520" s="561"/>
      <c r="J520" s="115"/>
      <c r="K520" s="115"/>
      <c r="L520" s="115"/>
      <c r="M520" s="115"/>
      <c r="N520" s="115"/>
      <c r="O520" s="14"/>
    </row>
    <row r="521" spans="1:15" ht="12.75" hidden="1">
      <c r="A521" s="11"/>
      <c r="B521" s="197"/>
      <c r="C521" s="197">
        <v>4</v>
      </c>
      <c r="D521" s="197"/>
      <c r="E521" s="197"/>
      <c r="F521" s="16"/>
      <c r="G521" s="384" t="s">
        <v>254</v>
      </c>
      <c r="H521" s="385"/>
      <c r="I521" s="385"/>
      <c r="J521" s="115">
        <f>J522</f>
        <v>0</v>
      </c>
      <c r="K521" s="115">
        <f>K522</f>
        <v>0</v>
      </c>
      <c r="L521" s="115">
        <f>L522</f>
        <v>0</v>
      </c>
      <c r="M521" s="115">
        <f>M522</f>
        <v>0</v>
      </c>
      <c r="N521" s="115">
        <f>N522</f>
        <v>0</v>
      </c>
      <c r="O521" s="14"/>
    </row>
    <row r="522" spans="1:15" ht="12.75" hidden="1">
      <c r="A522" s="11"/>
      <c r="B522" s="197"/>
      <c r="C522" s="212"/>
      <c r="D522" s="212"/>
      <c r="E522" s="212"/>
      <c r="F522" s="212"/>
      <c r="G522" s="16"/>
      <c r="H522" s="380"/>
      <c r="I522" s="125"/>
      <c r="J522" s="191"/>
      <c r="K522" s="191"/>
      <c r="L522" s="191"/>
      <c r="M522" s="191"/>
      <c r="N522" s="191"/>
      <c r="O522" s="464"/>
    </row>
    <row r="523" spans="1:15" ht="12.75">
      <c r="A523" s="11"/>
      <c r="B523" s="197"/>
      <c r="C523" s="197"/>
      <c r="D523" s="197"/>
      <c r="E523" s="197"/>
      <c r="F523" s="197" t="s">
        <v>19</v>
      </c>
      <c r="G523" s="197"/>
      <c r="H523" s="197"/>
      <c r="I523" s="197"/>
      <c r="J523" s="115">
        <f>J517+J521</f>
        <v>78897</v>
      </c>
      <c r="K523" s="115">
        <f>K517+K521</f>
        <v>79412</v>
      </c>
      <c r="L523" s="115">
        <f>L517+L521</f>
        <v>79412</v>
      </c>
      <c r="M523" s="115">
        <f>M517+M521</f>
        <v>79412</v>
      </c>
      <c r="N523" s="115">
        <f>N517+N521</f>
        <v>79552</v>
      </c>
      <c r="O523" s="14"/>
    </row>
    <row r="524" spans="1:15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5"/>
      <c r="K524" s="115"/>
      <c r="L524" s="115"/>
      <c r="M524" s="115"/>
      <c r="N524" s="115"/>
      <c r="O524" s="14"/>
    </row>
    <row r="525" spans="1:15" ht="14.25">
      <c r="A525" s="11"/>
      <c r="B525" s="11"/>
      <c r="C525" s="11"/>
      <c r="D525" s="16"/>
      <c r="E525" s="542" t="s">
        <v>194</v>
      </c>
      <c r="F525" s="558"/>
      <c r="G525" s="558"/>
      <c r="H525" s="558"/>
      <c r="I525" s="558"/>
      <c r="J525" s="198">
        <f>J523+J513+J504</f>
        <v>90382</v>
      </c>
      <c r="K525" s="198">
        <f>K523+K513+K504</f>
        <v>90897</v>
      </c>
      <c r="L525" s="198">
        <f>L523+L513+L504</f>
        <v>91427</v>
      </c>
      <c r="M525" s="198">
        <f>M523+M513+M504</f>
        <v>91427</v>
      </c>
      <c r="N525" s="198">
        <f>N523+N513+N504</f>
        <v>91567</v>
      </c>
      <c r="O525" s="466"/>
    </row>
    <row r="526" spans="1:15" ht="13.5">
      <c r="A526" s="11"/>
      <c r="B526" s="123" t="s">
        <v>211</v>
      </c>
      <c r="C526" s="16"/>
      <c r="D526" s="16"/>
      <c r="E526" s="16"/>
      <c r="F526" s="560" t="s">
        <v>29</v>
      </c>
      <c r="G526" s="560"/>
      <c r="H526" s="560"/>
      <c r="I526" s="561"/>
      <c r="J526" s="234">
        <f>J527+J534</f>
        <v>90382</v>
      </c>
      <c r="K526" s="234">
        <f>K527+K532</f>
        <v>90897</v>
      </c>
      <c r="L526" s="234">
        <f>L527+L532</f>
        <v>91427</v>
      </c>
      <c r="M526" s="234">
        <f>M527+M532</f>
        <v>91427</v>
      </c>
      <c r="N526" s="234">
        <f>N527+N532</f>
        <v>91567</v>
      </c>
      <c r="O526" s="463"/>
    </row>
    <row r="527" spans="1:15" ht="12.75">
      <c r="A527" s="11"/>
      <c r="B527" s="212"/>
      <c r="C527" s="11">
        <v>3</v>
      </c>
      <c r="D527" s="11"/>
      <c r="E527" s="11"/>
      <c r="F527" s="11"/>
      <c r="G527" s="11" t="s">
        <v>193</v>
      </c>
      <c r="H527" s="11"/>
      <c r="I527" s="11"/>
      <c r="J527" s="115">
        <f>J528+J529+J530</f>
        <v>11485</v>
      </c>
      <c r="K527" s="115">
        <f>K528+K529+K530</f>
        <v>11485</v>
      </c>
      <c r="L527" s="115">
        <f>L528+L529+L530+L531</f>
        <v>12015</v>
      </c>
      <c r="M527" s="115">
        <f>M528+M529+M530+M531</f>
        <v>12015</v>
      </c>
      <c r="N527" s="115">
        <f>N528+N529+N530+N531</f>
        <v>12015</v>
      </c>
      <c r="O527" s="14"/>
    </row>
    <row r="528" spans="1:15" ht="12.75">
      <c r="A528" s="11"/>
      <c r="B528" s="11"/>
      <c r="C528" s="11"/>
      <c r="D528" s="11"/>
      <c r="E528" s="16">
        <v>2</v>
      </c>
      <c r="F528" s="16"/>
      <c r="G528" s="16"/>
      <c r="H528" s="380" t="s">
        <v>246</v>
      </c>
      <c r="I528" s="125"/>
      <c r="J528" s="191">
        <f>J511</f>
        <v>1730</v>
      </c>
      <c r="K528" s="191">
        <f>K511</f>
        <v>1730</v>
      </c>
      <c r="L528" s="191">
        <f>L511</f>
        <v>1730</v>
      </c>
      <c r="M528" s="191">
        <f>M511</f>
        <v>1730</v>
      </c>
      <c r="N528" s="191">
        <f>N511</f>
        <v>1730</v>
      </c>
      <c r="O528" s="464"/>
    </row>
    <row r="529" spans="1:15" ht="14.25">
      <c r="A529" s="313"/>
      <c r="B529" s="125"/>
      <c r="C529" s="125"/>
      <c r="D529" s="125"/>
      <c r="E529" s="16">
        <v>5</v>
      </c>
      <c r="F529" s="16"/>
      <c r="G529" s="16"/>
      <c r="H529" s="564" t="s">
        <v>252</v>
      </c>
      <c r="I529" s="564"/>
      <c r="J529" s="191">
        <f>J498</f>
        <v>7312</v>
      </c>
      <c r="K529" s="191">
        <f>K498</f>
        <v>7312</v>
      </c>
      <c r="L529" s="191">
        <f>L498</f>
        <v>7312</v>
      </c>
      <c r="M529" s="191">
        <f>M498</f>
        <v>7312</v>
      </c>
      <c r="N529" s="191">
        <f>N498</f>
        <v>7312</v>
      </c>
      <c r="O529" s="464"/>
    </row>
    <row r="530" spans="1:15" ht="12.75">
      <c r="A530" s="11"/>
      <c r="B530" s="11"/>
      <c r="C530" s="11"/>
      <c r="D530" s="11"/>
      <c r="E530" s="16">
        <v>6</v>
      </c>
      <c r="F530" s="16"/>
      <c r="G530" s="16"/>
      <c r="H530" s="380" t="s">
        <v>247</v>
      </c>
      <c r="I530" s="16"/>
      <c r="J530" s="191">
        <f>J501+J512</f>
        <v>2443</v>
      </c>
      <c r="K530" s="191">
        <f>K501+K512</f>
        <v>2443</v>
      </c>
      <c r="L530" s="191">
        <f>L501+L512</f>
        <v>2443</v>
      </c>
      <c r="M530" s="191">
        <f>M501+M512</f>
        <v>2443</v>
      </c>
      <c r="N530" s="191">
        <f>N501+N512</f>
        <v>2443</v>
      </c>
      <c r="O530" s="464"/>
    </row>
    <row r="531" spans="1:15" ht="12.75">
      <c r="A531" s="11"/>
      <c r="B531" s="11"/>
      <c r="C531" s="11"/>
      <c r="D531" s="11"/>
      <c r="E531" s="16">
        <v>7</v>
      </c>
      <c r="F531" s="16"/>
      <c r="G531" s="16"/>
      <c r="H531" s="16" t="s">
        <v>500</v>
      </c>
      <c r="I531" s="16"/>
      <c r="J531" s="191">
        <v>0</v>
      </c>
      <c r="K531" s="191">
        <v>0</v>
      </c>
      <c r="L531" s="191">
        <f>L502</f>
        <v>530</v>
      </c>
      <c r="M531" s="191">
        <f>M502</f>
        <v>530</v>
      </c>
      <c r="N531" s="191">
        <f>N502</f>
        <v>530</v>
      </c>
      <c r="O531" s="464"/>
    </row>
    <row r="532" spans="1:15" ht="12.75">
      <c r="A532" s="11"/>
      <c r="B532" s="11"/>
      <c r="C532" s="197">
        <v>5</v>
      </c>
      <c r="D532" s="197"/>
      <c r="E532" s="197"/>
      <c r="F532" s="560" t="s">
        <v>254</v>
      </c>
      <c r="G532" s="560"/>
      <c r="H532" s="561"/>
      <c r="I532" s="561"/>
      <c r="J532" s="198">
        <f>J534</f>
        <v>78897</v>
      </c>
      <c r="K532" s="198">
        <f>K534+K533</f>
        <v>79412</v>
      </c>
      <c r="L532" s="198">
        <f>L534+L533</f>
        <v>79412</v>
      </c>
      <c r="M532" s="198">
        <f>M534+M533</f>
        <v>79412</v>
      </c>
      <c r="N532" s="198">
        <f>N534+N533</f>
        <v>79552</v>
      </c>
      <c r="O532" s="464"/>
    </row>
    <row r="533" spans="1:15" ht="12.75">
      <c r="A533" s="11"/>
      <c r="B533" s="11"/>
      <c r="C533" s="197"/>
      <c r="D533" s="197"/>
      <c r="E533" s="197">
        <v>3</v>
      </c>
      <c r="F533" s="11"/>
      <c r="G533" s="384"/>
      <c r="H533" s="385" t="s">
        <v>296</v>
      </c>
      <c r="I533" s="407"/>
      <c r="J533" s="191">
        <v>0</v>
      </c>
      <c r="K533" s="191">
        <f aca="true" t="shared" si="17" ref="K533:M534">K518</f>
        <v>817</v>
      </c>
      <c r="L533" s="191">
        <f t="shared" si="17"/>
        <v>817</v>
      </c>
      <c r="M533" s="191">
        <f t="shared" si="17"/>
        <v>817</v>
      </c>
      <c r="N533" s="191">
        <f>N518</f>
        <v>817</v>
      </c>
      <c r="O533" s="464"/>
    </row>
    <row r="534" spans="1:15" ht="12.75">
      <c r="A534" s="11"/>
      <c r="B534" s="11"/>
      <c r="C534" s="212"/>
      <c r="D534" s="212"/>
      <c r="E534" s="212">
        <v>4</v>
      </c>
      <c r="F534" s="212"/>
      <c r="G534" s="565" t="s">
        <v>255</v>
      </c>
      <c r="H534" s="558"/>
      <c r="I534" s="558"/>
      <c r="J534" s="191">
        <f>J519</f>
        <v>78897</v>
      </c>
      <c r="K534" s="191">
        <f t="shared" si="17"/>
        <v>78595</v>
      </c>
      <c r="L534" s="191">
        <f t="shared" si="17"/>
        <v>78595</v>
      </c>
      <c r="M534" s="191">
        <f t="shared" si="17"/>
        <v>78595</v>
      </c>
      <c r="N534" s="191">
        <f>N519</f>
        <v>78735</v>
      </c>
      <c r="O534" s="464"/>
    </row>
    <row r="535" spans="1:15" ht="13.5" hidden="1">
      <c r="A535" s="11"/>
      <c r="B535" s="123">
        <v>2</v>
      </c>
      <c r="C535" s="16"/>
      <c r="D535" s="16"/>
      <c r="E535" s="16"/>
      <c r="F535" s="560" t="s">
        <v>257</v>
      </c>
      <c r="G535" s="560"/>
      <c r="H535" s="560"/>
      <c r="I535" s="561"/>
      <c r="J535" s="234">
        <f aca="true" t="shared" si="18" ref="J535:N536">J536</f>
        <v>0</v>
      </c>
      <c r="K535" s="234">
        <f t="shared" si="18"/>
        <v>0</v>
      </c>
      <c r="L535" s="234">
        <f t="shared" si="18"/>
        <v>0</v>
      </c>
      <c r="M535" s="234">
        <f t="shared" si="18"/>
        <v>0</v>
      </c>
      <c r="N535" s="234">
        <f t="shared" si="18"/>
        <v>0</v>
      </c>
      <c r="O535" s="463"/>
    </row>
    <row r="536" spans="1:15" ht="12.75" hidden="1">
      <c r="A536" s="11"/>
      <c r="B536" s="197"/>
      <c r="C536" s="197">
        <v>4</v>
      </c>
      <c r="D536" s="197"/>
      <c r="E536" s="197"/>
      <c r="F536" s="16"/>
      <c r="G536" s="384" t="s">
        <v>254</v>
      </c>
      <c r="H536" s="385"/>
      <c r="I536" s="385"/>
      <c r="J536" s="115">
        <f t="shared" si="18"/>
        <v>0</v>
      </c>
      <c r="K536" s="115">
        <f t="shared" si="18"/>
        <v>0</v>
      </c>
      <c r="L536" s="115">
        <f t="shared" si="18"/>
        <v>0</v>
      </c>
      <c r="M536" s="115">
        <f t="shared" si="18"/>
        <v>0</v>
      </c>
      <c r="N536" s="115">
        <f t="shared" si="18"/>
        <v>0</v>
      </c>
      <c r="O536" s="14"/>
    </row>
    <row r="537" spans="1:15" ht="12.75" hidden="1">
      <c r="A537" s="16"/>
      <c r="B537" s="197"/>
      <c r="C537" s="212"/>
      <c r="D537" s="212"/>
      <c r="E537" s="212"/>
      <c r="F537" s="212"/>
      <c r="G537" s="16"/>
      <c r="H537" s="380"/>
      <c r="I537" s="125"/>
      <c r="J537" s="191"/>
      <c r="K537" s="191"/>
      <c r="L537" s="191"/>
      <c r="M537" s="191"/>
      <c r="N537" s="191"/>
      <c r="O537" s="464"/>
    </row>
    <row r="538" spans="1:15" ht="14.25">
      <c r="A538" s="313"/>
      <c r="B538" s="11"/>
      <c r="C538" s="11"/>
      <c r="D538" s="11"/>
      <c r="E538" s="544" t="s">
        <v>194</v>
      </c>
      <c r="F538" s="569"/>
      <c r="G538" s="569"/>
      <c r="H538" s="569"/>
      <c r="I538" s="570"/>
      <c r="J538" s="115">
        <f>J526+J535</f>
        <v>90382</v>
      </c>
      <c r="K538" s="115">
        <f>K526+K535</f>
        <v>90897</v>
      </c>
      <c r="L538" s="115">
        <f>L526+L535</f>
        <v>91427</v>
      </c>
      <c r="M538" s="115">
        <f>M526+M535</f>
        <v>91427</v>
      </c>
      <c r="N538" s="115">
        <f>N526+N535</f>
        <v>91567</v>
      </c>
      <c r="O538" s="14"/>
    </row>
    <row r="539" spans="1:15" ht="14.25">
      <c r="A539" s="313"/>
      <c r="B539" s="11"/>
      <c r="C539" s="11"/>
      <c r="D539" s="11"/>
      <c r="E539" s="11"/>
      <c r="F539" s="11"/>
      <c r="G539" s="11"/>
      <c r="H539" s="11"/>
      <c r="I539" s="11"/>
      <c r="J539" s="115"/>
      <c r="K539" s="115"/>
      <c r="L539" s="115"/>
      <c r="M539" s="115"/>
      <c r="N539" s="115"/>
      <c r="O539" s="14"/>
    </row>
    <row r="540" spans="1:15" ht="14.25" hidden="1">
      <c r="A540" s="313"/>
      <c r="B540" s="11"/>
      <c r="C540" s="11"/>
      <c r="D540" s="16"/>
      <c r="E540" s="16"/>
      <c r="F540" s="16"/>
      <c r="G540" s="16"/>
      <c r="H540" s="564"/>
      <c r="I540" s="564"/>
      <c r="J540" s="191"/>
      <c r="K540" s="191"/>
      <c r="L540" s="191"/>
      <c r="M540" s="191"/>
      <c r="N540" s="191"/>
      <c r="O540" s="464"/>
    </row>
    <row r="541" spans="1:15" ht="12.75" hidden="1">
      <c r="A541" s="11"/>
      <c r="B541" s="11"/>
      <c r="C541" s="11"/>
      <c r="D541" s="16"/>
      <c r="E541" s="16"/>
      <c r="F541" s="16"/>
      <c r="G541" s="16"/>
      <c r="H541" s="16"/>
      <c r="I541" s="16"/>
      <c r="J541" s="191"/>
      <c r="K541" s="191"/>
      <c r="L541" s="191"/>
      <c r="M541" s="191"/>
      <c r="N541" s="191"/>
      <c r="O541" s="464"/>
    </row>
    <row r="542" spans="1:15" ht="12.75" hidden="1">
      <c r="A542" s="11"/>
      <c r="B542" s="11"/>
      <c r="C542" s="11"/>
      <c r="D542" s="11"/>
      <c r="E542" s="11"/>
      <c r="F542" s="11"/>
      <c r="G542" s="11"/>
      <c r="H542" s="11"/>
      <c r="I542" s="11"/>
      <c r="J542" s="115"/>
      <c r="K542" s="115"/>
      <c r="L542" s="115"/>
      <c r="M542" s="115"/>
      <c r="N542" s="115"/>
      <c r="O542" s="14"/>
    </row>
    <row r="543" spans="1:15" ht="12.75" hidden="1">
      <c r="A543" s="11"/>
      <c r="B543" s="11"/>
      <c r="C543" s="11"/>
      <c r="D543" s="11"/>
      <c r="E543" s="11"/>
      <c r="F543" s="11"/>
      <c r="G543" s="11"/>
      <c r="H543" s="11"/>
      <c r="I543" s="11"/>
      <c r="J543" s="115"/>
      <c r="K543" s="115"/>
      <c r="L543" s="115"/>
      <c r="M543" s="115"/>
      <c r="N543" s="115"/>
      <c r="O543" s="14"/>
    </row>
    <row r="544" spans="1:15" ht="12.75" hidden="1">
      <c r="A544" s="11"/>
      <c r="B544" s="11"/>
      <c r="C544" s="11"/>
      <c r="D544" s="11"/>
      <c r="E544" s="11"/>
      <c r="F544" s="11"/>
      <c r="G544" s="11"/>
      <c r="H544" s="11"/>
      <c r="I544" s="11"/>
      <c r="J544" s="115"/>
      <c r="K544" s="115"/>
      <c r="L544" s="115"/>
      <c r="M544" s="115"/>
      <c r="N544" s="115"/>
      <c r="O544" s="14"/>
    </row>
    <row r="545" spans="1:15" ht="12.75" hidden="1">
      <c r="A545" s="11"/>
      <c r="B545" s="11"/>
      <c r="C545" s="11"/>
      <c r="D545" s="11"/>
      <c r="E545" s="11"/>
      <c r="F545" s="11"/>
      <c r="G545" s="11"/>
      <c r="H545" s="11"/>
      <c r="I545" s="11"/>
      <c r="J545" s="198"/>
      <c r="K545" s="198"/>
      <c r="L545" s="198"/>
      <c r="M545" s="198"/>
      <c r="N545" s="198"/>
      <c r="O545" s="466"/>
    </row>
    <row r="546" spans="1:15" ht="12.75" customHeight="1" hidden="1">
      <c r="A546" s="11"/>
      <c r="B546" s="11"/>
      <c r="C546" s="11"/>
      <c r="D546" s="16"/>
      <c r="E546" s="16"/>
      <c r="F546" s="16"/>
      <c r="G546" s="16"/>
      <c r="H546" s="564"/>
      <c r="I546" s="564"/>
      <c r="J546" s="191"/>
      <c r="K546" s="191"/>
      <c r="L546" s="191"/>
      <c r="M546" s="191"/>
      <c r="N546" s="191"/>
      <c r="O546" s="464"/>
    </row>
    <row r="547" spans="1:15" ht="12.75" hidden="1">
      <c r="A547" s="11"/>
      <c r="B547" s="11"/>
      <c r="C547" s="11"/>
      <c r="D547" s="16"/>
      <c r="E547" s="16"/>
      <c r="F547" s="16"/>
      <c r="G547" s="16"/>
      <c r="H547" s="16"/>
      <c r="I547" s="16"/>
      <c r="J547" s="191"/>
      <c r="K547" s="191"/>
      <c r="L547" s="191"/>
      <c r="M547" s="191"/>
      <c r="N547" s="191"/>
      <c r="O547" s="464"/>
    </row>
    <row r="548" spans="1:15" ht="12.75" hidden="1">
      <c r="A548" s="11"/>
      <c r="B548" s="11"/>
      <c r="C548" s="11"/>
      <c r="D548" s="11"/>
      <c r="E548" s="11"/>
      <c r="F548" s="11"/>
      <c r="G548" s="11"/>
      <c r="H548" s="11"/>
      <c r="I548" s="11"/>
      <c r="J548" s="115"/>
      <c r="K548" s="115"/>
      <c r="L548" s="115"/>
      <c r="M548" s="115"/>
      <c r="N548" s="115"/>
      <c r="O548" s="14"/>
    </row>
    <row r="549" spans="1:15" ht="12.75" hidden="1">
      <c r="A549" s="11"/>
      <c r="B549" s="11"/>
      <c r="C549" s="11"/>
      <c r="D549" s="11"/>
      <c r="E549" s="11"/>
      <c r="F549" s="11"/>
      <c r="G549" s="11"/>
      <c r="H549" s="11"/>
      <c r="I549" s="11"/>
      <c r="J549" s="115"/>
      <c r="K549" s="115"/>
      <c r="L549" s="115"/>
      <c r="M549" s="115"/>
      <c r="N549" s="115"/>
      <c r="O549" s="14"/>
    </row>
    <row r="550" spans="1:15" ht="12.75" hidden="1">
      <c r="A550" s="11"/>
      <c r="B550" s="11"/>
      <c r="C550" s="11"/>
      <c r="D550" s="11"/>
      <c r="E550" s="11"/>
      <c r="F550" s="11"/>
      <c r="G550" s="11"/>
      <c r="H550" s="11"/>
      <c r="I550" s="11"/>
      <c r="J550" s="115"/>
      <c r="K550" s="115"/>
      <c r="L550" s="115"/>
      <c r="M550" s="115"/>
      <c r="N550" s="115"/>
      <c r="O550" s="14"/>
    </row>
    <row r="551" spans="1:15" ht="12.75" hidden="1">
      <c r="A551" s="11"/>
      <c r="B551" s="11"/>
      <c r="C551" s="11"/>
      <c r="D551" s="11"/>
      <c r="E551" s="11"/>
      <c r="F551" s="11"/>
      <c r="G551" s="11"/>
      <c r="H551" s="11"/>
      <c r="I551" s="11"/>
      <c r="J551" s="115"/>
      <c r="K551" s="115"/>
      <c r="L551" s="115"/>
      <c r="M551" s="115"/>
      <c r="N551" s="115"/>
      <c r="O551" s="14"/>
    </row>
    <row r="552" spans="1:15" ht="12.75" hidden="1">
      <c r="A552" s="11"/>
      <c r="B552" s="11"/>
      <c r="C552" s="11"/>
      <c r="D552" s="16"/>
      <c r="E552" s="16"/>
      <c r="F552" s="16"/>
      <c r="G552" s="16"/>
      <c r="H552" s="564"/>
      <c r="I552" s="564"/>
      <c r="J552" s="191"/>
      <c r="K552" s="191"/>
      <c r="L552" s="191"/>
      <c r="M552" s="191"/>
      <c r="N552" s="191"/>
      <c r="O552" s="464"/>
    </row>
    <row r="553" spans="1:15" ht="12.75" hidden="1">
      <c r="A553" s="11"/>
      <c r="B553" s="11"/>
      <c r="C553" s="11"/>
      <c r="D553" s="16"/>
      <c r="E553" s="16"/>
      <c r="F553" s="16"/>
      <c r="G553" s="16"/>
      <c r="H553" s="16"/>
      <c r="I553" s="16"/>
      <c r="J553" s="191"/>
      <c r="K553" s="191"/>
      <c r="L553" s="191"/>
      <c r="M553" s="191"/>
      <c r="N553" s="191"/>
      <c r="O553" s="464"/>
    </row>
    <row r="554" spans="1:15" ht="12.75" hidden="1">
      <c r="A554" s="11"/>
      <c r="B554" s="11"/>
      <c r="C554" s="11"/>
      <c r="D554" s="11"/>
      <c r="E554" s="11"/>
      <c r="F554" s="11"/>
      <c r="G554" s="11"/>
      <c r="H554" s="11"/>
      <c r="I554" s="11"/>
      <c r="J554" s="115"/>
      <c r="K554" s="115"/>
      <c r="L554" s="115"/>
      <c r="M554" s="115"/>
      <c r="N554" s="115"/>
      <c r="O554" s="14"/>
    </row>
    <row r="555" spans="1:15" ht="12.75" hidden="1">
      <c r="A555" s="11"/>
      <c r="B555" s="11"/>
      <c r="C555" s="11"/>
      <c r="D555" s="11"/>
      <c r="E555" s="11"/>
      <c r="F555" s="11"/>
      <c r="G555" s="11"/>
      <c r="H555" s="11"/>
      <c r="I555" s="11"/>
      <c r="J555" s="115"/>
      <c r="K555" s="115"/>
      <c r="L555" s="115"/>
      <c r="M555" s="115"/>
      <c r="N555" s="115"/>
      <c r="O555" s="14"/>
    </row>
    <row r="556" spans="1:15" ht="12.75" hidden="1">
      <c r="A556" s="11"/>
      <c r="B556" s="11"/>
      <c r="C556" s="11"/>
      <c r="D556" s="11"/>
      <c r="E556" s="11"/>
      <c r="F556" s="11"/>
      <c r="G556" s="11"/>
      <c r="H556" s="11"/>
      <c r="I556" s="11"/>
      <c r="J556" s="115"/>
      <c r="K556" s="115"/>
      <c r="L556" s="115"/>
      <c r="M556" s="115"/>
      <c r="N556" s="115"/>
      <c r="O556" s="14"/>
    </row>
    <row r="557" spans="1:15" ht="12.75" hidden="1">
      <c r="A557" s="11"/>
      <c r="B557" s="11"/>
      <c r="C557" s="11"/>
      <c r="D557" s="11"/>
      <c r="E557" s="11"/>
      <c r="F557" s="11"/>
      <c r="G557" s="11"/>
      <c r="H557" s="11"/>
      <c r="I557" s="11"/>
      <c r="J557" s="115"/>
      <c r="K557" s="115"/>
      <c r="L557" s="115"/>
      <c r="M557" s="115"/>
      <c r="N557" s="115"/>
      <c r="O557" s="14"/>
    </row>
    <row r="558" spans="1:15" ht="14.25" hidden="1">
      <c r="A558" s="313"/>
      <c r="B558" s="11"/>
      <c r="C558" s="11"/>
      <c r="D558" s="11"/>
      <c r="E558" s="11"/>
      <c r="F558" s="11"/>
      <c r="G558" s="11"/>
      <c r="H558" s="11"/>
      <c r="I558" s="11"/>
      <c r="J558" s="115"/>
      <c r="K558" s="115"/>
      <c r="L558" s="115"/>
      <c r="M558" s="115"/>
      <c r="N558" s="115"/>
      <c r="O558" s="14"/>
    </row>
    <row r="559" spans="1:15" ht="12.75" hidden="1">
      <c r="A559" s="11"/>
      <c r="B559" s="11"/>
      <c r="C559" s="11"/>
      <c r="D559" s="11"/>
      <c r="E559" s="11"/>
      <c r="F559" s="11"/>
      <c r="G559" s="11"/>
      <c r="H559" s="11"/>
      <c r="I559" s="11"/>
      <c r="J559" s="115"/>
      <c r="K559" s="115"/>
      <c r="L559" s="115"/>
      <c r="M559" s="115"/>
      <c r="N559" s="115"/>
      <c r="O559" s="14"/>
    </row>
    <row r="560" spans="1:15" ht="12.75" hidden="1">
      <c r="A560" s="11"/>
      <c r="B560" s="11"/>
      <c r="C560" s="11"/>
      <c r="D560" s="16"/>
      <c r="E560" s="16"/>
      <c r="F560" s="16"/>
      <c r="G560" s="16"/>
      <c r="H560" s="564"/>
      <c r="I560" s="564"/>
      <c r="J560" s="191"/>
      <c r="K560" s="191"/>
      <c r="L560" s="191"/>
      <c r="M560" s="191"/>
      <c r="N560" s="191"/>
      <c r="O560" s="464"/>
    </row>
    <row r="561" spans="1:15" ht="12.75" hidden="1">
      <c r="A561" s="11"/>
      <c r="B561" s="11"/>
      <c r="C561" s="11"/>
      <c r="D561" s="16"/>
      <c r="E561" s="16"/>
      <c r="F561" s="16"/>
      <c r="G561" s="16"/>
      <c r="H561" s="16"/>
      <c r="I561" s="16"/>
      <c r="J561" s="191"/>
      <c r="K561" s="191"/>
      <c r="L561" s="191"/>
      <c r="M561" s="191"/>
      <c r="N561" s="191"/>
      <c r="O561" s="464"/>
    </row>
    <row r="562" spans="1:15" ht="12.75" hidden="1">
      <c r="A562" s="11"/>
      <c r="B562" s="11"/>
      <c r="C562" s="11"/>
      <c r="D562" s="11"/>
      <c r="E562" s="11"/>
      <c r="F562" s="11"/>
      <c r="G562" s="11"/>
      <c r="H562" s="11"/>
      <c r="I562" s="11"/>
      <c r="J562" s="115"/>
      <c r="K562" s="115"/>
      <c r="L562" s="115"/>
      <c r="M562" s="115"/>
      <c r="N562" s="115"/>
      <c r="O562" s="14"/>
    </row>
    <row r="563" spans="1:15" ht="12.75" hidden="1">
      <c r="A563" s="11"/>
      <c r="B563" s="11"/>
      <c r="C563" s="11"/>
      <c r="D563" s="11"/>
      <c r="E563" s="11"/>
      <c r="F563" s="11"/>
      <c r="G563" s="11"/>
      <c r="H563" s="11"/>
      <c r="I563" s="11"/>
      <c r="J563" s="115"/>
      <c r="K563" s="115"/>
      <c r="L563" s="115"/>
      <c r="M563" s="115"/>
      <c r="N563" s="115"/>
      <c r="O563" s="14"/>
    </row>
    <row r="564" spans="1:15" ht="13.5" customHeight="1" hidden="1">
      <c r="A564" s="547"/>
      <c r="B564" s="548"/>
      <c r="C564" s="548"/>
      <c r="D564" s="548"/>
      <c r="E564" s="548"/>
      <c r="F564" s="548"/>
      <c r="G564" s="548"/>
      <c r="H564" s="548"/>
      <c r="I564" s="549"/>
      <c r="J564" s="115"/>
      <c r="K564" s="115"/>
      <c r="L564" s="115"/>
      <c r="M564" s="115"/>
      <c r="N564" s="115"/>
      <c r="O564" s="14"/>
    </row>
    <row r="565" spans="1:15" ht="12.75" hidden="1">
      <c r="A565" s="11"/>
      <c r="B565" s="16"/>
      <c r="C565" s="16"/>
      <c r="D565" s="16"/>
      <c r="E565" s="16"/>
      <c r="F565" s="16"/>
      <c r="G565" s="16"/>
      <c r="H565" s="16"/>
      <c r="I565" s="16"/>
      <c r="J565" s="115"/>
      <c r="K565" s="115"/>
      <c r="L565" s="115"/>
      <c r="M565" s="115"/>
      <c r="N565" s="115"/>
      <c r="O565" s="14"/>
    </row>
    <row r="566" spans="1:15" ht="12.75" hidden="1">
      <c r="A566" s="11"/>
      <c r="B566" s="16"/>
      <c r="C566" s="16"/>
      <c r="D566" s="16"/>
      <c r="E566" s="16"/>
      <c r="F566" s="16"/>
      <c r="G566" s="16"/>
      <c r="H566" s="16"/>
      <c r="I566" s="16"/>
      <c r="J566" s="191"/>
      <c r="K566" s="191"/>
      <c r="L566" s="191"/>
      <c r="M566" s="191"/>
      <c r="N566" s="191"/>
      <c r="O566" s="464"/>
    </row>
    <row r="567" spans="1:15" ht="12.75" hidden="1">
      <c r="A567" s="11"/>
      <c r="B567" s="16"/>
      <c r="C567" s="16"/>
      <c r="D567" s="16"/>
      <c r="E567" s="16"/>
      <c r="F567" s="16"/>
      <c r="G567" s="16"/>
      <c r="H567" s="16"/>
      <c r="I567" s="16"/>
      <c r="J567" s="115"/>
      <c r="K567" s="115"/>
      <c r="L567" s="115"/>
      <c r="M567" s="115"/>
      <c r="N567" s="115"/>
      <c r="O567" s="14"/>
    </row>
    <row r="568" spans="1:15" ht="12.75" hidden="1">
      <c r="A568" s="11"/>
      <c r="B568" s="11"/>
      <c r="C568" s="11"/>
      <c r="D568" s="11"/>
      <c r="E568" s="11"/>
      <c r="F568" s="11"/>
      <c r="G568" s="11"/>
      <c r="H568" s="11"/>
      <c r="I568" s="11"/>
      <c r="J568" s="115"/>
      <c r="K568" s="115"/>
      <c r="L568" s="115"/>
      <c r="M568" s="115"/>
      <c r="N568" s="115"/>
      <c r="O568" s="14"/>
    </row>
    <row r="569" spans="1:15" ht="12.75" hidden="1">
      <c r="A569" s="16"/>
      <c r="B569" s="11"/>
      <c r="C569" s="11"/>
      <c r="D569" s="11"/>
      <c r="E569" s="16"/>
      <c r="F569" s="11"/>
      <c r="G569" s="11"/>
      <c r="H569" s="11"/>
      <c r="I569" s="11"/>
      <c r="J569" s="191"/>
      <c r="K569" s="191"/>
      <c r="L569" s="191"/>
      <c r="M569" s="191"/>
      <c r="N569" s="191"/>
      <c r="O569" s="464"/>
    </row>
    <row r="570" spans="1:15" ht="12.75" hidden="1">
      <c r="A570" s="11"/>
      <c r="B570" s="11"/>
      <c r="C570" s="11"/>
      <c r="D570" s="11"/>
      <c r="E570" s="11"/>
      <c r="F570" s="11"/>
      <c r="G570" s="11"/>
      <c r="H570" s="11"/>
      <c r="I570" s="11"/>
      <c r="J570" s="115"/>
      <c r="K570" s="115"/>
      <c r="L570" s="115"/>
      <c r="M570" s="115"/>
      <c r="N570" s="115"/>
      <c r="O570" s="14"/>
    </row>
    <row r="571" spans="1:15" ht="12.75" hidden="1">
      <c r="A571" s="11"/>
      <c r="B571" s="11"/>
      <c r="C571" s="11"/>
      <c r="D571" s="16"/>
      <c r="E571" s="16"/>
      <c r="F571" s="16"/>
      <c r="G571" s="16"/>
      <c r="H571" s="564"/>
      <c r="I571" s="564"/>
      <c r="J571" s="191"/>
      <c r="K571" s="191"/>
      <c r="L571" s="191"/>
      <c r="M571" s="191"/>
      <c r="N571" s="191"/>
      <c r="O571" s="464"/>
    </row>
    <row r="572" spans="1:15" ht="12.75" hidden="1">
      <c r="A572" s="11"/>
      <c r="B572" s="11"/>
      <c r="C572" s="11"/>
      <c r="D572" s="16"/>
      <c r="E572" s="16"/>
      <c r="F572" s="16"/>
      <c r="G572" s="16"/>
      <c r="H572" s="16"/>
      <c r="I572" s="16"/>
      <c r="J572" s="191"/>
      <c r="K572" s="191"/>
      <c r="L572" s="191"/>
      <c r="M572" s="191"/>
      <c r="N572" s="191"/>
      <c r="O572" s="464"/>
    </row>
    <row r="573" spans="1:15" ht="12.75" hidden="1">
      <c r="A573" s="11"/>
      <c r="B573" s="11"/>
      <c r="C573" s="11"/>
      <c r="D573" s="16"/>
      <c r="E573" s="16"/>
      <c r="F573" s="16"/>
      <c r="G573" s="197"/>
      <c r="H573" s="16"/>
      <c r="I573" s="16"/>
      <c r="J573" s="198"/>
      <c r="K573" s="198"/>
      <c r="L573" s="198"/>
      <c r="M573" s="198"/>
      <c r="N573" s="198"/>
      <c r="O573" s="466"/>
    </row>
    <row r="574" spans="1:15" ht="12.75" hidden="1">
      <c r="A574" s="11"/>
      <c r="B574" s="11"/>
      <c r="C574" s="11"/>
      <c r="D574" s="11"/>
      <c r="E574" s="11"/>
      <c r="F574" s="11"/>
      <c r="G574" s="11"/>
      <c r="H574" s="11"/>
      <c r="I574" s="11"/>
      <c r="J574" s="115"/>
      <c r="K574" s="115"/>
      <c r="L574" s="115"/>
      <c r="M574" s="115"/>
      <c r="N574" s="115"/>
      <c r="O574" s="14"/>
    </row>
    <row r="575" spans="1:15" ht="12.75" hidden="1">
      <c r="A575" s="11"/>
      <c r="B575" s="11"/>
      <c r="C575" s="11"/>
      <c r="D575" s="11"/>
      <c r="E575" s="11"/>
      <c r="F575" s="11"/>
      <c r="G575" s="11"/>
      <c r="H575" s="11"/>
      <c r="I575" s="11"/>
      <c r="J575" s="115"/>
      <c r="K575" s="115"/>
      <c r="L575" s="115"/>
      <c r="M575" s="115"/>
      <c r="N575" s="115"/>
      <c r="O575" s="14"/>
    </row>
    <row r="576" spans="1:15" ht="12.75" hidden="1">
      <c r="A576" s="11"/>
      <c r="B576" s="11"/>
      <c r="C576" s="11"/>
      <c r="D576" s="11"/>
      <c r="E576" s="11"/>
      <c r="F576" s="11"/>
      <c r="G576" s="11"/>
      <c r="H576" s="11"/>
      <c r="I576" s="11"/>
      <c r="J576" s="115"/>
      <c r="K576" s="115"/>
      <c r="L576" s="115"/>
      <c r="M576" s="115"/>
      <c r="N576" s="115"/>
      <c r="O576" s="14"/>
    </row>
    <row r="577" spans="1:15" ht="12.75" hidden="1">
      <c r="A577" s="11"/>
      <c r="B577" s="11"/>
      <c r="C577" s="11"/>
      <c r="D577" s="11"/>
      <c r="E577" s="11"/>
      <c r="F577" s="11"/>
      <c r="G577" s="11"/>
      <c r="H577" s="11"/>
      <c r="I577" s="11"/>
      <c r="J577" s="115"/>
      <c r="K577" s="115"/>
      <c r="L577" s="115"/>
      <c r="M577" s="115"/>
      <c r="N577" s="115"/>
      <c r="O577" s="14"/>
    </row>
    <row r="578" spans="1:15" ht="12.75" hidden="1">
      <c r="A578" s="11"/>
      <c r="B578" s="11"/>
      <c r="C578" s="11"/>
      <c r="D578" s="11"/>
      <c r="E578" s="11"/>
      <c r="F578" s="11"/>
      <c r="G578" s="11"/>
      <c r="H578" s="11"/>
      <c r="I578" s="11"/>
      <c r="J578" s="115"/>
      <c r="K578" s="115"/>
      <c r="L578" s="115"/>
      <c r="M578" s="115"/>
      <c r="N578" s="115"/>
      <c r="O578" s="14"/>
    </row>
    <row r="579" spans="1:15" ht="12.75" customHeight="1" hidden="1">
      <c r="A579" s="16"/>
      <c r="B579" s="16"/>
      <c r="C579" s="16"/>
      <c r="D579" s="16"/>
      <c r="E579" s="16"/>
      <c r="F579" s="16"/>
      <c r="G579" s="16"/>
      <c r="H579" s="16"/>
      <c r="I579" s="16"/>
      <c r="J579" s="62"/>
      <c r="K579" s="62"/>
      <c r="L579" s="62"/>
      <c r="M579" s="62"/>
      <c r="N579" s="62"/>
      <c r="O579" s="2"/>
    </row>
    <row r="580" spans="1:15" ht="12.75" hidden="1">
      <c r="A580" s="16"/>
      <c r="B580" s="16"/>
      <c r="C580" s="16"/>
      <c r="D580" s="16"/>
      <c r="E580" s="16"/>
      <c r="F580" s="16"/>
      <c r="G580" s="16"/>
      <c r="H580" s="16"/>
      <c r="I580" s="16"/>
      <c r="J580" s="62"/>
      <c r="K580" s="62"/>
      <c r="L580" s="62"/>
      <c r="M580" s="62"/>
      <c r="N580" s="62"/>
      <c r="O580" s="2"/>
    </row>
    <row r="581" spans="1:15" ht="14.25">
      <c r="A581" s="11">
        <v>4</v>
      </c>
      <c r="B581" s="11"/>
      <c r="C581" s="11"/>
      <c r="D581" s="11"/>
      <c r="E581" s="12" t="s">
        <v>28</v>
      </c>
      <c r="F581" s="11"/>
      <c r="G581" s="11"/>
      <c r="H581" s="11"/>
      <c r="I581" s="11"/>
      <c r="J581" s="115"/>
      <c r="K581" s="115"/>
      <c r="L581" s="115"/>
      <c r="M581" s="115"/>
      <c r="N581" s="115"/>
      <c r="O581" s="14"/>
    </row>
    <row r="582" spans="1:15" ht="14.25">
      <c r="A582" s="544" t="s">
        <v>434</v>
      </c>
      <c r="B582" s="569"/>
      <c r="C582" s="569"/>
      <c r="D582" s="569"/>
      <c r="E582" s="569"/>
      <c r="F582" s="569"/>
      <c r="G582" s="569"/>
      <c r="H582" s="570"/>
      <c r="I582" s="11"/>
      <c r="J582" s="115"/>
      <c r="K582" s="115"/>
      <c r="L582" s="115"/>
      <c r="M582" s="115"/>
      <c r="N582" s="115"/>
      <c r="O582" s="14"/>
    </row>
    <row r="583" spans="1:15" ht="14.25">
      <c r="A583" s="313"/>
      <c r="B583" s="125">
        <v>1</v>
      </c>
      <c r="C583" s="125"/>
      <c r="D583" s="125"/>
      <c r="E583" s="125"/>
      <c r="F583" s="11" t="s">
        <v>195</v>
      </c>
      <c r="G583" s="125"/>
      <c r="H583" s="125"/>
      <c r="I583" s="11"/>
      <c r="J583" s="115"/>
      <c r="K583" s="115"/>
      <c r="L583" s="115"/>
      <c r="M583" s="115"/>
      <c r="N583" s="115"/>
      <c r="O583" s="14"/>
    </row>
    <row r="584" spans="1:15" ht="12.75">
      <c r="A584" s="11"/>
      <c r="B584" s="123" t="s">
        <v>211</v>
      </c>
      <c r="C584" s="16"/>
      <c r="D584" s="16"/>
      <c r="E584" s="16"/>
      <c r="F584" s="560" t="s">
        <v>29</v>
      </c>
      <c r="G584" s="560"/>
      <c r="H584" s="560"/>
      <c r="I584" s="561"/>
      <c r="J584" s="115"/>
      <c r="K584" s="115"/>
      <c r="L584" s="115"/>
      <c r="M584" s="115"/>
      <c r="N584" s="115"/>
      <c r="O584" s="14"/>
    </row>
    <row r="585" spans="1:15" ht="12.75">
      <c r="A585" s="11"/>
      <c r="B585" s="123"/>
      <c r="C585" s="11">
        <v>1</v>
      </c>
      <c r="D585" s="11"/>
      <c r="E585" s="11"/>
      <c r="F585" s="11"/>
      <c r="G585" s="560" t="s">
        <v>240</v>
      </c>
      <c r="H585" s="560"/>
      <c r="I585" s="561"/>
      <c r="J585" s="115"/>
      <c r="K585" s="115"/>
      <c r="L585" s="115"/>
      <c r="M585" s="115"/>
      <c r="N585" s="115"/>
      <c r="O585" s="14"/>
    </row>
    <row r="586" spans="1:15" ht="13.5">
      <c r="A586" s="11"/>
      <c r="B586" s="123"/>
      <c r="C586" s="16"/>
      <c r="D586" s="233">
        <v>2</v>
      </c>
      <c r="E586" s="18"/>
      <c r="F586" s="389"/>
      <c r="G586" s="389"/>
      <c r="H586" s="555" t="s">
        <v>256</v>
      </c>
      <c r="I586" s="563"/>
      <c r="J586" s="115">
        <v>0</v>
      </c>
      <c r="K586" s="115">
        <v>0</v>
      </c>
      <c r="L586" s="234">
        <f>L587</f>
        <v>300</v>
      </c>
      <c r="M586" s="234">
        <f>M587+M589</f>
        <v>369</v>
      </c>
      <c r="N586" s="234">
        <f>N587+N589</f>
        <v>369</v>
      </c>
      <c r="O586" s="463"/>
    </row>
    <row r="587" spans="1:15" ht="12.75">
      <c r="A587" s="11"/>
      <c r="B587" s="123"/>
      <c r="C587" s="16"/>
      <c r="D587" s="16"/>
      <c r="E587" s="16"/>
      <c r="F587" s="384"/>
      <c r="G587" s="384"/>
      <c r="H587" s="386" t="s">
        <v>15</v>
      </c>
      <c r="I587" s="524" t="s">
        <v>501</v>
      </c>
      <c r="J587" s="115">
        <v>0</v>
      </c>
      <c r="K587" s="115">
        <v>0</v>
      </c>
      <c r="L587" s="191">
        <v>300</v>
      </c>
      <c r="M587" s="191">
        <v>300</v>
      </c>
      <c r="N587" s="191">
        <v>300</v>
      </c>
      <c r="O587" s="464"/>
    </row>
    <row r="588" spans="1:15" ht="12.75" hidden="1">
      <c r="A588" s="11"/>
      <c r="B588" s="123"/>
      <c r="C588" s="16"/>
      <c r="D588" s="16"/>
      <c r="E588" s="16"/>
      <c r="F588" s="384"/>
      <c r="G588" s="384"/>
      <c r="H588" s="386"/>
      <c r="I588" s="385" t="s">
        <v>348</v>
      </c>
      <c r="J588" s="115"/>
      <c r="K588" s="115"/>
      <c r="L588" s="115"/>
      <c r="M588" s="115"/>
      <c r="N588" s="115"/>
      <c r="O588" s="464"/>
    </row>
    <row r="589" spans="1:15" ht="12.75">
      <c r="A589" s="11"/>
      <c r="B589" s="123"/>
      <c r="C589" s="16"/>
      <c r="D589" s="16"/>
      <c r="E589" s="16"/>
      <c r="F589" s="384"/>
      <c r="G589" s="384"/>
      <c r="H589" s="386"/>
      <c r="I589" s="385" t="s">
        <v>362</v>
      </c>
      <c r="J589" s="115">
        <v>0</v>
      </c>
      <c r="K589" s="115">
        <v>0</v>
      </c>
      <c r="L589" s="115">
        <v>0</v>
      </c>
      <c r="M589" s="191">
        <v>69</v>
      </c>
      <c r="N589" s="191">
        <v>69</v>
      </c>
      <c r="O589" s="464"/>
    </row>
    <row r="590" spans="1:15" ht="12.75">
      <c r="A590" s="11"/>
      <c r="B590" s="212"/>
      <c r="C590" s="11">
        <v>3</v>
      </c>
      <c r="D590" s="11"/>
      <c r="E590" s="11"/>
      <c r="F590" s="11"/>
      <c r="G590" s="11" t="s">
        <v>193</v>
      </c>
      <c r="H590" s="11"/>
      <c r="I590" s="11"/>
      <c r="J590" s="115">
        <f>J591+J592</f>
        <v>1183</v>
      </c>
      <c r="K590" s="115">
        <f>K591+K592</f>
        <v>1183</v>
      </c>
      <c r="L590" s="115">
        <f>L591+L592</f>
        <v>1183</v>
      </c>
      <c r="M590" s="115">
        <f>M591+M592</f>
        <v>1183</v>
      </c>
      <c r="N590" s="115">
        <f>N591+N592</f>
        <v>1183</v>
      </c>
      <c r="O590" s="14"/>
    </row>
    <row r="591" spans="1:15" ht="12.75">
      <c r="A591" s="11"/>
      <c r="B591" s="212"/>
      <c r="C591" s="11"/>
      <c r="D591" s="11"/>
      <c r="E591" s="16">
        <v>2</v>
      </c>
      <c r="F591" s="197"/>
      <c r="G591" s="16"/>
      <c r="H591" s="380" t="s">
        <v>246</v>
      </c>
      <c r="I591" s="16"/>
      <c r="J591" s="191">
        <v>1130</v>
      </c>
      <c r="K591" s="191">
        <v>1130</v>
      </c>
      <c r="L591" s="191">
        <v>1130</v>
      </c>
      <c r="M591" s="191">
        <v>1130</v>
      </c>
      <c r="N591" s="191">
        <v>1130</v>
      </c>
      <c r="O591" s="464"/>
    </row>
    <row r="592" spans="1:15" ht="12.75">
      <c r="A592" s="11"/>
      <c r="B592" s="11"/>
      <c r="C592" s="11"/>
      <c r="D592" s="16"/>
      <c r="E592" s="16">
        <v>6</v>
      </c>
      <c r="F592" s="16"/>
      <c r="G592" s="16"/>
      <c r="H592" s="380" t="s">
        <v>247</v>
      </c>
      <c r="I592" s="16"/>
      <c r="J592" s="191">
        <v>53</v>
      </c>
      <c r="K592" s="191">
        <v>53</v>
      </c>
      <c r="L592" s="191">
        <v>53</v>
      </c>
      <c r="M592" s="191">
        <v>53</v>
      </c>
      <c r="N592" s="191">
        <v>53</v>
      </c>
      <c r="O592" s="464"/>
    </row>
    <row r="593" spans="1:15" ht="12.75" hidden="1">
      <c r="A593" s="11"/>
      <c r="B593" s="11"/>
      <c r="C593" s="11"/>
      <c r="D593" s="16">
        <v>3</v>
      </c>
      <c r="E593" s="16"/>
      <c r="F593" s="16"/>
      <c r="G593" s="16"/>
      <c r="H593" s="16" t="s">
        <v>23</v>
      </c>
      <c r="I593" s="16"/>
      <c r="J593" s="115"/>
      <c r="K593" s="115"/>
      <c r="L593" s="115"/>
      <c r="M593" s="115"/>
      <c r="N593" s="115"/>
      <c r="O593" s="14"/>
    </row>
    <row r="594" spans="1:15" ht="12.75" hidden="1">
      <c r="A594" s="11"/>
      <c r="B594" s="11"/>
      <c r="C594" s="11">
        <v>4</v>
      </c>
      <c r="D594" s="16"/>
      <c r="E594" s="16"/>
      <c r="F594" s="16"/>
      <c r="G594" s="197" t="s">
        <v>364</v>
      </c>
      <c r="H594" s="16"/>
      <c r="I594" s="16"/>
      <c r="J594" s="115">
        <f>J595</f>
        <v>0</v>
      </c>
      <c r="K594" s="115">
        <f>K595</f>
        <v>0</v>
      </c>
      <c r="L594" s="115">
        <f>L595</f>
        <v>0</v>
      </c>
      <c r="M594" s="115">
        <f>M595</f>
        <v>0</v>
      </c>
      <c r="N594" s="115">
        <f>N595</f>
        <v>0</v>
      </c>
      <c r="O594" s="14"/>
    </row>
    <row r="595" spans="1:15" ht="12.75" hidden="1">
      <c r="A595" s="11"/>
      <c r="B595" s="11"/>
      <c r="C595" s="11"/>
      <c r="D595" s="16"/>
      <c r="E595" s="16"/>
      <c r="F595" s="16"/>
      <c r="G595" s="16"/>
      <c r="H595" s="16" t="s">
        <v>15</v>
      </c>
      <c r="I595" s="16" t="s">
        <v>365</v>
      </c>
      <c r="J595" s="115">
        <v>0</v>
      </c>
      <c r="K595" s="115">
        <v>0</v>
      </c>
      <c r="L595" s="115">
        <v>0</v>
      </c>
      <c r="M595" s="115">
        <v>0</v>
      </c>
      <c r="N595" s="115">
        <v>0</v>
      </c>
      <c r="O595" s="14"/>
    </row>
    <row r="596" spans="1:15" ht="12.75">
      <c r="A596" s="11"/>
      <c r="B596" s="11"/>
      <c r="C596" s="11"/>
      <c r="D596" s="11"/>
      <c r="E596" s="11"/>
      <c r="F596" s="11" t="s">
        <v>19</v>
      </c>
      <c r="G596" s="11"/>
      <c r="H596" s="11"/>
      <c r="I596" s="11"/>
      <c r="J596" s="115">
        <f>J590</f>
        <v>1183</v>
      </c>
      <c r="K596" s="115">
        <f>K590</f>
        <v>1183</v>
      </c>
      <c r="L596" s="115">
        <f>L590+L586</f>
        <v>1483</v>
      </c>
      <c r="M596" s="115">
        <f>M590+M586</f>
        <v>1552</v>
      </c>
      <c r="N596" s="115">
        <f>N590+N586</f>
        <v>1552</v>
      </c>
      <c r="O596" s="14"/>
    </row>
    <row r="597" spans="1:15" ht="14.25">
      <c r="A597" s="11"/>
      <c r="B597" s="11"/>
      <c r="C597" s="11"/>
      <c r="D597" s="11"/>
      <c r="E597" s="12"/>
      <c r="F597" s="11"/>
      <c r="G597" s="11"/>
      <c r="H597" s="11"/>
      <c r="I597" s="11"/>
      <c r="J597" s="115"/>
      <c r="K597" s="115"/>
      <c r="L597" s="115"/>
      <c r="M597" s="115"/>
      <c r="N597" s="115"/>
      <c r="O597" s="14"/>
    </row>
    <row r="598" spans="1:15" ht="14.25">
      <c r="A598" s="313" t="s">
        <v>436</v>
      </c>
      <c r="B598" s="11"/>
      <c r="C598" s="11"/>
      <c r="D598" s="11"/>
      <c r="E598" s="12"/>
      <c r="F598" s="11"/>
      <c r="G598" s="11"/>
      <c r="H598" s="11"/>
      <c r="I598" s="11"/>
      <c r="J598" s="115"/>
      <c r="K598" s="115"/>
      <c r="L598" s="115"/>
      <c r="M598" s="115"/>
      <c r="N598" s="115"/>
      <c r="O598" s="14"/>
    </row>
    <row r="599" spans="1:15" s="15" customFormat="1" ht="12.75">
      <c r="A599" s="11"/>
      <c r="B599" s="11">
        <v>1</v>
      </c>
      <c r="C599" s="11"/>
      <c r="D599" s="11"/>
      <c r="E599" s="11"/>
      <c r="F599" s="11" t="s">
        <v>196</v>
      </c>
      <c r="G599" s="11"/>
      <c r="H599" s="11"/>
      <c r="I599" s="11"/>
      <c r="J599" s="115"/>
      <c r="K599" s="115"/>
      <c r="L599" s="115"/>
      <c r="M599" s="115"/>
      <c r="N599" s="115"/>
      <c r="O599" s="14"/>
    </row>
    <row r="600" spans="1:15" s="15" customFormat="1" ht="12.75">
      <c r="A600" s="11"/>
      <c r="B600" s="123" t="s">
        <v>211</v>
      </c>
      <c r="C600" s="16"/>
      <c r="D600" s="16"/>
      <c r="E600" s="16"/>
      <c r="F600" s="560" t="s">
        <v>29</v>
      </c>
      <c r="G600" s="560"/>
      <c r="H600" s="560"/>
      <c r="I600" s="561"/>
      <c r="J600" s="198"/>
      <c r="K600" s="198"/>
      <c r="L600" s="198"/>
      <c r="M600" s="198"/>
      <c r="N600" s="198"/>
      <c r="O600" s="466"/>
    </row>
    <row r="601" spans="1:15" ht="12.75" customHeight="1">
      <c r="A601" s="16"/>
      <c r="B601" s="212"/>
      <c r="C601" s="11">
        <v>3</v>
      </c>
      <c r="D601" s="11"/>
      <c r="E601" s="11"/>
      <c r="F601" s="11"/>
      <c r="G601" s="11" t="s">
        <v>193</v>
      </c>
      <c r="H601" s="11"/>
      <c r="I601" s="11"/>
      <c r="J601" s="198">
        <f>J602+J603</f>
        <v>1212</v>
      </c>
      <c r="K601" s="198">
        <f>K602+K603</f>
        <v>1212</v>
      </c>
      <c r="L601" s="198">
        <f>L602+L603</f>
        <v>1212</v>
      </c>
      <c r="M601" s="198">
        <f>M602+M603</f>
        <v>1212</v>
      </c>
      <c r="N601" s="198">
        <f>N602+N603</f>
        <v>1212</v>
      </c>
      <c r="O601" s="466"/>
    </row>
    <row r="602" spans="1:15" ht="12.75">
      <c r="A602" s="16"/>
      <c r="B602" s="11"/>
      <c r="C602" s="11"/>
      <c r="D602" s="16"/>
      <c r="E602" s="16">
        <v>2</v>
      </c>
      <c r="F602" s="16"/>
      <c r="G602" s="16"/>
      <c r="H602" s="380" t="s">
        <v>246</v>
      </c>
      <c r="I602" s="125"/>
      <c r="J602" s="62">
        <v>1010</v>
      </c>
      <c r="K602" s="62">
        <v>1010</v>
      </c>
      <c r="L602" s="62">
        <v>1010</v>
      </c>
      <c r="M602" s="62">
        <v>1010</v>
      </c>
      <c r="N602" s="62">
        <v>1010</v>
      </c>
      <c r="O602" s="2"/>
    </row>
    <row r="603" spans="1:15" ht="12.75">
      <c r="A603" s="16"/>
      <c r="B603" s="11"/>
      <c r="C603" s="11"/>
      <c r="D603" s="16"/>
      <c r="E603" s="16">
        <v>6</v>
      </c>
      <c r="F603" s="16"/>
      <c r="G603" s="16"/>
      <c r="H603" s="380" t="s">
        <v>247</v>
      </c>
      <c r="I603" s="16"/>
      <c r="J603" s="62">
        <v>202</v>
      </c>
      <c r="K603" s="62">
        <v>202</v>
      </c>
      <c r="L603" s="62">
        <v>202</v>
      </c>
      <c r="M603" s="62">
        <v>202</v>
      </c>
      <c r="N603" s="62">
        <v>202</v>
      </c>
      <c r="O603" s="2"/>
    </row>
    <row r="604" spans="1:15" s="15" customFormat="1" ht="12.75" customHeight="1" hidden="1">
      <c r="A604" s="16"/>
      <c r="B604" s="11"/>
      <c r="C604" s="11"/>
      <c r="D604" s="11"/>
      <c r="E604" s="11"/>
      <c r="F604" s="11" t="s">
        <v>19</v>
      </c>
      <c r="G604" s="11"/>
      <c r="H604" s="11"/>
      <c r="I604" s="11"/>
      <c r="J604" s="62"/>
      <c r="K604" s="62"/>
      <c r="L604" s="62"/>
      <c r="M604" s="62"/>
      <c r="N604" s="62"/>
      <c r="O604" s="2"/>
    </row>
    <row r="605" spans="1:15" s="15" customFormat="1" ht="12.75" hidden="1">
      <c r="A605" s="16"/>
      <c r="B605" s="16"/>
      <c r="C605" s="16"/>
      <c r="D605" s="16"/>
      <c r="E605" s="16"/>
      <c r="F605" s="16"/>
      <c r="G605" s="16"/>
      <c r="H605" s="16"/>
      <c r="I605" s="16"/>
      <c r="J605" s="62"/>
      <c r="K605" s="62"/>
      <c r="L605" s="62"/>
      <c r="M605" s="62"/>
      <c r="N605" s="62"/>
      <c r="O605" s="2"/>
    </row>
    <row r="606" spans="1:15" ht="12.75">
      <c r="A606" s="11"/>
      <c r="B606" s="11"/>
      <c r="C606" s="11"/>
      <c r="D606" s="11"/>
      <c r="E606" s="11"/>
      <c r="F606" s="11" t="s">
        <v>19</v>
      </c>
      <c r="G606" s="197"/>
      <c r="H606" s="11"/>
      <c r="I606" s="11"/>
      <c r="J606" s="115">
        <f>J601</f>
        <v>1212</v>
      </c>
      <c r="K606" s="115">
        <f>K601</f>
        <v>1212</v>
      </c>
      <c r="L606" s="115">
        <f>L601</f>
        <v>1212</v>
      </c>
      <c r="M606" s="115">
        <f>M601</f>
        <v>1212</v>
      </c>
      <c r="N606" s="115">
        <f>N601</f>
        <v>1212</v>
      </c>
      <c r="O606" s="14"/>
    </row>
    <row r="607" spans="1:15" ht="12.75">
      <c r="A607" s="11"/>
      <c r="B607" s="11"/>
      <c r="C607" s="11"/>
      <c r="D607" s="11"/>
      <c r="E607" s="11"/>
      <c r="F607" s="11"/>
      <c r="G607" s="197"/>
      <c r="H607" s="11"/>
      <c r="I607" s="11"/>
      <c r="J607" s="115"/>
      <c r="K607" s="115"/>
      <c r="L607" s="115"/>
      <c r="M607" s="115"/>
      <c r="N607" s="115"/>
      <c r="O607" s="14"/>
    </row>
    <row r="608" spans="1:15" ht="14.25">
      <c r="A608" s="547" t="s">
        <v>210</v>
      </c>
      <c r="B608" s="548"/>
      <c r="C608" s="548"/>
      <c r="D608" s="548"/>
      <c r="E608" s="548"/>
      <c r="F608" s="548"/>
      <c r="G608" s="548"/>
      <c r="H608" s="548"/>
      <c r="I608" s="549"/>
      <c r="J608" s="115"/>
      <c r="K608" s="115"/>
      <c r="L608" s="115"/>
      <c r="M608" s="115"/>
      <c r="N608" s="115"/>
      <c r="O608" s="14"/>
    </row>
    <row r="609" spans="1:15" ht="14.25">
      <c r="A609" s="316"/>
      <c r="B609" s="123" t="s">
        <v>211</v>
      </c>
      <c r="C609" s="16"/>
      <c r="D609" s="16"/>
      <c r="E609" s="16"/>
      <c r="F609" s="560" t="s">
        <v>29</v>
      </c>
      <c r="G609" s="560"/>
      <c r="H609" s="560"/>
      <c r="I609" s="561"/>
      <c r="J609" s="115"/>
      <c r="K609" s="115"/>
      <c r="L609" s="115"/>
      <c r="M609" s="115"/>
      <c r="N609" s="115"/>
      <c r="O609" s="14"/>
    </row>
    <row r="610" spans="1:15" ht="14.25">
      <c r="A610" s="316"/>
      <c r="B610" s="197"/>
      <c r="C610" s="197">
        <v>5</v>
      </c>
      <c r="D610" s="197"/>
      <c r="E610" s="197"/>
      <c r="F610" s="16"/>
      <c r="G610" s="384" t="s">
        <v>254</v>
      </c>
      <c r="H610" s="385"/>
      <c r="I610" s="385"/>
      <c r="J610" s="115">
        <f>J612</f>
        <v>12394</v>
      </c>
      <c r="K610" s="115">
        <f>K612+K611</f>
        <v>12944</v>
      </c>
      <c r="L610" s="115">
        <f>L612+L611</f>
        <v>13117</v>
      </c>
      <c r="M610" s="115">
        <f>M612+M611</f>
        <v>13117</v>
      </c>
      <c r="N610" s="115">
        <f>N612+N611</f>
        <v>13243</v>
      </c>
      <c r="O610" s="14"/>
    </row>
    <row r="611" spans="1:15" ht="14.25">
      <c r="A611" s="316"/>
      <c r="B611" s="197"/>
      <c r="C611" s="197"/>
      <c r="D611" s="197"/>
      <c r="E611" s="197">
        <v>3</v>
      </c>
      <c r="F611" s="11"/>
      <c r="G611" s="384"/>
      <c r="H611" s="385" t="s">
        <v>296</v>
      </c>
      <c r="I611" s="407"/>
      <c r="J611" s="115">
        <v>0</v>
      </c>
      <c r="K611" s="191">
        <v>210</v>
      </c>
      <c r="L611" s="191">
        <v>210</v>
      </c>
      <c r="M611" s="191">
        <v>210</v>
      </c>
      <c r="N611" s="191">
        <v>210</v>
      </c>
      <c r="O611" s="14"/>
    </row>
    <row r="612" spans="1:15" ht="14.25">
      <c r="A612" s="316"/>
      <c r="B612" s="197"/>
      <c r="C612" s="212"/>
      <c r="D612" s="212"/>
      <c r="E612" s="212">
        <v>4</v>
      </c>
      <c r="F612" s="212"/>
      <c r="G612" s="16"/>
      <c r="H612" s="380" t="s">
        <v>255</v>
      </c>
      <c r="I612" s="125"/>
      <c r="J612" s="191">
        <v>12394</v>
      </c>
      <c r="K612" s="191">
        <v>12734</v>
      </c>
      <c r="L612" s="191">
        <v>12907</v>
      </c>
      <c r="M612" s="191">
        <v>12907</v>
      </c>
      <c r="N612" s="191">
        <v>13033</v>
      </c>
      <c r="O612" s="464"/>
    </row>
    <row r="613" spans="1:15" ht="14.25" hidden="1">
      <c r="A613" s="316"/>
      <c r="B613" s="123">
        <v>2</v>
      </c>
      <c r="C613" s="16"/>
      <c r="D613" s="16"/>
      <c r="E613" s="16"/>
      <c r="F613" s="560" t="s">
        <v>257</v>
      </c>
      <c r="G613" s="560"/>
      <c r="H613" s="560"/>
      <c r="I613" s="561"/>
      <c r="J613" s="115"/>
      <c r="K613" s="115"/>
      <c r="L613" s="115"/>
      <c r="M613" s="115"/>
      <c r="N613" s="115"/>
      <c r="O613" s="14"/>
    </row>
    <row r="614" spans="1:15" ht="14.25" hidden="1">
      <c r="A614" s="316"/>
      <c r="B614" s="197"/>
      <c r="C614" s="197">
        <v>4</v>
      </c>
      <c r="D614" s="197"/>
      <c r="E614" s="197"/>
      <c r="F614" s="16"/>
      <c r="G614" s="384" t="s">
        <v>254</v>
      </c>
      <c r="H614" s="385"/>
      <c r="I614" s="385"/>
      <c r="J614" s="198">
        <f>J615</f>
        <v>0</v>
      </c>
      <c r="K614" s="198">
        <f>K615</f>
        <v>0</v>
      </c>
      <c r="L614" s="198">
        <f>L615</f>
        <v>0</v>
      </c>
      <c r="M614" s="198">
        <f>M615</f>
        <v>0</v>
      </c>
      <c r="N614" s="198">
        <f>N615</f>
        <v>0</v>
      </c>
      <c r="O614" s="466"/>
    </row>
    <row r="615" spans="1:15" ht="14.25" hidden="1">
      <c r="A615" s="316"/>
      <c r="B615" s="197"/>
      <c r="C615" s="212"/>
      <c r="D615" s="212"/>
      <c r="E615" s="212"/>
      <c r="F615" s="212"/>
      <c r="G615" s="16"/>
      <c r="H615" s="380"/>
      <c r="I615" s="125"/>
      <c r="J615" s="191"/>
      <c r="K615" s="191"/>
      <c r="L615" s="191"/>
      <c r="M615" s="191"/>
      <c r="N615" s="191"/>
      <c r="O615" s="464"/>
    </row>
    <row r="616" spans="1:15" ht="12.75">
      <c r="A616" s="11"/>
      <c r="B616" s="197"/>
      <c r="C616" s="197"/>
      <c r="D616" s="197"/>
      <c r="E616" s="197"/>
      <c r="F616" s="197" t="s">
        <v>19</v>
      </c>
      <c r="G616" s="197"/>
      <c r="H616" s="197"/>
      <c r="I616" s="197"/>
      <c r="J616" s="115">
        <f>J610+J614</f>
        <v>12394</v>
      </c>
      <c r="K616" s="115">
        <f>K610+K614</f>
        <v>12944</v>
      </c>
      <c r="L616" s="115">
        <f>L610+L614</f>
        <v>13117</v>
      </c>
      <c r="M616" s="115">
        <f>M610+M614</f>
        <v>13117</v>
      </c>
      <c r="N616" s="115">
        <f>N610+N614</f>
        <v>13243</v>
      </c>
      <c r="O616" s="14"/>
    </row>
    <row r="617" spans="1:15" ht="12.75">
      <c r="A617" s="11"/>
      <c r="B617" s="197"/>
      <c r="C617" s="212"/>
      <c r="D617" s="212"/>
      <c r="E617" s="212"/>
      <c r="F617" s="212"/>
      <c r="G617" s="212"/>
      <c r="H617" s="212"/>
      <c r="I617" s="212"/>
      <c r="J617" s="191"/>
      <c r="K617" s="191"/>
      <c r="L617" s="191"/>
      <c r="M617" s="191"/>
      <c r="N617" s="191"/>
      <c r="O617" s="464"/>
    </row>
    <row r="618" spans="1:15" ht="12.75" hidden="1">
      <c r="A618" s="11"/>
      <c r="B618" s="197"/>
      <c r="C618" s="197"/>
      <c r="D618" s="197"/>
      <c r="E618" s="197"/>
      <c r="F618" s="197"/>
      <c r="G618" s="197"/>
      <c r="H618" s="197"/>
      <c r="I618" s="197"/>
      <c r="J618" s="115"/>
      <c r="K618" s="115"/>
      <c r="L618" s="115"/>
      <c r="M618" s="115"/>
      <c r="N618" s="115"/>
      <c r="O618" s="14"/>
    </row>
    <row r="619" spans="1:15" ht="12.75" hidden="1">
      <c r="A619" s="16"/>
      <c r="B619" s="16"/>
      <c r="C619" s="16"/>
      <c r="D619" s="16"/>
      <c r="E619" s="16"/>
      <c r="F619" s="16"/>
      <c r="G619" s="16"/>
      <c r="H619" s="16"/>
      <c r="I619" s="16"/>
      <c r="J619" s="62"/>
      <c r="K619" s="62"/>
      <c r="L619" s="62"/>
      <c r="M619" s="62"/>
      <c r="N619" s="62"/>
      <c r="O619" s="2"/>
    </row>
    <row r="620" spans="1:15" ht="14.25">
      <c r="A620" s="16"/>
      <c r="B620" s="16"/>
      <c r="C620" s="16"/>
      <c r="D620" s="16"/>
      <c r="E620" s="12" t="s">
        <v>197</v>
      </c>
      <c r="F620" s="16"/>
      <c r="G620" s="16"/>
      <c r="H620" s="16"/>
      <c r="I620" s="16"/>
      <c r="J620" s="198">
        <f>J616+J606+J596</f>
        <v>14789</v>
      </c>
      <c r="K620" s="198">
        <f>K616+K606+K596</f>
        <v>15339</v>
      </c>
      <c r="L620" s="198">
        <f>L616+L606+L596</f>
        <v>15812</v>
      </c>
      <c r="M620" s="198">
        <f>M616+M606+M596</f>
        <v>15881</v>
      </c>
      <c r="N620" s="198">
        <f>N616+N606+N596</f>
        <v>16007</v>
      </c>
      <c r="O620" s="466"/>
    </row>
    <row r="621" spans="1:15" ht="13.5">
      <c r="A621" s="16"/>
      <c r="B621" s="123" t="s">
        <v>211</v>
      </c>
      <c r="C621" s="16"/>
      <c r="D621" s="16"/>
      <c r="E621" s="16"/>
      <c r="F621" s="560" t="s">
        <v>29</v>
      </c>
      <c r="G621" s="560"/>
      <c r="H621" s="560"/>
      <c r="I621" s="561"/>
      <c r="J621" s="234">
        <f>J624+J631</f>
        <v>14789</v>
      </c>
      <c r="K621" s="234">
        <f>K624+K629</f>
        <v>15339</v>
      </c>
      <c r="L621" s="234">
        <f>L624+L629+L622</f>
        <v>15812</v>
      </c>
      <c r="M621" s="234">
        <f>M624+M629+M622</f>
        <v>15881</v>
      </c>
      <c r="N621" s="234">
        <f>N624+N629+N622</f>
        <v>16007</v>
      </c>
      <c r="O621" s="463"/>
    </row>
    <row r="622" spans="1:15" ht="13.5">
      <c r="A622" s="16"/>
      <c r="B622" s="123"/>
      <c r="C622" s="11">
        <v>1</v>
      </c>
      <c r="D622" s="11"/>
      <c r="E622" s="11"/>
      <c r="F622" s="11"/>
      <c r="G622" s="560" t="s">
        <v>240</v>
      </c>
      <c r="H622" s="560"/>
      <c r="I622" s="561"/>
      <c r="J622" s="234">
        <v>0</v>
      </c>
      <c r="K622" s="234">
        <v>0</v>
      </c>
      <c r="L622" s="198">
        <f>L623</f>
        <v>300</v>
      </c>
      <c r="M622" s="198">
        <f>M623</f>
        <v>369</v>
      </c>
      <c r="N622" s="198">
        <f>N623</f>
        <v>369</v>
      </c>
      <c r="O622" s="466"/>
    </row>
    <row r="623" spans="1:15" ht="13.5">
      <c r="A623" s="16"/>
      <c r="B623" s="123"/>
      <c r="C623" s="16"/>
      <c r="D623" s="233">
        <v>2</v>
      </c>
      <c r="E623" s="18"/>
      <c r="F623" s="389"/>
      <c r="G623" s="389"/>
      <c r="H623" s="555" t="s">
        <v>256</v>
      </c>
      <c r="I623" s="563"/>
      <c r="J623" s="234">
        <v>0</v>
      </c>
      <c r="K623" s="234">
        <v>0</v>
      </c>
      <c r="L623" s="234">
        <f>L586</f>
        <v>300</v>
      </c>
      <c r="M623" s="234">
        <f>M586</f>
        <v>369</v>
      </c>
      <c r="N623" s="234">
        <f>N586</f>
        <v>369</v>
      </c>
      <c r="O623" s="463"/>
    </row>
    <row r="624" spans="1:15" s="15" customFormat="1" ht="12.75">
      <c r="A624" s="16"/>
      <c r="B624" s="212"/>
      <c r="C624" s="11">
        <v>3</v>
      </c>
      <c r="D624" s="11"/>
      <c r="E624" s="11"/>
      <c r="F624" s="11"/>
      <c r="G624" s="11" t="s">
        <v>193</v>
      </c>
      <c r="H624" s="11"/>
      <c r="I624" s="11"/>
      <c r="J624" s="198">
        <f>J625+J626+J627</f>
        <v>2395</v>
      </c>
      <c r="K624" s="198">
        <f>K625+K626+K627</f>
        <v>2395</v>
      </c>
      <c r="L624" s="198">
        <f>L625+L626+L627</f>
        <v>2395</v>
      </c>
      <c r="M624" s="198">
        <f>M625+M626+M627</f>
        <v>2395</v>
      </c>
      <c r="N624" s="198">
        <f>N625+N626+N627</f>
        <v>2395</v>
      </c>
      <c r="O624" s="466"/>
    </row>
    <row r="625" spans="1:15" ht="12.75">
      <c r="A625" s="16"/>
      <c r="B625" s="16"/>
      <c r="C625" s="11"/>
      <c r="D625" s="16"/>
      <c r="E625" s="16">
        <v>2</v>
      </c>
      <c r="F625" s="16"/>
      <c r="G625" s="16"/>
      <c r="H625" s="380" t="s">
        <v>246</v>
      </c>
      <c r="I625" s="125"/>
      <c r="J625" s="62">
        <f>J602+J591</f>
        <v>2140</v>
      </c>
      <c r="K625" s="62">
        <f>K602+K591</f>
        <v>2140</v>
      </c>
      <c r="L625" s="62">
        <f>L602+L591</f>
        <v>2140</v>
      </c>
      <c r="M625" s="62">
        <f>M602+M591</f>
        <v>2140</v>
      </c>
      <c r="N625" s="62">
        <f>N602+N591</f>
        <v>2140</v>
      </c>
      <c r="O625" s="2"/>
    </row>
    <row r="626" spans="1:15" ht="12.75" hidden="1">
      <c r="A626" s="16"/>
      <c r="B626" s="16"/>
      <c r="C626" s="11"/>
      <c r="D626" s="16"/>
      <c r="E626" s="16"/>
      <c r="F626" s="197"/>
      <c r="G626" s="16"/>
      <c r="H626" s="380"/>
      <c r="I626" s="16"/>
      <c r="J626" s="191"/>
      <c r="K626" s="191"/>
      <c r="L626" s="191"/>
      <c r="M626" s="191"/>
      <c r="N626" s="191"/>
      <c r="O626" s="464"/>
    </row>
    <row r="627" spans="1:15" ht="12.75">
      <c r="A627" s="16"/>
      <c r="B627" s="16"/>
      <c r="C627" s="11"/>
      <c r="D627" s="16"/>
      <c r="E627" s="16">
        <v>6</v>
      </c>
      <c r="F627" s="16"/>
      <c r="G627" s="16"/>
      <c r="H627" s="380" t="s">
        <v>247</v>
      </c>
      <c r="I627" s="16"/>
      <c r="J627" s="191">
        <f>J592+J603</f>
        <v>255</v>
      </c>
      <c r="K627" s="191">
        <f>K592+K603</f>
        <v>255</v>
      </c>
      <c r="L627" s="191">
        <f>L592+L603</f>
        <v>255</v>
      </c>
      <c r="M627" s="191">
        <f>M592+M603</f>
        <v>255</v>
      </c>
      <c r="N627" s="191">
        <f>N592+N603</f>
        <v>255</v>
      </c>
      <c r="O627" s="464"/>
    </row>
    <row r="628" spans="1:15" ht="12.75" hidden="1">
      <c r="A628" s="16"/>
      <c r="B628" s="16"/>
      <c r="C628" s="197">
        <v>4</v>
      </c>
      <c r="D628" s="212"/>
      <c r="E628" s="212"/>
      <c r="F628" s="212"/>
      <c r="G628" s="197" t="s">
        <v>364</v>
      </c>
      <c r="H628" s="380"/>
      <c r="I628" s="125"/>
      <c r="J628" s="191">
        <v>0</v>
      </c>
      <c r="K628" s="191">
        <v>0</v>
      </c>
      <c r="L628" s="191">
        <v>0</v>
      </c>
      <c r="M628" s="191">
        <v>0</v>
      </c>
      <c r="N628" s="191">
        <v>0</v>
      </c>
      <c r="O628" s="464"/>
    </row>
    <row r="629" spans="1:15" ht="12.75">
      <c r="A629" s="16"/>
      <c r="B629" s="11"/>
      <c r="C629" s="197">
        <v>5</v>
      </c>
      <c r="D629" s="197"/>
      <c r="E629" s="197"/>
      <c r="G629" s="384" t="s">
        <v>254</v>
      </c>
      <c r="H629" s="385"/>
      <c r="I629" s="385"/>
      <c r="J629" s="191">
        <f>J631</f>
        <v>12394</v>
      </c>
      <c r="K629" s="191">
        <f>K631+K630</f>
        <v>12944</v>
      </c>
      <c r="L629" s="191">
        <f>L631+L630</f>
        <v>13117</v>
      </c>
      <c r="M629" s="191">
        <f>M631+M630</f>
        <v>13117</v>
      </c>
      <c r="N629" s="191">
        <f>N631+N630</f>
        <v>13243</v>
      </c>
      <c r="O629" s="464"/>
    </row>
    <row r="630" spans="1:15" ht="12.75">
      <c r="A630" s="16"/>
      <c r="B630" s="11"/>
      <c r="C630" s="197"/>
      <c r="D630" s="197"/>
      <c r="E630" s="197">
        <v>3</v>
      </c>
      <c r="F630" s="11"/>
      <c r="G630" s="384"/>
      <c r="H630" s="385" t="s">
        <v>296</v>
      </c>
      <c r="I630" s="407"/>
      <c r="J630" s="191">
        <v>0</v>
      </c>
      <c r="K630" s="191">
        <f aca="true" t="shared" si="19" ref="K630:M631">K611</f>
        <v>210</v>
      </c>
      <c r="L630" s="191">
        <f t="shared" si="19"/>
        <v>210</v>
      </c>
      <c r="M630" s="191">
        <f t="shared" si="19"/>
        <v>210</v>
      </c>
      <c r="N630" s="191">
        <f>N611</f>
        <v>210</v>
      </c>
      <c r="O630" s="464"/>
    </row>
    <row r="631" spans="1:15" ht="12.75">
      <c r="A631" s="16"/>
      <c r="B631" s="11"/>
      <c r="C631" s="212"/>
      <c r="D631" s="212"/>
      <c r="E631" s="212">
        <v>4</v>
      </c>
      <c r="F631" s="212"/>
      <c r="G631" s="16"/>
      <c r="H631" s="380" t="s">
        <v>255</v>
      </c>
      <c r="I631" s="125"/>
      <c r="J631" s="191">
        <f>J612</f>
        <v>12394</v>
      </c>
      <c r="K631" s="191">
        <f t="shared" si="19"/>
        <v>12734</v>
      </c>
      <c r="L631" s="191">
        <f t="shared" si="19"/>
        <v>12907</v>
      </c>
      <c r="M631" s="191">
        <f t="shared" si="19"/>
        <v>12907</v>
      </c>
      <c r="N631" s="191">
        <f>N612</f>
        <v>13033</v>
      </c>
      <c r="O631" s="464"/>
    </row>
    <row r="632" spans="1:15" ht="12.75" hidden="1">
      <c r="A632" s="16"/>
      <c r="B632" s="11"/>
      <c r="J632" s="198"/>
      <c r="K632" s="198"/>
      <c r="L632" s="198"/>
      <c r="M632" s="198"/>
      <c r="N632" s="198"/>
      <c r="O632" s="466"/>
    </row>
    <row r="633" spans="1:15" ht="13.5" hidden="1">
      <c r="A633" s="16"/>
      <c r="B633" s="123">
        <v>2</v>
      </c>
      <c r="C633" s="16"/>
      <c r="D633" s="16"/>
      <c r="E633" s="16"/>
      <c r="F633" s="560" t="s">
        <v>257</v>
      </c>
      <c r="G633" s="560"/>
      <c r="H633" s="560"/>
      <c r="I633" s="561"/>
      <c r="J633" s="234">
        <f aca="true" t="shared" si="20" ref="J633:N634">J634</f>
        <v>0</v>
      </c>
      <c r="K633" s="234">
        <f t="shared" si="20"/>
        <v>0</v>
      </c>
      <c r="L633" s="234">
        <f t="shared" si="20"/>
        <v>0</v>
      </c>
      <c r="M633" s="234">
        <f t="shared" si="20"/>
        <v>0</v>
      </c>
      <c r="N633" s="234">
        <f t="shared" si="20"/>
        <v>0</v>
      </c>
      <c r="O633" s="463"/>
    </row>
    <row r="634" spans="1:15" ht="12.75" hidden="1">
      <c r="A634" s="16"/>
      <c r="B634" s="197"/>
      <c r="C634" s="197">
        <v>4</v>
      </c>
      <c r="D634" s="197"/>
      <c r="E634" s="197"/>
      <c r="F634" s="16"/>
      <c r="G634" s="384" t="s">
        <v>254</v>
      </c>
      <c r="H634" s="385"/>
      <c r="I634" s="385"/>
      <c r="J634" s="191">
        <f t="shared" si="20"/>
        <v>0</v>
      </c>
      <c r="K634" s="191">
        <f t="shared" si="20"/>
        <v>0</v>
      </c>
      <c r="L634" s="191">
        <f t="shared" si="20"/>
        <v>0</v>
      </c>
      <c r="M634" s="191">
        <f t="shared" si="20"/>
        <v>0</v>
      </c>
      <c r="N634" s="191">
        <f t="shared" si="20"/>
        <v>0</v>
      </c>
      <c r="O634" s="464"/>
    </row>
    <row r="635" spans="1:15" ht="12.75" hidden="1">
      <c r="A635" s="16"/>
      <c r="B635" s="197"/>
      <c r="C635" s="212"/>
      <c r="D635" s="212"/>
      <c r="E635" s="212"/>
      <c r="F635" s="212"/>
      <c r="G635" s="16"/>
      <c r="H635" s="380"/>
      <c r="I635" s="125"/>
      <c r="J635" s="191"/>
      <c r="K635" s="191"/>
      <c r="L635" s="191"/>
      <c r="M635" s="191"/>
      <c r="N635" s="191"/>
      <c r="O635" s="464"/>
    </row>
    <row r="636" spans="1:15" ht="12.75">
      <c r="A636" s="11"/>
      <c r="B636" s="11"/>
      <c r="C636" s="11"/>
      <c r="D636" s="11"/>
      <c r="E636" s="11"/>
      <c r="F636" s="11" t="s">
        <v>19</v>
      </c>
      <c r="G636" s="11"/>
      <c r="H636" s="11"/>
      <c r="I636" s="11"/>
      <c r="J636" s="115">
        <f>J621+J633</f>
        <v>14789</v>
      </c>
      <c r="K636" s="115">
        <f>K621+K633</f>
        <v>15339</v>
      </c>
      <c r="L636" s="115">
        <f>L621+L633</f>
        <v>15812</v>
      </c>
      <c r="M636" s="115">
        <f>M621+M633</f>
        <v>15881</v>
      </c>
      <c r="N636" s="115">
        <f>N621+N633</f>
        <v>16007</v>
      </c>
      <c r="O636" s="14"/>
    </row>
    <row r="637" spans="1:15" ht="12.75">
      <c r="A637" s="16"/>
      <c r="B637" s="16"/>
      <c r="C637" s="16"/>
      <c r="D637" s="16"/>
      <c r="E637" s="16"/>
      <c r="F637" s="16"/>
      <c r="G637" s="16"/>
      <c r="H637" s="16"/>
      <c r="I637" s="16"/>
      <c r="J637" s="62"/>
      <c r="K637" s="62"/>
      <c r="L637" s="62"/>
      <c r="M637" s="62"/>
      <c r="N637" s="62"/>
      <c r="O637" s="2"/>
    </row>
    <row r="638" spans="1:15" ht="12.75" hidden="1">
      <c r="A638" s="16"/>
      <c r="B638" s="16"/>
      <c r="C638" s="11"/>
      <c r="D638" s="11"/>
      <c r="E638" s="11"/>
      <c r="F638" s="11" t="s">
        <v>19</v>
      </c>
      <c r="G638" s="197"/>
      <c r="H638" s="11"/>
      <c r="I638" s="11"/>
      <c r="J638" s="62"/>
      <c r="K638" s="62"/>
      <c r="L638" s="62"/>
      <c r="M638" s="62"/>
      <c r="N638" s="62"/>
      <c r="O638" s="2"/>
    </row>
    <row r="639" spans="1:15" ht="12.75" hidden="1">
      <c r="A639" s="16"/>
      <c r="B639" s="16"/>
      <c r="C639" s="16"/>
      <c r="D639" s="16"/>
      <c r="E639" s="16"/>
      <c r="F639" s="16"/>
      <c r="G639" s="16"/>
      <c r="H639" s="16"/>
      <c r="I639" s="16"/>
      <c r="J639" s="62"/>
      <c r="K639" s="62"/>
      <c r="L639" s="62"/>
      <c r="M639" s="62"/>
      <c r="N639" s="62"/>
      <c r="O639" s="2"/>
    </row>
    <row r="640" spans="1:15" ht="12.75" hidden="1">
      <c r="A640" s="16"/>
      <c r="B640" s="16"/>
      <c r="C640" s="16"/>
      <c r="D640" s="16"/>
      <c r="E640" s="16"/>
      <c r="F640" s="16"/>
      <c r="G640" s="16"/>
      <c r="H640" s="16"/>
      <c r="I640" s="16"/>
      <c r="J640" s="62"/>
      <c r="K640" s="62"/>
      <c r="L640" s="62"/>
      <c r="M640" s="62"/>
      <c r="N640" s="62"/>
      <c r="O640" s="2"/>
    </row>
    <row r="641" spans="1:15" ht="12.75" hidden="1">
      <c r="A641" s="16"/>
      <c r="B641" s="16"/>
      <c r="C641" s="16"/>
      <c r="D641" s="16"/>
      <c r="E641" s="16"/>
      <c r="F641" s="16"/>
      <c r="G641" s="16"/>
      <c r="H641" s="16"/>
      <c r="I641" s="16"/>
      <c r="J641" s="62"/>
      <c r="K641" s="62"/>
      <c r="L641" s="62"/>
      <c r="M641" s="62"/>
      <c r="N641" s="62"/>
      <c r="O641" s="2"/>
    </row>
    <row r="642" spans="1:15" ht="12.75" hidden="1">
      <c r="A642" s="16"/>
      <c r="B642" s="16"/>
      <c r="C642" s="16"/>
      <c r="D642" s="16"/>
      <c r="E642" s="16"/>
      <c r="F642" s="16"/>
      <c r="G642" s="16"/>
      <c r="H642" s="16"/>
      <c r="I642" s="16"/>
      <c r="J642" s="62"/>
      <c r="K642" s="62"/>
      <c r="L642" s="62"/>
      <c r="M642" s="62"/>
      <c r="N642" s="62"/>
      <c r="O642" s="2"/>
    </row>
    <row r="643" spans="1:15" ht="12.75">
      <c r="A643" s="16"/>
      <c r="B643" s="16"/>
      <c r="C643" s="16"/>
      <c r="D643" s="16"/>
      <c r="E643" s="16"/>
      <c r="F643" s="16"/>
      <c r="G643" s="16"/>
      <c r="H643" s="16"/>
      <c r="I643" s="16"/>
      <c r="J643" s="62"/>
      <c r="K643" s="62"/>
      <c r="L643" s="62"/>
      <c r="M643" s="62"/>
      <c r="N643" s="62"/>
      <c r="O643" s="2"/>
    </row>
    <row r="644" spans="1:15" ht="12.75" hidden="1">
      <c r="A644" s="16"/>
      <c r="B644" s="16"/>
      <c r="C644" s="16"/>
      <c r="D644" s="16"/>
      <c r="E644" s="16"/>
      <c r="F644" s="16"/>
      <c r="G644" s="16"/>
      <c r="H644" s="16"/>
      <c r="I644" s="16"/>
      <c r="J644" s="62"/>
      <c r="K644" s="62"/>
      <c r="L644" s="62"/>
      <c r="M644" s="62"/>
      <c r="N644" s="62"/>
      <c r="O644" s="2"/>
    </row>
    <row r="645" spans="1:15" ht="27" customHeight="1">
      <c r="A645" s="11"/>
      <c r="B645" s="11"/>
      <c r="C645" s="11"/>
      <c r="D645" s="11"/>
      <c r="E645" s="551" t="s">
        <v>150</v>
      </c>
      <c r="F645" s="552"/>
      <c r="G645" s="552"/>
      <c r="H645" s="552"/>
      <c r="I645" s="553"/>
      <c r="J645" s="214">
        <f>J636+J538+J472+J387</f>
        <v>466901</v>
      </c>
      <c r="K645" s="214">
        <f>K636+K538+K472+K387</f>
        <v>657522</v>
      </c>
      <c r="L645" s="214">
        <f>L636+L538+L472+L387</f>
        <v>680396</v>
      </c>
      <c r="M645" s="214">
        <f>M636+M538+M472+M387</f>
        <v>680695</v>
      </c>
      <c r="N645" s="214">
        <f>N636+N538+N472+N387</f>
        <v>724787</v>
      </c>
      <c r="O645" s="510"/>
    </row>
    <row r="646" spans="1:15" s="15" customFormat="1" ht="13.5">
      <c r="A646" s="11"/>
      <c r="B646" s="123" t="s">
        <v>211</v>
      </c>
      <c r="C646" s="16"/>
      <c r="D646" s="16"/>
      <c r="E646" s="16"/>
      <c r="F646" s="560" t="s">
        <v>29</v>
      </c>
      <c r="G646" s="560"/>
      <c r="H646" s="560"/>
      <c r="I646" s="561"/>
      <c r="J646" s="370">
        <f>J647+J657+J663+J676</f>
        <v>466651</v>
      </c>
      <c r="K646" s="370">
        <f>K647+K657+K663+K676+K675</f>
        <v>568342</v>
      </c>
      <c r="L646" s="370">
        <f>L647+L657+L663+L676+L675</f>
        <v>569585</v>
      </c>
      <c r="M646" s="370">
        <f>M647+M657+M663+M676+M675</f>
        <v>569478</v>
      </c>
      <c r="N646" s="370">
        <f>N647+N657+N663+N676+N675</f>
        <v>575826</v>
      </c>
      <c r="O646" s="505"/>
    </row>
    <row r="647" spans="1:15" s="15" customFormat="1" ht="12.75" customHeight="1">
      <c r="A647" s="16"/>
      <c r="B647" s="16"/>
      <c r="C647" s="11">
        <v>1</v>
      </c>
      <c r="D647" s="11"/>
      <c r="E647" s="11"/>
      <c r="F647" s="11"/>
      <c r="G647" s="560" t="s">
        <v>240</v>
      </c>
      <c r="H647" s="560"/>
      <c r="I647" s="561"/>
      <c r="J647" s="323">
        <f>J648+J655</f>
        <v>241637</v>
      </c>
      <c r="K647" s="323">
        <f>K648+K655</f>
        <v>244778</v>
      </c>
      <c r="L647" s="323">
        <f>L648+L655</f>
        <v>245318</v>
      </c>
      <c r="M647" s="323">
        <f>M648+M655</f>
        <v>245211</v>
      </c>
      <c r="N647" s="323">
        <f>N648+N655</f>
        <v>248686</v>
      </c>
      <c r="O647" s="507"/>
    </row>
    <row r="648" spans="1:15" ht="13.5" customHeight="1">
      <c r="A648" s="16"/>
      <c r="B648" s="16"/>
      <c r="C648" s="16"/>
      <c r="D648" s="233">
        <v>1</v>
      </c>
      <c r="E648" s="233"/>
      <c r="F648" s="233"/>
      <c r="G648" s="233"/>
      <c r="H648" s="550" t="s">
        <v>241</v>
      </c>
      <c r="I648" s="550"/>
      <c r="J648" s="234">
        <f>J649+J650+J651+J652+J653</f>
        <v>191532</v>
      </c>
      <c r="K648" s="234">
        <f>K649+K650+K651+K652+K653</f>
        <v>194416</v>
      </c>
      <c r="L648" s="234">
        <f>L649+L650+L651+L652+L653</f>
        <v>194656</v>
      </c>
      <c r="M648" s="234">
        <f>M649+M650+M651+M652+M653</f>
        <v>194480</v>
      </c>
      <c r="N648" s="234">
        <f>N649+N650+N651+N652+N653</f>
        <v>194791</v>
      </c>
      <c r="O648" s="463"/>
    </row>
    <row r="649" spans="1:15" ht="12.75" customHeight="1">
      <c r="A649" s="16"/>
      <c r="B649" s="16"/>
      <c r="C649" s="16"/>
      <c r="D649" s="16"/>
      <c r="E649" s="16">
        <v>1</v>
      </c>
      <c r="F649" s="16"/>
      <c r="G649" s="16"/>
      <c r="H649" s="16"/>
      <c r="I649" s="387" t="s">
        <v>293</v>
      </c>
      <c r="J649" s="62">
        <f aca="true" t="shared" si="21" ref="J649:L653">J353</f>
        <v>101095</v>
      </c>
      <c r="K649" s="62">
        <f t="shared" si="21"/>
        <v>101095</v>
      </c>
      <c r="L649" s="62">
        <f t="shared" si="21"/>
        <v>101095</v>
      </c>
      <c r="M649" s="62">
        <f aca="true" t="shared" si="22" ref="M649:N653">M353</f>
        <v>101095</v>
      </c>
      <c r="N649" s="62">
        <f t="shared" si="22"/>
        <v>101305</v>
      </c>
      <c r="O649" s="2"/>
    </row>
    <row r="650" spans="1:15" ht="12.75" customHeight="1">
      <c r="A650" s="16"/>
      <c r="B650" s="16"/>
      <c r="C650" s="16"/>
      <c r="D650" s="16"/>
      <c r="E650" s="16">
        <v>2</v>
      </c>
      <c r="F650" s="11"/>
      <c r="G650" s="16"/>
      <c r="H650" s="16"/>
      <c r="I650" s="387" t="s">
        <v>242</v>
      </c>
      <c r="J650" s="62">
        <f t="shared" si="21"/>
        <v>46036</v>
      </c>
      <c r="K650" s="62">
        <f t="shared" si="21"/>
        <v>46036</v>
      </c>
      <c r="L650" s="62">
        <f t="shared" si="21"/>
        <v>46036</v>
      </c>
      <c r="M650" s="62">
        <f t="shared" si="22"/>
        <v>44900</v>
      </c>
      <c r="N650" s="62">
        <f t="shared" si="22"/>
        <v>44263</v>
      </c>
      <c r="O650" s="2"/>
    </row>
    <row r="651" spans="1:15" ht="12.75" customHeight="1">
      <c r="A651" s="16"/>
      <c r="B651" s="16"/>
      <c r="C651" s="16"/>
      <c r="D651" s="16"/>
      <c r="E651" s="16">
        <v>3</v>
      </c>
      <c r="F651" s="16"/>
      <c r="G651" s="16"/>
      <c r="H651" s="16"/>
      <c r="I651" s="387" t="s">
        <v>243</v>
      </c>
      <c r="J651" s="62">
        <f t="shared" si="21"/>
        <v>41171</v>
      </c>
      <c r="K651" s="62">
        <f t="shared" si="21"/>
        <v>41171</v>
      </c>
      <c r="L651" s="62">
        <f t="shared" si="21"/>
        <v>41430</v>
      </c>
      <c r="M651" s="62">
        <f t="shared" si="22"/>
        <v>41430</v>
      </c>
      <c r="N651" s="62">
        <f t="shared" si="22"/>
        <v>41416</v>
      </c>
      <c r="O651" s="2"/>
    </row>
    <row r="652" spans="1:15" s="15" customFormat="1" ht="12.75">
      <c r="A652" s="16"/>
      <c r="B652" s="16"/>
      <c r="C652" s="197"/>
      <c r="D652" s="16"/>
      <c r="E652" s="16">
        <v>4</v>
      </c>
      <c r="F652" s="16"/>
      <c r="G652" s="197"/>
      <c r="H652" s="197"/>
      <c r="I652" s="387" t="s">
        <v>244</v>
      </c>
      <c r="J652" s="216">
        <f t="shared" si="21"/>
        <v>3230</v>
      </c>
      <c r="K652" s="216">
        <f t="shared" si="21"/>
        <v>3230</v>
      </c>
      <c r="L652" s="216">
        <f t="shared" si="21"/>
        <v>3403</v>
      </c>
      <c r="M652" s="216">
        <f t="shared" si="22"/>
        <v>3403</v>
      </c>
      <c r="N652" s="216">
        <f t="shared" si="22"/>
        <v>3403</v>
      </c>
      <c r="O652" s="500"/>
    </row>
    <row r="653" spans="1:15" s="15" customFormat="1" ht="25.5">
      <c r="A653" s="16"/>
      <c r="B653" s="16"/>
      <c r="C653" s="197"/>
      <c r="D653" s="16"/>
      <c r="E653" s="16">
        <v>5</v>
      </c>
      <c r="F653" s="16"/>
      <c r="G653" s="197"/>
      <c r="H653" s="197"/>
      <c r="I653" s="400" t="s">
        <v>457</v>
      </c>
      <c r="J653" s="216">
        <f t="shared" si="21"/>
        <v>0</v>
      </c>
      <c r="K653" s="216">
        <f t="shared" si="21"/>
        <v>2884</v>
      </c>
      <c r="L653" s="216">
        <f t="shared" si="21"/>
        <v>2692</v>
      </c>
      <c r="M653" s="216">
        <f t="shared" si="22"/>
        <v>3652</v>
      </c>
      <c r="N653" s="216">
        <f t="shared" si="22"/>
        <v>4404</v>
      </c>
      <c r="O653" s="504"/>
    </row>
    <row r="654" spans="1:15" s="15" customFormat="1" ht="12.75" hidden="1">
      <c r="A654" s="16"/>
      <c r="B654" s="16"/>
      <c r="C654" s="197"/>
      <c r="D654" s="16"/>
      <c r="E654" s="16">
        <v>6</v>
      </c>
      <c r="F654" s="16"/>
      <c r="G654" s="197"/>
      <c r="H654" s="197"/>
      <c r="I654" s="400"/>
      <c r="J654" s="127">
        <v>0</v>
      </c>
      <c r="K654" s="127">
        <v>0</v>
      </c>
      <c r="L654" s="127">
        <v>0</v>
      </c>
      <c r="M654" s="127">
        <v>0</v>
      </c>
      <c r="N654" s="127">
        <v>0</v>
      </c>
      <c r="O654" s="504"/>
    </row>
    <row r="655" spans="1:15" ht="13.5">
      <c r="A655" s="11"/>
      <c r="B655" s="16"/>
      <c r="C655" s="197"/>
      <c r="D655" s="233">
        <v>2</v>
      </c>
      <c r="E655" s="18"/>
      <c r="F655" s="389"/>
      <c r="G655" s="389"/>
      <c r="H655" s="555" t="s">
        <v>419</v>
      </c>
      <c r="I655" s="563"/>
      <c r="J655" s="234">
        <f>J359</f>
        <v>50105</v>
      </c>
      <c r="K655" s="234">
        <f>K359+K456</f>
        <v>50362</v>
      </c>
      <c r="L655" s="234">
        <f>L359+L456+L586</f>
        <v>50662</v>
      </c>
      <c r="M655" s="234">
        <f>M359+M456+M586</f>
        <v>50731</v>
      </c>
      <c r="N655" s="234">
        <f>N359+N456+N586</f>
        <v>53895</v>
      </c>
      <c r="O655" s="463"/>
    </row>
    <row r="656" spans="1:15" ht="29.25" customHeight="1" hidden="1">
      <c r="A656" s="11"/>
      <c r="B656" s="16"/>
      <c r="C656" s="197"/>
      <c r="D656" s="233">
        <v>3</v>
      </c>
      <c r="E656" s="18"/>
      <c r="F656" s="389"/>
      <c r="G656" s="389"/>
      <c r="H656" s="567" t="s">
        <v>287</v>
      </c>
      <c r="I656" s="568"/>
      <c r="J656" s="408">
        <v>0</v>
      </c>
      <c r="K656" s="408">
        <v>0</v>
      </c>
      <c r="L656" s="408">
        <v>0</v>
      </c>
      <c r="M656" s="408">
        <v>0</v>
      </c>
      <c r="N656" s="408">
        <v>0</v>
      </c>
      <c r="O656" s="463"/>
    </row>
    <row r="657" spans="1:15" s="15" customFormat="1" ht="12.75">
      <c r="A657" s="16"/>
      <c r="B657" s="11"/>
      <c r="C657" s="197">
        <v>2</v>
      </c>
      <c r="D657" s="16"/>
      <c r="E657" s="16"/>
      <c r="F657" s="16"/>
      <c r="G657" s="560" t="s">
        <v>215</v>
      </c>
      <c r="H657" s="560"/>
      <c r="I657" s="561"/>
      <c r="J657" s="323">
        <f>J658+J659+J660+J661+J662</f>
        <v>43110</v>
      </c>
      <c r="K657" s="323">
        <f>K658+K659+K660+K661+K662</f>
        <v>43110</v>
      </c>
      <c r="L657" s="323">
        <f>L658+L659+L660+L661+L662</f>
        <v>43110</v>
      </c>
      <c r="M657" s="323">
        <f>M658+M659+M660+M661+M662</f>
        <v>43110</v>
      </c>
      <c r="N657" s="323">
        <f>N658+N659+N660+N661+N662</f>
        <v>43110</v>
      </c>
      <c r="O657" s="507"/>
    </row>
    <row r="658" spans="1:15" s="15" customFormat="1" ht="15.75" customHeight="1">
      <c r="A658" s="16"/>
      <c r="B658" s="16"/>
      <c r="C658" s="16"/>
      <c r="D658" s="16"/>
      <c r="E658" s="16"/>
      <c r="F658" s="16"/>
      <c r="G658" s="16"/>
      <c r="H658" s="566" t="s">
        <v>11</v>
      </c>
      <c r="I658" s="558"/>
      <c r="J658" s="191">
        <f aca="true" t="shared" si="23" ref="J658:L661">J362</f>
        <v>6500</v>
      </c>
      <c r="K658" s="191">
        <f t="shared" si="23"/>
        <v>6500</v>
      </c>
      <c r="L658" s="191">
        <f t="shared" si="23"/>
        <v>6500</v>
      </c>
      <c r="M658" s="191">
        <f aca="true" t="shared" si="24" ref="M658:N661">M362</f>
        <v>6500</v>
      </c>
      <c r="N658" s="191">
        <f t="shared" si="24"/>
        <v>6500</v>
      </c>
      <c r="O658" s="464"/>
    </row>
    <row r="659" spans="1:15" s="15" customFormat="1" ht="12.75">
      <c r="A659" s="16"/>
      <c r="B659" s="16"/>
      <c r="C659" s="16"/>
      <c r="D659" s="16"/>
      <c r="E659" s="16"/>
      <c r="F659" s="16"/>
      <c r="G659" s="16"/>
      <c r="H659" s="566" t="s">
        <v>13</v>
      </c>
      <c r="I659" s="558"/>
      <c r="J659" s="191">
        <f t="shared" si="23"/>
        <v>300</v>
      </c>
      <c r="K659" s="191">
        <f t="shared" si="23"/>
        <v>300</v>
      </c>
      <c r="L659" s="191">
        <f t="shared" si="23"/>
        <v>300</v>
      </c>
      <c r="M659" s="191">
        <f t="shared" si="24"/>
        <v>300</v>
      </c>
      <c r="N659" s="191">
        <f t="shared" si="24"/>
        <v>300</v>
      </c>
      <c r="O659" s="464"/>
    </row>
    <row r="660" spans="1:15" s="15" customFormat="1" ht="12.75" customHeight="1">
      <c r="A660" s="16"/>
      <c r="B660" s="16"/>
      <c r="C660" s="16"/>
      <c r="D660" s="16"/>
      <c r="E660" s="16"/>
      <c r="F660" s="16"/>
      <c r="G660" s="16"/>
      <c r="H660" s="237" t="s">
        <v>185</v>
      </c>
      <c r="I660" s="16"/>
      <c r="J660" s="191">
        <f t="shared" si="23"/>
        <v>11000</v>
      </c>
      <c r="K660" s="191">
        <f t="shared" si="23"/>
        <v>11000</v>
      </c>
      <c r="L660" s="191">
        <f t="shared" si="23"/>
        <v>11000</v>
      </c>
      <c r="M660" s="191">
        <f t="shared" si="24"/>
        <v>11000</v>
      </c>
      <c r="N660" s="191">
        <f t="shared" si="24"/>
        <v>11000</v>
      </c>
      <c r="O660" s="464"/>
    </row>
    <row r="661" spans="1:15" s="15" customFormat="1" ht="12.75">
      <c r="A661" s="16"/>
      <c r="B661" s="16"/>
      <c r="C661" s="16"/>
      <c r="D661" s="16"/>
      <c r="E661" s="212"/>
      <c r="F661" s="11"/>
      <c r="G661" s="11"/>
      <c r="H661" s="566" t="s">
        <v>12</v>
      </c>
      <c r="I661" s="558"/>
      <c r="J661" s="191">
        <f t="shared" si="23"/>
        <v>25000</v>
      </c>
      <c r="K661" s="191">
        <f t="shared" si="23"/>
        <v>25000</v>
      </c>
      <c r="L661" s="191">
        <f t="shared" si="23"/>
        <v>25000</v>
      </c>
      <c r="M661" s="191">
        <f t="shared" si="24"/>
        <v>25000</v>
      </c>
      <c r="N661" s="191">
        <f t="shared" si="24"/>
        <v>25000</v>
      </c>
      <c r="O661" s="464"/>
    </row>
    <row r="662" spans="1:15" s="15" customFormat="1" ht="12.75">
      <c r="A662" s="11"/>
      <c r="B662" s="16"/>
      <c r="C662" s="11"/>
      <c r="D662" s="11"/>
      <c r="E662" s="212"/>
      <c r="F662" s="11"/>
      <c r="G662" s="11"/>
      <c r="H662" s="566" t="s">
        <v>421</v>
      </c>
      <c r="I662" s="558"/>
      <c r="J662" s="62">
        <f>J366+J459</f>
        <v>310</v>
      </c>
      <c r="K662" s="62">
        <f>K366+K459</f>
        <v>310</v>
      </c>
      <c r="L662" s="62">
        <f>L366+L459</f>
        <v>310</v>
      </c>
      <c r="M662" s="62">
        <f>M366+M459</f>
        <v>310</v>
      </c>
      <c r="N662" s="62">
        <f>N366+N459</f>
        <v>310</v>
      </c>
      <c r="O662" s="2"/>
    </row>
    <row r="663" spans="1:15" s="15" customFormat="1" ht="12.75" customHeight="1">
      <c r="A663" s="16"/>
      <c r="B663" s="11"/>
      <c r="C663" s="11">
        <v>3</v>
      </c>
      <c r="D663" s="11"/>
      <c r="E663" s="11"/>
      <c r="F663" s="11"/>
      <c r="G663" s="11" t="s">
        <v>193</v>
      </c>
      <c r="H663" s="11"/>
      <c r="I663" s="11"/>
      <c r="J663" s="198">
        <f>J664+J665+J666+J667+J669+J671+J668+J673</f>
        <v>32737</v>
      </c>
      <c r="K663" s="198">
        <f>K664+K665+K666+K667+K669+K671+K668+K673</f>
        <v>32737</v>
      </c>
      <c r="L663" s="198">
        <f>L664+L665+L666+L667+L669+L671+L668+L673+L670</f>
        <v>33267</v>
      </c>
      <c r="M663" s="198">
        <f>M664+M665+M666+M667+M669+M671+M668+M673+M670</f>
        <v>33267</v>
      </c>
      <c r="N663" s="198">
        <f>N664+N665+N666+N667+N669+N671+N668+N673+N670</f>
        <v>35874</v>
      </c>
      <c r="O663" s="466"/>
    </row>
    <row r="664" spans="1:15" s="15" customFormat="1" ht="12.75" customHeight="1" hidden="1">
      <c r="A664" s="16"/>
      <c r="B664" s="16"/>
      <c r="C664" s="16"/>
      <c r="D664" s="16"/>
      <c r="E664" s="16">
        <v>1</v>
      </c>
      <c r="F664" s="11"/>
      <c r="G664" s="16"/>
      <c r="H664" s="565" t="s">
        <v>249</v>
      </c>
      <c r="I664" s="558"/>
      <c r="J664" s="191">
        <f>J368</f>
        <v>0</v>
      </c>
      <c r="K664" s="191">
        <f>K368</f>
        <v>0</v>
      </c>
      <c r="L664" s="191">
        <f>L368</f>
        <v>0</v>
      </c>
      <c r="M664" s="191">
        <f>M368</f>
        <v>0</v>
      </c>
      <c r="N664" s="191">
        <f>N368</f>
        <v>394</v>
      </c>
      <c r="O664" s="464"/>
    </row>
    <row r="665" spans="1:15" s="15" customFormat="1" ht="12.75" customHeight="1">
      <c r="A665" s="16"/>
      <c r="B665" s="16"/>
      <c r="C665" s="16"/>
      <c r="D665" s="16"/>
      <c r="E665" s="16">
        <v>2</v>
      </c>
      <c r="F665" s="16"/>
      <c r="G665" s="16"/>
      <c r="H665" s="380" t="s">
        <v>246</v>
      </c>
      <c r="I665" s="125"/>
      <c r="J665" s="191">
        <f>J625+J528+J369+J461</f>
        <v>17595</v>
      </c>
      <c r="K665" s="191">
        <f>K625+K528+K369+K461</f>
        <v>17595</v>
      </c>
      <c r="L665" s="191">
        <f>L625+L528+L369+L461</f>
        <v>17595</v>
      </c>
      <c r="M665" s="191">
        <f>M625+M528+M369+M461</f>
        <v>17595</v>
      </c>
      <c r="N665" s="191">
        <f>N625+N528+N369+N461</f>
        <v>17595</v>
      </c>
      <c r="O665" s="464"/>
    </row>
    <row r="666" spans="1:15" s="15" customFormat="1" ht="12.75" customHeight="1">
      <c r="A666" s="11"/>
      <c r="B666" s="16"/>
      <c r="C666" s="11"/>
      <c r="D666" s="11"/>
      <c r="E666" s="16">
        <v>3</v>
      </c>
      <c r="F666" s="197"/>
      <c r="G666" s="16"/>
      <c r="H666" s="380" t="s">
        <v>248</v>
      </c>
      <c r="I666" s="16"/>
      <c r="J666" s="191">
        <f>J462+J370</f>
        <v>2386</v>
      </c>
      <c r="K666" s="191">
        <f>K462+K370</f>
        <v>2386</v>
      </c>
      <c r="L666" s="191">
        <f>L462+L370</f>
        <v>2386</v>
      </c>
      <c r="M666" s="191">
        <f>M462+M370</f>
        <v>2386</v>
      </c>
      <c r="N666" s="191">
        <f>N462+N370</f>
        <v>2386</v>
      </c>
      <c r="O666" s="464"/>
    </row>
    <row r="667" spans="1:15" s="15" customFormat="1" ht="12.75" hidden="1">
      <c r="A667" s="11"/>
      <c r="B667" s="11"/>
      <c r="C667" s="11"/>
      <c r="D667" s="11"/>
      <c r="E667" s="16">
        <v>4</v>
      </c>
      <c r="F667" s="197"/>
      <c r="G667" s="16"/>
      <c r="H667" s="380" t="s">
        <v>245</v>
      </c>
      <c r="I667" s="16"/>
      <c r="J667" s="191"/>
      <c r="K667" s="191"/>
      <c r="L667" s="191"/>
      <c r="M667" s="191"/>
      <c r="N667" s="191"/>
      <c r="O667" s="464"/>
    </row>
    <row r="668" spans="1:15" s="15" customFormat="1" ht="12.75">
      <c r="A668" s="11"/>
      <c r="B668" s="11"/>
      <c r="C668" s="11"/>
      <c r="D668" s="11"/>
      <c r="E668" s="16">
        <v>5</v>
      </c>
      <c r="F668" s="197"/>
      <c r="G668" s="16"/>
      <c r="H668" s="380" t="s">
        <v>252</v>
      </c>
      <c r="I668" s="16"/>
      <c r="J668" s="191">
        <f>J529</f>
        <v>7312</v>
      </c>
      <c r="K668" s="191">
        <f>K529</f>
        <v>7312</v>
      </c>
      <c r="L668" s="191">
        <f>L529</f>
        <v>7312</v>
      </c>
      <c r="M668" s="191">
        <f>M529</f>
        <v>7312</v>
      </c>
      <c r="N668" s="191">
        <f>N529</f>
        <v>7312</v>
      </c>
      <c r="O668" s="464"/>
    </row>
    <row r="669" spans="1:15" ht="12.75" customHeight="1">
      <c r="A669" s="16"/>
      <c r="B669" s="11"/>
      <c r="C669" s="16"/>
      <c r="D669" s="16"/>
      <c r="E669" s="16">
        <v>6</v>
      </c>
      <c r="F669" s="16"/>
      <c r="G669" s="16"/>
      <c r="H669" s="380" t="s">
        <v>247</v>
      </c>
      <c r="I669" s="16"/>
      <c r="J669" s="62">
        <f>J627+J530+J464+J372</f>
        <v>3633</v>
      </c>
      <c r="K669" s="62">
        <f>K627+K530+K464+K372</f>
        <v>3633</v>
      </c>
      <c r="L669" s="62">
        <f>L627+L530+L464+L372</f>
        <v>3633</v>
      </c>
      <c r="M669" s="62">
        <f>M627+M530+M464+M372</f>
        <v>3633</v>
      </c>
      <c r="N669" s="62">
        <f>N627+N530+N464+N372</f>
        <v>3739</v>
      </c>
      <c r="O669" s="2"/>
    </row>
    <row r="670" spans="1:15" ht="12.75" customHeight="1">
      <c r="A670" s="16"/>
      <c r="B670" s="11"/>
      <c r="C670" s="16"/>
      <c r="D670" s="16"/>
      <c r="E670" s="16">
        <v>7</v>
      </c>
      <c r="F670" s="16"/>
      <c r="G670" s="16"/>
      <c r="H670" s="16" t="s">
        <v>500</v>
      </c>
      <c r="I670" s="16"/>
      <c r="J670" s="62">
        <v>0</v>
      </c>
      <c r="K670" s="62">
        <v>0</v>
      </c>
      <c r="L670" s="62">
        <f>L531</f>
        <v>530</v>
      </c>
      <c r="M670" s="62">
        <f>M531</f>
        <v>530</v>
      </c>
      <c r="N670" s="62">
        <f>N531</f>
        <v>530</v>
      </c>
      <c r="O670" s="2"/>
    </row>
    <row r="671" spans="1:15" ht="12.75" customHeight="1">
      <c r="A671" s="16"/>
      <c r="B671" s="16"/>
      <c r="C671" s="16"/>
      <c r="D671" s="11"/>
      <c r="E671" s="212">
        <v>8</v>
      </c>
      <c r="F671" s="212"/>
      <c r="G671" s="212"/>
      <c r="H671" s="565" t="s">
        <v>250</v>
      </c>
      <c r="I671" s="558"/>
      <c r="J671" s="62">
        <f>J465+J373</f>
        <v>1765</v>
      </c>
      <c r="K671" s="62">
        <f>K465+K373</f>
        <v>1765</v>
      </c>
      <c r="L671" s="62">
        <f>L465+L373</f>
        <v>1765</v>
      </c>
      <c r="M671" s="62">
        <f>M465+M373</f>
        <v>1765</v>
      </c>
      <c r="N671" s="62">
        <f>N465+N373</f>
        <v>1765</v>
      </c>
      <c r="O671" s="2"/>
    </row>
    <row r="672" spans="1:15" ht="12.75" customHeight="1" hidden="1">
      <c r="A672" s="16"/>
      <c r="B672" s="16"/>
      <c r="C672" s="16">
        <v>4</v>
      </c>
      <c r="D672" s="11"/>
      <c r="E672" s="212"/>
      <c r="F672" s="212"/>
      <c r="G672" s="385" t="s">
        <v>296</v>
      </c>
      <c r="H672" s="380"/>
      <c r="I672" s="125"/>
      <c r="J672" s="62">
        <v>0</v>
      </c>
      <c r="K672" s="62">
        <v>0</v>
      </c>
      <c r="L672" s="62">
        <v>0</v>
      </c>
      <c r="M672" s="62">
        <v>0</v>
      </c>
      <c r="N672" s="62">
        <v>0</v>
      </c>
      <c r="O672" s="2"/>
    </row>
    <row r="673" spans="1:15" ht="12.75" customHeight="1">
      <c r="A673" s="16"/>
      <c r="B673" s="16"/>
      <c r="C673" s="16"/>
      <c r="D673" s="11"/>
      <c r="E673" s="212">
        <v>9</v>
      </c>
      <c r="F673" s="212"/>
      <c r="G673" s="385"/>
      <c r="H673" s="380" t="s">
        <v>400</v>
      </c>
      <c r="I673" s="125"/>
      <c r="J673" s="62">
        <f>J374</f>
        <v>46</v>
      </c>
      <c r="K673" s="62">
        <f>K374</f>
        <v>46</v>
      </c>
      <c r="L673" s="62">
        <f>L374</f>
        <v>46</v>
      </c>
      <c r="M673" s="62">
        <f>M374</f>
        <v>46</v>
      </c>
      <c r="N673" s="62">
        <f>N374</f>
        <v>2153</v>
      </c>
      <c r="O673" s="2"/>
    </row>
    <row r="674" spans="1:15" ht="12.75" customHeight="1" hidden="1">
      <c r="A674" s="16"/>
      <c r="B674" s="16"/>
      <c r="C674" s="197">
        <v>5</v>
      </c>
      <c r="D674" s="212"/>
      <c r="E674" s="212"/>
      <c r="F674" s="212"/>
      <c r="G674" s="197" t="s">
        <v>364</v>
      </c>
      <c r="H674" s="380"/>
      <c r="I674" s="125"/>
      <c r="J674" s="198">
        <v>0</v>
      </c>
      <c r="K674" s="198">
        <v>0</v>
      </c>
      <c r="L674" s="198">
        <v>0</v>
      </c>
      <c r="M674" s="198">
        <v>0</v>
      </c>
      <c r="N674" s="198">
        <v>0</v>
      </c>
      <c r="O674" s="466"/>
    </row>
    <row r="675" spans="1:15" ht="12.75" customHeight="1">
      <c r="A675" s="16"/>
      <c r="B675" s="16"/>
      <c r="C675" s="197">
        <v>4</v>
      </c>
      <c r="D675" s="212"/>
      <c r="E675" s="212"/>
      <c r="F675" s="212"/>
      <c r="G675" s="197" t="s">
        <v>460</v>
      </c>
      <c r="H675" s="380"/>
      <c r="I675" s="125"/>
      <c r="J675" s="198">
        <v>0</v>
      </c>
      <c r="K675" s="198">
        <f>K375</f>
        <v>845</v>
      </c>
      <c r="L675" s="198">
        <f>L375</f>
        <v>845</v>
      </c>
      <c r="M675" s="198">
        <f>M375</f>
        <v>845</v>
      </c>
      <c r="N675" s="198">
        <f>N375</f>
        <v>845</v>
      </c>
      <c r="O675" s="466"/>
    </row>
    <row r="676" spans="1:15" ht="12.75" customHeight="1">
      <c r="A676" s="16"/>
      <c r="B676" s="16"/>
      <c r="C676" s="197">
        <v>6</v>
      </c>
      <c r="D676" s="197"/>
      <c r="E676" s="197"/>
      <c r="F676" s="16"/>
      <c r="G676" s="384" t="s">
        <v>254</v>
      </c>
      <c r="H676" s="385"/>
      <c r="I676" s="385"/>
      <c r="J676" s="62">
        <f>J678</f>
        <v>149167</v>
      </c>
      <c r="K676" s="198">
        <f>K678+K677</f>
        <v>246872</v>
      </c>
      <c r="L676" s="198">
        <f>L678+L677</f>
        <v>247045</v>
      </c>
      <c r="M676" s="198">
        <f>M678+M677</f>
        <v>247045</v>
      </c>
      <c r="N676" s="198">
        <f>N678+N677</f>
        <v>247311</v>
      </c>
      <c r="O676" s="2"/>
    </row>
    <row r="677" spans="1:15" ht="12.75" customHeight="1">
      <c r="A677" s="16"/>
      <c r="B677" s="16"/>
      <c r="C677" s="197"/>
      <c r="D677" s="197"/>
      <c r="E677" s="197">
        <v>3</v>
      </c>
      <c r="F677" s="16"/>
      <c r="G677" s="384"/>
      <c r="H677" s="385" t="s">
        <v>296</v>
      </c>
      <c r="I677" s="385"/>
      <c r="J677" s="62">
        <v>0</v>
      </c>
      <c r="K677" s="62">
        <f>K378+K630+K533+K467</f>
        <v>89865</v>
      </c>
      <c r="L677" s="62">
        <f>L378+L630+L533+L467</f>
        <v>89865</v>
      </c>
      <c r="M677" s="62">
        <f>M378+M630+M533+M467</f>
        <v>89865</v>
      </c>
      <c r="N677" s="62">
        <f>N378+N630+N533+N467</f>
        <v>89865</v>
      </c>
      <c r="O677" s="2"/>
    </row>
    <row r="678" spans="1:15" ht="12.75" customHeight="1">
      <c r="A678" s="16"/>
      <c r="B678" s="16"/>
      <c r="C678" s="212"/>
      <c r="D678" s="212"/>
      <c r="E678" s="212">
        <v>4</v>
      </c>
      <c r="F678" s="212"/>
      <c r="G678" s="16"/>
      <c r="H678" s="380" t="s">
        <v>255</v>
      </c>
      <c r="I678" s="125"/>
      <c r="J678" s="62">
        <f>J631+J534+J468</f>
        <v>149167</v>
      </c>
      <c r="K678" s="62">
        <f>K631+K534+K468</f>
        <v>157007</v>
      </c>
      <c r="L678" s="62">
        <f>L631+L534+L468</f>
        <v>157180</v>
      </c>
      <c r="M678" s="62">
        <f>M631+M534+M468</f>
        <v>157180</v>
      </c>
      <c r="N678" s="62">
        <f>N631+N534+N468</f>
        <v>157446</v>
      </c>
      <c r="O678" s="2"/>
    </row>
    <row r="679" spans="1:15" ht="12.75" customHeight="1" hidden="1">
      <c r="A679" s="16"/>
      <c r="B679" s="16"/>
      <c r="J679" s="62"/>
      <c r="K679" s="62"/>
      <c r="L679" s="62"/>
      <c r="M679" s="62"/>
      <c r="N679" s="62"/>
      <c r="O679" s="466"/>
    </row>
    <row r="680" spans="1:15" s="15" customFormat="1" ht="12.75" customHeight="1">
      <c r="A680" s="11"/>
      <c r="B680" s="123">
        <v>2</v>
      </c>
      <c r="C680" s="16"/>
      <c r="D680" s="16"/>
      <c r="E680" s="16"/>
      <c r="F680" s="560" t="s">
        <v>257</v>
      </c>
      <c r="G680" s="560"/>
      <c r="H680" s="560"/>
      <c r="I680" s="561"/>
      <c r="J680" s="234">
        <f>J685+J681</f>
        <v>250</v>
      </c>
      <c r="K680" s="234">
        <f>K681+K690+K682</f>
        <v>89180</v>
      </c>
      <c r="L680" s="234">
        <f>L681+L690+L682</f>
        <v>110811</v>
      </c>
      <c r="M680" s="234">
        <f>M681+M690+M682</f>
        <v>111217</v>
      </c>
      <c r="N680" s="234">
        <f>N681+N690+N682</f>
        <v>148961</v>
      </c>
      <c r="O680" s="463"/>
    </row>
    <row r="681" spans="1:15" s="15" customFormat="1" ht="12.75" customHeight="1">
      <c r="A681" s="11"/>
      <c r="B681" s="123"/>
      <c r="C681" s="16">
        <v>1</v>
      </c>
      <c r="D681" s="16"/>
      <c r="E681" s="16"/>
      <c r="F681" s="384"/>
      <c r="G681" s="212" t="s">
        <v>295</v>
      </c>
      <c r="H681" s="384"/>
      <c r="I681" s="385"/>
      <c r="J681" s="234">
        <f>J380</f>
        <v>250</v>
      </c>
      <c r="K681" s="234">
        <f>K380</f>
        <v>2080</v>
      </c>
      <c r="L681" s="234">
        <f>L380</f>
        <v>2080</v>
      </c>
      <c r="M681" s="234">
        <f>M380</f>
        <v>2080</v>
      </c>
      <c r="N681" s="234">
        <f>N380</f>
        <v>2580</v>
      </c>
      <c r="O681" s="463"/>
    </row>
    <row r="682" spans="1:15" s="15" customFormat="1" ht="12.75" customHeight="1">
      <c r="A682" s="11"/>
      <c r="B682" s="123"/>
      <c r="C682" s="16">
        <v>2</v>
      </c>
      <c r="D682" s="16"/>
      <c r="E682" s="16"/>
      <c r="F682" s="384"/>
      <c r="G682" s="212" t="s">
        <v>363</v>
      </c>
      <c r="H682" s="384"/>
      <c r="I682" s="385"/>
      <c r="J682" s="234">
        <v>0</v>
      </c>
      <c r="K682" s="234">
        <f>K381</f>
        <v>67768</v>
      </c>
      <c r="L682" s="234">
        <f>L381</f>
        <v>67768</v>
      </c>
      <c r="M682" s="234">
        <f>M381</f>
        <v>68174</v>
      </c>
      <c r="N682" s="234">
        <f>N381</f>
        <v>68174</v>
      </c>
      <c r="O682" s="463"/>
    </row>
    <row r="683" spans="1:15" s="15" customFormat="1" ht="12.75" customHeight="1" hidden="1">
      <c r="A683" s="11"/>
      <c r="B683" s="123"/>
      <c r="J683" s="234"/>
      <c r="K683" s="234"/>
      <c r="L683" s="234"/>
      <c r="M683" s="234"/>
      <c r="N683" s="234"/>
      <c r="O683" s="463"/>
    </row>
    <row r="684" spans="1:15" s="15" customFormat="1" ht="12.75" customHeight="1" hidden="1">
      <c r="A684" s="11"/>
      <c r="B684" s="123"/>
      <c r="J684" s="234"/>
      <c r="K684" s="234"/>
      <c r="L684" s="234"/>
      <c r="M684" s="234"/>
      <c r="N684" s="234"/>
      <c r="O684" s="463"/>
    </row>
    <row r="685" spans="1:15" ht="12.75" customHeight="1" hidden="1">
      <c r="A685" s="16"/>
      <c r="B685" s="317"/>
      <c r="C685" s="456">
        <v>4</v>
      </c>
      <c r="D685" s="317"/>
      <c r="E685" s="317"/>
      <c r="F685" s="317"/>
      <c r="G685" s="560" t="s">
        <v>254</v>
      </c>
      <c r="H685" s="560"/>
      <c r="I685" s="561"/>
      <c r="J685" s="198">
        <f>J686+J688</f>
        <v>0</v>
      </c>
      <c r="K685" s="198">
        <f>K686+K688</f>
        <v>0</v>
      </c>
      <c r="L685" s="198">
        <f>L686+L688</f>
        <v>0</v>
      </c>
      <c r="M685" s="198">
        <f>M686+M688</f>
        <v>0</v>
      </c>
      <c r="N685" s="198">
        <f>N686+N688</f>
        <v>0</v>
      </c>
      <c r="O685" s="466"/>
    </row>
    <row r="686" spans="1:15" ht="12.75" customHeight="1" hidden="1">
      <c r="A686" s="16"/>
      <c r="B686" s="317"/>
      <c r="C686" s="317"/>
      <c r="D686" s="317"/>
      <c r="E686" s="374">
        <v>1</v>
      </c>
      <c r="F686" s="317"/>
      <c r="G686" s="317"/>
      <c r="H686" s="554" t="s">
        <v>258</v>
      </c>
      <c r="I686" s="558"/>
      <c r="J686" s="191">
        <f>J383</f>
        <v>0</v>
      </c>
      <c r="K686" s="191">
        <f>K383</f>
        <v>0</v>
      </c>
      <c r="L686" s="191">
        <f>L383</f>
        <v>0</v>
      </c>
      <c r="M686" s="191">
        <f>M383</f>
        <v>0</v>
      </c>
      <c r="N686" s="191">
        <f>N383</f>
        <v>0</v>
      </c>
      <c r="O686" s="464"/>
    </row>
    <row r="687" spans="1:15" ht="12.75" customHeight="1" hidden="1">
      <c r="A687" s="16"/>
      <c r="B687" s="317"/>
      <c r="C687" s="317"/>
      <c r="D687" s="317"/>
      <c r="E687" s="374">
        <v>3</v>
      </c>
      <c r="F687" s="317"/>
      <c r="G687" s="317"/>
      <c r="H687" s="407" t="s">
        <v>296</v>
      </c>
      <c r="I687" s="125"/>
      <c r="J687" s="191">
        <v>0</v>
      </c>
      <c r="K687" s="191">
        <v>0</v>
      </c>
      <c r="L687" s="191">
        <v>0</v>
      </c>
      <c r="M687" s="191">
        <v>0</v>
      </c>
      <c r="N687" s="191">
        <v>0</v>
      </c>
      <c r="O687" s="464"/>
    </row>
    <row r="688" spans="1:15" ht="12.75" customHeight="1" hidden="1">
      <c r="A688" s="16"/>
      <c r="B688" s="16"/>
      <c r="C688" s="11"/>
      <c r="D688" s="16"/>
      <c r="E688" s="16"/>
      <c r="F688" s="16"/>
      <c r="G688" s="11"/>
      <c r="H688" s="380"/>
      <c r="I688" s="16"/>
      <c r="J688" s="191"/>
      <c r="K688" s="191"/>
      <c r="L688" s="191"/>
      <c r="M688" s="191"/>
      <c r="N688" s="191"/>
      <c r="O688" s="464"/>
    </row>
    <row r="689" spans="1:15" ht="12.75" customHeight="1" hidden="1">
      <c r="A689" s="16"/>
      <c r="B689" s="16"/>
      <c r="C689" s="16">
        <v>5</v>
      </c>
      <c r="D689" s="212"/>
      <c r="E689" s="212"/>
      <c r="F689" s="212"/>
      <c r="G689" s="455" t="s">
        <v>355</v>
      </c>
      <c r="H689" s="380"/>
      <c r="I689" s="385"/>
      <c r="J689" s="198">
        <v>0</v>
      </c>
      <c r="K689" s="198">
        <v>0</v>
      </c>
      <c r="L689" s="198">
        <v>0</v>
      </c>
      <c r="M689" s="198">
        <v>0</v>
      </c>
      <c r="N689" s="198">
        <v>0</v>
      </c>
      <c r="O689" s="466"/>
    </row>
    <row r="690" spans="1:15" ht="12.75" customHeight="1">
      <c r="A690" s="16"/>
      <c r="B690" s="16"/>
      <c r="C690" s="212">
        <v>6</v>
      </c>
      <c r="D690" s="212"/>
      <c r="E690" s="212"/>
      <c r="F690" s="212"/>
      <c r="G690" s="212" t="s">
        <v>518</v>
      </c>
      <c r="H690" s="380"/>
      <c r="I690" s="385"/>
      <c r="J690" s="198">
        <v>0</v>
      </c>
      <c r="K690" s="198">
        <f>K386</f>
        <v>19332</v>
      </c>
      <c r="L690" s="198">
        <f>L386</f>
        <v>40963</v>
      </c>
      <c r="M690" s="198">
        <f>M386</f>
        <v>40963</v>
      </c>
      <c r="N690" s="198">
        <f>N386</f>
        <v>78207</v>
      </c>
      <c r="O690" s="466"/>
    </row>
    <row r="691" spans="1:15" ht="14.25">
      <c r="A691" s="16"/>
      <c r="B691" s="16"/>
      <c r="C691" s="11"/>
      <c r="D691" s="11"/>
      <c r="E691" s="12" t="s">
        <v>385</v>
      </c>
      <c r="F691" s="11"/>
      <c r="G691" s="197"/>
      <c r="H691" s="11"/>
      <c r="I691" s="11"/>
      <c r="J691" s="198">
        <f>J646+J680</f>
        <v>466901</v>
      </c>
      <c r="K691" s="198">
        <f>K646+K680</f>
        <v>657522</v>
      </c>
      <c r="L691" s="198">
        <f>L646+L680</f>
        <v>680396</v>
      </c>
      <c r="M691" s="198">
        <f>M646+M680</f>
        <v>680695</v>
      </c>
      <c r="N691" s="198">
        <f>N646+N680</f>
        <v>724787</v>
      </c>
      <c r="O691" s="46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62"/>
      <c r="K692" s="132"/>
      <c r="L692" s="132"/>
      <c r="M692" s="132"/>
    </row>
    <row r="693" spans="1:13" ht="12.75">
      <c r="A693" s="16"/>
      <c r="B693" s="16"/>
      <c r="C693" s="16"/>
      <c r="D693" s="16"/>
      <c r="E693" s="16"/>
      <c r="F693" s="16"/>
      <c r="G693" s="16"/>
      <c r="H693" s="212"/>
      <c r="I693" s="16"/>
      <c r="J693" s="62"/>
      <c r="K693" s="62"/>
      <c r="L693" s="62"/>
      <c r="M693" s="62"/>
    </row>
    <row r="694" spans="1:13" ht="12.75">
      <c r="A694" s="16"/>
      <c r="B694" s="16"/>
      <c r="C694" s="16"/>
      <c r="D694" s="212"/>
      <c r="E694" s="212"/>
      <c r="F694" s="212"/>
      <c r="G694" s="455"/>
      <c r="H694" s="380"/>
      <c r="I694" s="385"/>
      <c r="J694" s="62"/>
      <c r="K694" s="62"/>
      <c r="L694" s="62"/>
      <c r="M694" s="62"/>
    </row>
    <row r="695" spans="1:13" ht="24.75" customHeight="1">
      <c r="A695" s="16"/>
      <c r="B695" s="16"/>
      <c r="C695" s="212"/>
      <c r="D695" s="212"/>
      <c r="E695" s="212"/>
      <c r="F695" s="212"/>
      <c r="G695" s="212"/>
      <c r="H695" s="380"/>
      <c r="I695" s="385"/>
      <c r="J695" s="62"/>
      <c r="K695" s="62"/>
      <c r="L695" s="62"/>
      <c r="M695" s="62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213"/>
      <c r="J696" s="62"/>
      <c r="K696" s="62"/>
      <c r="L696" s="62"/>
      <c r="M696" s="62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213"/>
      <c r="J697" s="62"/>
      <c r="K697" s="62"/>
      <c r="L697" s="62"/>
      <c r="M697" s="62"/>
    </row>
    <row r="698" spans="1:13" ht="12.75">
      <c r="A698" s="16"/>
      <c r="B698" s="16"/>
      <c r="C698" s="16"/>
      <c r="D698" s="16"/>
      <c r="E698" s="16"/>
      <c r="F698" s="16"/>
      <c r="G698" s="16"/>
      <c r="H698" s="212"/>
      <c r="I698" s="213"/>
      <c r="J698" s="62"/>
      <c r="K698" s="62"/>
      <c r="L698" s="62"/>
      <c r="M698" s="62"/>
    </row>
    <row r="699" spans="1:13" ht="12.75">
      <c r="A699" s="16"/>
      <c r="B699" s="16"/>
      <c r="C699" s="16"/>
      <c r="D699" s="16"/>
      <c r="E699" s="16"/>
      <c r="F699" s="16"/>
      <c r="G699" s="16"/>
      <c r="H699" s="212"/>
      <c r="I699" s="213"/>
      <c r="J699" s="62"/>
      <c r="K699" s="62"/>
      <c r="L699" s="62"/>
      <c r="M699" s="62"/>
    </row>
    <row r="700" spans="1:13" ht="12.75">
      <c r="A700" s="16"/>
      <c r="B700" s="16"/>
      <c r="C700" s="16"/>
      <c r="D700" s="16"/>
      <c r="E700" s="16"/>
      <c r="F700" s="16"/>
      <c r="G700" s="16"/>
      <c r="H700" s="539"/>
      <c r="I700" s="540"/>
      <c r="J700" s="62"/>
      <c r="K700" s="62"/>
      <c r="L700" s="62"/>
      <c r="M700" s="62"/>
    </row>
    <row r="701" spans="1:13" s="15" customFormat="1" ht="12.75" customHeight="1">
      <c r="A701" s="16"/>
      <c r="B701" s="16"/>
      <c r="C701" s="197"/>
      <c r="D701" s="16"/>
      <c r="E701" s="16"/>
      <c r="F701" s="16"/>
      <c r="G701" s="197"/>
      <c r="H701" s="16"/>
      <c r="I701" s="16"/>
      <c r="J701" s="115"/>
      <c r="K701" s="115"/>
      <c r="L701" s="115"/>
      <c r="M701" s="115"/>
    </row>
    <row r="702" spans="1:13" s="15" customFormat="1" ht="12.75" customHeight="1">
      <c r="A702" s="16"/>
      <c r="B702" s="16"/>
      <c r="C702" s="16"/>
      <c r="D702" s="16"/>
      <c r="E702" s="16"/>
      <c r="F702" s="16"/>
      <c r="G702" s="16"/>
      <c r="H702" s="124"/>
      <c r="I702" s="16"/>
      <c r="J702" s="191"/>
      <c r="K702" s="191"/>
      <c r="L702" s="191"/>
      <c r="M702" s="191"/>
    </row>
    <row r="703" spans="1:13" s="15" customFormat="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91"/>
      <c r="K703" s="191"/>
      <c r="L703" s="191"/>
      <c r="M703" s="191"/>
    </row>
    <row r="704" spans="1:13" s="15" customFormat="1" ht="12.75">
      <c r="A704" s="16"/>
      <c r="B704" s="16"/>
      <c r="C704" s="197"/>
      <c r="D704" s="197"/>
      <c r="E704" s="197"/>
      <c r="F704" s="197"/>
      <c r="G704" s="197"/>
      <c r="H704" s="197"/>
      <c r="I704" s="318"/>
      <c r="J704" s="191"/>
      <c r="K704" s="198"/>
      <c r="L704" s="198"/>
      <c r="M704" s="198"/>
    </row>
    <row r="705" spans="1:13" s="15" customFormat="1" ht="12.75">
      <c r="A705" s="16"/>
      <c r="B705" s="16"/>
      <c r="C705" s="11"/>
      <c r="D705" s="11"/>
      <c r="E705" s="11"/>
      <c r="F705" s="11"/>
      <c r="G705" s="11"/>
      <c r="H705" s="11"/>
      <c r="I705" s="11"/>
      <c r="J705" s="115"/>
      <c r="K705" s="115"/>
      <c r="L705" s="115"/>
      <c r="M705" s="115"/>
    </row>
    <row r="706" spans="1:13" ht="12.75" customHeight="1">
      <c r="A706" s="16"/>
      <c r="B706" s="16"/>
      <c r="C706" s="197"/>
      <c r="D706" s="16"/>
      <c r="E706" s="16"/>
      <c r="F706" s="16"/>
      <c r="G706" s="11"/>
      <c r="H706" s="16"/>
      <c r="I706" s="16"/>
      <c r="J706" s="198"/>
      <c r="K706" s="198"/>
      <c r="L706" s="198"/>
      <c r="M706" s="198"/>
    </row>
    <row r="707" spans="1:13" ht="12.75" customHeight="1">
      <c r="A707" s="11"/>
      <c r="B707" s="11"/>
      <c r="C707" s="197"/>
      <c r="D707" s="197"/>
      <c r="E707" s="197"/>
      <c r="F707" s="197"/>
      <c r="G707" s="197"/>
      <c r="H707" s="197"/>
      <c r="I707" s="197"/>
      <c r="J707" s="198"/>
      <c r="K707" s="198"/>
      <c r="L707" s="198"/>
      <c r="M707" s="198"/>
    </row>
    <row r="708" spans="1:13" ht="12.75" hidden="1">
      <c r="A708" s="16"/>
      <c r="B708" s="16"/>
      <c r="C708" s="16"/>
      <c r="D708" s="16"/>
      <c r="E708" s="16"/>
      <c r="F708" s="16"/>
      <c r="G708" s="16"/>
      <c r="H708" s="16"/>
      <c r="I708" s="16"/>
      <c r="J708" s="62"/>
      <c r="K708" s="62"/>
      <c r="L708" s="62"/>
      <c r="M708" s="62"/>
    </row>
    <row r="709" spans="1:13" s="15" customFormat="1" ht="14.25">
      <c r="A709" s="11"/>
      <c r="B709" s="11"/>
      <c r="C709" s="11"/>
      <c r="D709" s="11"/>
      <c r="E709" s="12"/>
      <c r="F709" s="11"/>
      <c r="G709" s="11"/>
      <c r="H709" s="11"/>
      <c r="I709" s="11"/>
      <c r="J709" s="215"/>
      <c r="K709" s="215"/>
      <c r="L709" s="215"/>
      <c r="M709" s="215"/>
    </row>
    <row r="710" spans="1:12" s="15" customFormat="1" ht="19.5" customHeight="1">
      <c r="A710" s="25"/>
      <c r="B710" s="123"/>
      <c r="C710" s="123"/>
      <c r="D710" s="123"/>
      <c r="E710" s="123"/>
      <c r="F710" s="123"/>
      <c r="G710" s="123"/>
      <c r="H710" s="123"/>
      <c r="I710" s="123"/>
      <c r="J710" s="115"/>
      <c r="K710" s="13"/>
      <c r="L710" s="14"/>
    </row>
    <row r="711" spans="1:12" s="15" customFormat="1" ht="14.25">
      <c r="A711" s="36"/>
      <c r="B711" s="11"/>
      <c r="C711" s="11"/>
      <c r="D711" s="11"/>
      <c r="E711" s="12"/>
      <c r="F711" s="11"/>
      <c r="G711" s="11"/>
      <c r="H711" s="11"/>
      <c r="I711" s="11"/>
      <c r="J711" s="115"/>
      <c r="K711" s="13"/>
      <c r="L711" s="14"/>
    </row>
    <row r="712" spans="1:12" s="15" customFormat="1" ht="12.75">
      <c r="A712" s="36"/>
      <c r="B712" s="11"/>
      <c r="C712" s="11"/>
      <c r="D712" s="11"/>
      <c r="E712" s="11"/>
      <c r="F712" s="11"/>
      <c r="G712" s="11"/>
      <c r="H712" s="11"/>
      <c r="I712" s="11"/>
      <c r="J712" s="115"/>
      <c r="K712" s="13"/>
      <c r="L712" s="14"/>
    </row>
    <row r="713" spans="1:12" ht="12.75" customHeight="1" hidden="1">
      <c r="A713" s="21"/>
      <c r="B713" s="16"/>
      <c r="C713" s="16"/>
      <c r="D713" s="16"/>
      <c r="E713" s="16"/>
      <c r="F713" s="16"/>
      <c r="G713" s="16"/>
      <c r="H713" s="564"/>
      <c r="I713" s="564"/>
      <c r="J713" s="62"/>
      <c r="K713" s="17"/>
      <c r="L713" s="2"/>
    </row>
    <row r="714" spans="1:12" ht="12.75" customHeight="1">
      <c r="A714" s="21"/>
      <c r="B714" s="16"/>
      <c r="C714" s="16"/>
      <c r="D714" s="16"/>
      <c r="E714" s="16"/>
      <c r="F714" s="16"/>
      <c r="G714" s="16"/>
      <c r="H714" s="564"/>
      <c r="I714" s="564"/>
      <c r="J714" s="62"/>
      <c r="K714" s="17"/>
      <c r="L714" s="2"/>
    </row>
    <row r="715" spans="1:12" ht="12.75" customHeight="1" hidden="1">
      <c r="A715" s="21"/>
      <c r="B715" s="16"/>
      <c r="C715" s="16"/>
      <c r="D715" s="16"/>
      <c r="E715" s="16"/>
      <c r="F715" s="16"/>
      <c r="G715" s="16"/>
      <c r="H715" s="16"/>
      <c r="I715" s="16"/>
      <c r="J715" s="62"/>
      <c r="K715" s="17"/>
      <c r="L715" s="2"/>
    </row>
    <row r="716" spans="1:12" ht="12.75" hidden="1">
      <c r="A716" s="21"/>
      <c r="B716" s="16"/>
      <c r="C716" s="16"/>
      <c r="D716" s="16"/>
      <c r="E716" s="16"/>
      <c r="F716" s="16"/>
      <c r="G716" s="16"/>
      <c r="H716" s="16"/>
      <c r="I716" s="16"/>
      <c r="J716" s="62"/>
      <c r="K716" s="17"/>
      <c r="L716" s="2"/>
    </row>
    <row r="717" spans="1:12" ht="12.75">
      <c r="A717" s="21"/>
      <c r="B717" s="16"/>
      <c r="C717" s="16"/>
      <c r="D717" s="16"/>
      <c r="E717" s="16"/>
      <c r="F717" s="16"/>
      <c r="G717" s="16"/>
      <c r="H717" s="16"/>
      <c r="I717" s="16"/>
      <c r="J717" s="62"/>
      <c r="K717" s="17"/>
      <c r="L717" s="2"/>
    </row>
    <row r="718" spans="1:12" ht="12.75" hidden="1">
      <c r="A718" s="16"/>
      <c r="B718" s="16"/>
      <c r="C718" s="16"/>
      <c r="D718" s="16"/>
      <c r="E718" s="16"/>
      <c r="F718" s="16"/>
      <c r="G718" s="16"/>
      <c r="H718" s="16"/>
      <c r="I718" s="21"/>
      <c r="J718" s="62"/>
      <c r="K718" s="17"/>
      <c r="L718" s="2"/>
    </row>
    <row r="719" spans="1:12" s="15" customFormat="1" ht="12.75">
      <c r="A719" s="11"/>
      <c r="B719" s="11"/>
      <c r="C719" s="11"/>
      <c r="D719" s="11"/>
      <c r="E719" s="11"/>
      <c r="F719" s="11"/>
      <c r="G719" s="11"/>
      <c r="H719" s="11"/>
      <c r="I719" s="36"/>
      <c r="J719" s="115"/>
      <c r="K719" s="13"/>
      <c r="L719" s="14"/>
    </row>
    <row r="720" spans="1:12" s="15" customFormat="1" ht="19.5" customHeight="1">
      <c r="A720" s="25"/>
      <c r="B720" s="26"/>
      <c r="C720" s="26"/>
      <c r="D720" s="26"/>
      <c r="E720" s="26"/>
      <c r="F720" s="26"/>
      <c r="G720" s="26"/>
      <c r="H720" s="26"/>
      <c r="I720" s="26"/>
      <c r="J720" s="115"/>
      <c r="K720" s="13"/>
      <c r="L720" s="14"/>
    </row>
    <row r="721" spans="1:12" s="15" customFormat="1" ht="14.25">
      <c r="A721" s="11"/>
      <c r="B721" s="11"/>
      <c r="C721" s="11"/>
      <c r="D721" s="11"/>
      <c r="E721" s="12"/>
      <c r="F721" s="11"/>
      <c r="G721" s="11"/>
      <c r="H721" s="11"/>
      <c r="I721" s="36"/>
      <c r="J721" s="115"/>
      <c r="K721" s="13"/>
      <c r="L721" s="14"/>
    </row>
    <row r="722" spans="1:12" s="15" customFormat="1" ht="12.75">
      <c r="A722" s="11"/>
      <c r="B722" s="11"/>
      <c r="C722" s="11"/>
      <c r="D722" s="11"/>
      <c r="E722" s="11"/>
      <c r="F722" s="11"/>
      <c r="G722" s="11"/>
      <c r="H722" s="11"/>
      <c r="I722" s="36"/>
      <c r="J722" s="115"/>
      <c r="K722" s="13"/>
      <c r="L722" s="14"/>
    </row>
    <row r="723" spans="1:12" ht="12.75" hidden="1">
      <c r="A723" s="16"/>
      <c r="B723" s="16"/>
      <c r="C723" s="16"/>
      <c r="D723" s="16"/>
      <c r="E723" s="16"/>
      <c r="F723" s="16"/>
      <c r="G723" s="16"/>
      <c r="H723" s="16"/>
      <c r="I723" s="21"/>
      <c r="J723" s="62"/>
      <c r="K723" s="17"/>
      <c r="L723" s="2"/>
    </row>
    <row r="724" spans="1:12" ht="15.75" customHeight="1">
      <c r="A724" s="16"/>
      <c r="B724" s="16"/>
      <c r="C724" s="16"/>
      <c r="D724" s="16"/>
      <c r="E724" s="16"/>
      <c r="F724" s="16"/>
      <c r="G724" s="16"/>
      <c r="H724" s="564"/>
      <c r="I724" s="541"/>
      <c r="J724" s="62"/>
      <c r="K724" s="17"/>
      <c r="L724" s="2"/>
    </row>
    <row r="725" spans="1:12" ht="12.75">
      <c r="A725" s="16"/>
      <c r="B725" s="16"/>
      <c r="C725" s="16"/>
      <c r="D725" s="16"/>
      <c r="E725" s="16"/>
      <c r="F725" s="16"/>
      <c r="G725" s="16"/>
      <c r="H725" s="16"/>
      <c r="I725" s="21"/>
      <c r="J725" s="62"/>
      <c r="K725" s="17"/>
      <c r="L725" s="2"/>
    </row>
    <row r="726" spans="1:12" ht="12.75" hidden="1">
      <c r="A726" s="16"/>
      <c r="B726" s="16"/>
      <c r="C726" s="16"/>
      <c r="D726" s="16"/>
      <c r="E726" s="16"/>
      <c r="F726" s="16"/>
      <c r="G726" s="16"/>
      <c r="H726" s="16"/>
      <c r="I726" s="21"/>
      <c r="J726" s="62"/>
      <c r="K726" s="17"/>
      <c r="L726" s="2"/>
    </row>
    <row r="727" spans="1:12" ht="12.75" customHeight="1" hidden="1">
      <c r="A727" s="16"/>
      <c r="B727" s="16"/>
      <c r="C727" s="16"/>
      <c r="D727" s="16"/>
      <c r="E727" s="16"/>
      <c r="F727" s="16"/>
      <c r="G727" s="16"/>
      <c r="H727" s="16"/>
      <c r="I727" s="21"/>
      <c r="J727" s="62"/>
      <c r="K727" s="17"/>
      <c r="L727" s="2"/>
    </row>
    <row r="728" spans="1:12" s="15" customFormat="1" ht="12.75" hidden="1">
      <c r="A728" s="11"/>
      <c r="B728" s="11"/>
      <c r="C728" s="11"/>
      <c r="D728" s="11"/>
      <c r="E728" s="11"/>
      <c r="F728" s="11"/>
      <c r="G728" s="11"/>
      <c r="H728" s="11"/>
      <c r="I728" s="36"/>
      <c r="J728" s="115"/>
      <c r="K728" s="13"/>
      <c r="L728" s="14"/>
    </row>
    <row r="729" spans="1:12" ht="12.75" hidden="1">
      <c r="A729" s="16"/>
      <c r="B729" s="16"/>
      <c r="C729" s="16"/>
      <c r="D729" s="16"/>
      <c r="E729" s="16"/>
      <c r="F729" s="16"/>
      <c r="G729" s="16"/>
      <c r="H729" s="16"/>
      <c r="I729" s="21"/>
      <c r="J729" s="62"/>
      <c r="K729" s="17"/>
      <c r="L729" s="2"/>
    </row>
    <row r="730" spans="1:12" ht="12.75" hidden="1">
      <c r="A730" s="16"/>
      <c r="B730" s="16"/>
      <c r="C730" s="16"/>
      <c r="D730" s="16"/>
      <c r="E730" s="16"/>
      <c r="F730" s="16"/>
      <c r="G730" s="16"/>
      <c r="I730" s="21"/>
      <c r="J730" s="62"/>
      <c r="K730" s="17"/>
      <c r="L730" s="2"/>
    </row>
    <row r="731" spans="1:12" ht="12.75" hidden="1">
      <c r="A731" s="16"/>
      <c r="B731" s="16"/>
      <c r="C731" s="16"/>
      <c r="D731" s="16"/>
      <c r="E731" s="16"/>
      <c r="F731" s="16"/>
      <c r="G731" s="16"/>
      <c r="H731" s="16"/>
      <c r="I731" s="192"/>
      <c r="J731" s="62"/>
      <c r="K731" s="17"/>
      <c r="L731" s="2"/>
    </row>
    <row r="732" spans="1:12" s="15" customFormat="1" ht="12.75">
      <c r="A732" s="11"/>
      <c r="B732" s="11"/>
      <c r="C732" s="11"/>
      <c r="D732" s="11"/>
      <c r="E732" s="11"/>
      <c r="F732" s="11"/>
      <c r="G732" s="11"/>
      <c r="H732" s="11"/>
      <c r="I732" s="36"/>
      <c r="J732" s="115"/>
      <c r="K732" s="13"/>
      <c r="L732" s="14"/>
    </row>
    <row r="733" spans="1:12" s="15" customFormat="1" ht="21" customHeight="1">
      <c r="A733" s="25"/>
      <c r="B733" s="26"/>
      <c r="C733" s="26"/>
      <c r="D733" s="26"/>
      <c r="E733" s="26"/>
      <c r="F733" s="26"/>
      <c r="G733" s="26"/>
      <c r="H733" s="26"/>
      <c r="I733" s="26"/>
      <c r="J733" s="115"/>
      <c r="K733" s="13"/>
      <c r="L733" s="14"/>
    </row>
    <row r="734" spans="1:12" ht="14.25">
      <c r="A734" s="16"/>
      <c r="B734" s="16"/>
      <c r="C734" s="16"/>
      <c r="D734" s="16"/>
      <c r="E734" s="12"/>
      <c r="F734" s="16"/>
      <c r="G734" s="16"/>
      <c r="H734" s="16"/>
      <c r="I734" s="21"/>
      <c r="J734" s="115"/>
      <c r="K734" s="13"/>
      <c r="L734" s="14"/>
    </row>
    <row r="735" spans="1:12" s="15" customFormat="1" ht="12.75">
      <c r="A735" s="11"/>
      <c r="B735" s="11"/>
      <c r="C735" s="11"/>
      <c r="D735" s="11"/>
      <c r="E735" s="11"/>
      <c r="F735" s="11"/>
      <c r="G735" s="11"/>
      <c r="H735" s="11"/>
      <c r="I735" s="36"/>
      <c r="J735" s="115"/>
      <c r="K735" s="13"/>
      <c r="L735" s="14"/>
    </row>
    <row r="736" spans="1:12" ht="12.75" customHeight="1">
      <c r="A736" s="16"/>
      <c r="B736" s="16"/>
      <c r="C736" s="16"/>
      <c r="D736" s="16"/>
      <c r="E736" s="16"/>
      <c r="F736" s="16"/>
      <c r="G736" s="16"/>
      <c r="H736" s="575"/>
      <c r="I736" s="576"/>
      <c r="J736" s="62"/>
      <c r="K736" s="17"/>
      <c r="L736" s="2"/>
    </row>
    <row r="737" spans="1:12" ht="12.75" customHeight="1">
      <c r="A737" s="16"/>
      <c r="B737" s="16"/>
      <c r="C737" s="16"/>
      <c r="D737" s="16"/>
      <c r="E737" s="16"/>
      <c r="F737" s="16"/>
      <c r="G737" s="16"/>
      <c r="H737" s="564"/>
      <c r="I737" s="541"/>
      <c r="J737" s="62"/>
      <c r="K737" s="17"/>
      <c r="L737" s="2"/>
    </row>
    <row r="738" spans="1:12" ht="12.75">
      <c r="A738" s="16"/>
      <c r="B738" s="16"/>
      <c r="C738" s="16"/>
      <c r="D738" s="16"/>
      <c r="E738" s="16"/>
      <c r="F738" s="16"/>
      <c r="G738" s="16"/>
      <c r="H738" s="16"/>
      <c r="I738" s="21"/>
      <c r="J738" s="62"/>
      <c r="K738" s="17"/>
      <c r="L738" s="2"/>
    </row>
    <row r="739" spans="1:12" ht="12.75">
      <c r="A739" s="16"/>
      <c r="B739" s="16"/>
      <c r="C739" s="16"/>
      <c r="D739" s="16"/>
      <c r="E739" s="16"/>
      <c r="F739" s="16"/>
      <c r="G739" s="16"/>
      <c r="H739" s="16"/>
      <c r="I739" s="21"/>
      <c r="J739" s="62"/>
      <c r="K739" s="17"/>
      <c r="L739" s="2"/>
    </row>
    <row r="740" spans="1:12" ht="12.75" hidden="1">
      <c r="A740" s="16"/>
      <c r="B740" s="16"/>
      <c r="C740" s="16"/>
      <c r="D740" s="16"/>
      <c r="E740" s="16"/>
      <c r="F740" s="16"/>
      <c r="G740" s="16"/>
      <c r="H740" s="16"/>
      <c r="I740" s="21"/>
      <c r="J740" s="62"/>
      <c r="K740" s="17"/>
      <c r="L740" s="2"/>
    </row>
    <row r="741" spans="1:12" ht="12.75" hidden="1">
      <c r="A741" s="16"/>
      <c r="B741" s="16"/>
      <c r="C741" s="16"/>
      <c r="D741" s="16"/>
      <c r="E741" s="16"/>
      <c r="F741" s="16"/>
      <c r="G741" s="16"/>
      <c r="H741" s="16"/>
      <c r="I741" s="21"/>
      <c r="J741" s="62"/>
      <c r="K741" s="17"/>
      <c r="L741" s="2"/>
    </row>
    <row r="742" spans="1:12" s="15" customFormat="1" ht="12.75">
      <c r="A742" s="11"/>
      <c r="B742" s="11"/>
      <c r="C742" s="11"/>
      <c r="D742" s="11"/>
      <c r="E742" s="11"/>
      <c r="F742" s="11"/>
      <c r="G742" s="11"/>
      <c r="H742" s="11"/>
      <c r="I742" s="36"/>
      <c r="J742" s="115"/>
      <c r="K742" s="13"/>
      <c r="L742" s="14"/>
    </row>
    <row r="743" spans="1:12" ht="12.75">
      <c r="A743" s="16"/>
      <c r="B743" s="16"/>
      <c r="C743" s="16"/>
      <c r="D743" s="16"/>
      <c r="E743" s="16"/>
      <c r="F743" s="16"/>
      <c r="G743" s="16"/>
      <c r="H743" s="16"/>
      <c r="I743" s="21"/>
      <c r="J743" s="62"/>
      <c r="K743" s="17"/>
      <c r="L743" s="2"/>
    </row>
    <row r="744" spans="1:12" ht="12.75">
      <c r="A744" s="16"/>
      <c r="B744" s="16"/>
      <c r="C744" s="16"/>
      <c r="D744" s="16"/>
      <c r="E744" s="16"/>
      <c r="F744" s="16"/>
      <c r="G744" s="16"/>
      <c r="H744" s="16"/>
      <c r="I744" s="21"/>
      <c r="J744" s="62"/>
      <c r="K744" s="17"/>
      <c r="L744" s="2"/>
    </row>
    <row r="745" spans="1:12" ht="12.75">
      <c r="A745" s="16"/>
      <c r="B745" s="16"/>
      <c r="C745" s="16"/>
      <c r="D745" s="16"/>
      <c r="E745" s="16"/>
      <c r="F745" s="16"/>
      <c r="G745" s="16"/>
      <c r="H745" s="16"/>
      <c r="I745" s="21"/>
      <c r="J745" s="62"/>
      <c r="K745" s="17"/>
      <c r="L745" s="2"/>
    </row>
    <row r="746" spans="1:12" ht="12.75">
      <c r="A746" s="16"/>
      <c r="B746" s="16"/>
      <c r="C746" s="16"/>
      <c r="D746" s="16"/>
      <c r="E746" s="16"/>
      <c r="F746" s="16"/>
      <c r="G746" s="16"/>
      <c r="H746" s="16"/>
      <c r="I746" s="21"/>
      <c r="J746" s="62"/>
      <c r="K746" s="17"/>
      <c r="L746" s="2"/>
    </row>
    <row r="747" spans="1:12" ht="12.75">
      <c r="A747" s="16"/>
      <c r="B747" s="16"/>
      <c r="C747" s="16"/>
      <c r="D747" s="16"/>
      <c r="E747" s="16"/>
      <c r="F747" s="16"/>
      <c r="G747" s="16"/>
      <c r="H747" s="16"/>
      <c r="I747" s="21"/>
      <c r="J747" s="62"/>
      <c r="K747" s="17"/>
      <c r="L747" s="2"/>
    </row>
    <row r="748" spans="1:12" s="15" customFormat="1" ht="12.75">
      <c r="A748" s="11"/>
      <c r="B748" s="11"/>
      <c r="C748" s="11"/>
      <c r="D748" s="11"/>
      <c r="E748" s="11"/>
      <c r="F748" s="11"/>
      <c r="G748" s="11"/>
      <c r="H748" s="11"/>
      <c r="I748" s="36"/>
      <c r="J748" s="115"/>
      <c r="K748" s="13"/>
      <c r="L748" s="14"/>
    </row>
    <row r="749" spans="1:12" ht="12.75">
      <c r="A749" s="16"/>
      <c r="B749" s="16"/>
      <c r="C749" s="16"/>
      <c r="D749" s="16"/>
      <c r="E749" s="16"/>
      <c r="F749" s="16"/>
      <c r="G749" s="16"/>
      <c r="H749" s="16"/>
      <c r="I749" s="21"/>
      <c r="J749" s="62"/>
      <c r="K749" s="17"/>
      <c r="L749" s="2"/>
    </row>
    <row r="750" spans="1:12" ht="12.75">
      <c r="A750" s="16"/>
      <c r="B750" s="16"/>
      <c r="C750" s="16"/>
      <c r="D750" s="16"/>
      <c r="E750" s="16"/>
      <c r="F750" s="16"/>
      <c r="G750" s="16"/>
      <c r="H750" s="16"/>
      <c r="I750" s="21"/>
      <c r="J750" s="62"/>
      <c r="K750" s="17"/>
      <c r="L750" s="2"/>
    </row>
    <row r="751" spans="1:12" ht="12.75">
      <c r="A751" s="16"/>
      <c r="B751" s="16"/>
      <c r="C751" s="16"/>
      <c r="D751" s="16"/>
      <c r="E751" s="16"/>
      <c r="F751" s="16"/>
      <c r="G751" s="16"/>
      <c r="H751" s="16"/>
      <c r="I751" s="21"/>
      <c r="J751" s="62"/>
      <c r="K751" s="17"/>
      <c r="L751" s="2"/>
    </row>
    <row r="752" spans="1:12" s="15" customFormat="1" ht="12.75">
      <c r="A752" s="11"/>
      <c r="B752" s="11"/>
      <c r="C752" s="11"/>
      <c r="D752" s="11"/>
      <c r="E752" s="11"/>
      <c r="F752" s="11"/>
      <c r="G752" s="11"/>
      <c r="H752" s="11"/>
      <c r="I752" s="36"/>
      <c r="J752" s="115"/>
      <c r="K752" s="13"/>
      <c r="L752" s="14"/>
    </row>
    <row r="753" spans="1:12" s="15" customFormat="1" ht="12.75">
      <c r="A753" s="11"/>
      <c r="B753" s="11"/>
      <c r="C753" s="11"/>
      <c r="D753" s="11"/>
      <c r="E753" s="11"/>
      <c r="F753" s="11"/>
      <c r="G753" s="11"/>
      <c r="H753" s="11"/>
      <c r="I753" s="36"/>
      <c r="J753" s="115"/>
      <c r="K753" s="13"/>
      <c r="L753" s="14"/>
    </row>
    <row r="754" spans="1:12" ht="12.75" hidden="1">
      <c r="A754" s="16"/>
      <c r="B754" s="16"/>
      <c r="C754" s="16"/>
      <c r="D754" s="16"/>
      <c r="E754" s="16"/>
      <c r="F754" s="16"/>
      <c r="G754" s="16"/>
      <c r="H754" s="16"/>
      <c r="I754" s="21"/>
      <c r="J754" s="62"/>
      <c r="K754" s="17"/>
      <c r="L754" s="2"/>
    </row>
    <row r="755" spans="1:12" ht="12.75" hidden="1">
      <c r="A755" s="16"/>
      <c r="B755" s="16"/>
      <c r="C755" s="11"/>
      <c r="D755" s="16"/>
      <c r="E755" s="16"/>
      <c r="F755" s="16"/>
      <c r="G755" s="11"/>
      <c r="H755" s="16"/>
      <c r="I755" s="21"/>
      <c r="J755" s="115"/>
      <c r="K755" s="17"/>
      <c r="L755" s="14"/>
    </row>
    <row r="756" spans="1:12" s="15" customFormat="1" ht="12.75">
      <c r="A756" s="11"/>
      <c r="B756" s="11"/>
      <c r="C756" s="11"/>
      <c r="D756" s="11"/>
      <c r="E756" s="11"/>
      <c r="F756" s="11"/>
      <c r="G756" s="11"/>
      <c r="H756" s="11"/>
      <c r="I756" s="36"/>
      <c r="J756" s="115"/>
      <c r="K756" s="13"/>
      <c r="L756" s="14"/>
    </row>
    <row r="757" spans="1:12" ht="12.75">
      <c r="A757" s="16"/>
      <c r="B757" s="16"/>
      <c r="C757" s="16"/>
      <c r="D757" s="16"/>
      <c r="E757" s="16"/>
      <c r="F757" s="16"/>
      <c r="G757" s="16"/>
      <c r="H757" s="16"/>
      <c r="I757" s="21"/>
      <c r="J757" s="62"/>
      <c r="K757" s="17"/>
      <c r="L757" s="2"/>
    </row>
    <row r="758" spans="1:12" ht="12.75">
      <c r="A758" s="16"/>
      <c r="B758" s="16"/>
      <c r="C758" s="16"/>
      <c r="D758" s="16"/>
      <c r="E758" s="16"/>
      <c r="F758" s="16"/>
      <c r="G758" s="16"/>
      <c r="H758" s="16"/>
      <c r="I758" s="21"/>
      <c r="J758" s="62"/>
      <c r="K758" s="17"/>
      <c r="L758" s="2"/>
    </row>
    <row r="759" spans="1:12" ht="12.75">
      <c r="A759" s="16"/>
      <c r="B759" s="16"/>
      <c r="C759" s="16"/>
      <c r="D759" s="16"/>
      <c r="E759" s="16"/>
      <c r="F759" s="16"/>
      <c r="G759" s="16"/>
      <c r="H759" s="16"/>
      <c r="I759" s="21"/>
      <c r="J759" s="62"/>
      <c r="K759" s="17"/>
      <c r="L759" s="2"/>
    </row>
    <row r="760" spans="1:12" ht="12.75" hidden="1">
      <c r="A760" s="16"/>
      <c r="B760" s="16"/>
      <c r="C760" s="16"/>
      <c r="D760" s="16"/>
      <c r="E760" s="16"/>
      <c r="F760" s="16"/>
      <c r="G760" s="16"/>
      <c r="H760" s="16"/>
      <c r="I760" s="21"/>
      <c r="J760" s="62"/>
      <c r="K760" s="17"/>
      <c r="L760" s="2"/>
    </row>
    <row r="761" spans="1:12" ht="12.75" hidden="1">
      <c r="A761" s="16"/>
      <c r="B761" s="16"/>
      <c r="C761" s="16"/>
      <c r="D761" s="16"/>
      <c r="E761" s="16"/>
      <c r="F761" s="16"/>
      <c r="G761" s="16"/>
      <c r="H761" s="16"/>
      <c r="I761" s="21"/>
      <c r="J761" s="62"/>
      <c r="K761" s="17"/>
      <c r="L761" s="2"/>
    </row>
    <row r="762" spans="1:12" ht="12.75" hidden="1">
      <c r="A762" s="16"/>
      <c r="B762" s="16"/>
      <c r="C762" s="16"/>
      <c r="D762" s="16"/>
      <c r="E762" s="16"/>
      <c r="F762" s="16"/>
      <c r="G762" s="16"/>
      <c r="H762" s="16"/>
      <c r="I762" s="21"/>
      <c r="J762" s="62"/>
      <c r="K762" s="17"/>
      <c r="L762" s="2"/>
    </row>
    <row r="763" spans="1:12" ht="12.75" hidden="1">
      <c r="A763" s="16"/>
      <c r="B763" s="16"/>
      <c r="C763" s="16"/>
      <c r="D763" s="16"/>
      <c r="E763" s="16"/>
      <c r="F763" s="16"/>
      <c r="G763" s="16"/>
      <c r="H763" s="16"/>
      <c r="I763" s="21"/>
      <c r="J763" s="62"/>
      <c r="K763" s="17"/>
      <c r="L763" s="2"/>
    </row>
    <row r="764" spans="1:12" ht="12.75" hidden="1">
      <c r="A764" s="16"/>
      <c r="B764" s="16"/>
      <c r="C764" s="16"/>
      <c r="D764" s="16"/>
      <c r="E764" s="16"/>
      <c r="F764" s="16"/>
      <c r="G764" s="16"/>
      <c r="H764" s="16"/>
      <c r="I764" s="21"/>
      <c r="J764" s="62"/>
      <c r="K764" s="17"/>
      <c r="L764" s="2"/>
    </row>
    <row r="765" spans="1:12" ht="12.75">
      <c r="A765" s="16"/>
      <c r="B765" s="16"/>
      <c r="C765" s="16"/>
      <c r="D765" s="16"/>
      <c r="E765" s="16"/>
      <c r="F765" s="16"/>
      <c r="G765" s="16"/>
      <c r="H765" s="16"/>
      <c r="I765" s="21"/>
      <c r="J765" s="62"/>
      <c r="K765" s="17"/>
      <c r="L765" s="2"/>
    </row>
    <row r="766" spans="1:12" ht="12.75" hidden="1">
      <c r="A766" s="16"/>
      <c r="B766" s="16"/>
      <c r="C766" s="16"/>
      <c r="D766" s="16"/>
      <c r="E766" s="16"/>
      <c r="F766" s="16"/>
      <c r="G766" s="16"/>
      <c r="H766" s="16"/>
      <c r="I766" s="21"/>
      <c r="J766" s="62"/>
      <c r="K766" s="17"/>
      <c r="L766" s="2"/>
    </row>
    <row r="767" spans="1:12" ht="12.75">
      <c r="A767" s="16"/>
      <c r="B767" s="16"/>
      <c r="C767" s="16"/>
      <c r="D767" s="16"/>
      <c r="E767" s="16"/>
      <c r="F767" s="16"/>
      <c r="G767" s="21"/>
      <c r="H767" s="22"/>
      <c r="I767" s="22"/>
      <c r="J767" s="62"/>
      <c r="K767" s="17"/>
      <c r="L767" s="2"/>
    </row>
    <row r="768" spans="1:12" s="15" customFormat="1" ht="12.75">
      <c r="A768" s="11"/>
      <c r="B768" s="11"/>
      <c r="C768" s="11"/>
      <c r="D768" s="11"/>
      <c r="E768" s="11"/>
      <c r="F768" s="11"/>
      <c r="G768" s="573"/>
      <c r="H768" s="573"/>
      <c r="I768" s="574"/>
      <c r="J768" s="115"/>
      <c r="K768" s="13"/>
      <c r="L768" s="14"/>
    </row>
    <row r="769" spans="1:12" s="15" customFormat="1" ht="12.75">
      <c r="A769" s="11"/>
      <c r="B769" s="11"/>
      <c r="C769" s="11"/>
      <c r="D769" s="16"/>
      <c r="E769" s="16"/>
      <c r="F769" s="16"/>
      <c r="G769" s="24"/>
      <c r="H769" s="30"/>
      <c r="I769" s="193"/>
      <c r="J769" s="62"/>
      <c r="K769" s="13"/>
      <c r="L769" s="2"/>
    </row>
    <row r="770" spans="1:12" ht="12.75">
      <c r="A770" s="16"/>
      <c r="B770" s="16"/>
      <c r="C770" s="16"/>
      <c r="D770" s="16"/>
      <c r="E770" s="16"/>
      <c r="F770" s="16"/>
      <c r="G770" s="16"/>
      <c r="H770" s="16"/>
      <c r="I770" s="21"/>
      <c r="J770" s="62"/>
      <c r="K770" s="17"/>
      <c r="L770" s="2"/>
    </row>
    <row r="771" spans="1:12" ht="12.75" hidden="1">
      <c r="A771" s="16"/>
      <c r="B771" s="16"/>
      <c r="C771" s="16"/>
      <c r="D771" s="16"/>
      <c r="E771" s="16"/>
      <c r="F771" s="16"/>
      <c r="G771" s="16"/>
      <c r="H771" s="16"/>
      <c r="I771" s="21"/>
      <c r="J771" s="62"/>
      <c r="K771" s="17"/>
      <c r="L771" s="2"/>
    </row>
    <row r="772" spans="1:12" ht="12.75" hidden="1">
      <c r="A772" s="16"/>
      <c r="B772" s="16"/>
      <c r="C772" s="16"/>
      <c r="D772" s="16"/>
      <c r="E772" s="16"/>
      <c r="F772" s="16"/>
      <c r="G772" s="16"/>
      <c r="H772" s="16"/>
      <c r="I772" s="21"/>
      <c r="J772" s="62"/>
      <c r="K772" s="17"/>
      <c r="L772" s="2"/>
    </row>
    <row r="773" spans="1:12" s="15" customFormat="1" ht="12.75">
      <c r="A773" s="11"/>
      <c r="B773" s="11"/>
      <c r="C773" s="11"/>
      <c r="D773" s="11"/>
      <c r="E773" s="11"/>
      <c r="F773" s="11"/>
      <c r="G773" s="11"/>
      <c r="H773" s="11"/>
      <c r="I773" s="36"/>
      <c r="J773" s="115"/>
      <c r="K773" s="13"/>
      <c r="L773" s="14"/>
    </row>
    <row r="774" spans="1:12" ht="13.5" thickBot="1">
      <c r="A774" s="20"/>
      <c r="B774" s="20"/>
      <c r="C774" s="20"/>
      <c r="D774" s="20"/>
      <c r="E774" s="20"/>
      <c r="F774" s="20"/>
      <c r="G774" s="20"/>
      <c r="H774" s="20"/>
      <c r="I774" s="140"/>
      <c r="J774" s="131"/>
      <c r="K774" s="17"/>
      <c r="L774" s="2"/>
    </row>
    <row r="775" spans="1:12" s="35" customFormat="1" ht="16.5" thickBot="1">
      <c r="A775" s="31"/>
      <c r="B775" s="32"/>
      <c r="C775" s="33"/>
      <c r="D775" s="33"/>
      <c r="E775" s="33"/>
      <c r="F775" s="33"/>
      <c r="G775" s="33"/>
      <c r="H775" s="33"/>
      <c r="I775" s="194"/>
      <c r="J775" s="199"/>
      <c r="K775" s="34"/>
      <c r="L775" s="34"/>
    </row>
  </sheetData>
  <sheetProtection selectLockedCells="1" selectUnlockedCells="1"/>
  <mergeCells count="155">
    <mergeCell ref="F236:I236"/>
    <mergeCell ref="G156:I156"/>
    <mergeCell ref="H157:I157"/>
    <mergeCell ref="F214:I214"/>
    <mergeCell ref="H623:I623"/>
    <mergeCell ref="H459:I459"/>
    <mergeCell ref="A515:I515"/>
    <mergeCell ref="H477:I477"/>
    <mergeCell ref="H586:I586"/>
    <mergeCell ref="G585:I585"/>
    <mergeCell ref="G622:I622"/>
    <mergeCell ref="A4:D4"/>
    <mergeCell ref="G458:I458"/>
    <mergeCell ref="H393:I393"/>
    <mergeCell ref="F613:I613"/>
    <mergeCell ref="F326:I326"/>
    <mergeCell ref="F224:I224"/>
    <mergeCell ref="G260:I260"/>
    <mergeCell ref="H252:I252"/>
    <mergeCell ref="H216:I216"/>
    <mergeCell ref="I250:J250"/>
    <mergeCell ref="I1:K1"/>
    <mergeCell ref="H3:I3"/>
    <mergeCell ref="H352:I352"/>
    <mergeCell ref="E472:I472"/>
    <mergeCell ref="F308:I308"/>
    <mergeCell ref="H310:I310"/>
    <mergeCell ref="H210:I210"/>
    <mergeCell ref="H265:I265"/>
    <mergeCell ref="H266:I266"/>
    <mergeCell ref="G261:I261"/>
    <mergeCell ref="A582:H582"/>
    <mergeCell ref="H540:I540"/>
    <mergeCell ref="H571:I571"/>
    <mergeCell ref="A286:I286"/>
    <mergeCell ref="A325:I325"/>
    <mergeCell ref="G360:I360"/>
    <mergeCell ref="G768:I768"/>
    <mergeCell ref="H713:I713"/>
    <mergeCell ref="H714:I714"/>
    <mergeCell ref="H724:I724"/>
    <mergeCell ref="H736:I736"/>
    <mergeCell ref="E4:I4"/>
    <mergeCell ref="F21:I21"/>
    <mergeCell ref="H66:I66"/>
    <mergeCell ref="F64:I64"/>
    <mergeCell ref="G65:I65"/>
    <mergeCell ref="H700:I700"/>
    <mergeCell ref="H737:I737"/>
    <mergeCell ref="A408:H408"/>
    <mergeCell ref="A493:H493"/>
    <mergeCell ref="H411:I411"/>
    <mergeCell ref="E452:I452"/>
    <mergeCell ref="F535:I535"/>
    <mergeCell ref="E538:I538"/>
    <mergeCell ref="F416:I416"/>
    <mergeCell ref="H423:I423"/>
    <mergeCell ref="F600:I600"/>
    <mergeCell ref="F621:I621"/>
    <mergeCell ref="F140:I140"/>
    <mergeCell ref="F9:I9"/>
    <mergeCell ref="F22:I22"/>
    <mergeCell ref="F38:I38"/>
    <mergeCell ref="F44:I44"/>
    <mergeCell ref="F52:I52"/>
    <mergeCell ref="F584:I584"/>
    <mergeCell ref="E525:I525"/>
    <mergeCell ref="F144:I144"/>
    <mergeCell ref="H88:I88"/>
    <mergeCell ref="F453:I453"/>
    <mergeCell ref="H465:I465"/>
    <mergeCell ref="H262:I262"/>
    <mergeCell ref="H268:I268"/>
    <mergeCell ref="F155:I155"/>
    <mergeCell ref="H259:I259"/>
    <mergeCell ref="H263:I263"/>
    <mergeCell ref="F230:I230"/>
    <mergeCell ref="H373:I373"/>
    <mergeCell ref="H359:I359"/>
    <mergeCell ref="H59:I59"/>
    <mergeCell ref="H98:I98"/>
    <mergeCell ref="F114:I114"/>
    <mergeCell ref="G215:I215"/>
    <mergeCell ref="F213:I213"/>
    <mergeCell ref="F197:I197"/>
    <mergeCell ref="H160:I160"/>
    <mergeCell ref="H199:I199"/>
    <mergeCell ref="H398:I398"/>
    <mergeCell ref="H383:I383"/>
    <mergeCell ref="H388:I388"/>
    <mergeCell ref="A439:I439"/>
    <mergeCell ref="H368:I368"/>
    <mergeCell ref="F329:I329"/>
    <mergeCell ref="G330:I330"/>
    <mergeCell ref="H331:I331"/>
    <mergeCell ref="G417:I417"/>
    <mergeCell ref="H277:I277"/>
    <mergeCell ref="F350:I350"/>
    <mergeCell ref="G382:I382"/>
    <mergeCell ref="H363:I363"/>
    <mergeCell ref="H366:I366"/>
    <mergeCell ref="G351:I351"/>
    <mergeCell ref="G361:I361"/>
    <mergeCell ref="H362:I362"/>
    <mergeCell ref="H365:I365"/>
    <mergeCell ref="H437:I437"/>
    <mergeCell ref="F379:I379"/>
    <mergeCell ref="F609:I609"/>
    <mergeCell ref="F516:I516"/>
    <mergeCell ref="F508:I508"/>
    <mergeCell ref="F495:I495"/>
    <mergeCell ref="A564:I564"/>
    <mergeCell ref="A608:I608"/>
    <mergeCell ref="H487:I487"/>
    <mergeCell ref="F485:I485"/>
    <mergeCell ref="H686:I686"/>
    <mergeCell ref="F646:I646"/>
    <mergeCell ref="G647:I647"/>
    <mergeCell ref="H655:I655"/>
    <mergeCell ref="H662:I662"/>
    <mergeCell ref="H664:I664"/>
    <mergeCell ref="H671:I671"/>
    <mergeCell ref="F680:I680"/>
    <mergeCell ref="G657:I657"/>
    <mergeCell ref="H658:I658"/>
    <mergeCell ref="G685:I685"/>
    <mergeCell ref="H659:I659"/>
    <mergeCell ref="H661:I661"/>
    <mergeCell ref="F633:I633"/>
    <mergeCell ref="H656:I656"/>
    <mergeCell ref="H648:I648"/>
    <mergeCell ref="E645:I645"/>
    <mergeCell ref="G456:I456"/>
    <mergeCell ref="H457:I457"/>
    <mergeCell ref="H509:I509"/>
    <mergeCell ref="H498:I498"/>
    <mergeCell ref="F469:I469"/>
    <mergeCell ref="H546:I546"/>
    <mergeCell ref="H560:I560"/>
    <mergeCell ref="G534:I534"/>
    <mergeCell ref="F520:I520"/>
    <mergeCell ref="H552:I552"/>
    <mergeCell ref="F526:I526"/>
    <mergeCell ref="H529:I529"/>
    <mergeCell ref="F532:I532"/>
    <mergeCell ref="H90:I90"/>
    <mergeCell ref="F242:I242"/>
    <mergeCell ref="G454:I454"/>
    <mergeCell ref="H455:I455"/>
    <mergeCell ref="H418:I418"/>
    <mergeCell ref="F440:I440"/>
    <mergeCell ref="F444:I444"/>
    <mergeCell ref="F434:I434"/>
    <mergeCell ref="F435:I435"/>
    <mergeCell ref="G436:I436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landscape" paperSize="9" scale="72" r:id="rId1"/>
  <headerFooter alignWithMargins="0">
    <oddHeader>&amp;C&amp;"Times New Roman CE,Normál"Zákányszék Község Önkormányzata és költségvetési szervei 2015.évre tervezett bevételei&amp;R&amp;"Times New Roman CE,Normál"
Az  20 /2015.(XII.21.) önkormányzati rendelet 1. melléklete
</oddHeader>
    <oddFooter>&amp;R&amp;P</oddFooter>
  </headerFooter>
  <rowBreaks count="9" manualBreakCount="9">
    <brk id="62" max="13" man="1"/>
    <brk id="144" max="13" man="1"/>
    <brk id="228" max="13" man="1"/>
    <brk id="278" max="13" man="1"/>
    <brk id="387" max="13" man="1"/>
    <brk id="490" max="13" man="1"/>
    <brk id="538" max="13" man="1"/>
    <brk id="636" max="13" man="1"/>
    <brk id="70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zoomScale="88" zoomScaleNormal="78" zoomScaleSheetLayoutView="88" zoomScalePageLayoutView="0" workbookViewId="0" topLeftCell="D46">
      <selection activeCell="D2" sqref="D2"/>
    </sheetView>
  </sheetViews>
  <sheetFormatPr defaultColWidth="9.125" defaultRowHeight="12.75"/>
  <cols>
    <col min="1" max="1" width="8.00390625" style="264" hidden="1" customWidth="1"/>
    <col min="2" max="2" width="8.625" style="264" hidden="1" customWidth="1"/>
    <col min="3" max="3" width="7.625" style="264" hidden="1" customWidth="1"/>
    <col min="4" max="4" width="77.75390625" style="264" customWidth="1"/>
    <col min="5" max="5" width="8.125" style="264" customWidth="1"/>
    <col min="6" max="6" width="17.00390625" style="264" customWidth="1"/>
    <col min="7" max="7" width="17.00390625" style="264" hidden="1" customWidth="1"/>
    <col min="8" max="8" width="17.25390625" style="264" hidden="1" customWidth="1"/>
    <col min="9" max="9" width="17.00390625" style="261" hidden="1" customWidth="1"/>
    <col min="10" max="11" width="14.75390625" style="264" customWidth="1"/>
    <col min="12" max="12" width="14.25390625" style="264" customWidth="1"/>
    <col min="13" max="13" width="13.00390625" style="264" customWidth="1"/>
    <col min="14" max="14" width="16.00390625" style="264" customWidth="1"/>
    <col min="15" max="15" width="6.875" style="264" customWidth="1"/>
    <col min="16" max="16" width="73.00390625" style="264" customWidth="1"/>
    <col min="17" max="22" width="9.125" style="264" customWidth="1"/>
    <col min="23" max="23" width="17.75390625" style="264" customWidth="1"/>
    <col min="24" max="16384" width="9.125" style="264" customWidth="1"/>
  </cols>
  <sheetData>
    <row r="1" spans="4:6" ht="14.25">
      <c r="D1" s="592" t="s">
        <v>551</v>
      </c>
      <c r="E1" s="593"/>
      <c r="F1" s="593"/>
    </row>
    <row r="2" spans="1:27" ht="12.75">
      <c r="A2" s="259"/>
      <c r="B2" s="259"/>
      <c r="C2" s="259"/>
      <c r="D2" s="259"/>
      <c r="E2" s="259"/>
      <c r="F2" s="259"/>
      <c r="G2" s="260"/>
      <c r="H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58"/>
      <c r="V2" s="260"/>
      <c r="W2" s="260"/>
      <c r="X2" s="262"/>
      <c r="Y2" s="260"/>
      <c r="Z2" s="263"/>
      <c r="AA2" s="260"/>
    </row>
    <row r="3" spans="1:27" ht="18.75" customHeight="1">
      <c r="A3" s="594" t="s">
        <v>416</v>
      </c>
      <c r="B3" s="594"/>
      <c r="C3" s="594"/>
      <c r="D3" s="594"/>
      <c r="E3" s="594"/>
      <c r="F3" s="594"/>
      <c r="G3" s="265"/>
      <c r="H3" s="265"/>
      <c r="J3" s="265"/>
      <c r="K3" s="265"/>
      <c r="L3" s="265"/>
      <c r="M3" s="265"/>
      <c r="N3" s="265"/>
      <c r="O3" s="265"/>
      <c r="P3" s="595"/>
      <c r="Q3" s="595"/>
      <c r="R3" s="595"/>
      <c r="S3" s="595"/>
      <c r="T3" s="265"/>
      <c r="U3" s="265"/>
      <c r="V3" s="265"/>
      <c r="W3" s="260"/>
      <c r="X3" s="265"/>
      <c r="Y3" s="266"/>
      <c r="Z3" s="266"/>
      <c r="AA3" s="267"/>
    </row>
    <row r="4" spans="1:27" ht="22.5" customHeight="1">
      <c r="A4" s="268"/>
      <c r="B4" s="269"/>
      <c r="C4" s="269"/>
      <c r="D4" s="271"/>
      <c r="E4" s="271"/>
      <c r="F4" s="269"/>
      <c r="G4" s="265"/>
      <c r="H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6"/>
      <c r="Z4" s="266"/>
      <c r="AA4" s="267"/>
    </row>
    <row r="5" spans="1:27" ht="13.5" hidden="1" thickBot="1">
      <c r="A5" s="268"/>
      <c r="B5" s="268"/>
      <c r="C5" s="268"/>
      <c r="D5" s="268"/>
      <c r="E5" s="268"/>
      <c r="F5" s="272"/>
      <c r="G5" s="260"/>
      <c r="H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58"/>
      <c r="V5" s="260"/>
      <c r="W5" s="260"/>
      <c r="X5" s="260"/>
      <c r="Y5" s="260"/>
      <c r="Z5" s="260"/>
      <c r="AA5" s="260"/>
    </row>
    <row r="6" spans="1:27" ht="22.5" customHeight="1" hidden="1" thickBot="1">
      <c r="A6" s="596"/>
      <c r="B6" s="596"/>
      <c r="C6" s="597"/>
      <c r="D6" s="273"/>
      <c r="F6" s="274"/>
      <c r="G6" s="275"/>
      <c r="H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6"/>
      <c r="V6" s="275"/>
      <c r="W6" s="260"/>
      <c r="X6" s="260"/>
      <c r="Y6" s="260"/>
      <c r="Z6" s="260"/>
      <c r="AA6" s="260"/>
    </row>
    <row r="7" spans="1:27" ht="13.5" hidden="1" thickBot="1">
      <c r="A7" s="277"/>
      <c r="B7" s="277"/>
      <c r="C7" s="277"/>
      <c r="D7" s="277"/>
      <c r="E7" s="278"/>
      <c r="F7" s="279"/>
      <c r="G7" s="280"/>
      <c r="H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58"/>
      <c r="V7" s="280"/>
      <c r="W7" s="260"/>
      <c r="X7" s="260"/>
      <c r="Y7" s="260"/>
      <c r="Z7" s="260"/>
      <c r="AA7" s="260"/>
    </row>
    <row r="8" spans="1:27" ht="22.5" customHeight="1" hidden="1" thickBot="1">
      <c r="A8" s="590"/>
      <c r="B8" s="590"/>
      <c r="C8" s="591"/>
      <c r="D8" s="281"/>
      <c r="E8" s="282"/>
      <c r="F8" s="274"/>
      <c r="G8" s="260"/>
      <c r="H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</row>
    <row r="9" spans="1:27" ht="13.5" thickBot="1">
      <c r="A9" s="259"/>
      <c r="B9" s="259"/>
      <c r="C9" s="259"/>
      <c r="D9" s="259"/>
      <c r="E9" s="283"/>
      <c r="F9" s="284" t="s">
        <v>390</v>
      </c>
      <c r="G9" s="260"/>
      <c r="H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58"/>
      <c r="V9" s="260"/>
      <c r="W9" s="260"/>
      <c r="X9" s="260"/>
      <c r="Y9" s="260"/>
      <c r="Z9" s="260"/>
      <c r="AA9" s="260"/>
    </row>
    <row r="10" spans="1:27" ht="20.25" customHeight="1" thickBot="1">
      <c r="A10" s="285"/>
      <c r="B10" s="269"/>
      <c r="C10" s="269"/>
      <c r="D10" s="269"/>
      <c r="F10" s="286" t="s">
        <v>424</v>
      </c>
      <c r="G10" s="267"/>
      <c r="H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6"/>
      <c r="V10" s="267"/>
      <c r="W10" s="260"/>
      <c r="X10" s="260"/>
      <c r="Y10" s="260"/>
      <c r="Z10" s="260"/>
      <c r="AA10" s="260"/>
    </row>
    <row r="11" spans="1:27" ht="13.5" thickBot="1">
      <c r="A11" s="268"/>
      <c r="B11" s="268"/>
      <c r="C11" s="268"/>
      <c r="D11" s="268"/>
      <c r="E11" s="268"/>
      <c r="F11" s="268"/>
      <c r="G11" s="260"/>
      <c r="H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58"/>
      <c r="V11" s="260"/>
      <c r="W11" s="260"/>
      <c r="X11" s="260"/>
      <c r="Y11" s="260"/>
      <c r="Z11" s="260"/>
      <c r="AA11" s="260"/>
    </row>
    <row r="12" spans="1:27" ht="15" customHeight="1" hidden="1">
      <c r="A12" s="268"/>
      <c r="B12" s="268"/>
      <c r="C12" s="268"/>
      <c r="D12" s="268"/>
      <c r="E12" s="268"/>
      <c r="F12" s="268"/>
      <c r="G12" s="260"/>
      <c r="H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58"/>
      <c r="V12" s="260"/>
      <c r="W12" s="260"/>
      <c r="X12" s="260"/>
      <c r="Y12" s="260"/>
      <c r="Z12" s="260"/>
      <c r="AA12" s="260"/>
    </row>
    <row r="13" spans="1:27" ht="15" customHeight="1" hidden="1">
      <c r="A13" s="268"/>
      <c r="B13" s="268"/>
      <c r="C13" s="268"/>
      <c r="D13" s="268"/>
      <c r="E13" s="268"/>
      <c r="F13" s="268"/>
      <c r="G13" s="260"/>
      <c r="H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58"/>
      <c r="V13" s="260"/>
      <c r="W13" s="260"/>
      <c r="X13" s="260"/>
      <c r="Y13" s="260"/>
      <c r="Z13" s="260"/>
      <c r="AA13" s="260"/>
    </row>
    <row r="14" spans="1:27" ht="12.75" hidden="1">
      <c r="A14" s="287"/>
      <c r="B14" s="288"/>
      <c r="C14" s="288"/>
      <c r="D14" s="288"/>
      <c r="E14" s="288"/>
      <c r="F14" s="289"/>
      <c r="G14" s="260"/>
      <c r="H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58"/>
      <c r="V14" s="260"/>
      <c r="W14" s="260"/>
      <c r="X14" s="260"/>
      <c r="Y14" s="260"/>
      <c r="Z14" s="260"/>
      <c r="AA14" s="260"/>
    </row>
    <row r="15" spans="1:27" ht="15.75" hidden="1">
      <c r="A15" s="290"/>
      <c r="B15" s="290"/>
      <c r="C15" s="291"/>
      <c r="D15" s="292"/>
      <c r="E15" s="293"/>
      <c r="F15" s="291"/>
      <c r="G15" s="260"/>
      <c r="H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58"/>
      <c r="V15" s="260"/>
      <c r="W15" s="260"/>
      <c r="X15" s="260"/>
      <c r="Y15" s="260"/>
      <c r="Z15" s="260"/>
      <c r="AA15" s="260"/>
    </row>
    <row r="16" spans="1:27" ht="16.5" hidden="1" thickBot="1">
      <c r="A16" s="290"/>
      <c r="B16" s="294"/>
      <c r="C16" s="294"/>
      <c r="D16" s="295"/>
      <c r="E16" s="290"/>
      <c r="F16" s="290"/>
      <c r="G16" s="260"/>
      <c r="H16" s="260"/>
      <c r="J16" s="260"/>
      <c r="K16" s="260"/>
      <c r="L16" s="260"/>
      <c r="M16" s="260"/>
      <c r="N16" s="260"/>
      <c r="O16" s="262"/>
      <c r="P16" s="260"/>
      <c r="Q16" s="260"/>
      <c r="R16" s="260"/>
      <c r="S16" s="260"/>
      <c r="T16" s="260"/>
      <c r="U16" s="258"/>
      <c r="V16" s="260"/>
      <c r="W16" s="260"/>
      <c r="X16" s="260"/>
      <c r="Y16" s="260"/>
      <c r="Z16" s="260"/>
      <c r="AA16" s="260"/>
    </row>
    <row r="17" spans="1:27" ht="15" customHeight="1" thickBot="1">
      <c r="A17" s="296"/>
      <c r="B17" s="586" t="s">
        <v>186</v>
      </c>
      <c r="C17" s="587"/>
      <c r="D17" s="587"/>
      <c r="E17" s="270" t="s">
        <v>216</v>
      </c>
      <c r="F17" s="525"/>
      <c r="G17" s="411"/>
      <c r="H17" s="411"/>
      <c r="I17" s="411"/>
      <c r="J17" s="411"/>
      <c r="K17" s="411" t="s">
        <v>423</v>
      </c>
      <c r="L17" s="411" t="s">
        <v>423</v>
      </c>
      <c r="M17" s="411" t="s">
        <v>423</v>
      </c>
      <c r="N17" s="260"/>
      <c r="O17" s="260"/>
      <c r="P17" s="260"/>
      <c r="Q17" s="260"/>
      <c r="R17" s="260"/>
      <c r="S17" s="260"/>
      <c r="T17" s="260"/>
      <c r="U17" s="297"/>
      <c r="V17" s="260"/>
      <c r="W17" s="260"/>
      <c r="X17" s="260"/>
      <c r="Y17" s="260"/>
      <c r="Z17" s="260"/>
      <c r="AA17" s="260"/>
    </row>
    <row r="18" spans="1:27" ht="47.25" customHeight="1" thickBot="1">
      <c r="A18" s="298"/>
      <c r="B18" s="588"/>
      <c r="C18" s="589"/>
      <c r="D18" s="342" t="s">
        <v>106</v>
      </c>
      <c r="E18" s="410" t="s">
        <v>217</v>
      </c>
      <c r="F18" s="412" t="s">
        <v>304</v>
      </c>
      <c r="G18" s="422"/>
      <c r="H18" s="422"/>
      <c r="I18" s="422"/>
      <c r="J18" s="39" t="s">
        <v>497</v>
      </c>
      <c r="K18" s="39" t="s">
        <v>508</v>
      </c>
      <c r="L18" s="39" t="s">
        <v>514</v>
      </c>
      <c r="M18" s="39" t="s">
        <v>515</v>
      </c>
      <c r="N18" s="260"/>
      <c r="O18" s="260"/>
      <c r="P18" s="260"/>
      <c r="Q18" s="260"/>
      <c r="R18" s="260"/>
      <c r="S18" s="260"/>
      <c r="T18" s="260"/>
      <c r="U18" s="297"/>
      <c r="V18" s="260"/>
      <c r="W18" s="260"/>
      <c r="X18" s="260"/>
      <c r="Y18" s="260"/>
      <c r="Z18" s="260"/>
      <c r="AA18" s="260"/>
    </row>
    <row r="19" spans="1:27" ht="15" customHeight="1">
      <c r="A19" s="299"/>
      <c r="B19" s="300"/>
      <c r="C19" s="301"/>
      <c r="D19" s="341" t="s">
        <v>187</v>
      </c>
      <c r="E19" s="343">
        <v>7.67</v>
      </c>
      <c r="F19" s="325">
        <v>35128600</v>
      </c>
      <c r="G19" s="325"/>
      <c r="H19" s="325"/>
      <c r="I19" s="325"/>
      <c r="J19" s="325">
        <v>35128600</v>
      </c>
      <c r="K19" s="325">
        <v>35128600</v>
      </c>
      <c r="L19" s="325">
        <v>35128600</v>
      </c>
      <c r="M19" s="325">
        <v>35338343</v>
      </c>
      <c r="N19" s="260"/>
      <c r="O19" s="303"/>
      <c r="P19" s="260"/>
      <c r="Q19" s="260"/>
      <c r="R19" s="260"/>
      <c r="S19" s="260"/>
      <c r="T19" s="260"/>
      <c r="U19" s="297"/>
      <c r="V19" s="260"/>
      <c r="W19" s="260"/>
      <c r="X19" s="260"/>
      <c r="Y19" s="260"/>
      <c r="Z19" s="260"/>
      <c r="AA19" s="260"/>
    </row>
    <row r="20" spans="1:27" ht="15" customHeight="1" hidden="1">
      <c r="A20" s="299"/>
      <c r="B20" s="300"/>
      <c r="C20" s="301"/>
      <c r="D20" s="326"/>
      <c r="E20" s="304"/>
      <c r="F20" s="327"/>
      <c r="G20" s="327"/>
      <c r="H20" s="327"/>
      <c r="I20" s="327"/>
      <c r="J20" s="327"/>
      <c r="K20" s="327"/>
      <c r="L20" s="327"/>
      <c r="M20" s="327"/>
      <c r="N20" s="260"/>
      <c r="O20" s="303"/>
      <c r="P20" s="260"/>
      <c r="Q20" s="260"/>
      <c r="R20" s="260"/>
      <c r="S20" s="260"/>
      <c r="T20" s="260"/>
      <c r="U20" s="297"/>
      <c r="V20" s="260"/>
      <c r="W20" s="260"/>
      <c r="X20" s="260"/>
      <c r="Y20" s="260"/>
      <c r="Z20" s="260"/>
      <c r="AA20" s="260"/>
    </row>
    <row r="21" spans="1:27" ht="15" customHeight="1" hidden="1">
      <c r="A21" s="299"/>
      <c r="B21" s="300"/>
      <c r="C21" s="301"/>
      <c r="D21" s="326"/>
      <c r="E21" s="304"/>
      <c r="F21" s="327"/>
      <c r="G21" s="327"/>
      <c r="H21" s="327"/>
      <c r="I21" s="327"/>
      <c r="J21" s="327"/>
      <c r="K21" s="327"/>
      <c r="L21" s="327"/>
      <c r="M21" s="327"/>
      <c r="N21" s="260"/>
      <c r="O21" s="303"/>
      <c r="P21" s="260"/>
      <c r="Q21" s="260"/>
      <c r="R21" s="260"/>
      <c r="S21" s="260"/>
      <c r="T21" s="260"/>
      <c r="U21" s="297"/>
      <c r="V21" s="260"/>
      <c r="W21" s="260"/>
      <c r="X21" s="260"/>
      <c r="Y21" s="260"/>
      <c r="Z21" s="260"/>
      <c r="AA21" s="260"/>
    </row>
    <row r="22" spans="1:27" ht="15" customHeight="1">
      <c r="A22" s="299"/>
      <c r="B22" s="300"/>
      <c r="C22" s="301"/>
      <c r="D22" s="326" t="s">
        <v>218</v>
      </c>
      <c r="E22" s="304"/>
      <c r="F22" s="327">
        <v>55902783</v>
      </c>
      <c r="G22" s="327"/>
      <c r="H22" s="327"/>
      <c r="I22" s="327"/>
      <c r="J22" s="327">
        <v>55902783</v>
      </c>
      <c r="K22" s="327">
        <v>55902783</v>
      </c>
      <c r="L22" s="327">
        <v>55902783</v>
      </c>
      <c r="M22" s="327">
        <v>55902783</v>
      </c>
      <c r="N22" s="260"/>
      <c r="O22" s="303"/>
      <c r="P22" s="260"/>
      <c r="Q22" s="260"/>
      <c r="R22" s="260"/>
      <c r="S22" s="260"/>
      <c r="T22" s="260"/>
      <c r="U22" s="297"/>
      <c r="V22" s="260"/>
      <c r="W22" s="260"/>
      <c r="X22" s="260"/>
      <c r="Y22" s="260"/>
      <c r="Z22" s="260"/>
      <c r="AA22" s="260"/>
    </row>
    <row r="23" spans="1:27" ht="15" customHeight="1">
      <c r="A23" s="299"/>
      <c r="B23" s="300"/>
      <c r="C23" s="301"/>
      <c r="D23" s="326" t="s">
        <v>219</v>
      </c>
      <c r="E23" s="304"/>
      <c r="F23" s="327">
        <v>3095753</v>
      </c>
      <c r="G23" s="327"/>
      <c r="H23" s="327"/>
      <c r="I23" s="327"/>
      <c r="J23" s="327">
        <v>3095753</v>
      </c>
      <c r="K23" s="327">
        <v>3095753</v>
      </c>
      <c r="L23" s="327">
        <v>3095753</v>
      </c>
      <c r="M23" s="327">
        <v>3095753</v>
      </c>
      <c r="N23" s="260"/>
      <c r="O23" s="303"/>
      <c r="P23" s="260"/>
      <c r="Q23" s="260"/>
      <c r="R23" s="260"/>
      <c r="S23" s="260"/>
      <c r="T23" s="260"/>
      <c r="U23" s="297"/>
      <c r="V23" s="260"/>
      <c r="W23" s="260"/>
      <c r="X23" s="260"/>
      <c r="Y23" s="260"/>
      <c r="Z23" s="260"/>
      <c r="AA23" s="260"/>
    </row>
    <row r="24" spans="1:27" ht="15" customHeight="1">
      <c r="A24" s="299"/>
      <c r="B24" s="300"/>
      <c r="C24" s="301"/>
      <c r="D24" s="326" t="s">
        <v>220</v>
      </c>
      <c r="E24" s="304"/>
      <c r="F24" s="327">
        <v>48192000</v>
      </c>
      <c r="G24" s="327"/>
      <c r="H24" s="327"/>
      <c r="I24" s="327"/>
      <c r="J24" s="327">
        <v>48192000</v>
      </c>
      <c r="K24" s="327">
        <v>48192000</v>
      </c>
      <c r="L24" s="327">
        <v>48192000</v>
      </c>
      <c r="M24" s="327">
        <v>48192000</v>
      </c>
      <c r="N24" s="260"/>
      <c r="O24" s="303"/>
      <c r="P24" s="260"/>
      <c r="Q24" s="260"/>
      <c r="R24" s="260"/>
      <c r="S24" s="260"/>
      <c r="T24" s="260"/>
      <c r="U24" s="297"/>
      <c r="V24" s="260"/>
      <c r="W24" s="260"/>
      <c r="X24" s="262"/>
      <c r="Y24" s="260"/>
      <c r="Z24" s="260"/>
      <c r="AA24" s="260"/>
    </row>
    <row r="25" spans="1:27" ht="15" customHeight="1">
      <c r="A25" s="299"/>
      <c r="B25" s="300"/>
      <c r="C25" s="301"/>
      <c r="D25" s="326" t="s">
        <v>391</v>
      </c>
      <c r="E25" s="304"/>
      <c r="F25" s="327">
        <v>100000</v>
      </c>
      <c r="G25" s="327"/>
      <c r="H25" s="327"/>
      <c r="I25" s="327"/>
      <c r="J25" s="327">
        <v>100000</v>
      </c>
      <c r="K25" s="327">
        <v>100000</v>
      </c>
      <c r="L25" s="327">
        <v>100000</v>
      </c>
      <c r="M25" s="327">
        <v>100000</v>
      </c>
      <c r="N25" s="260"/>
      <c r="O25" s="303"/>
      <c r="P25" s="260"/>
      <c r="Q25" s="260"/>
      <c r="R25" s="260"/>
      <c r="S25" s="260"/>
      <c r="T25" s="260"/>
      <c r="U25" s="297"/>
      <c r="V25" s="260"/>
      <c r="W25" s="260"/>
      <c r="X25" s="262"/>
      <c r="Y25" s="260"/>
      <c r="Z25" s="260"/>
      <c r="AA25" s="260"/>
    </row>
    <row r="26" spans="1:27" ht="15" customHeight="1">
      <c r="A26" s="299"/>
      <c r="B26" s="300"/>
      <c r="C26" s="301"/>
      <c r="D26" s="326" t="s">
        <v>221</v>
      </c>
      <c r="E26" s="304"/>
      <c r="F26" s="327">
        <v>4515030</v>
      </c>
      <c r="G26" s="327"/>
      <c r="H26" s="327"/>
      <c r="I26" s="327"/>
      <c r="J26" s="327">
        <v>4515030</v>
      </c>
      <c r="K26" s="327">
        <v>4515030</v>
      </c>
      <c r="L26" s="327">
        <v>4515030</v>
      </c>
      <c r="M26" s="327">
        <v>4515030</v>
      </c>
      <c r="N26" s="260"/>
      <c r="O26" s="303"/>
      <c r="P26" s="260"/>
      <c r="Q26" s="260"/>
      <c r="R26" s="260"/>
      <c r="S26" s="260"/>
      <c r="T26" s="260"/>
      <c r="U26" s="297"/>
      <c r="V26" s="260"/>
      <c r="W26" s="260"/>
      <c r="X26" s="262"/>
      <c r="Y26" s="260"/>
      <c r="Z26" s="260"/>
      <c r="AA26" s="260"/>
    </row>
    <row r="27" spans="1:27" ht="15" customHeight="1">
      <c r="A27" s="299"/>
      <c r="B27" s="300"/>
      <c r="C27" s="301"/>
      <c r="D27" s="326" t="s">
        <v>222</v>
      </c>
      <c r="E27" s="304"/>
      <c r="F27" s="327">
        <v>6636864</v>
      </c>
      <c r="G27" s="327"/>
      <c r="H27" s="327"/>
      <c r="I27" s="327"/>
      <c r="J27" s="327">
        <v>6636864</v>
      </c>
      <c r="K27" s="327">
        <v>6636864</v>
      </c>
      <c r="L27" s="327">
        <v>6636864</v>
      </c>
      <c r="M27" s="327">
        <v>6636864</v>
      </c>
      <c r="N27" s="260"/>
      <c r="O27" s="303"/>
      <c r="P27" s="260"/>
      <c r="Q27" s="260"/>
      <c r="R27" s="260"/>
      <c r="S27" s="260"/>
      <c r="T27" s="260"/>
      <c r="U27" s="297"/>
      <c r="V27" s="260"/>
      <c r="W27" s="260"/>
      <c r="X27" s="262"/>
      <c r="Y27" s="260"/>
      <c r="Z27" s="260"/>
      <c r="AA27" s="260"/>
    </row>
    <row r="28" spans="1:27" ht="15" customHeight="1">
      <c r="A28" s="299"/>
      <c r="B28" s="300"/>
      <c r="C28" s="301"/>
      <c r="D28" s="326" t="s">
        <v>392</v>
      </c>
      <c r="E28" s="304"/>
      <c r="F28" s="327">
        <v>3427200</v>
      </c>
      <c r="G28" s="327"/>
      <c r="H28" s="327"/>
      <c r="I28" s="327"/>
      <c r="J28" s="327">
        <v>3427200</v>
      </c>
      <c r="K28" s="327">
        <v>3427200</v>
      </c>
      <c r="L28" s="327">
        <v>3427200</v>
      </c>
      <c r="M28" s="327">
        <v>3427200</v>
      </c>
      <c r="N28" s="260"/>
      <c r="O28" s="303"/>
      <c r="P28" s="260"/>
      <c r="Q28" s="260"/>
      <c r="R28" s="260"/>
      <c r="S28" s="260"/>
      <c r="T28" s="260"/>
      <c r="U28" s="297"/>
      <c r="V28" s="260"/>
      <c r="W28" s="260"/>
      <c r="X28" s="262"/>
      <c r="Y28" s="260"/>
      <c r="Z28" s="260"/>
      <c r="AA28" s="260"/>
    </row>
    <row r="29" spans="1:27" ht="15" customHeight="1" hidden="1">
      <c r="A29" s="299"/>
      <c r="B29" s="300"/>
      <c r="C29" s="301"/>
      <c r="D29" s="337" t="s">
        <v>189</v>
      </c>
      <c r="E29" s="304"/>
      <c r="F29" s="327">
        <v>0</v>
      </c>
      <c r="G29" s="327"/>
      <c r="H29" s="327"/>
      <c r="I29" s="327"/>
      <c r="J29" s="327">
        <v>0</v>
      </c>
      <c r="K29" s="327">
        <v>0</v>
      </c>
      <c r="L29" s="327">
        <v>0</v>
      </c>
      <c r="M29" s="327">
        <v>0</v>
      </c>
      <c r="N29" s="260"/>
      <c r="O29" s="303"/>
      <c r="P29" s="260"/>
      <c r="Q29" s="260"/>
      <c r="R29" s="260"/>
      <c r="S29" s="260"/>
      <c r="T29" s="260"/>
      <c r="U29" s="297"/>
      <c r="V29" s="260"/>
      <c r="W29" s="260"/>
      <c r="X29" s="263"/>
      <c r="Y29" s="260"/>
      <c r="Z29" s="260"/>
      <c r="AA29" s="260"/>
    </row>
    <row r="30" spans="1:27" ht="15" customHeight="1" hidden="1">
      <c r="A30" s="299"/>
      <c r="B30" s="300"/>
      <c r="C30" s="301"/>
      <c r="D30" s="326"/>
      <c r="E30" s="304"/>
      <c r="F30" s="328"/>
      <c r="G30" s="328"/>
      <c r="H30" s="328"/>
      <c r="I30" s="328"/>
      <c r="J30" s="328"/>
      <c r="K30" s="328"/>
      <c r="L30" s="328"/>
      <c r="M30" s="328"/>
      <c r="N30" s="260"/>
      <c r="O30" s="303"/>
      <c r="P30" s="260"/>
      <c r="Q30" s="260"/>
      <c r="R30" s="260"/>
      <c r="S30" s="260"/>
      <c r="T30" s="260"/>
      <c r="U30" s="297"/>
      <c r="V30" s="260"/>
      <c r="W30" s="260"/>
      <c r="X30" s="263"/>
      <c r="Y30" s="263"/>
      <c r="Z30" s="260"/>
      <c r="AA30" s="260"/>
    </row>
    <row r="31" spans="1:27" ht="15" customHeight="1">
      <c r="A31" s="299"/>
      <c r="B31" s="300"/>
      <c r="C31" s="301"/>
      <c r="D31" s="329" t="s">
        <v>188</v>
      </c>
      <c r="E31" s="305"/>
      <c r="F31" s="330">
        <f>F19+F22+F27+F28</f>
        <v>101095447</v>
      </c>
      <c r="G31" s="330"/>
      <c r="H31" s="330"/>
      <c r="I31" s="330"/>
      <c r="J31" s="330">
        <f>J19+J22+J27+J28</f>
        <v>101095447</v>
      </c>
      <c r="K31" s="330">
        <f>K19+K22+K27+K28</f>
        <v>101095447</v>
      </c>
      <c r="L31" s="330">
        <f>L19+L22+L27+L28</f>
        <v>101095447</v>
      </c>
      <c r="M31" s="330">
        <f>M19+M22+M27+M28</f>
        <v>101305190</v>
      </c>
      <c r="N31" s="260"/>
      <c r="O31" s="303"/>
      <c r="P31" s="260"/>
      <c r="Q31" s="260"/>
      <c r="R31" s="260"/>
      <c r="S31" s="260"/>
      <c r="T31" s="260"/>
      <c r="U31" s="297"/>
      <c r="V31" s="260"/>
      <c r="W31" s="260"/>
      <c r="X31" s="263"/>
      <c r="Y31" s="263"/>
      <c r="Z31" s="260"/>
      <c r="AA31" s="260"/>
    </row>
    <row r="32" spans="1:27" ht="15" customHeight="1">
      <c r="A32" s="299"/>
      <c r="B32" s="300"/>
      <c r="C32" s="301"/>
      <c r="D32" s="326" t="s">
        <v>223</v>
      </c>
      <c r="E32" s="331">
        <v>7.3</v>
      </c>
      <c r="F32" s="332">
        <v>20206400</v>
      </c>
      <c r="G32" s="332"/>
      <c r="H32" s="332"/>
      <c r="I32" s="332"/>
      <c r="J32" s="332">
        <v>20206400</v>
      </c>
      <c r="K32" s="332">
        <v>20206400</v>
      </c>
      <c r="L32" s="332">
        <v>19376000</v>
      </c>
      <c r="M32" s="332">
        <v>19376000</v>
      </c>
      <c r="N32" s="260"/>
      <c r="O32" s="303"/>
      <c r="P32" s="260"/>
      <c r="Q32" s="260"/>
      <c r="R32" s="260"/>
      <c r="S32" s="260"/>
      <c r="T32" s="260"/>
      <c r="U32" s="297"/>
      <c r="V32" s="260"/>
      <c r="W32" s="260"/>
      <c r="X32" s="260"/>
      <c r="Y32" s="260"/>
      <c r="Z32" s="260"/>
      <c r="AA32" s="260"/>
    </row>
    <row r="33" spans="1:27" ht="15" customHeight="1">
      <c r="A33" s="299"/>
      <c r="B33" s="300"/>
      <c r="C33" s="301"/>
      <c r="D33" s="333" t="s">
        <v>224</v>
      </c>
      <c r="E33" s="324">
        <v>4</v>
      </c>
      <c r="F33" s="332">
        <v>4800000</v>
      </c>
      <c r="G33" s="332"/>
      <c r="H33" s="332"/>
      <c r="I33" s="332"/>
      <c r="J33" s="332">
        <v>4800000</v>
      </c>
      <c r="K33" s="332">
        <v>4800000</v>
      </c>
      <c r="L33" s="332">
        <v>4800000</v>
      </c>
      <c r="M33" s="332">
        <v>4800000</v>
      </c>
      <c r="N33" s="260"/>
      <c r="O33" s="303"/>
      <c r="P33" s="260"/>
      <c r="Q33" s="260"/>
      <c r="R33" s="260"/>
      <c r="S33" s="260"/>
      <c r="T33" s="260"/>
      <c r="U33" s="297"/>
      <c r="V33" s="260"/>
      <c r="W33" s="260"/>
      <c r="X33" s="260"/>
      <c r="Y33" s="260"/>
      <c r="Z33" s="306"/>
      <c r="AA33" s="307"/>
    </row>
    <row r="34" spans="1:27" ht="15" customHeight="1">
      <c r="A34" s="299"/>
      <c r="B34" s="300"/>
      <c r="C34" s="301"/>
      <c r="D34" s="326" t="s">
        <v>225</v>
      </c>
      <c r="E34" s="324">
        <v>8</v>
      </c>
      <c r="F34" s="332">
        <v>11072000</v>
      </c>
      <c r="G34" s="332"/>
      <c r="H34" s="332"/>
      <c r="I34" s="332"/>
      <c r="J34" s="332">
        <v>11072000</v>
      </c>
      <c r="K34" s="332">
        <v>11072000</v>
      </c>
      <c r="L34" s="332">
        <v>10933600</v>
      </c>
      <c r="M34" s="332">
        <v>10380000</v>
      </c>
      <c r="N34" s="260"/>
      <c r="O34" s="303"/>
      <c r="P34" s="260"/>
      <c r="Q34" s="260"/>
      <c r="R34" s="260"/>
      <c r="S34" s="260"/>
      <c r="T34" s="260"/>
      <c r="U34" s="297"/>
      <c r="V34" s="260"/>
      <c r="W34" s="260"/>
      <c r="X34" s="260"/>
      <c r="Y34" s="260"/>
      <c r="Z34" s="306"/>
      <c r="AA34" s="307"/>
    </row>
    <row r="35" spans="1:27" ht="15" customHeight="1">
      <c r="A35" s="299"/>
      <c r="B35" s="300"/>
      <c r="C35" s="301"/>
      <c r="D35" s="326" t="s">
        <v>227</v>
      </c>
      <c r="E35" s="324">
        <v>8</v>
      </c>
      <c r="F35" s="332">
        <v>280000</v>
      </c>
      <c r="G35" s="332"/>
      <c r="H35" s="332"/>
      <c r="I35" s="332"/>
      <c r="J35" s="332">
        <v>280000</v>
      </c>
      <c r="K35" s="332">
        <v>280000</v>
      </c>
      <c r="L35" s="332">
        <v>276500</v>
      </c>
      <c r="M35" s="332">
        <v>262500</v>
      </c>
      <c r="N35" s="260"/>
      <c r="O35" s="303"/>
      <c r="P35" s="260"/>
      <c r="Q35" s="260"/>
      <c r="R35" s="260"/>
      <c r="S35" s="260"/>
      <c r="T35" s="260"/>
      <c r="U35" s="297"/>
      <c r="V35" s="260"/>
      <c r="W35" s="260"/>
      <c r="X35" s="260"/>
      <c r="Y35" s="260"/>
      <c r="Z35" s="306"/>
      <c r="AA35" s="307"/>
    </row>
    <row r="36" spans="1:27" ht="15" customHeight="1">
      <c r="A36" s="299"/>
      <c r="B36" s="300"/>
      <c r="C36" s="301"/>
      <c r="D36" s="333" t="s">
        <v>226</v>
      </c>
      <c r="E36" s="344">
        <v>5</v>
      </c>
      <c r="F36" s="332">
        <v>3000000</v>
      </c>
      <c r="G36" s="332"/>
      <c r="H36" s="332"/>
      <c r="I36" s="332"/>
      <c r="J36" s="332">
        <v>3000000</v>
      </c>
      <c r="K36" s="332">
        <v>3000000</v>
      </c>
      <c r="L36" s="332">
        <v>3000000</v>
      </c>
      <c r="M36" s="332">
        <v>3000000</v>
      </c>
      <c r="N36" s="260"/>
      <c r="O36" s="303"/>
      <c r="P36" s="260"/>
      <c r="Q36" s="260"/>
      <c r="R36" s="260"/>
      <c r="S36" s="260"/>
      <c r="T36" s="260"/>
      <c r="U36" s="297"/>
      <c r="V36" s="260"/>
      <c r="W36" s="260"/>
      <c r="X36" s="260"/>
      <c r="Y36" s="260"/>
      <c r="Z36" s="306"/>
      <c r="AA36" s="307"/>
    </row>
    <row r="37" spans="1:27" ht="15" customHeight="1">
      <c r="A37" s="299"/>
      <c r="B37" s="300"/>
      <c r="C37" s="301"/>
      <c r="D37" s="511" t="s">
        <v>228</v>
      </c>
      <c r="E37" s="512"/>
      <c r="F37" s="513">
        <f>F32+F33+F34+F35+F36</f>
        <v>39358400</v>
      </c>
      <c r="G37" s="335"/>
      <c r="H37" s="335"/>
      <c r="I37" s="335"/>
      <c r="J37" s="513">
        <f>J32+J33+J34+J35+J36</f>
        <v>39358400</v>
      </c>
      <c r="K37" s="513">
        <f>K32+K33+K34+K35+K36</f>
        <v>39358400</v>
      </c>
      <c r="L37" s="513">
        <f>L32+L33+L34+L35+L36</f>
        <v>38386100</v>
      </c>
      <c r="M37" s="513">
        <f>M32+M33+M34+M35+M36</f>
        <v>37818500</v>
      </c>
      <c r="N37" s="260"/>
      <c r="O37" s="303"/>
      <c r="P37" s="260"/>
      <c r="Q37" s="260"/>
      <c r="R37" s="260"/>
      <c r="S37" s="260"/>
      <c r="T37" s="260"/>
      <c r="U37" s="297"/>
      <c r="V37" s="260"/>
      <c r="W37" s="260"/>
      <c r="X37" s="260"/>
      <c r="Y37" s="260"/>
      <c r="Z37" s="306"/>
      <c r="AA37" s="307"/>
    </row>
    <row r="38" spans="1:27" ht="15" customHeight="1">
      <c r="A38" s="299"/>
      <c r="B38" s="300"/>
      <c r="C38" s="301"/>
      <c r="D38" s="333" t="s">
        <v>229</v>
      </c>
      <c r="E38" s="344">
        <v>10</v>
      </c>
      <c r="F38" s="332">
        <v>466667</v>
      </c>
      <c r="G38" s="332"/>
      <c r="H38" s="332"/>
      <c r="I38" s="332"/>
      <c r="J38" s="332">
        <v>466667</v>
      </c>
      <c r="K38" s="332">
        <v>466667</v>
      </c>
      <c r="L38" s="332">
        <v>746667</v>
      </c>
      <c r="M38" s="332">
        <v>746667</v>
      </c>
      <c r="N38" s="308"/>
      <c r="O38" s="303"/>
      <c r="P38" s="260"/>
      <c r="Q38" s="260"/>
      <c r="R38" s="260"/>
      <c r="S38" s="260"/>
      <c r="T38" s="260"/>
      <c r="U38" s="297"/>
      <c r="V38" s="260"/>
      <c r="W38" s="260"/>
      <c r="X38" s="260"/>
      <c r="Y38" s="260"/>
      <c r="Z38" s="306"/>
      <c r="AA38" s="307"/>
    </row>
    <row r="39" spans="1:27" ht="30" customHeight="1">
      <c r="A39" s="299"/>
      <c r="B39" s="300"/>
      <c r="C39" s="301"/>
      <c r="D39" s="336" t="s">
        <v>230</v>
      </c>
      <c r="E39" s="344">
        <v>73</v>
      </c>
      <c r="F39" s="332">
        <v>3406667</v>
      </c>
      <c r="G39" s="332"/>
      <c r="H39" s="332"/>
      <c r="I39" s="332"/>
      <c r="J39" s="332">
        <v>3406667</v>
      </c>
      <c r="K39" s="332">
        <v>3406667</v>
      </c>
      <c r="L39" s="332">
        <v>3080000</v>
      </c>
      <c r="M39" s="332">
        <v>3080000</v>
      </c>
      <c r="N39" s="260"/>
      <c r="O39" s="303"/>
      <c r="P39" s="260"/>
      <c r="Q39" s="260"/>
      <c r="R39" s="260"/>
      <c r="S39" s="260"/>
      <c r="T39" s="260"/>
      <c r="U39" s="297"/>
      <c r="V39" s="260"/>
      <c r="W39" s="310"/>
      <c r="X39" s="260"/>
      <c r="Y39" s="260"/>
      <c r="Z39" s="306"/>
      <c r="AA39" s="307"/>
    </row>
    <row r="40" spans="1:27" ht="15" customHeight="1">
      <c r="A40" s="299"/>
      <c r="B40" s="300"/>
      <c r="C40" s="301"/>
      <c r="D40" s="333" t="s">
        <v>231</v>
      </c>
      <c r="E40" s="344">
        <v>10</v>
      </c>
      <c r="F40" s="332">
        <v>233333</v>
      </c>
      <c r="G40" s="332"/>
      <c r="H40" s="332"/>
      <c r="I40" s="332"/>
      <c r="J40" s="332">
        <v>233333</v>
      </c>
      <c r="K40" s="332">
        <v>233333</v>
      </c>
      <c r="L40" s="332">
        <v>70000</v>
      </c>
      <c r="M40" s="332">
        <v>280000</v>
      </c>
      <c r="N40" s="260"/>
      <c r="O40" s="303"/>
      <c r="P40" s="260"/>
      <c r="Q40" s="260"/>
      <c r="R40" s="260"/>
      <c r="S40" s="260"/>
      <c r="T40" s="260"/>
      <c r="U40" s="297"/>
      <c r="V40" s="260"/>
      <c r="W40" s="260"/>
      <c r="X40" s="260"/>
      <c r="Y40" s="260"/>
      <c r="Z40" s="306"/>
      <c r="AA40" s="307"/>
    </row>
    <row r="41" spans="1:27" ht="15" customHeight="1">
      <c r="A41" s="299"/>
      <c r="B41" s="300"/>
      <c r="C41" s="301"/>
      <c r="D41" s="333" t="s">
        <v>232</v>
      </c>
      <c r="E41" s="344">
        <v>80</v>
      </c>
      <c r="F41" s="332">
        <v>1866667</v>
      </c>
      <c r="G41" s="332"/>
      <c r="H41" s="332"/>
      <c r="I41" s="332"/>
      <c r="J41" s="332">
        <v>1866667</v>
      </c>
      <c r="K41" s="332">
        <v>1866667</v>
      </c>
      <c r="L41" s="332">
        <v>1913333</v>
      </c>
      <c r="M41" s="332">
        <v>1633333</v>
      </c>
      <c r="N41" s="260"/>
      <c r="O41" s="303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306"/>
      <c r="AA41" s="307"/>
    </row>
    <row r="42" spans="1:27" ht="15" customHeight="1">
      <c r="A42" s="299"/>
      <c r="B42" s="300"/>
      <c r="C42" s="301"/>
      <c r="D42" s="511" t="s">
        <v>233</v>
      </c>
      <c r="E42" s="512"/>
      <c r="F42" s="513">
        <f>F38+F39+F40+F41</f>
        <v>5973334</v>
      </c>
      <c r="G42" s="335"/>
      <c r="H42" s="335"/>
      <c r="I42" s="335"/>
      <c r="J42" s="513">
        <f>J38+J39+J40+J41</f>
        <v>5973334</v>
      </c>
      <c r="K42" s="513">
        <f>K38+K39+K40+K41</f>
        <v>5973334</v>
      </c>
      <c r="L42" s="513">
        <f>L38+L39+L40+L41</f>
        <v>5810000</v>
      </c>
      <c r="M42" s="513">
        <f>M38+M39+M40+M41</f>
        <v>5740000</v>
      </c>
      <c r="N42" s="260"/>
      <c r="O42" s="303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306"/>
      <c r="AA42" s="307"/>
    </row>
    <row r="43" spans="1:27" ht="15" customHeight="1">
      <c r="A43" s="299"/>
      <c r="B43" s="300"/>
      <c r="C43" s="301"/>
      <c r="D43" s="511" t="s">
        <v>393</v>
      </c>
      <c r="E43" s="512">
        <v>2</v>
      </c>
      <c r="F43" s="513">
        <v>704000</v>
      </c>
      <c r="G43" s="335"/>
      <c r="H43" s="335"/>
      <c r="I43" s="335"/>
      <c r="J43" s="513">
        <v>704000</v>
      </c>
      <c r="K43" s="513">
        <v>704000</v>
      </c>
      <c r="L43" s="513">
        <v>704000</v>
      </c>
      <c r="M43" s="513">
        <v>704000</v>
      </c>
      <c r="N43" s="260"/>
      <c r="O43" s="303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306"/>
      <c r="AA43" s="307"/>
    </row>
    <row r="44" spans="1:27" ht="15" customHeight="1">
      <c r="A44" s="299"/>
      <c r="B44" s="300"/>
      <c r="C44" s="301"/>
      <c r="D44" s="334" t="s">
        <v>396</v>
      </c>
      <c r="E44" s="344"/>
      <c r="F44" s="335">
        <f>F37+F42+F43</f>
        <v>46035734</v>
      </c>
      <c r="G44" s="335"/>
      <c r="H44" s="335"/>
      <c r="I44" s="335"/>
      <c r="J44" s="335">
        <f>J37+J42+J43</f>
        <v>46035734</v>
      </c>
      <c r="K44" s="335">
        <f>K37+K42+K43</f>
        <v>46035734</v>
      </c>
      <c r="L44" s="335">
        <f>L37+L42+L43</f>
        <v>44900100</v>
      </c>
      <c r="M44" s="335">
        <f>M37+M42+M43</f>
        <v>44262500</v>
      </c>
      <c r="N44" s="260"/>
      <c r="O44" s="303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306"/>
      <c r="AA44" s="307"/>
    </row>
    <row r="45" spans="1:27" ht="15" customHeight="1">
      <c r="A45" s="299"/>
      <c r="B45" s="300"/>
      <c r="C45" s="301"/>
      <c r="D45" s="333" t="s">
        <v>397</v>
      </c>
      <c r="E45" s="344"/>
      <c r="F45" s="332">
        <v>8780000</v>
      </c>
      <c r="G45" s="335"/>
      <c r="H45" s="335"/>
      <c r="I45" s="335"/>
      <c r="J45" s="332">
        <v>8780000</v>
      </c>
      <c r="K45" s="332">
        <v>8780000</v>
      </c>
      <c r="L45" s="332">
        <v>8780000</v>
      </c>
      <c r="M45" s="332">
        <v>7342000</v>
      </c>
      <c r="N45" s="260"/>
      <c r="O45" s="303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306"/>
      <c r="AA45" s="307"/>
    </row>
    <row r="46" spans="1:27" ht="15" customHeight="1">
      <c r="A46" s="299"/>
      <c r="B46" s="300"/>
      <c r="C46" s="301"/>
      <c r="D46" s="336" t="s">
        <v>394</v>
      </c>
      <c r="E46" s="345"/>
      <c r="F46" s="332">
        <v>11528140</v>
      </c>
      <c r="G46" s="332"/>
      <c r="H46" s="332"/>
      <c r="I46" s="332"/>
      <c r="J46" s="332">
        <v>11528140</v>
      </c>
      <c r="K46" s="332">
        <v>11787119</v>
      </c>
      <c r="L46" s="332">
        <v>11787119</v>
      </c>
      <c r="M46" s="332">
        <v>11787119</v>
      </c>
      <c r="O46" s="303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306"/>
      <c r="AA46" s="307"/>
    </row>
    <row r="47" spans="1:27" ht="15" customHeight="1">
      <c r="A47" s="299"/>
      <c r="B47" s="300"/>
      <c r="C47" s="301"/>
      <c r="E47" s="345"/>
      <c r="F47" s="332"/>
      <c r="G47" s="332"/>
      <c r="H47" s="332"/>
      <c r="I47" s="332"/>
      <c r="J47" s="332"/>
      <c r="K47" s="332"/>
      <c r="L47" s="332"/>
      <c r="M47" s="332"/>
      <c r="N47" s="260"/>
      <c r="O47" s="303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306"/>
      <c r="AA47" s="307"/>
    </row>
    <row r="48" spans="1:27" ht="15" customHeight="1">
      <c r="A48" s="299"/>
      <c r="B48" s="300"/>
      <c r="C48" s="301"/>
      <c r="D48" s="336" t="s">
        <v>234</v>
      </c>
      <c r="E48" s="345">
        <v>10</v>
      </c>
      <c r="F48" s="332">
        <v>4941000</v>
      </c>
      <c r="G48" s="332"/>
      <c r="H48" s="332"/>
      <c r="I48" s="332"/>
      <c r="J48" s="332">
        <v>4941000</v>
      </c>
      <c r="K48" s="332">
        <v>4941000</v>
      </c>
      <c r="L48" s="332">
        <v>4941000</v>
      </c>
      <c r="M48" s="332">
        <v>5435100</v>
      </c>
      <c r="N48" s="260"/>
      <c r="O48" s="303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</row>
    <row r="49" spans="1:27" ht="20.25" customHeight="1">
      <c r="A49" s="299"/>
      <c r="B49" s="300"/>
      <c r="C49" s="301"/>
      <c r="D49" s="336" t="s">
        <v>235</v>
      </c>
      <c r="E49" s="344">
        <v>2</v>
      </c>
      <c r="F49" s="332">
        <v>1037610</v>
      </c>
      <c r="G49" s="332"/>
      <c r="H49" s="332"/>
      <c r="I49" s="332"/>
      <c r="J49" s="332">
        <v>1037610</v>
      </c>
      <c r="K49" s="332">
        <v>1037610</v>
      </c>
      <c r="L49" s="332">
        <v>1037610</v>
      </c>
      <c r="M49" s="332">
        <v>518805</v>
      </c>
      <c r="N49" s="260"/>
      <c r="O49" s="303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</row>
    <row r="50" spans="1:27" ht="20.25" customHeight="1">
      <c r="A50" s="299"/>
      <c r="B50" s="300"/>
      <c r="C50" s="301"/>
      <c r="D50" s="336" t="s">
        <v>236</v>
      </c>
      <c r="E50" s="346">
        <v>6.66</v>
      </c>
      <c r="F50" s="332">
        <v>10869120</v>
      </c>
      <c r="G50" s="332"/>
      <c r="H50" s="332"/>
      <c r="I50" s="332"/>
      <c r="J50" s="332">
        <v>10869120</v>
      </c>
      <c r="K50" s="332">
        <v>10869120</v>
      </c>
      <c r="L50" s="332">
        <v>10869120</v>
      </c>
      <c r="M50" s="332">
        <v>10918080</v>
      </c>
      <c r="N50" s="260"/>
      <c r="O50" s="303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</row>
    <row r="51" spans="1:27" ht="20.25" customHeight="1">
      <c r="A51" s="299"/>
      <c r="B51" s="300"/>
      <c r="C51" s="301"/>
      <c r="D51" s="336" t="s">
        <v>237</v>
      </c>
      <c r="E51" s="346"/>
      <c r="F51" s="332">
        <v>4015392</v>
      </c>
      <c r="G51" s="332"/>
      <c r="H51" s="332"/>
      <c r="I51" s="332"/>
      <c r="J51" s="332">
        <v>4015392</v>
      </c>
      <c r="K51" s="332">
        <v>4015392</v>
      </c>
      <c r="L51" s="332">
        <v>4015392</v>
      </c>
      <c r="M51" s="332">
        <v>5415571</v>
      </c>
      <c r="N51" s="260"/>
      <c r="O51" s="303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</row>
    <row r="52" spans="1:27" ht="31.5" customHeight="1">
      <c r="A52" s="299"/>
      <c r="B52" s="300"/>
      <c r="C52" s="301"/>
      <c r="D52" s="338" t="s">
        <v>395</v>
      </c>
      <c r="E52" s="347"/>
      <c r="F52" s="335">
        <f>F46+F47+F48+F49+F50+F51+F45</f>
        <v>41171262</v>
      </c>
      <c r="G52" s="335"/>
      <c r="H52" s="335"/>
      <c r="I52" s="335"/>
      <c r="J52" s="335">
        <f>J46+J47+J48+J49+J50+J51+J45</f>
        <v>41171262</v>
      </c>
      <c r="K52" s="335">
        <f>K46+K47+K48+K49+K50+K51+K45</f>
        <v>41430241</v>
      </c>
      <c r="L52" s="335">
        <f>L46+L47+L48+L49+L50+L51+L45</f>
        <v>41430241</v>
      </c>
      <c r="M52" s="335">
        <f>M46+M47+M48+M49+M50+M51+M45</f>
        <v>41416675</v>
      </c>
      <c r="N52" s="260"/>
      <c r="O52" s="303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</row>
    <row r="53" spans="1:27" ht="15" customHeight="1">
      <c r="A53" s="299"/>
      <c r="B53" s="300"/>
      <c r="C53" s="301"/>
      <c r="D53" s="337" t="s">
        <v>238</v>
      </c>
      <c r="E53" s="347"/>
      <c r="F53" s="332">
        <v>3229620</v>
      </c>
      <c r="G53" s="335"/>
      <c r="H53" s="335"/>
      <c r="I53" s="335"/>
      <c r="J53" s="332">
        <v>3229620</v>
      </c>
      <c r="K53" s="332">
        <v>3402479</v>
      </c>
      <c r="L53" s="332">
        <v>3402479</v>
      </c>
      <c r="M53" s="332">
        <v>3402479</v>
      </c>
      <c r="N53" s="260"/>
      <c r="O53" s="303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</row>
    <row r="54" spans="1:27" ht="36" customHeight="1">
      <c r="A54" s="299"/>
      <c r="B54" s="300"/>
      <c r="C54" s="301"/>
      <c r="D54" s="339" t="s">
        <v>190</v>
      </c>
      <c r="E54" s="344"/>
      <c r="F54" s="335">
        <f>F53</f>
        <v>3229620</v>
      </c>
      <c r="G54" s="332"/>
      <c r="H54" s="332"/>
      <c r="I54" s="332"/>
      <c r="J54" s="335">
        <f>J53</f>
        <v>3229620</v>
      </c>
      <c r="K54" s="335">
        <f>K53</f>
        <v>3402479</v>
      </c>
      <c r="L54" s="335">
        <f>L53</f>
        <v>3402479</v>
      </c>
      <c r="M54" s="335">
        <f>M53</f>
        <v>3402479</v>
      </c>
      <c r="N54" s="260"/>
      <c r="O54" s="303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5"/>
      <c r="AA54" s="312"/>
    </row>
    <row r="55" spans="1:27" ht="15" customHeight="1">
      <c r="A55" s="299"/>
      <c r="B55" s="300"/>
      <c r="C55" s="301"/>
      <c r="D55" s="520" t="s">
        <v>465</v>
      </c>
      <c r="E55" s="344"/>
      <c r="F55" s="521">
        <f>F56+F57+F58+F59</f>
        <v>0</v>
      </c>
      <c r="G55" s="409"/>
      <c r="H55" s="409"/>
      <c r="I55" s="409"/>
      <c r="J55" s="521">
        <f>J56+J57+J58+J59</f>
        <v>2884000</v>
      </c>
      <c r="K55" s="521">
        <f>K56+K57+K58+K59</f>
        <v>2692000</v>
      </c>
      <c r="L55" s="521">
        <f>L56+L57+L58+L59+L64</f>
        <v>3652000</v>
      </c>
      <c r="M55" s="521">
        <f>M56+M57+M58+M59+M64+M65</f>
        <v>4404000</v>
      </c>
      <c r="N55" s="311"/>
      <c r="O55" s="303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7"/>
      <c r="AA55" s="267"/>
    </row>
    <row r="56" spans="1:27" ht="15" customHeight="1">
      <c r="A56" s="299"/>
      <c r="B56" s="300"/>
      <c r="C56" s="301"/>
      <c r="D56" s="398" t="s">
        <v>466</v>
      </c>
      <c r="E56" s="344"/>
      <c r="F56" s="409">
        <v>0</v>
      </c>
      <c r="G56" s="332"/>
      <c r="H56" s="332"/>
      <c r="I56" s="332"/>
      <c r="J56" s="409">
        <v>192000</v>
      </c>
      <c r="K56" s="409">
        <v>0</v>
      </c>
      <c r="L56" s="409">
        <v>0</v>
      </c>
      <c r="M56" s="409">
        <v>0</v>
      </c>
      <c r="N56" s="311"/>
      <c r="O56" s="303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7"/>
      <c r="AA56" s="267"/>
    </row>
    <row r="57" spans="1:27" ht="15" customHeight="1">
      <c r="A57" s="299"/>
      <c r="B57" s="300"/>
      <c r="C57" s="301"/>
      <c r="D57" s="398" t="s">
        <v>467</v>
      </c>
      <c r="E57" s="344"/>
      <c r="F57" s="409">
        <v>0</v>
      </c>
      <c r="G57" s="332"/>
      <c r="H57" s="332"/>
      <c r="I57" s="332"/>
      <c r="J57" s="409">
        <v>2692000</v>
      </c>
      <c r="K57" s="409">
        <v>2692000</v>
      </c>
      <c r="L57" s="409">
        <v>2692000</v>
      </c>
      <c r="M57" s="409">
        <v>2644000</v>
      </c>
      <c r="N57" s="311"/>
      <c r="O57" s="303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7"/>
      <c r="AA57" s="267"/>
    </row>
    <row r="58" spans="1:27" ht="15" customHeight="1" hidden="1">
      <c r="A58" s="299"/>
      <c r="B58" s="300"/>
      <c r="C58" s="301"/>
      <c r="D58" s="337" t="s">
        <v>300</v>
      </c>
      <c r="E58" s="344"/>
      <c r="F58" s="409">
        <v>0</v>
      </c>
      <c r="G58" s="332"/>
      <c r="H58" s="332"/>
      <c r="I58" s="332"/>
      <c r="J58" s="409">
        <v>0</v>
      </c>
      <c r="K58" s="409">
        <v>0</v>
      </c>
      <c r="L58" s="409">
        <v>0</v>
      </c>
      <c r="M58" s="409">
        <v>0</v>
      </c>
      <c r="N58" s="311"/>
      <c r="O58" s="303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7"/>
      <c r="AA58" s="267"/>
    </row>
    <row r="59" spans="1:27" ht="15" customHeight="1" hidden="1">
      <c r="A59" s="299"/>
      <c r="B59" s="300"/>
      <c r="C59" s="301"/>
      <c r="D59" s="337" t="s">
        <v>301</v>
      </c>
      <c r="E59" s="344"/>
      <c r="F59" s="409">
        <v>0</v>
      </c>
      <c r="G59" s="332"/>
      <c r="H59" s="332"/>
      <c r="I59" s="332"/>
      <c r="J59" s="409">
        <v>0</v>
      </c>
      <c r="K59" s="409">
        <v>0</v>
      </c>
      <c r="L59" s="409">
        <v>0</v>
      </c>
      <c r="M59" s="409">
        <v>0</v>
      </c>
      <c r="N59" s="311"/>
      <c r="O59" s="303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7"/>
      <c r="AA59" s="267"/>
    </row>
    <row r="60" spans="1:27" ht="15" customHeight="1" hidden="1">
      <c r="A60" s="299"/>
      <c r="B60" s="300"/>
      <c r="C60" s="301"/>
      <c r="D60" s="337" t="s">
        <v>366</v>
      </c>
      <c r="E60" s="344"/>
      <c r="F60" s="409">
        <v>0</v>
      </c>
      <c r="G60" s="409"/>
      <c r="H60" s="332"/>
      <c r="I60" s="332"/>
      <c r="J60" s="409">
        <v>0</v>
      </c>
      <c r="K60" s="409">
        <v>0</v>
      </c>
      <c r="L60" s="409">
        <v>0</v>
      </c>
      <c r="M60" s="409">
        <v>0</v>
      </c>
      <c r="N60" s="311"/>
      <c r="O60" s="303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7"/>
      <c r="AA60" s="267"/>
    </row>
    <row r="61" spans="1:27" ht="15" customHeight="1" hidden="1">
      <c r="A61" s="299"/>
      <c r="B61" s="300"/>
      <c r="C61" s="301"/>
      <c r="D61" s="337" t="s">
        <v>367</v>
      </c>
      <c r="E61" s="344"/>
      <c r="F61" s="409">
        <v>0</v>
      </c>
      <c r="G61" s="409"/>
      <c r="H61" s="332"/>
      <c r="I61" s="332"/>
      <c r="J61" s="409">
        <v>0</v>
      </c>
      <c r="K61" s="409">
        <v>0</v>
      </c>
      <c r="L61" s="409">
        <v>0</v>
      </c>
      <c r="M61" s="409">
        <v>0</v>
      </c>
      <c r="N61" s="311"/>
      <c r="O61" s="303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7"/>
      <c r="AA61" s="267"/>
    </row>
    <row r="62" spans="1:27" ht="15" customHeight="1" hidden="1">
      <c r="A62" s="299"/>
      <c r="B62" s="300"/>
      <c r="C62" s="301"/>
      <c r="D62" s="340" t="s">
        <v>302</v>
      </c>
      <c r="E62" s="344"/>
      <c r="F62" s="409">
        <v>0</v>
      </c>
      <c r="G62" s="335"/>
      <c r="H62" s="335"/>
      <c r="I62" s="335"/>
      <c r="J62" s="409">
        <v>0</v>
      </c>
      <c r="K62" s="409">
        <v>0</v>
      </c>
      <c r="L62" s="409">
        <v>0</v>
      </c>
      <c r="M62" s="409">
        <v>0</v>
      </c>
      <c r="N62" s="311"/>
      <c r="O62" s="303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7"/>
      <c r="AA62" s="267"/>
    </row>
    <row r="63" spans="1:27" ht="15" customHeight="1" hidden="1">
      <c r="A63" s="299"/>
      <c r="B63" s="300"/>
      <c r="C63" s="301"/>
      <c r="D63" s="337" t="s">
        <v>303</v>
      </c>
      <c r="E63" s="344"/>
      <c r="F63" s="409">
        <v>0</v>
      </c>
      <c r="G63" s="332"/>
      <c r="H63" s="332"/>
      <c r="I63" s="332"/>
      <c r="J63" s="409">
        <v>0</v>
      </c>
      <c r="K63" s="409">
        <v>0</v>
      </c>
      <c r="L63" s="409">
        <v>0</v>
      </c>
      <c r="M63" s="409">
        <v>0</v>
      </c>
      <c r="N63" s="311"/>
      <c r="O63" s="303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7"/>
      <c r="AA63" s="267"/>
    </row>
    <row r="64" spans="1:27" ht="15" customHeight="1">
      <c r="A64" s="299"/>
      <c r="B64" s="300"/>
      <c r="C64" s="301"/>
      <c r="D64" s="337" t="s">
        <v>513</v>
      </c>
      <c r="E64" s="344"/>
      <c r="F64" s="409">
        <v>0</v>
      </c>
      <c r="G64" s="409"/>
      <c r="H64" s="409"/>
      <c r="I64" s="332"/>
      <c r="J64" s="409">
        <v>0</v>
      </c>
      <c r="K64" s="409">
        <v>0</v>
      </c>
      <c r="L64" s="409">
        <v>960000</v>
      </c>
      <c r="M64" s="409">
        <v>960000</v>
      </c>
      <c r="N64" s="311"/>
      <c r="O64" s="303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7"/>
      <c r="AA64" s="267"/>
    </row>
    <row r="65" spans="1:27" ht="15" customHeight="1">
      <c r="A65" s="299"/>
      <c r="B65" s="300"/>
      <c r="C65" s="301"/>
      <c r="D65" s="337" t="s">
        <v>398</v>
      </c>
      <c r="E65" s="344"/>
      <c r="F65" s="409">
        <v>0</v>
      </c>
      <c r="G65" s="409"/>
      <c r="H65" s="409"/>
      <c r="I65" s="332"/>
      <c r="J65" s="409">
        <v>0</v>
      </c>
      <c r="K65" s="409">
        <v>0</v>
      </c>
      <c r="L65" s="409">
        <v>0</v>
      </c>
      <c r="M65" s="409">
        <v>800000</v>
      </c>
      <c r="N65" s="311"/>
      <c r="O65" s="303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7"/>
      <c r="AA65" s="267"/>
    </row>
    <row r="66" spans="1:27" ht="15" customHeight="1">
      <c r="A66" s="299"/>
      <c r="B66" s="300"/>
      <c r="C66" s="301"/>
      <c r="D66" s="337"/>
      <c r="E66" s="344"/>
      <c r="F66" s="409">
        <v>0</v>
      </c>
      <c r="G66" s="409"/>
      <c r="H66" s="409"/>
      <c r="I66" s="332"/>
      <c r="J66" s="409">
        <v>0</v>
      </c>
      <c r="K66" s="409">
        <v>0</v>
      </c>
      <c r="L66" s="409">
        <v>0</v>
      </c>
      <c r="M66" s="409">
        <v>0</v>
      </c>
      <c r="N66" s="311"/>
      <c r="O66" s="303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7"/>
      <c r="AA66" s="267"/>
    </row>
    <row r="67" spans="1:27" ht="15" customHeight="1">
      <c r="A67" s="299"/>
      <c r="B67" s="300"/>
      <c r="C67" s="301"/>
      <c r="D67" s="337" t="s">
        <v>368</v>
      </c>
      <c r="E67" s="344"/>
      <c r="F67" s="409">
        <v>0</v>
      </c>
      <c r="G67" s="409"/>
      <c r="H67" s="409"/>
      <c r="I67" s="332"/>
      <c r="J67" s="409">
        <v>0</v>
      </c>
      <c r="K67" s="409">
        <v>0</v>
      </c>
      <c r="L67" s="409">
        <v>0</v>
      </c>
      <c r="M67" s="409">
        <v>0</v>
      </c>
      <c r="N67" s="311"/>
      <c r="O67" s="303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7"/>
      <c r="AA67" s="267"/>
    </row>
    <row r="68" spans="1:27" ht="15" customHeight="1">
      <c r="A68" s="299"/>
      <c r="B68" s="300"/>
      <c r="C68" s="301"/>
      <c r="D68" s="340" t="s">
        <v>239</v>
      </c>
      <c r="E68" s="344"/>
      <c r="F68" s="335">
        <f>F31+F44+F52+F54+F55</f>
        <v>191532063</v>
      </c>
      <c r="G68" s="335"/>
      <c r="H68" s="335"/>
      <c r="I68" s="335"/>
      <c r="J68" s="335">
        <f>J31+J44+J52+J54+J55</f>
        <v>194416063</v>
      </c>
      <c r="K68" s="335">
        <f>K31+K44+K52+K54+K55</f>
        <v>194655901</v>
      </c>
      <c r="L68" s="335">
        <f>L31+L44+L52+L54+L55</f>
        <v>194480267</v>
      </c>
      <c r="M68" s="335">
        <f>M31+M44+M52+M54+M55</f>
        <v>194790844</v>
      </c>
      <c r="N68" s="260"/>
      <c r="O68" s="303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306"/>
      <c r="AA68" s="306"/>
    </row>
    <row r="69" spans="1:27" ht="15" customHeight="1">
      <c r="A69" s="299"/>
      <c r="B69" s="300"/>
      <c r="C69" s="301"/>
      <c r="D69" s="364"/>
      <c r="E69" s="365"/>
      <c r="F69" s="366"/>
      <c r="G69" s="263"/>
      <c r="H69" s="263"/>
      <c r="I69" s="302"/>
      <c r="J69" s="263"/>
      <c r="K69" s="309"/>
      <c r="L69" s="260"/>
      <c r="M69" s="260"/>
      <c r="N69" s="260"/>
      <c r="O69" s="303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306"/>
      <c r="AA69" s="306"/>
    </row>
    <row r="70" spans="1:27" ht="15" customHeight="1">
      <c r="A70" s="299"/>
      <c r="B70" s="300"/>
      <c r="C70" s="301"/>
      <c r="D70" s="348"/>
      <c r="E70" s="349"/>
      <c r="F70" s="350"/>
      <c r="G70" s="260"/>
      <c r="H70" s="260"/>
      <c r="J70" s="260"/>
      <c r="K70" s="260"/>
      <c r="L70" s="260"/>
      <c r="M70" s="260"/>
      <c r="N70" s="260"/>
      <c r="O70" s="303"/>
      <c r="P70" s="260"/>
      <c r="Q70" s="260"/>
      <c r="R70" s="260"/>
      <c r="S70" s="260"/>
      <c r="T70" s="260"/>
      <c r="U70" s="258"/>
      <c r="V70" s="260"/>
      <c r="W70" s="260"/>
      <c r="X70" s="260"/>
      <c r="Y70" s="260"/>
      <c r="Z70" s="306"/>
      <c r="AA70" s="267"/>
    </row>
    <row r="71" spans="1:27" ht="15">
      <c r="A71" s="299"/>
      <c r="B71" s="300"/>
      <c r="C71" s="301"/>
      <c r="D71" s="351"/>
      <c r="E71" s="352"/>
      <c r="F71" s="350"/>
      <c r="G71" s="260"/>
      <c r="H71" s="260"/>
      <c r="J71" s="260"/>
      <c r="K71" s="260"/>
      <c r="L71" s="260"/>
      <c r="M71" s="260"/>
      <c r="N71" s="260"/>
      <c r="O71" s="303"/>
      <c r="P71" s="260"/>
      <c r="Q71" s="260"/>
      <c r="R71" s="260"/>
      <c r="S71" s="260"/>
      <c r="T71" s="260"/>
      <c r="U71" s="258"/>
      <c r="V71" s="260"/>
      <c r="W71" s="260"/>
      <c r="X71" s="260"/>
      <c r="Y71" s="260"/>
      <c r="Z71" s="306"/>
      <c r="AA71" s="307"/>
    </row>
    <row r="72" spans="1:27" ht="15">
      <c r="A72" s="299"/>
      <c r="B72" s="300"/>
      <c r="C72" s="301"/>
      <c r="D72" s="351"/>
      <c r="E72" s="352"/>
      <c r="F72" s="350"/>
      <c r="G72" s="260"/>
      <c r="H72" s="263"/>
      <c r="J72" s="260"/>
      <c r="K72" s="260"/>
      <c r="L72" s="260"/>
      <c r="M72" s="260"/>
      <c r="N72" s="260"/>
      <c r="O72" s="303"/>
      <c r="P72" s="260"/>
      <c r="Q72" s="260"/>
      <c r="R72" s="260"/>
      <c r="S72" s="260"/>
      <c r="T72" s="260"/>
      <c r="U72" s="258"/>
      <c r="V72" s="260"/>
      <c r="W72" s="260"/>
      <c r="X72" s="260"/>
      <c r="Y72" s="260"/>
      <c r="Z72" s="260"/>
      <c r="AA72" s="260"/>
    </row>
    <row r="73" spans="1:27" ht="15">
      <c r="A73" s="299"/>
      <c r="B73" s="300"/>
      <c r="C73" s="258"/>
      <c r="D73" s="351"/>
      <c r="E73" s="352"/>
      <c r="F73" s="350"/>
      <c r="G73" s="260"/>
      <c r="H73" s="260"/>
      <c r="J73" s="260"/>
      <c r="K73" s="260"/>
      <c r="L73" s="260"/>
      <c r="M73" s="260"/>
      <c r="N73" s="260"/>
      <c r="O73" s="303"/>
      <c r="P73" s="260"/>
      <c r="Q73" s="260"/>
      <c r="R73" s="260"/>
      <c r="S73" s="260"/>
      <c r="T73" s="260"/>
      <c r="U73" s="258"/>
      <c r="V73" s="260"/>
      <c r="W73" s="260"/>
      <c r="X73" s="260"/>
      <c r="Y73" s="260"/>
      <c r="Z73" s="260"/>
      <c r="AA73" s="260"/>
    </row>
    <row r="74" spans="1:27" ht="15">
      <c r="A74" s="299"/>
      <c r="B74" s="300"/>
      <c r="C74" s="258"/>
      <c r="D74" s="351"/>
      <c r="E74" s="352"/>
      <c r="F74" s="350"/>
      <c r="G74" s="260"/>
      <c r="H74" s="260"/>
      <c r="J74" s="260"/>
      <c r="K74" s="260"/>
      <c r="L74" s="260"/>
      <c r="M74" s="260"/>
      <c r="N74" s="260"/>
      <c r="O74" s="303"/>
      <c r="P74" s="260"/>
      <c r="Q74" s="260"/>
      <c r="R74" s="260"/>
      <c r="S74" s="260"/>
      <c r="T74" s="260"/>
      <c r="U74" s="258"/>
      <c r="V74" s="260"/>
      <c r="W74" s="260"/>
      <c r="X74" s="260"/>
      <c r="Y74" s="260"/>
      <c r="Z74" s="260"/>
      <c r="AA74" s="260"/>
    </row>
    <row r="75" spans="1:27" ht="15">
      <c r="A75" s="299"/>
      <c r="B75" s="300"/>
      <c r="C75" s="258"/>
      <c r="D75" s="351"/>
      <c r="E75" s="352"/>
      <c r="F75" s="350"/>
      <c r="G75" s="260"/>
      <c r="H75" s="260"/>
      <c r="J75" s="260"/>
      <c r="K75" s="260"/>
      <c r="L75" s="260"/>
      <c r="M75" s="260"/>
      <c r="N75" s="260"/>
      <c r="O75" s="303"/>
      <c r="P75" s="260"/>
      <c r="Q75" s="260"/>
      <c r="R75" s="260"/>
      <c r="S75" s="260"/>
      <c r="T75" s="260"/>
      <c r="U75" s="258"/>
      <c r="V75" s="260"/>
      <c r="W75" s="260"/>
      <c r="X75" s="260"/>
      <c r="Y75" s="260"/>
      <c r="Z75" s="260"/>
      <c r="AA75" s="260"/>
    </row>
    <row r="76" spans="1:27" ht="15">
      <c r="A76" s="299"/>
      <c r="B76" s="300"/>
      <c r="C76" s="258"/>
      <c r="D76" s="351"/>
      <c r="E76" s="352"/>
      <c r="F76" s="350"/>
      <c r="G76" s="260"/>
      <c r="H76" s="260"/>
      <c r="J76" s="260"/>
      <c r="K76" s="260"/>
      <c r="L76" s="260"/>
      <c r="M76" s="260"/>
      <c r="N76" s="260"/>
      <c r="O76" s="303"/>
      <c r="P76" s="260"/>
      <c r="Q76" s="260"/>
      <c r="R76" s="260"/>
      <c r="S76" s="260"/>
      <c r="T76" s="260"/>
      <c r="U76" s="258"/>
      <c r="V76" s="260"/>
      <c r="W76" s="260"/>
      <c r="X76" s="260"/>
      <c r="Y76" s="260"/>
      <c r="Z76" s="260"/>
      <c r="AA76" s="260"/>
    </row>
    <row r="77" spans="1:27" ht="15">
      <c r="A77" s="299"/>
      <c r="B77" s="300"/>
      <c r="C77" s="258"/>
      <c r="D77" s="351"/>
      <c r="E77" s="352"/>
      <c r="F77" s="350"/>
      <c r="G77" s="260"/>
      <c r="H77" s="260"/>
      <c r="J77" s="260"/>
      <c r="K77" s="260"/>
      <c r="L77" s="260"/>
      <c r="M77" s="260"/>
      <c r="N77" s="260"/>
      <c r="O77" s="303"/>
      <c r="P77" s="260"/>
      <c r="Q77" s="260"/>
      <c r="R77" s="260"/>
      <c r="S77" s="260"/>
      <c r="T77" s="260"/>
      <c r="U77" s="258"/>
      <c r="V77" s="260"/>
      <c r="W77" s="260"/>
      <c r="X77" s="260"/>
      <c r="Y77" s="260"/>
      <c r="Z77" s="260"/>
      <c r="AA77" s="260"/>
    </row>
    <row r="78" spans="1:27" ht="15.75">
      <c r="A78" s="299"/>
      <c r="B78" s="300"/>
      <c r="C78" s="258"/>
      <c r="D78" s="353"/>
      <c r="E78" s="354"/>
      <c r="F78" s="355"/>
      <c r="G78" s="260"/>
      <c r="H78" s="260"/>
      <c r="J78" s="260"/>
      <c r="K78" s="260"/>
      <c r="L78" s="260"/>
      <c r="M78" s="260"/>
      <c r="N78" s="260"/>
      <c r="O78" s="303"/>
      <c r="P78" s="260"/>
      <c r="Q78" s="260"/>
      <c r="R78" s="260"/>
      <c r="S78" s="260"/>
      <c r="T78" s="260"/>
      <c r="U78" s="258"/>
      <c r="V78" s="260"/>
      <c r="W78" s="260"/>
      <c r="X78" s="260"/>
      <c r="Y78" s="260"/>
      <c r="Z78" s="260"/>
      <c r="AA78" s="260"/>
    </row>
    <row r="79" spans="1:27" ht="15">
      <c r="A79" s="299"/>
      <c r="B79" s="300"/>
      <c r="C79" s="258"/>
      <c r="D79" s="351"/>
      <c r="E79" s="352"/>
      <c r="F79" s="350"/>
      <c r="G79" s="260"/>
      <c r="H79" s="260"/>
      <c r="J79" s="260"/>
      <c r="K79" s="260"/>
      <c r="L79" s="260"/>
      <c r="M79" s="260"/>
      <c r="N79" s="260"/>
      <c r="O79" s="303"/>
      <c r="P79" s="260"/>
      <c r="Q79" s="260"/>
      <c r="R79" s="260"/>
      <c r="S79" s="260"/>
      <c r="T79" s="260"/>
      <c r="U79" s="258"/>
      <c r="V79" s="260"/>
      <c r="W79" s="260"/>
      <c r="X79" s="260"/>
      <c r="Y79" s="260"/>
      <c r="Z79" s="260"/>
      <c r="AA79" s="260"/>
    </row>
    <row r="80" spans="1:27" ht="15">
      <c r="A80" s="299"/>
      <c r="B80" s="300"/>
      <c r="C80" s="258"/>
      <c r="D80" s="351"/>
      <c r="E80" s="352"/>
      <c r="F80" s="350"/>
      <c r="G80" s="260"/>
      <c r="H80" s="260"/>
      <c r="J80" s="260"/>
      <c r="K80" s="260"/>
      <c r="L80" s="260"/>
      <c r="M80" s="260"/>
      <c r="N80" s="260"/>
      <c r="O80" s="303"/>
      <c r="P80" s="260"/>
      <c r="Q80" s="260"/>
      <c r="R80" s="260"/>
      <c r="S80" s="260"/>
      <c r="T80" s="260"/>
      <c r="U80" s="258"/>
      <c r="V80" s="260"/>
      <c r="W80" s="260"/>
      <c r="X80" s="260"/>
      <c r="Y80" s="260"/>
      <c r="Z80" s="260"/>
      <c r="AA80" s="260"/>
    </row>
    <row r="81" spans="1:27" ht="14.25">
      <c r="A81" s="299"/>
      <c r="B81" s="300"/>
      <c r="C81" s="258"/>
      <c r="D81" s="356"/>
      <c r="E81" s="354"/>
      <c r="F81" s="355"/>
      <c r="G81" s="260"/>
      <c r="H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58"/>
      <c r="V81" s="260"/>
      <c r="W81" s="260"/>
      <c r="X81" s="260"/>
      <c r="Y81" s="260"/>
      <c r="Z81" s="260"/>
      <c r="AA81" s="260"/>
    </row>
    <row r="82" spans="1:27" ht="30.75" customHeight="1">
      <c r="A82" s="299"/>
      <c r="B82" s="300"/>
      <c r="C82" s="258"/>
      <c r="D82" s="357"/>
      <c r="E82" s="358"/>
      <c r="F82" s="355"/>
      <c r="G82" s="260"/>
      <c r="H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58"/>
      <c r="V82" s="260"/>
      <c r="W82" s="260"/>
      <c r="X82" s="260"/>
      <c r="Y82" s="260"/>
      <c r="Z82" s="260"/>
      <c r="AA82" s="260"/>
    </row>
    <row r="83" spans="1:27" ht="15">
      <c r="A83" s="299"/>
      <c r="B83" s="300"/>
      <c r="C83" s="258"/>
      <c r="D83" s="348"/>
      <c r="E83" s="354"/>
      <c r="F83" s="355"/>
      <c r="G83" s="260"/>
      <c r="H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58"/>
      <c r="V83" s="260"/>
      <c r="W83" s="260"/>
      <c r="X83" s="260"/>
      <c r="Y83" s="260"/>
      <c r="Z83" s="260"/>
      <c r="AA83" s="260"/>
    </row>
    <row r="84" spans="1:27" ht="31.5" customHeight="1">
      <c r="A84" s="299"/>
      <c r="B84" s="300"/>
      <c r="C84" s="258"/>
      <c r="D84" s="351"/>
      <c r="E84" s="354"/>
      <c r="F84" s="355"/>
      <c r="G84" s="260"/>
      <c r="H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58"/>
      <c r="V84" s="260"/>
      <c r="W84" s="260"/>
      <c r="X84" s="260"/>
      <c r="Y84" s="260"/>
      <c r="Z84" s="260"/>
      <c r="AA84" s="260"/>
    </row>
    <row r="85" spans="1:27" ht="29.25" customHeight="1">
      <c r="A85" s="299"/>
      <c r="B85" s="300"/>
      <c r="C85" s="258"/>
      <c r="D85" s="359"/>
      <c r="E85" s="358"/>
      <c r="F85" s="355"/>
      <c r="G85" s="260"/>
      <c r="H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58"/>
      <c r="V85" s="260"/>
      <c r="W85" s="260"/>
      <c r="X85" s="260"/>
      <c r="Y85" s="260"/>
      <c r="Z85" s="260"/>
      <c r="AA85" s="260"/>
    </row>
    <row r="86" spans="1:27" ht="14.25">
      <c r="A86" s="299"/>
      <c r="B86" s="300"/>
      <c r="C86" s="258"/>
      <c r="D86" s="360"/>
      <c r="E86" s="358"/>
      <c r="F86" s="355"/>
      <c r="G86" s="260"/>
      <c r="H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58"/>
      <c r="V86" s="260"/>
      <c r="W86" s="260"/>
      <c r="X86" s="260"/>
      <c r="Y86" s="260"/>
      <c r="Z86" s="260"/>
      <c r="AA86" s="260"/>
    </row>
    <row r="87" spans="1:27" ht="14.25">
      <c r="A87" s="299"/>
      <c r="B87" s="300"/>
      <c r="C87" s="258"/>
      <c r="D87" s="360"/>
      <c r="E87" s="358"/>
      <c r="F87" s="355"/>
      <c r="G87" s="260"/>
      <c r="H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58"/>
      <c r="V87" s="260"/>
      <c r="W87" s="260"/>
      <c r="X87" s="260"/>
      <c r="Y87" s="260"/>
      <c r="Z87" s="260"/>
      <c r="AA87" s="260"/>
    </row>
    <row r="88" spans="1:27" ht="14.25">
      <c r="A88" s="299"/>
      <c r="B88" s="300"/>
      <c r="C88" s="258"/>
      <c r="D88" s="361"/>
      <c r="E88" s="362"/>
      <c r="F88" s="363"/>
      <c r="G88" s="260"/>
      <c r="H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58"/>
      <c r="V88" s="260"/>
      <c r="W88" s="260"/>
      <c r="X88" s="260"/>
      <c r="Y88" s="260"/>
      <c r="Z88" s="260"/>
      <c r="AA88" s="260"/>
    </row>
    <row r="89" spans="1:27" ht="12.75">
      <c r="A89" s="258"/>
      <c r="B89" s="258"/>
      <c r="C89" s="258"/>
      <c r="D89" s="258"/>
      <c r="E89" s="258"/>
      <c r="F89" s="258"/>
      <c r="G89" s="260"/>
      <c r="H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58"/>
      <c r="V89" s="260"/>
      <c r="W89" s="260"/>
      <c r="X89" s="260"/>
      <c r="Y89" s="260"/>
      <c r="Z89" s="260"/>
      <c r="AA89" s="260"/>
    </row>
    <row r="90" spans="1:27" ht="12.75">
      <c r="A90" s="258"/>
      <c r="B90" s="258"/>
      <c r="C90" s="258"/>
      <c r="D90" s="258"/>
      <c r="E90" s="258"/>
      <c r="F90" s="258"/>
      <c r="G90" s="260"/>
      <c r="H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58"/>
      <c r="V90" s="260"/>
      <c r="W90" s="260"/>
      <c r="X90" s="260"/>
      <c r="Y90" s="260"/>
      <c r="Z90" s="260"/>
      <c r="AA90" s="260"/>
    </row>
    <row r="91" spans="1:27" ht="12.75">
      <c r="A91" s="258"/>
      <c r="B91" s="258"/>
      <c r="C91" s="258"/>
      <c r="D91" s="258"/>
      <c r="E91" s="258"/>
      <c r="F91" s="258"/>
      <c r="G91" s="260"/>
      <c r="H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58"/>
      <c r="V91" s="260"/>
      <c r="W91" s="260"/>
      <c r="X91" s="260"/>
      <c r="Y91" s="260"/>
      <c r="Z91" s="260"/>
      <c r="AA91" s="260"/>
    </row>
    <row r="92" spans="1:27" ht="12.75">
      <c r="A92" s="258"/>
      <c r="B92" s="258"/>
      <c r="C92" s="258"/>
      <c r="D92" s="258"/>
      <c r="E92" s="258"/>
      <c r="F92" s="258"/>
      <c r="G92" s="260"/>
      <c r="H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58"/>
      <c r="V92" s="260"/>
      <c r="W92" s="260"/>
      <c r="X92" s="260"/>
      <c r="Y92" s="260"/>
      <c r="Z92" s="260"/>
      <c r="AA92" s="260"/>
    </row>
    <row r="93" spans="1:27" ht="12.75">
      <c r="A93" s="258"/>
      <c r="B93" s="258"/>
      <c r="C93" s="258"/>
      <c r="D93" s="258"/>
      <c r="E93" s="258"/>
      <c r="F93" s="258"/>
      <c r="G93" s="260"/>
      <c r="H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58"/>
      <c r="V93" s="260"/>
      <c r="W93" s="260"/>
      <c r="X93" s="260"/>
      <c r="Y93" s="260"/>
      <c r="Z93" s="260"/>
      <c r="AA93" s="260"/>
    </row>
    <row r="94" spans="1:27" ht="12.75">
      <c r="A94" s="258"/>
      <c r="B94" s="258"/>
      <c r="C94" s="258"/>
      <c r="D94" s="258"/>
      <c r="E94" s="258"/>
      <c r="F94" s="258"/>
      <c r="G94" s="260"/>
      <c r="H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58"/>
      <c r="V94" s="260"/>
      <c r="W94" s="260"/>
      <c r="X94" s="260"/>
      <c r="Y94" s="260"/>
      <c r="Z94" s="260"/>
      <c r="AA94" s="260"/>
    </row>
    <row r="95" spans="1:27" ht="12.75">
      <c r="A95" s="258"/>
      <c r="B95" s="258"/>
      <c r="C95" s="258"/>
      <c r="D95" s="258"/>
      <c r="E95" s="258"/>
      <c r="F95" s="258"/>
      <c r="G95" s="260"/>
      <c r="H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58"/>
      <c r="V95" s="260"/>
      <c r="W95" s="260"/>
      <c r="X95" s="260"/>
      <c r="Y95" s="260"/>
      <c r="Z95" s="260"/>
      <c r="AA95" s="260"/>
    </row>
    <row r="96" spans="1:27" ht="12.75">
      <c r="A96" s="258"/>
      <c r="B96" s="258"/>
      <c r="C96" s="258"/>
      <c r="D96" s="258"/>
      <c r="E96" s="258"/>
      <c r="F96" s="258"/>
      <c r="G96" s="260"/>
      <c r="H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58"/>
      <c r="V96" s="260"/>
      <c r="W96" s="260"/>
      <c r="X96" s="260"/>
      <c r="Y96" s="260"/>
      <c r="Z96" s="260"/>
      <c r="AA96" s="260"/>
    </row>
    <row r="97" spans="1:21" ht="12.75">
      <c r="A97" s="258"/>
      <c r="B97" s="258"/>
      <c r="C97" s="258"/>
      <c r="D97" s="258"/>
      <c r="E97" s="258"/>
      <c r="F97" s="258"/>
      <c r="U97" s="258"/>
    </row>
    <row r="98" spans="1:21" ht="12.75">
      <c r="A98" s="258"/>
      <c r="B98" s="258"/>
      <c r="C98" s="258"/>
      <c r="D98" s="258"/>
      <c r="E98" s="258"/>
      <c r="F98" s="258"/>
      <c r="U98" s="258"/>
    </row>
    <row r="99" spans="1:6" ht="12.75">
      <c r="A99" s="267"/>
      <c r="B99" s="267"/>
      <c r="C99" s="267"/>
      <c r="D99" s="267"/>
      <c r="E99" s="267"/>
      <c r="F99" s="267"/>
    </row>
    <row r="100" spans="1:6" ht="12.75">
      <c r="A100" s="267"/>
      <c r="B100" s="267"/>
      <c r="C100" s="267"/>
      <c r="D100" s="267"/>
      <c r="E100" s="267"/>
      <c r="F100" s="267"/>
    </row>
    <row r="101" spans="1:6" ht="12.75">
      <c r="A101" s="267"/>
      <c r="B101" s="267"/>
      <c r="C101" s="267"/>
      <c r="D101" s="267"/>
      <c r="E101" s="267"/>
      <c r="F101" s="267"/>
    </row>
    <row r="102" spans="1:6" ht="12.75">
      <c r="A102" s="267"/>
      <c r="B102" s="267"/>
      <c r="C102" s="267"/>
      <c r="D102" s="267"/>
      <c r="E102" s="267"/>
      <c r="F102" s="267"/>
    </row>
    <row r="103" spans="1:6" ht="12.75">
      <c r="A103" s="267"/>
      <c r="B103" s="267"/>
      <c r="C103" s="267"/>
      <c r="D103" s="267"/>
      <c r="E103" s="267"/>
      <c r="F103" s="267"/>
    </row>
    <row r="104" spans="1:6" ht="12.75">
      <c r="A104" s="267"/>
      <c r="B104" s="267"/>
      <c r="C104" s="267"/>
      <c r="D104" s="267"/>
      <c r="E104" s="267"/>
      <c r="F104" s="267"/>
    </row>
    <row r="105" spans="1:6" ht="12.75">
      <c r="A105" s="267"/>
      <c r="B105" s="267"/>
      <c r="C105" s="267"/>
      <c r="D105" s="267"/>
      <c r="E105" s="267"/>
      <c r="F105" s="267"/>
    </row>
    <row r="106" spans="1:6" ht="12.75">
      <c r="A106" s="267"/>
      <c r="B106" s="267"/>
      <c r="C106" s="267"/>
      <c r="D106" s="267"/>
      <c r="E106" s="267"/>
      <c r="F106" s="267"/>
    </row>
    <row r="107" spans="1:6" ht="12.75">
      <c r="A107" s="267"/>
      <c r="B107" s="267"/>
      <c r="C107" s="267"/>
      <c r="D107" s="267"/>
      <c r="E107" s="267"/>
      <c r="F107" s="267"/>
    </row>
    <row r="108" spans="1:6" ht="12.75">
      <c r="A108" s="267"/>
      <c r="B108" s="267"/>
      <c r="C108" s="267"/>
      <c r="D108" s="267"/>
      <c r="E108" s="267"/>
      <c r="F108" s="267"/>
    </row>
    <row r="109" spans="1:6" ht="12.75">
      <c r="A109" s="267"/>
      <c r="B109" s="267"/>
      <c r="C109" s="267"/>
      <c r="D109" s="267"/>
      <c r="E109" s="267"/>
      <c r="F109" s="267"/>
    </row>
    <row r="110" spans="1:6" ht="12.75">
      <c r="A110" s="267"/>
      <c r="B110" s="267"/>
      <c r="C110" s="267"/>
      <c r="D110" s="267"/>
      <c r="E110" s="267"/>
      <c r="F110" s="267"/>
    </row>
    <row r="111" spans="1:6" ht="12.75">
      <c r="A111" s="267"/>
      <c r="B111" s="267"/>
      <c r="C111" s="267"/>
      <c r="D111" s="267"/>
      <c r="E111" s="267"/>
      <c r="F111" s="267"/>
    </row>
    <row r="112" spans="1:6" ht="12.75">
      <c r="A112" s="267"/>
      <c r="B112" s="267"/>
      <c r="C112" s="267"/>
      <c r="D112" s="267"/>
      <c r="E112" s="267"/>
      <c r="F112" s="267"/>
    </row>
    <row r="113" spans="1:6" ht="12.75">
      <c r="A113" s="267"/>
      <c r="B113" s="267"/>
      <c r="C113" s="267"/>
      <c r="D113" s="267"/>
      <c r="E113" s="267"/>
      <c r="F113" s="267"/>
    </row>
    <row r="114" spans="1:6" ht="12.75">
      <c r="A114" s="267"/>
      <c r="B114" s="267"/>
      <c r="C114" s="267"/>
      <c r="D114" s="267"/>
      <c r="E114" s="267"/>
      <c r="F114" s="267"/>
    </row>
    <row r="115" spans="1:6" ht="12.75">
      <c r="A115" s="267"/>
      <c r="B115" s="267"/>
      <c r="C115" s="267"/>
      <c r="D115" s="267"/>
      <c r="E115" s="267"/>
      <c r="F115" s="267"/>
    </row>
  </sheetData>
  <sheetProtection/>
  <mergeCells count="7">
    <mergeCell ref="P3:S3"/>
    <mergeCell ref="A6:C6"/>
    <mergeCell ref="B17:D17"/>
    <mergeCell ref="B18:C18"/>
    <mergeCell ref="A8:C8"/>
    <mergeCell ref="D1:F1"/>
    <mergeCell ref="A3:F3"/>
  </mergeCells>
  <printOptions horizontalCentered="1"/>
  <pageMargins left="0" right="0" top="0" bottom="0" header="0.5118110236220472" footer="0.5118110236220472"/>
  <pageSetup horizontalDpi="600" verticalDpi="600" orientation="landscape" paperSize="9" scale="71" r:id="rId1"/>
  <rowBreaks count="1" manualBreakCount="1">
    <brk id="6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34"/>
  <sheetViews>
    <sheetView zoomScale="94" zoomScaleNormal="94" zoomScaleSheetLayoutView="94" zoomScalePageLayoutView="0" workbookViewId="0" topLeftCell="J799">
      <selection activeCell="N4" sqref="N4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1.75390625" style="2" customWidth="1"/>
    <col min="11" max="11" width="11.625" style="2" customWidth="1"/>
    <col min="12" max="12" width="11.75390625" style="1" customWidth="1"/>
    <col min="13" max="13" width="12.25390625" style="1" customWidth="1"/>
    <col min="14" max="14" width="11.75390625" style="1" customWidth="1"/>
    <col min="15" max="15" width="12.375" style="1" customWidth="1"/>
    <col min="16" max="16" width="12.125" style="1" customWidth="1"/>
    <col min="17" max="17" width="13.125" style="1" customWidth="1"/>
    <col min="18" max="16384" width="9.125" style="1" customWidth="1"/>
  </cols>
  <sheetData>
    <row r="1" spans="9:11" ht="12.75" hidden="1">
      <c r="I1" s="606"/>
      <c r="J1" s="606"/>
      <c r="K1" s="606"/>
    </row>
    <row r="2" ht="12.75" hidden="1"/>
    <row r="3" spans="1:17" s="6" customFormat="1" ht="36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579" t="s">
        <v>5</v>
      </c>
      <c r="I3" s="579"/>
      <c r="J3" s="39" t="s">
        <v>388</v>
      </c>
      <c r="K3" s="39" t="s">
        <v>497</v>
      </c>
      <c r="L3" s="39" t="s">
        <v>508</v>
      </c>
      <c r="M3" s="39" t="s">
        <v>514</v>
      </c>
      <c r="N3" s="39" t="s">
        <v>550</v>
      </c>
      <c r="O3" s="458"/>
      <c r="P3" s="458"/>
      <c r="Q3" s="458"/>
    </row>
    <row r="4" spans="1:17" ht="17.25" customHeight="1">
      <c r="A4" s="571" t="s">
        <v>6</v>
      </c>
      <c r="B4" s="571"/>
      <c r="C4" s="571"/>
      <c r="D4" s="571"/>
      <c r="E4" s="571" t="s">
        <v>7</v>
      </c>
      <c r="F4" s="571"/>
      <c r="G4" s="571"/>
      <c r="H4" s="571"/>
      <c r="I4" s="571"/>
      <c r="J4" s="40" t="s">
        <v>8</v>
      </c>
      <c r="K4" s="40" t="s">
        <v>8</v>
      </c>
      <c r="L4" s="40" t="s">
        <v>8</v>
      </c>
      <c r="M4" s="40" t="s">
        <v>8</v>
      </c>
      <c r="N4" s="40" t="s">
        <v>8</v>
      </c>
      <c r="O4" s="474"/>
      <c r="P4" s="474"/>
      <c r="Q4" s="474"/>
    </row>
    <row r="5" spans="1:17" ht="18.75" customHeight="1">
      <c r="A5" s="12">
        <v>1</v>
      </c>
      <c r="B5" s="12"/>
      <c r="C5" s="12"/>
      <c r="D5" s="12"/>
      <c r="E5" s="12" t="s">
        <v>129</v>
      </c>
      <c r="F5" s="12"/>
      <c r="G5" s="12"/>
      <c r="H5" s="12"/>
      <c r="I5" s="12"/>
      <c r="J5" s="219"/>
      <c r="K5" s="219"/>
      <c r="L5" s="219"/>
      <c r="M5" s="219"/>
      <c r="N5" s="219"/>
      <c r="O5" s="475"/>
      <c r="P5" s="475"/>
      <c r="Q5" s="475"/>
    </row>
    <row r="6" spans="1:17" ht="15" customHeight="1">
      <c r="A6" s="12" t="s">
        <v>434</v>
      </c>
      <c r="B6" s="12"/>
      <c r="C6" s="12"/>
      <c r="D6" s="12"/>
      <c r="E6" s="12"/>
      <c r="F6" s="12"/>
      <c r="G6" s="12"/>
      <c r="H6" s="12"/>
      <c r="I6" s="12"/>
      <c r="J6" s="219"/>
      <c r="K6" s="219"/>
      <c r="L6" s="219"/>
      <c r="M6" s="219"/>
      <c r="N6" s="219"/>
      <c r="O6" s="475"/>
      <c r="P6" s="475"/>
      <c r="Q6" s="475"/>
    </row>
    <row r="7" spans="1:17" ht="13.5" customHeight="1">
      <c r="A7" s="11"/>
      <c r="B7" s="11">
        <v>1</v>
      </c>
      <c r="C7" s="11"/>
      <c r="D7" s="11"/>
      <c r="E7" s="11"/>
      <c r="F7" s="11" t="s">
        <v>130</v>
      </c>
      <c r="G7" s="11"/>
      <c r="H7" s="11"/>
      <c r="I7" s="11"/>
      <c r="J7" s="219"/>
      <c r="K7" s="219"/>
      <c r="L7" s="219"/>
      <c r="M7" s="219"/>
      <c r="N7" s="219"/>
      <c r="O7" s="475"/>
      <c r="P7" s="475"/>
      <c r="Q7" s="475"/>
    </row>
    <row r="8" spans="1:17" ht="13.5" customHeight="1">
      <c r="A8" s="11"/>
      <c r="B8" s="11"/>
      <c r="C8" s="197">
        <v>1</v>
      </c>
      <c r="D8" s="197"/>
      <c r="E8" s="197"/>
      <c r="F8" s="197"/>
      <c r="G8" s="197" t="s">
        <v>29</v>
      </c>
      <c r="H8" s="197"/>
      <c r="I8" s="197"/>
      <c r="J8" s="219"/>
      <c r="K8" s="219"/>
      <c r="L8" s="219"/>
      <c r="M8" s="219"/>
      <c r="N8" s="219"/>
      <c r="O8" s="475"/>
      <c r="P8" s="475"/>
      <c r="Q8" s="475"/>
    </row>
    <row r="9" spans="1:17" ht="13.5" customHeight="1">
      <c r="A9" s="11"/>
      <c r="B9" s="16"/>
      <c r="C9" s="16"/>
      <c r="D9" s="16">
        <v>1</v>
      </c>
      <c r="E9" s="16"/>
      <c r="F9" s="16"/>
      <c r="G9" s="16"/>
      <c r="H9" s="16" t="s">
        <v>30</v>
      </c>
      <c r="I9" s="16"/>
      <c r="J9" s="219">
        <v>805</v>
      </c>
      <c r="K9" s="219">
        <v>805</v>
      </c>
      <c r="L9" s="219">
        <v>805</v>
      </c>
      <c r="M9" s="219">
        <v>805</v>
      </c>
      <c r="N9" s="219">
        <v>805</v>
      </c>
      <c r="O9" s="475"/>
      <c r="P9" s="475"/>
      <c r="Q9" s="475"/>
    </row>
    <row r="10" spans="1:17" ht="15" customHeight="1">
      <c r="A10" s="11"/>
      <c r="B10" s="16"/>
      <c r="C10" s="16"/>
      <c r="D10" s="16">
        <v>2</v>
      </c>
      <c r="E10" s="16"/>
      <c r="F10" s="16"/>
      <c r="G10" s="16"/>
      <c r="H10" s="16" t="s">
        <v>32</v>
      </c>
      <c r="I10" s="16"/>
      <c r="J10" s="219">
        <v>212</v>
      </c>
      <c r="K10" s="219">
        <v>212</v>
      </c>
      <c r="L10" s="219">
        <v>212</v>
      </c>
      <c r="M10" s="219">
        <v>212</v>
      </c>
      <c r="N10" s="219">
        <v>212</v>
      </c>
      <c r="O10" s="475"/>
      <c r="P10" s="475"/>
      <c r="Q10" s="475"/>
    </row>
    <row r="11" spans="1:17" ht="12.75" customHeight="1">
      <c r="A11" s="11"/>
      <c r="B11" s="16"/>
      <c r="C11" s="16"/>
      <c r="D11" s="16">
        <v>3</v>
      </c>
      <c r="E11" s="16"/>
      <c r="F11" s="16"/>
      <c r="G11" s="16"/>
      <c r="H11" s="16" t="s">
        <v>151</v>
      </c>
      <c r="I11" s="16"/>
      <c r="J11" s="219">
        <v>2636</v>
      </c>
      <c r="K11" s="219">
        <v>2636</v>
      </c>
      <c r="L11" s="219">
        <v>2636</v>
      </c>
      <c r="M11" s="219">
        <v>2636</v>
      </c>
      <c r="N11" s="219">
        <v>2636</v>
      </c>
      <c r="O11" s="475"/>
      <c r="P11" s="475"/>
      <c r="Q11" s="475"/>
    </row>
    <row r="12" spans="1:17" ht="12.75" customHeight="1">
      <c r="A12" s="11"/>
      <c r="B12" s="16"/>
      <c r="C12" s="42">
        <v>2</v>
      </c>
      <c r="D12" s="42"/>
      <c r="E12" s="42"/>
      <c r="F12" s="42"/>
      <c r="G12" s="42" t="s">
        <v>257</v>
      </c>
      <c r="H12" s="42"/>
      <c r="I12" s="42"/>
      <c r="J12" s="219"/>
      <c r="K12" s="219"/>
      <c r="L12" s="219"/>
      <c r="M12" s="219"/>
      <c r="N12" s="219"/>
      <c r="O12" s="476"/>
      <c r="P12" s="476"/>
      <c r="Q12" s="476"/>
    </row>
    <row r="13" spans="1:17" ht="12.75" customHeight="1">
      <c r="A13" s="11"/>
      <c r="B13" s="16"/>
      <c r="C13" s="42"/>
      <c r="D13" s="43">
        <v>3</v>
      </c>
      <c r="E13" s="43"/>
      <c r="F13" s="43"/>
      <c r="G13" s="43"/>
      <c r="H13" s="43" t="s">
        <v>308</v>
      </c>
      <c r="I13" s="43"/>
      <c r="J13" s="219">
        <v>0</v>
      </c>
      <c r="K13" s="219">
        <v>3910</v>
      </c>
      <c r="L13" s="219">
        <v>3910</v>
      </c>
      <c r="M13" s="219">
        <v>3910</v>
      </c>
      <c r="N13" s="219">
        <v>3910</v>
      </c>
      <c r="O13" s="475"/>
      <c r="P13" s="475"/>
      <c r="Q13" s="475"/>
    </row>
    <row r="14" spans="1:17" ht="15" customHeight="1">
      <c r="A14" s="11"/>
      <c r="B14" s="16"/>
      <c r="C14" s="16"/>
      <c r="D14" s="16"/>
      <c r="E14" s="16"/>
      <c r="F14" s="11" t="s">
        <v>19</v>
      </c>
      <c r="G14" s="16"/>
      <c r="H14" s="16"/>
      <c r="I14" s="16"/>
      <c r="J14" s="241">
        <f>J9+J10+J11</f>
        <v>3653</v>
      </c>
      <c r="K14" s="241">
        <f>K9+K10+K11+K13</f>
        <v>7563</v>
      </c>
      <c r="L14" s="241">
        <f>L9+L10+L11+L13</f>
        <v>7563</v>
      </c>
      <c r="M14" s="241">
        <f>M9+M10+M11+M13</f>
        <v>7563</v>
      </c>
      <c r="N14" s="241">
        <f>N9+N10+N11+N13</f>
        <v>7563</v>
      </c>
      <c r="O14" s="476"/>
      <c r="P14" s="476"/>
      <c r="Q14" s="476"/>
    </row>
    <row r="15" spans="1:17" ht="15" customHeight="1">
      <c r="A15" s="11"/>
      <c r="B15" s="16"/>
      <c r="C15" s="11"/>
      <c r="D15" s="11"/>
      <c r="E15" s="11"/>
      <c r="F15" s="11"/>
      <c r="G15" s="122" t="s">
        <v>58</v>
      </c>
      <c r="H15" s="16"/>
      <c r="I15" s="16"/>
      <c r="J15" s="223">
        <v>0.5</v>
      </c>
      <c r="K15" s="223">
        <v>0.5</v>
      </c>
      <c r="L15" s="223">
        <v>0.5</v>
      </c>
      <c r="M15" s="223">
        <v>0.5</v>
      </c>
      <c r="N15" s="223">
        <v>0.5</v>
      </c>
      <c r="O15" s="477"/>
      <c r="P15" s="477"/>
      <c r="Q15" s="477"/>
    </row>
    <row r="16" spans="1:17" ht="12.75" customHeight="1">
      <c r="A16" s="11"/>
      <c r="B16" s="16"/>
      <c r="C16" s="16"/>
      <c r="D16" s="18"/>
      <c r="E16" s="18"/>
      <c r="F16" s="18"/>
      <c r="G16" s="122" t="s">
        <v>59</v>
      </c>
      <c r="H16" s="16"/>
      <c r="I16" s="16"/>
      <c r="J16" s="223">
        <v>0.5</v>
      </c>
      <c r="K16" s="223">
        <v>0.5</v>
      </c>
      <c r="L16" s="223">
        <v>0.5</v>
      </c>
      <c r="M16" s="223">
        <v>0.5</v>
      </c>
      <c r="N16" s="223">
        <v>0.5</v>
      </c>
      <c r="O16" s="477"/>
      <c r="P16" s="477"/>
      <c r="Q16" s="477"/>
    </row>
    <row r="17" spans="1:17" ht="12.75">
      <c r="A17" s="11"/>
      <c r="B17" s="16"/>
      <c r="C17" s="16"/>
      <c r="D17" s="16"/>
      <c r="E17" s="16"/>
      <c r="F17" s="16"/>
      <c r="G17" s="16"/>
      <c r="H17" s="16"/>
      <c r="I17" s="28"/>
      <c r="J17" s="220"/>
      <c r="K17" s="220"/>
      <c r="L17" s="220"/>
      <c r="M17" s="220"/>
      <c r="N17" s="220"/>
      <c r="O17" s="478"/>
      <c r="P17" s="478"/>
      <c r="Q17" s="478"/>
    </row>
    <row r="18" spans="1:17" ht="12.75" customHeight="1" hidden="1">
      <c r="A18" s="11"/>
      <c r="B18" s="197"/>
      <c r="C18" s="16"/>
      <c r="D18" s="16"/>
      <c r="E18" s="16"/>
      <c r="F18" s="559"/>
      <c r="G18" s="559"/>
      <c r="H18" s="559"/>
      <c r="I18" s="559"/>
      <c r="J18" s="220"/>
      <c r="K18" s="220"/>
      <c r="L18" s="220"/>
      <c r="M18" s="220"/>
      <c r="N18" s="220"/>
      <c r="O18" s="478"/>
      <c r="P18" s="478"/>
      <c r="Q18" s="478"/>
    </row>
    <row r="19" spans="1:17" ht="12.75" hidden="1">
      <c r="A19" s="11"/>
      <c r="B19" s="16"/>
      <c r="C19" s="197"/>
      <c r="D19" s="197"/>
      <c r="E19" s="197"/>
      <c r="F19" s="197"/>
      <c r="G19" s="197"/>
      <c r="H19" s="197"/>
      <c r="I19" s="197"/>
      <c r="J19" s="220"/>
      <c r="K19" s="220"/>
      <c r="L19" s="220"/>
      <c r="M19" s="220"/>
      <c r="N19" s="220"/>
      <c r="O19" s="478"/>
      <c r="P19" s="478"/>
      <c r="Q19" s="478"/>
    </row>
    <row r="20" spans="1:17" ht="12.75" hidden="1">
      <c r="A20" s="11"/>
      <c r="B20" s="16"/>
      <c r="C20" s="16"/>
      <c r="D20" s="16"/>
      <c r="E20" s="16"/>
      <c r="F20" s="16"/>
      <c r="G20" s="16"/>
      <c r="H20" s="16"/>
      <c r="I20" s="16"/>
      <c r="J20" s="220"/>
      <c r="K20" s="220"/>
      <c r="L20" s="220"/>
      <c r="M20" s="220"/>
      <c r="N20" s="220"/>
      <c r="O20" s="478"/>
      <c r="P20" s="478"/>
      <c r="Q20" s="478"/>
    </row>
    <row r="21" spans="1:17" ht="12.75" hidden="1">
      <c r="A21" s="7"/>
      <c r="B21" s="16"/>
      <c r="C21" s="16"/>
      <c r="D21" s="16"/>
      <c r="E21" s="16"/>
      <c r="F21" s="11"/>
      <c r="G21" s="16"/>
      <c r="H21" s="16"/>
      <c r="I21" s="16"/>
      <c r="J21" s="230"/>
      <c r="K21" s="230"/>
      <c r="L21" s="230"/>
      <c r="M21" s="230"/>
      <c r="N21" s="230"/>
      <c r="O21" s="479"/>
      <c r="P21" s="479"/>
      <c r="Q21" s="479"/>
    </row>
    <row r="22" spans="1:17" ht="12.75" hidden="1">
      <c r="A22" s="7"/>
      <c r="B22" s="16"/>
      <c r="C22" s="16"/>
      <c r="D22" s="16"/>
      <c r="E22" s="16"/>
      <c r="F22" s="16"/>
      <c r="G22" s="16"/>
      <c r="H22" s="16"/>
      <c r="I22" s="16"/>
      <c r="J22" s="220"/>
      <c r="K22" s="220"/>
      <c r="L22" s="220"/>
      <c r="M22" s="220"/>
      <c r="N22" s="220"/>
      <c r="O22" s="478"/>
      <c r="P22" s="478"/>
      <c r="Q22" s="478"/>
    </row>
    <row r="23" spans="1:17" ht="12.75" hidden="1">
      <c r="A23" s="7"/>
      <c r="B23" s="16"/>
      <c r="C23" s="16"/>
      <c r="D23" s="16"/>
      <c r="E23" s="16"/>
      <c r="F23" s="16"/>
      <c r="G23" s="16"/>
      <c r="H23" s="16"/>
      <c r="I23" s="16"/>
      <c r="J23" s="220"/>
      <c r="K23" s="220"/>
      <c r="L23" s="220"/>
      <c r="M23" s="220"/>
      <c r="N23" s="220"/>
      <c r="O23" s="478"/>
      <c r="P23" s="478"/>
      <c r="Q23" s="478"/>
    </row>
    <row r="24" spans="1:17" ht="12.75" hidden="1">
      <c r="A24" s="7"/>
      <c r="B24" s="16"/>
      <c r="C24" s="16"/>
      <c r="D24" s="16"/>
      <c r="E24" s="16"/>
      <c r="F24" s="16"/>
      <c r="G24" s="16"/>
      <c r="H24" s="16"/>
      <c r="I24" s="16"/>
      <c r="J24" s="220"/>
      <c r="K24" s="220"/>
      <c r="L24" s="220"/>
      <c r="M24" s="220"/>
      <c r="N24" s="220"/>
      <c r="O24" s="478"/>
      <c r="P24" s="478"/>
      <c r="Q24" s="478"/>
    </row>
    <row r="25" spans="1:17" ht="12.75" hidden="1">
      <c r="A25" s="7"/>
      <c r="B25" s="16"/>
      <c r="C25" s="16"/>
      <c r="D25" s="16"/>
      <c r="E25" s="16"/>
      <c r="F25" s="16"/>
      <c r="G25" s="16"/>
      <c r="H25" s="16"/>
      <c r="I25" s="16"/>
      <c r="J25" s="220"/>
      <c r="K25" s="220"/>
      <c r="L25" s="220"/>
      <c r="M25" s="220"/>
      <c r="N25" s="220"/>
      <c r="O25" s="478"/>
      <c r="P25" s="478"/>
      <c r="Q25" s="478"/>
    </row>
    <row r="26" spans="1:17" ht="12.75" hidden="1">
      <c r="A26" s="7"/>
      <c r="B26" s="16"/>
      <c r="C26" s="16"/>
      <c r="D26" s="16"/>
      <c r="E26" s="16"/>
      <c r="F26" s="16"/>
      <c r="G26" s="16"/>
      <c r="H26" s="16"/>
      <c r="I26" s="16"/>
      <c r="J26" s="220"/>
      <c r="K26" s="220"/>
      <c r="L26" s="220"/>
      <c r="M26" s="220"/>
      <c r="N26" s="220"/>
      <c r="O26" s="478"/>
      <c r="P26" s="478"/>
      <c r="Q26" s="478"/>
    </row>
    <row r="27" spans="1:17" ht="12.75" hidden="1">
      <c r="A27" s="7"/>
      <c r="B27" s="16"/>
      <c r="C27" s="197"/>
      <c r="D27" s="197"/>
      <c r="E27" s="197"/>
      <c r="F27" s="197"/>
      <c r="G27" s="197"/>
      <c r="H27" s="197"/>
      <c r="I27" s="197"/>
      <c r="J27" s="220"/>
      <c r="K27" s="220"/>
      <c r="L27" s="220"/>
      <c r="M27" s="220"/>
      <c r="N27" s="220"/>
      <c r="O27" s="478"/>
      <c r="P27" s="478"/>
      <c r="Q27" s="478"/>
    </row>
    <row r="28" spans="1:17" ht="12.75" hidden="1">
      <c r="A28" s="7"/>
      <c r="B28" s="16"/>
      <c r="C28" s="16"/>
      <c r="D28" s="16"/>
      <c r="E28" s="16"/>
      <c r="F28" s="16"/>
      <c r="G28" s="16"/>
      <c r="H28" s="16"/>
      <c r="I28" s="16"/>
      <c r="J28" s="220"/>
      <c r="K28" s="220"/>
      <c r="L28" s="220"/>
      <c r="M28" s="220"/>
      <c r="N28" s="220"/>
      <c r="O28" s="478"/>
      <c r="P28" s="478"/>
      <c r="Q28" s="478"/>
    </row>
    <row r="29" spans="1:17" ht="12.75" hidden="1">
      <c r="A29" s="7"/>
      <c r="B29" s="16"/>
      <c r="C29" s="16"/>
      <c r="D29" s="16"/>
      <c r="E29" s="16"/>
      <c r="F29" s="16"/>
      <c r="G29" s="16"/>
      <c r="H29" s="16"/>
      <c r="I29" s="16"/>
      <c r="J29" s="220"/>
      <c r="K29" s="220"/>
      <c r="L29" s="220"/>
      <c r="M29" s="220"/>
      <c r="N29" s="220"/>
      <c r="O29" s="478"/>
      <c r="P29" s="478"/>
      <c r="Q29" s="478"/>
    </row>
    <row r="30" spans="1:17" ht="12.75" hidden="1">
      <c r="A30" s="7"/>
      <c r="B30" s="16"/>
      <c r="C30" s="16"/>
      <c r="D30" s="16"/>
      <c r="E30" s="16"/>
      <c r="F30" s="16"/>
      <c r="G30" s="16"/>
      <c r="H30" s="16"/>
      <c r="I30" s="16"/>
      <c r="J30" s="220"/>
      <c r="K30" s="220"/>
      <c r="L30" s="220"/>
      <c r="M30" s="220"/>
      <c r="N30" s="220"/>
      <c r="O30" s="478"/>
      <c r="P30" s="478"/>
      <c r="Q30" s="478"/>
    </row>
    <row r="31" spans="1:17" ht="12.75" hidden="1">
      <c r="A31" s="7"/>
      <c r="B31" s="16"/>
      <c r="C31" s="16"/>
      <c r="D31" s="16"/>
      <c r="E31" s="16"/>
      <c r="F31" s="16"/>
      <c r="G31" s="16"/>
      <c r="H31" s="16"/>
      <c r="I31" s="16"/>
      <c r="J31" s="220"/>
      <c r="K31" s="220"/>
      <c r="L31" s="220"/>
      <c r="M31" s="220"/>
      <c r="N31" s="220"/>
      <c r="O31" s="478"/>
      <c r="P31" s="478"/>
      <c r="Q31" s="478"/>
    </row>
    <row r="32" spans="1:17" ht="12.75" hidden="1">
      <c r="A32" s="7"/>
      <c r="B32" s="16"/>
      <c r="C32" s="16"/>
      <c r="D32" s="16"/>
      <c r="E32" s="16"/>
      <c r="F32" s="11"/>
      <c r="G32" s="11"/>
      <c r="H32" s="11"/>
      <c r="I32" s="11"/>
      <c r="J32" s="230"/>
      <c r="K32" s="230"/>
      <c r="L32" s="230"/>
      <c r="M32" s="230"/>
      <c r="N32" s="230"/>
      <c r="O32" s="479"/>
      <c r="P32" s="479"/>
      <c r="Q32" s="479"/>
    </row>
    <row r="33" spans="1:17" ht="12.75" hidden="1">
      <c r="A33" s="7"/>
      <c r="B33" s="16"/>
      <c r="C33" s="16"/>
      <c r="D33" s="16"/>
      <c r="E33" s="16"/>
      <c r="F33" s="16"/>
      <c r="G33" s="122"/>
      <c r="H33" s="16"/>
      <c r="I33" s="16"/>
      <c r="J33" s="220"/>
      <c r="K33" s="220"/>
      <c r="L33" s="220"/>
      <c r="M33" s="220"/>
      <c r="N33" s="220"/>
      <c r="O33" s="478"/>
      <c r="P33" s="478"/>
      <c r="Q33" s="478"/>
    </row>
    <row r="34" spans="1:17" ht="12.75" hidden="1">
      <c r="A34" s="7"/>
      <c r="B34" s="16"/>
      <c r="C34" s="16"/>
      <c r="D34" s="16"/>
      <c r="E34" s="16"/>
      <c r="F34" s="16"/>
      <c r="G34" s="122"/>
      <c r="H34" s="16"/>
      <c r="I34" s="16"/>
      <c r="J34" s="220"/>
      <c r="K34" s="220"/>
      <c r="L34" s="220"/>
      <c r="M34" s="220"/>
      <c r="N34" s="220"/>
      <c r="O34" s="478"/>
      <c r="P34" s="478"/>
      <c r="Q34" s="478"/>
    </row>
    <row r="35" spans="1:17" ht="12.75" hidden="1">
      <c r="A35" s="7"/>
      <c r="B35" s="16"/>
      <c r="C35" s="16"/>
      <c r="D35" s="16"/>
      <c r="E35" s="16"/>
      <c r="F35" s="16"/>
      <c r="G35" s="16"/>
      <c r="H35" s="16"/>
      <c r="I35" s="16"/>
      <c r="J35" s="220"/>
      <c r="K35" s="220"/>
      <c r="L35" s="220"/>
      <c r="M35" s="220"/>
      <c r="N35" s="220"/>
      <c r="O35" s="478"/>
      <c r="P35" s="478"/>
      <c r="Q35" s="478"/>
    </row>
    <row r="36" spans="1:17" ht="12.75" hidden="1">
      <c r="A36" s="7"/>
      <c r="B36" s="16"/>
      <c r="C36" s="16"/>
      <c r="D36" s="16"/>
      <c r="E36" s="16"/>
      <c r="F36" s="16"/>
      <c r="G36" s="16"/>
      <c r="H36" s="16"/>
      <c r="I36" s="16"/>
      <c r="J36" s="220"/>
      <c r="K36" s="220"/>
      <c r="L36" s="220"/>
      <c r="M36" s="220"/>
      <c r="N36" s="220"/>
      <c r="O36" s="478"/>
      <c r="P36" s="478"/>
      <c r="Q36" s="478"/>
    </row>
    <row r="37" spans="1:17" ht="12.75" hidden="1">
      <c r="A37" s="7"/>
      <c r="B37" s="7"/>
      <c r="C37" s="7"/>
      <c r="D37" s="7"/>
      <c r="E37" s="7"/>
      <c r="F37" s="7"/>
      <c r="G37" s="600"/>
      <c r="H37" s="600"/>
      <c r="I37" s="600"/>
      <c r="J37" s="223"/>
      <c r="K37" s="223"/>
      <c r="L37" s="223"/>
      <c r="M37" s="223"/>
      <c r="N37" s="223"/>
      <c r="O37" s="477"/>
      <c r="P37" s="477"/>
      <c r="Q37" s="477"/>
    </row>
    <row r="38" spans="1:17" ht="12.75" hidden="1">
      <c r="A38" s="7"/>
      <c r="B38" s="16"/>
      <c r="C38" s="16"/>
      <c r="D38" s="16"/>
      <c r="E38" s="16"/>
      <c r="F38" s="124"/>
      <c r="G38" s="600"/>
      <c r="H38" s="600"/>
      <c r="I38" s="600"/>
      <c r="J38" s="223"/>
      <c r="K38" s="223"/>
      <c r="L38" s="223"/>
      <c r="M38" s="223"/>
      <c r="N38" s="223"/>
      <c r="O38" s="477"/>
      <c r="P38" s="477"/>
      <c r="Q38" s="477"/>
    </row>
    <row r="39" spans="1:17" ht="12.75" hidden="1">
      <c r="A39" s="7"/>
      <c r="B39" s="16"/>
      <c r="C39" s="16"/>
      <c r="D39" s="16"/>
      <c r="E39" s="16"/>
      <c r="F39" s="124"/>
      <c r="G39" s="124"/>
      <c r="H39" s="124"/>
      <c r="I39" s="124"/>
      <c r="J39" s="220"/>
      <c r="K39" s="220"/>
      <c r="L39" s="220"/>
      <c r="M39" s="220"/>
      <c r="N39" s="220"/>
      <c r="O39" s="478"/>
      <c r="P39" s="478"/>
      <c r="Q39" s="478"/>
    </row>
    <row r="40" spans="1:17" ht="12.75">
      <c r="A40" s="7"/>
      <c r="B40" s="11">
        <v>2</v>
      </c>
      <c r="C40" s="11"/>
      <c r="D40" s="11"/>
      <c r="E40" s="11"/>
      <c r="F40" s="11" t="s">
        <v>148</v>
      </c>
      <c r="G40" s="11"/>
      <c r="H40" s="11"/>
      <c r="I40" s="11"/>
      <c r="J40" s="220"/>
      <c r="K40" s="220"/>
      <c r="L40" s="220"/>
      <c r="M40" s="220"/>
      <c r="N40" s="220"/>
      <c r="O40" s="478"/>
      <c r="P40" s="478"/>
      <c r="Q40" s="478"/>
    </row>
    <row r="41" spans="1:17" ht="12.75">
      <c r="A41" s="7"/>
      <c r="B41" s="16"/>
      <c r="C41" s="197">
        <v>1</v>
      </c>
      <c r="D41" s="197"/>
      <c r="E41" s="197"/>
      <c r="F41" s="197"/>
      <c r="G41" s="197" t="s">
        <v>29</v>
      </c>
      <c r="H41" s="197"/>
      <c r="I41" s="197"/>
      <c r="J41" s="220"/>
      <c r="K41" s="220"/>
      <c r="L41" s="220"/>
      <c r="M41" s="220"/>
      <c r="N41" s="220"/>
      <c r="O41" s="478"/>
      <c r="P41" s="478"/>
      <c r="Q41" s="478"/>
    </row>
    <row r="42" spans="1:17" ht="12.75">
      <c r="A42" s="7"/>
      <c r="B42" s="16"/>
      <c r="C42" s="16"/>
      <c r="D42" s="16">
        <v>1</v>
      </c>
      <c r="E42" s="16"/>
      <c r="F42" s="16"/>
      <c r="G42" s="16"/>
      <c r="H42" s="16" t="s">
        <v>30</v>
      </c>
      <c r="I42" s="16"/>
      <c r="J42" s="220">
        <v>1568</v>
      </c>
      <c r="K42" s="220">
        <v>1681</v>
      </c>
      <c r="L42" s="220">
        <v>1681</v>
      </c>
      <c r="M42" s="220">
        <v>1681</v>
      </c>
      <c r="N42" s="220">
        <v>1681</v>
      </c>
      <c r="O42" s="478"/>
      <c r="P42" s="478"/>
      <c r="Q42" s="478"/>
    </row>
    <row r="43" spans="1:17" ht="12.75">
      <c r="A43" s="7"/>
      <c r="B43" s="16"/>
      <c r="C43" s="16"/>
      <c r="D43" s="16">
        <v>2</v>
      </c>
      <c r="E43" s="16"/>
      <c r="F43" s="16"/>
      <c r="G43" s="16"/>
      <c r="H43" s="16" t="s">
        <v>32</v>
      </c>
      <c r="I43" s="16"/>
      <c r="J43" s="220">
        <v>418</v>
      </c>
      <c r="K43" s="220">
        <v>449</v>
      </c>
      <c r="L43" s="220">
        <v>449</v>
      </c>
      <c r="M43" s="220">
        <v>449</v>
      </c>
      <c r="N43" s="220">
        <v>449</v>
      </c>
      <c r="O43" s="478"/>
      <c r="P43" s="478"/>
      <c r="Q43" s="478"/>
    </row>
    <row r="44" spans="1:17" ht="12.75">
      <c r="A44" s="7"/>
      <c r="B44" s="16"/>
      <c r="C44" s="16"/>
      <c r="D44" s="16">
        <v>3</v>
      </c>
      <c r="E44" s="16"/>
      <c r="F44" s="16"/>
      <c r="G44" s="16"/>
      <c r="H44" s="16" t="s">
        <v>33</v>
      </c>
      <c r="I44" s="16"/>
      <c r="J44" s="220">
        <v>3760</v>
      </c>
      <c r="K44" s="220">
        <v>3760</v>
      </c>
      <c r="L44" s="220">
        <v>3760</v>
      </c>
      <c r="M44" s="220">
        <v>3760</v>
      </c>
      <c r="N44" s="220">
        <v>3760</v>
      </c>
      <c r="O44" s="478"/>
      <c r="P44" s="478"/>
      <c r="Q44" s="478"/>
    </row>
    <row r="45" spans="1:17" ht="12.75">
      <c r="A45" s="7"/>
      <c r="B45" s="16"/>
      <c r="C45" s="16"/>
      <c r="D45" s="16"/>
      <c r="E45" s="16"/>
      <c r="F45" s="16"/>
      <c r="G45" s="16"/>
      <c r="H45" s="16" t="s">
        <v>17</v>
      </c>
      <c r="I45" s="16" t="s">
        <v>34</v>
      </c>
      <c r="J45" s="220">
        <v>3143</v>
      </c>
      <c r="K45" s="220">
        <v>3143</v>
      </c>
      <c r="L45" s="220">
        <v>3143</v>
      </c>
      <c r="M45" s="220">
        <v>3143</v>
      </c>
      <c r="N45" s="220">
        <v>3143</v>
      </c>
      <c r="O45" s="478"/>
      <c r="P45" s="478"/>
      <c r="Q45" s="478"/>
    </row>
    <row r="46" spans="1:17" ht="12.75" hidden="1">
      <c r="A46" s="7"/>
      <c r="B46" s="16"/>
      <c r="C46" s="16">
        <v>2</v>
      </c>
      <c r="D46" s="16"/>
      <c r="E46" s="16"/>
      <c r="F46" s="16"/>
      <c r="G46" s="16" t="s">
        <v>38</v>
      </c>
      <c r="H46" s="16"/>
      <c r="I46" s="16"/>
      <c r="J46" s="220"/>
      <c r="K46" s="220"/>
      <c r="L46" s="220"/>
      <c r="M46" s="220"/>
      <c r="N46" s="220"/>
      <c r="O46" s="478"/>
      <c r="P46" s="478"/>
      <c r="Q46" s="478"/>
    </row>
    <row r="47" spans="1:17" ht="12.75" hidden="1">
      <c r="A47" s="7"/>
      <c r="B47" s="16"/>
      <c r="C47" s="16"/>
      <c r="D47" s="16">
        <v>2</v>
      </c>
      <c r="E47" s="16"/>
      <c r="F47" s="16"/>
      <c r="G47" s="16"/>
      <c r="H47" s="16" t="s">
        <v>40</v>
      </c>
      <c r="I47" s="16"/>
      <c r="J47" s="220"/>
      <c r="K47" s="220"/>
      <c r="L47" s="220"/>
      <c r="M47" s="220"/>
      <c r="N47" s="220"/>
      <c r="O47" s="478"/>
      <c r="P47" s="478"/>
      <c r="Q47" s="478"/>
    </row>
    <row r="48" spans="1:17" ht="12.75" hidden="1">
      <c r="A48" s="7"/>
      <c r="B48" s="16"/>
      <c r="C48" s="16"/>
      <c r="D48" s="16"/>
      <c r="E48" s="16"/>
      <c r="F48" s="16"/>
      <c r="G48" s="16"/>
      <c r="H48" s="16" t="s">
        <v>17</v>
      </c>
      <c r="I48" s="16" t="s">
        <v>77</v>
      </c>
      <c r="J48" s="220"/>
      <c r="K48" s="220"/>
      <c r="L48" s="220"/>
      <c r="M48" s="220"/>
      <c r="N48" s="220"/>
      <c r="O48" s="478"/>
      <c r="P48" s="478"/>
      <c r="Q48" s="478"/>
    </row>
    <row r="49" spans="1:17" ht="12.75" hidden="1">
      <c r="A49" s="7"/>
      <c r="B49" s="16"/>
      <c r="C49" s="42">
        <v>2</v>
      </c>
      <c r="D49" s="42"/>
      <c r="E49" s="42"/>
      <c r="F49" s="42"/>
      <c r="G49" s="42" t="s">
        <v>257</v>
      </c>
      <c r="H49" s="42"/>
      <c r="I49" s="42"/>
      <c r="J49" s="220"/>
      <c r="K49" s="220"/>
      <c r="L49" s="220"/>
      <c r="M49" s="220"/>
      <c r="N49" s="220"/>
      <c r="O49" s="479"/>
      <c r="P49" s="479"/>
      <c r="Q49" s="479"/>
    </row>
    <row r="50" spans="1:17" ht="12.75" hidden="1">
      <c r="A50" s="7"/>
      <c r="B50" s="16"/>
      <c r="C50" s="42"/>
      <c r="D50" s="43">
        <v>1</v>
      </c>
      <c r="E50" s="43"/>
      <c r="F50" s="43"/>
      <c r="G50" s="43"/>
      <c r="H50" s="43" t="s">
        <v>40</v>
      </c>
      <c r="I50" s="43"/>
      <c r="J50" s="220"/>
      <c r="K50" s="220"/>
      <c r="L50" s="220"/>
      <c r="M50" s="220"/>
      <c r="N50" s="220"/>
      <c r="O50" s="478"/>
      <c r="P50" s="478"/>
      <c r="Q50" s="478"/>
    </row>
    <row r="51" spans="1:17" ht="12.75" hidden="1">
      <c r="A51" s="7"/>
      <c r="B51" s="16"/>
      <c r="C51" s="42"/>
      <c r="D51" s="43">
        <v>2</v>
      </c>
      <c r="E51" s="43"/>
      <c r="F51" s="43"/>
      <c r="G51" s="43"/>
      <c r="H51" s="43" t="s">
        <v>39</v>
      </c>
      <c r="I51" s="43"/>
      <c r="J51" s="220"/>
      <c r="K51" s="220"/>
      <c r="L51" s="220"/>
      <c r="M51" s="220"/>
      <c r="N51" s="220"/>
      <c r="O51" s="478"/>
      <c r="P51" s="478"/>
      <c r="Q51" s="478"/>
    </row>
    <row r="52" spans="1:17" ht="12.75">
      <c r="A52" s="7"/>
      <c r="B52" s="16"/>
      <c r="C52" s="16"/>
      <c r="D52" s="16"/>
      <c r="E52" s="16"/>
      <c r="F52" s="11" t="s">
        <v>19</v>
      </c>
      <c r="G52" s="16"/>
      <c r="H52" s="16"/>
      <c r="I52" s="16"/>
      <c r="J52" s="230">
        <f>J42+J43+J44</f>
        <v>5746</v>
      </c>
      <c r="K52" s="230">
        <f>K42+K43+K44</f>
        <v>5890</v>
      </c>
      <c r="L52" s="230">
        <f>L42+L43+L44</f>
        <v>5890</v>
      </c>
      <c r="M52" s="230">
        <f>M42+M43+M44</f>
        <v>5890</v>
      </c>
      <c r="N52" s="230">
        <f>N42+N43+N44</f>
        <v>5890</v>
      </c>
      <c r="O52" s="479"/>
      <c r="P52" s="479"/>
      <c r="Q52" s="479"/>
    </row>
    <row r="53" spans="1:17" ht="12.75">
      <c r="A53" s="7"/>
      <c r="B53" s="16"/>
      <c r="C53" s="16"/>
      <c r="D53" s="16"/>
      <c r="E53" s="16"/>
      <c r="F53" s="16"/>
      <c r="G53" s="16" t="s">
        <v>58</v>
      </c>
      <c r="H53" s="16"/>
      <c r="I53" s="16"/>
      <c r="J53" s="223">
        <v>1</v>
      </c>
      <c r="K53" s="223">
        <v>1</v>
      </c>
      <c r="L53" s="223">
        <v>1</v>
      </c>
      <c r="M53" s="223">
        <v>1</v>
      </c>
      <c r="N53" s="223">
        <v>1</v>
      </c>
      <c r="O53" s="477"/>
      <c r="P53" s="477"/>
      <c r="Q53" s="477"/>
    </row>
    <row r="54" spans="1:17" ht="12.75">
      <c r="A54" s="7"/>
      <c r="B54" s="16"/>
      <c r="C54" s="16"/>
      <c r="D54" s="16"/>
      <c r="E54" s="16"/>
      <c r="F54" s="16"/>
      <c r="G54" s="43" t="s">
        <v>59</v>
      </c>
      <c r="H54" s="16"/>
      <c r="I54" s="16"/>
      <c r="J54" s="223">
        <v>1</v>
      </c>
      <c r="K54" s="223">
        <v>1</v>
      </c>
      <c r="L54" s="223">
        <v>1</v>
      </c>
      <c r="M54" s="223">
        <v>1</v>
      </c>
      <c r="N54" s="223">
        <v>1</v>
      </c>
      <c r="O54" s="477"/>
      <c r="P54" s="477"/>
      <c r="Q54" s="477"/>
    </row>
    <row r="55" spans="1:17" ht="12.75">
      <c r="A55" s="7"/>
      <c r="B55" s="16"/>
      <c r="C55" s="16"/>
      <c r="D55" s="16"/>
      <c r="E55" s="16"/>
      <c r="F55" s="16"/>
      <c r="G55" s="43"/>
      <c r="H55" s="16"/>
      <c r="I55" s="16"/>
      <c r="J55" s="220"/>
      <c r="K55" s="220"/>
      <c r="L55" s="220"/>
      <c r="M55" s="220"/>
      <c r="N55" s="220"/>
      <c r="O55" s="478"/>
      <c r="P55" s="478"/>
      <c r="Q55" s="478"/>
    </row>
    <row r="56" spans="1:17" ht="12.75">
      <c r="A56" s="7"/>
      <c r="B56" s="11">
        <v>3</v>
      </c>
      <c r="C56" s="11"/>
      <c r="D56" s="11"/>
      <c r="E56" s="11"/>
      <c r="F56" s="559" t="s">
        <v>72</v>
      </c>
      <c r="G56" s="559"/>
      <c r="H56" s="559"/>
      <c r="I56" s="559"/>
      <c r="J56" s="220"/>
      <c r="K56" s="220"/>
      <c r="L56" s="220"/>
      <c r="M56" s="220"/>
      <c r="N56" s="220"/>
      <c r="O56" s="478"/>
      <c r="P56" s="478"/>
      <c r="Q56" s="478"/>
    </row>
    <row r="57" spans="1:17" ht="12.75">
      <c r="A57" s="7"/>
      <c r="B57" s="16"/>
      <c r="C57" s="197">
        <v>1</v>
      </c>
      <c r="D57" s="197"/>
      <c r="E57" s="197"/>
      <c r="F57" s="197"/>
      <c r="G57" s="197" t="s">
        <v>29</v>
      </c>
      <c r="H57" s="197"/>
      <c r="I57" s="197"/>
      <c r="J57" s="220"/>
      <c r="K57" s="220"/>
      <c r="L57" s="220"/>
      <c r="M57" s="220"/>
      <c r="N57" s="220"/>
      <c r="O57" s="478"/>
      <c r="P57" s="478"/>
      <c r="Q57" s="478"/>
    </row>
    <row r="58" spans="1:17" ht="12.75" hidden="1">
      <c r="A58" s="7"/>
      <c r="B58" s="16"/>
      <c r="C58" s="16"/>
      <c r="D58" s="16">
        <v>1</v>
      </c>
      <c r="E58" s="16"/>
      <c r="F58" s="27"/>
      <c r="G58" s="27"/>
      <c r="H58" s="564" t="s">
        <v>30</v>
      </c>
      <c r="I58" s="564"/>
      <c r="J58" s="220"/>
      <c r="K58" s="220"/>
      <c r="L58" s="220"/>
      <c r="M58" s="220"/>
      <c r="N58" s="220"/>
      <c r="O58" s="478"/>
      <c r="P58" s="478"/>
      <c r="Q58" s="478"/>
    </row>
    <row r="59" spans="1:17" ht="12.75">
      <c r="A59" s="7"/>
      <c r="B59" s="16"/>
      <c r="C59" s="16"/>
      <c r="D59" s="16">
        <v>3</v>
      </c>
      <c r="E59" s="16"/>
      <c r="F59" s="27"/>
      <c r="G59" s="27"/>
      <c r="H59" s="564" t="s">
        <v>33</v>
      </c>
      <c r="I59" s="564"/>
      <c r="J59" s="220">
        <v>46</v>
      </c>
      <c r="K59" s="220">
        <v>46</v>
      </c>
      <c r="L59" s="220">
        <v>46</v>
      </c>
      <c r="M59" s="220">
        <v>46</v>
      </c>
      <c r="N59" s="220">
        <v>46</v>
      </c>
      <c r="O59" s="478"/>
      <c r="P59" s="478"/>
      <c r="Q59" s="478"/>
    </row>
    <row r="60" spans="1:17" ht="12.75" hidden="1">
      <c r="A60" s="7"/>
      <c r="B60" s="16"/>
      <c r="C60" s="16"/>
      <c r="D60" s="16">
        <v>3</v>
      </c>
      <c r="E60" s="16"/>
      <c r="F60" s="16"/>
      <c r="G60" s="16"/>
      <c r="H60" s="16" t="s">
        <v>33</v>
      </c>
      <c r="I60" s="16"/>
      <c r="J60" s="220"/>
      <c r="K60" s="220"/>
      <c r="L60" s="220"/>
      <c r="M60" s="220"/>
      <c r="N60" s="220"/>
      <c r="O60" s="478"/>
      <c r="P60" s="478"/>
      <c r="Q60" s="478"/>
    </row>
    <row r="61" spans="1:17" ht="12.75" hidden="1">
      <c r="A61" s="7"/>
      <c r="B61" s="16"/>
      <c r="C61" s="16"/>
      <c r="D61" s="16"/>
      <c r="E61" s="16"/>
      <c r="F61" s="16"/>
      <c r="G61" s="16"/>
      <c r="H61" s="16" t="s">
        <v>17</v>
      </c>
      <c r="I61" s="16" t="s">
        <v>73</v>
      </c>
      <c r="J61" s="220"/>
      <c r="K61" s="220"/>
      <c r="L61" s="220"/>
      <c r="M61" s="220"/>
      <c r="N61" s="220"/>
      <c r="O61" s="478"/>
      <c r="P61" s="478"/>
      <c r="Q61" s="478"/>
    </row>
    <row r="62" spans="1:17" ht="13.5" hidden="1">
      <c r="A62" s="7"/>
      <c r="B62" s="16"/>
      <c r="C62" s="16"/>
      <c r="D62" s="16"/>
      <c r="E62" s="16"/>
      <c r="F62" s="16"/>
      <c r="G62" s="16"/>
      <c r="H62" s="59" t="s">
        <v>40</v>
      </c>
      <c r="I62" s="125"/>
      <c r="J62" s="220"/>
      <c r="K62" s="220"/>
      <c r="L62" s="220"/>
      <c r="M62" s="220"/>
      <c r="N62" s="220"/>
      <c r="O62" s="478"/>
      <c r="P62" s="478"/>
      <c r="Q62" s="478"/>
    </row>
    <row r="63" spans="1:17" ht="12.75" hidden="1">
      <c r="A63" s="7"/>
      <c r="B63" s="16"/>
      <c r="C63" s="16"/>
      <c r="D63" s="16"/>
      <c r="E63" s="16"/>
      <c r="F63" s="16"/>
      <c r="G63" s="16"/>
      <c r="H63" s="16" t="s">
        <v>15</v>
      </c>
      <c r="I63" s="16" t="s">
        <v>74</v>
      </c>
      <c r="J63" s="220"/>
      <c r="K63" s="220"/>
      <c r="L63" s="220"/>
      <c r="M63" s="220"/>
      <c r="N63" s="220"/>
      <c r="O63" s="478"/>
      <c r="P63" s="478"/>
      <c r="Q63" s="478"/>
    </row>
    <row r="64" spans="1:17" ht="12.75">
      <c r="A64" s="7"/>
      <c r="B64" s="16"/>
      <c r="C64" s="16"/>
      <c r="D64" s="16">
        <v>5</v>
      </c>
      <c r="E64" s="16"/>
      <c r="F64" s="11"/>
      <c r="G64" s="16"/>
      <c r="H64" s="598" t="s">
        <v>260</v>
      </c>
      <c r="I64" s="599"/>
      <c r="J64" s="220">
        <v>714</v>
      </c>
      <c r="K64" s="220">
        <v>714</v>
      </c>
      <c r="L64" s="220">
        <v>714</v>
      </c>
      <c r="M64" s="220">
        <v>714</v>
      </c>
      <c r="N64" s="220">
        <v>914</v>
      </c>
      <c r="O64" s="478"/>
      <c r="P64" s="478"/>
      <c r="Q64" s="478"/>
    </row>
    <row r="65" spans="1:17" ht="12.75">
      <c r="A65" s="7"/>
      <c r="B65" s="16"/>
      <c r="C65" s="16"/>
      <c r="D65" s="16"/>
      <c r="E65" s="16"/>
      <c r="F65" s="16"/>
      <c r="G65" s="16"/>
      <c r="I65" s="369" t="s">
        <v>262</v>
      </c>
      <c r="J65" s="228">
        <v>714</v>
      </c>
      <c r="K65" s="228">
        <v>714</v>
      </c>
      <c r="L65" s="228">
        <v>714</v>
      </c>
      <c r="M65" s="228">
        <v>714</v>
      </c>
      <c r="N65" s="228">
        <v>914</v>
      </c>
      <c r="O65" s="480"/>
      <c r="P65" s="480"/>
      <c r="Q65" s="480"/>
    </row>
    <row r="66" spans="1:17" ht="12.75">
      <c r="A66" s="7"/>
      <c r="B66" s="16"/>
      <c r="C66" s="16"/>
      <c r="D66" s="16"/>
      <c r="E66" s="16"/>
      <c r="F66" s="16"/>
      <c r="G66" s="16"/>
      <c r="H66" s="16" t="s">
        <v>17</v>
      </c>
      <c r="I66" s="16" t="s">
        <v>205</v>
      </c>
      <c r="J66" s="220">
        <v>714</v>
      </c>
      <c r="K66" s="220">
        <v>714</v>
      </c>
      <c r="L66" s="220">
        <v>714</v>
      </c>
      <c r="M66" s="220">
        <v>714</v>
      </c>
      <c r="N66" s="220">
        <v>914</v>
      </c>
      <c r="O66" s="478"/>
      <c r="P66" s="478"/>
      <c r="Q66" s="478"/>
    </row>
    <row r="67" spans="1:17" ht="12.75" hidden="1">
      <c r="A67" s="7"/>
      <c r="B67" s="16"/>
      <c r="C67" s="42">
        <v>2</v>
      </c>
      <c r="D67" s="42"/>
      <c r="E67" s="42"/>
      <c r="F67" s="42"/>
      <c r="G67" s="42" t="s">
        <v>257</v>
      </c>
      <c r="H67" s="42"/>
      <c r="I67" s="42"/>
      <c r="J67" s="220"/>
      <c r="K67" s="220"/>
      <c r="L67" s="220"/>
      <c r="M67" s="220"/>
      <c r="N67" s="220"/>
      <c r="O67" s="478"/>
      <c r="P67" s="478"/>
      <c r="Q67" s="478"/>
    </row>
    <row r="68" spans="1:17" ht="12.75" hidden="1">
      <c r="A68" s="7"/>
      <c r="B68" s="16"/>
      <c r="C68" s="46"/>
      <c r="D68" s="46">
        <v>1</v>
      </c>
      <c r="E68" s="46"/>
      <c r="F68" s="46"/>
      <c r="G68" s="46"/>
      <c r="H68" s="46" t="s">
        <v>40</v>
      </c>
      <c r="I68" s="46"/>
      <c r="J68" s="220"/>
      <c r="K68" s="220"/>
      <c r="L68" s="220"/>
      <c r="M68" s="220"/>
      <c r="N68" s="220"/>
      <c r="O68" s="478"/>
      <c r="P68" s="478"/>
      <c r="Q68" s="478"/>
    </row>
    <row r="69" spans="1:17" ht="12.75">
      <c r="A69" s="7"/>
      <c r="B69" s="16"/>
      <c r="C69" s="16"/>
      <c r="D69" s="16"/>
      <c r="E69" s="16"/>
      <c r="F69" s="11" t="s">
        <v>19</v>
      </c>
      <c r="G69" s="16"/>
      <c r="H69" s="16"/>
      <c r="I69" s="16"/>
      <c r="J69" s="230">
        <f>J59+J68+J64</f>
        <v>760</v>
      </c>
      <c r="K69" s="230">
        <f>K59+K68+K64</f>
        <v>760</v>
      </c>
      <c r="L69" s="230">
        <f>L59+L68+L64</f>
        <v>760</v>
      </c>
      <c r="M69" s="230">
        <f>M59+M68+M64</f>
        <v>760</v>
      </c>
      <c r="N69" s="230">
        <f>N59+N68+N64</f>
        <v>960</v>
      </c>
      <c r="O69" s="479"/>
      <c r="P69" s="479"/>
      <c r="Q69" s="479"/>
    </row>
    <row r="70" spans="1:17" ht="12.75">
      <c r="A70" s="7"/>
      <c r="B70" s="16"/>
      <c r="C70" s="16"/>
      <c r="D70" s="16"/>
      <c r="E70" s="16"/>
      <c r="F70" s="11"/>
      <c r="G70" s="16"/>
      <c r="H70" s="16"/>
      <c r="I70" s="16"/>
      <c r="J70" s="220"/>
      <c r="K70" s="220"/>
      <c r="L70" s="220"/>
      <c r="M70" s="220"/>
      <c r="N70" s="220"/>
      <c r="O70" s="478"/>
      <c r="P70" s="478"/>
      <c r="Q70" s="478"/>
    </row>
    <row r="71" spans="1:17" ht="12.75">
      <c r="A71" s="7"/>
      <c r="B71" s="197">
        <v>4</v>
      </c>
      <c r="C71" s="16"/>
      <c r="D71" s="16"/>
      <c r="E71" s="16"/>
      <c r="F71" s="11" t="s">
        <v>161</v>
      </c>
      <c r="G71" s="16"/>
      <c r="H71" s="16"/>
      <c r="I71" s="16"/>
      <c r="J71" s="220"/>
      <c r="K71" s="220"/>
      <c r="L71" s="220"/>
      <c r="M71" s="220"/>
      <c r="N71" s="220"/>
      <c r="O71" s="478"/>
      <c r="P71" s="478"/>
      <c r="Q71" s="478"/>
    </row>
    <row r="72" spans="1:17" ht="12.75">
      <c r="A72" s="7"/>
      <c r="B72" s="16"/>
      <c r="C72" s="197">
        <v>1</v>
      </c>
      <c r="D72" s="197"/>
      <c r="E72" s="197"/>
      <c r="F72" s="197"/>
      <c r="G72" s="197" t="s">
        <v>29</v>
      </c>
      <c r="H72" s="197"/>
      <c r="I72" s="197"/>
      <c r="J72" s="220"/>
      <c r="K72" s="220"/>
      <c r="L72" s="220"/>
      <c r="M72" s="220"/>
      <c r="N72" s="220"/>
      <c r="O72" s="478"/>
      <c r="P72" s="478"/>
      <c r="Q72" s="478"/>
    </row>
    <row r="73" spans="1:17" ht="12.75">
      <c r="A73" s="7"/>
      <c r="B73" s="16"/>
      <c r="C73" s="16"/>
      <c r="D73" s="16">
        <v>3</v>
      </c>
      <c r="E73" s="16"/>
      <c r="F73" s="27"/>
      <c r="G73" s="27"/>
      <c r="H73" s="564" t="s">
        <v>33</v>
      </c>
      <c r="I73" s="564"/>
      <c r="J73" s="235">
        <v>16505</v>
      </c>
      <c r="K73" s="235">
        <v>25643</v>
      </c>
      <c r="L73" s="235">
        <v>25643</v>
      </c>
      <c r="M73" s="235">
        <v>26603</v>
      </c>
      <c r="N73" s="235">
        <v>26603</v>
      </c>
      <c r="O73" s="481"/>
      <c r="P73" s="481"/>
      <c r="Q73" s="481"/>
    </row>
    <row r="74" spans="1:17" ht="12.75">
      <c r="A74" s="7"/>
      <c r="B74" s="16"/>
      <c r="C74" s="16"/>
      <c r="D74" s="16"/>
      <c r="E74" s="16"/>
      <c r="F74" s="11"/>
      <c r="G74" s="16"/>
      <c r="H74" s="16" t="s">
        <v>15</v>
      </c>
      <c r="I74" s="16" t="s">
        <v>403</v>
      </c>
      <c r="J74" s="235">
        <v>1700</v>
      </c>
      <c r="K74" s="235">
        <v>1700</v>
      </c>
      <c r="L74" s="235">
        <v>1700</v>
      </c>
      <c r="M74" s="235">
        <v>1700</v>
      </c>
      <c r="N74" s="235">
        <v>1700</v>
      </c>
      <c r="O74" s="481"/>
      <c r="P74" s="481"/>
      <c r="Q74" s="481"/>
    </row>
    <row r="75" spans="1:17" ht="12.75">
      <c r="A75" s="7"/>
      <c r="B75" s="16"/>
      <c r="C75" s="16"/>
      <c r="D75" s="16">
        <v>5</v>
      </c>
      <c r="E75" s="16"/>
      <c r="F75" s="11"/>
      <c r="G75" s="16"/>
      <c r="H75" s="598" t="s">
        <v>260</v>
      </c>
      <c r="I75" s="599"/>
      <c r="J75" s="235">
        <f>J76+J77</f>
        <v>26254</v>
      </c>
      <c r="K75" s="235">
        <f>K76+K77+K79</f>
        <v>55480</v>
      </c>
      <c r="L75" s="235">
        <f>L76+L77+L79</f>
        <v>53952</v>
      </c>
      <c r="M75" s="235">
        <f>M76+M77+M79</f>
        <v>44462</v>
      </c>
      <c r="N75" s="235">
        <f>N76+N77+N79</f>
        <v>45913</v>
      </c>
      <c r="O75" s="481"/>
      <c r="P75" s="481"/>
      <c r="Q75" s="481"/>
    </row>
    <row r="76" spans="1:17" ht="12.75">
      <c r="A76" s="7"/>
      <c r="B76" s="16"/>
      <c r="C76" s="16"/>
      <c r="D76" s="16"/>
      <c r="E76" s="16"/>
      <c r="F76" s="11"/>
      <c r="G76" s="16"/>
      <c r="H76" s="1" t="s">
        <v>15</v>
      </c>
      <c r="I76" s="378" t="s">
        <v>261</v>
      </c>
      <c r="J76" s="379">
        <v>23766</v>
      </c>
      <c r="K76" s="379">
        <v>23766</v>
      </c>
      <c r="L76" s="379">
        <v>23766</v>
      </c>
      <c r="M76" s="379">
        <v>23766</v>
      </c>
      <c r="N76" s="379">
        <v>23766</v>
      </c>
      <c r="O76" s="482"/>
      <c r="P76" s="482"/>
      <c r="Q76" s="482"/>
    </row>
    <row r="77" spans="1:17" ht="12.75">
      <c r="A77" s="7"/>
      <c r="B77" s="16"/>
      <c r="C77" s="16"/>
      <c r="D77" s="16"/>
      <c r="E77" s="16"/>
      <c r="F77" s="11"/>
      <c r="G77" s="16"/>
      <c r="H77" s="16"/>
      <c r="I77" s="369" t="s">
        <v>262</v>
      </c>
      <c r="J77" s="62">
        <v>2488</v>
      </c>
      <c r="K77" s="62">
        <v>2988</v>
      </c>
      <c r="L77" s="62">
        <v>2988</v>
      </c>
      <c r="M77" s="62">
        <v>2988</v>
      </c>
      <c r="N77" s="62">
        <v>3338</v>
      </c>
      <c r="O77" s="2"/>
      <c r="P77" s="2"/>
      <c r="Q77" s="2"/>
    </row>
    <row r="78" spans="1:17" ht="25.5" hidden="1">
      <c r="A78" s="7"/>
      <c r="B78" s="16"/>
      <c r="C78" s="16"/>
      <c r="D78" s="16"/>
      <c r="E78" s="16"/>
      <c r="F78" s="11"/>
      <c r="G78" s="16"/>
      <c r="I78" s="314" t="s">
        <v>305</v>
      </c>
      <c r="J78" s="235"/>
      <c r="K78" s="235"/>
      <c r="L78" s="235"/>
      <c r="M78" s="235"/>
      <c r="N78" s="235"/>
      <c r="O78" s="481"/>
      <c r="P78" s="481"/>
      <c r="Q78" s="481"/>
    </row>
    <row r="79" spans="1:17" ht="12.75">
      <c r="A79" s="7"/>
      <c r="B79" s="16"/>
      <c r="C79" s="16"/>
      <c r="D79" s="16"/>
      <c r="E79" s="16"/>
      <c r="F79" s="11"/>
      <c r="G79" s="16"/>
      <c r="H79" s="16"/>
      <c r="I79" s="212" t="s">
        <v>306</v>
      </c>
      <c r="J79" s="235">
        <v>0</v>
      </c>
      <c r="K79" s="235">
        <v>28726</v>
      </c>
      <c r="L79" s="235">
        <v>27198</v>
      </c>
      <c r="M79" s="235">
        <v>17708</v>
      </c>
      <c r="N79" s="235">
        <v>18809</v>
      </c>
      <c r="O79" s="481"/>
      <c r="P79" s="481"/>
      <c r="Q79" s="481"/>
    </row>
    <row r="80" spans="1:17" ht="12.75">
      <c r="A80" s="7"/>
      <c r="B80" s="16"/>
      <c r="C80" s="42">
        <v>2</v>
      </c>
      <c r="D80" s="42"/>
      <c r="E80" s="42"/>
      <c r="F80" s="42"/>
      <c r="G80" s="42" t="s">
        <v>257</v>
      </c>
      <c r="H80" s="42"/>
      <c r="I80" s="42"/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479"/>
      <c r="P80" s="479"/>
      <c r="Q80" s="479"/>
    </row>
    <row r="81" spans="1:17" ht="12.75">
      <c r="A81" s="7"/>
      <c r="B81" s="16"/>
      <c r="C81" s="16"/>
      <c r="D81" s="16">
        <v>1</v>
      </c>
      <c r="E81" s="16"/>
      <c r="F81" s="16"/>
      <c r="G81" s="16"/>
      <c r="H81" s="16" t="s">
        <v>40</v>
      </c>
      <c r="I81" s="16"/>
      <c r="J81" s="235">
        <v>0</v>
      </c>
      <c r="K81" s="235">
        <v>300</v>
      </c>
      <c r="L81" s="235">
        <v>300</v>
      </c>
      <c r="M81" s="235">
        <v>300</v>
      </c>
      <c r="N81" s="235">
        <v>300</v>
      </c>
      <c r="O81" s="481"/>
      <c r="P81" s="481"/>
      <c r="Q81" s="481"/>
    </row>
    <row r="82" spans="1:17" ht="12.75">
      <c r="A82" s="7"/>
      <c r="B82" s="16"/>
      <c r="C82" s="16"/>
      <c r="D82" s="16">
        <v>3</v>
      </c>
      <c r="E82" s="16"/>
      <c r="F82" s="11"/>
      <c r="G82" s="16"/>
      <c r="H82" s="16" t="s">
        <v>308</v>
      </c>
      <c r="I82" s="16"/>
      <c r="J82" s="235">
        <v>0</v>
      </c>
      <c r="K82" s="235">
        <v>0</v>
      </c>
      <c r="L82" s="235">
        <f>L83</f>
        <v>500</v>
      </c>
      <c r="M82" s="235">
        <f>M83</f>
        <v>500</v>
      </c>
      <c r="N82" s="235">
        <f>N83</f>
        <v>500</v>
      </c>
      <c r="O82" s="481"/>
      <c r="P82" s="481"/>
      <c r="Q82" s="481"/>
    </row>
    <row r="83" spans="1:17" ht="12.75">
      <c r="A83" s="7"/>
      <c r="B83" s="16"/>
      <c r="C83" s="16"/>
      <c r="D83" s="16"/>
      <c r="E83" s="16"/>
      <c r="F83" s="11"/>
      <c r="G83" s="16"/>
      <c r="H83" s="16" t="s">
        <v>15</v>
      </c>
      <c r="I83" s="213" t="s">
        <v>502</v>
      </c>
      <c r="J83" s="235">
        <v>0</v>
      </c>
      <c r="K83" s="235">
        <v>0</v>
      </c>
      <c r="L83" s="228">
        <v>500</v>
      </c>
      <c r="M83" s="228">
        <v>500</v>
      </c>
      <c r="N83" s="228">
        <v>500</v>
      </c>
      <c r="O83" s="481"/>
      <c r="P83" s="481"/>
      <c r="Q83" s="481"/>
    </row>
    <row r="84" spans="1:17" ht="12.75" customHeight="1">
      <c r="A84" s="7"/>
      <c r="B84" s="16"/>
      <c r="C84" s="16"/>
      <c r="D84" s="43">
        <v>5</v>
      </c>
      <c r="E84" s="43"/>
      <c r="F84" s="43"/>
      <c r="G84" s="43"/>
      <c r="H84" s="598" t="s">
        <v>468</v>
      </c>
      <c r="I84" s="599"/>
      <c r="J84" s="235">
        <v>0</v>
      </c>
      <c r="K84" s="235">
        <v>0</v>
      </c>
      <c r="L84" s="235">
        <f>L85</f>
        <v>2160</v>
      </c>
      <c r="M84" s="235">
        <f>M85</f>
        <v>2160</v>
      </c>
      <c r="N84" s="235">
        <f>N85</f>
        <v>2963</v>
      </c>
      <c r="O84" s="481"/>
      <c r="P84" s="481"/>
      <c r="Q84" s="481"/>
    </row>
    <row r="85" spans="1:17" ht="12.75">
      <c r="A85" s="7"/>
      <c r="B85" s="16"/>
      <c r="C85" s="16"/>
      <c r="D85" s="16"/>
      <c r="E85" s="16"/>
      <c r="F85" s="11"/>
      <c r="G85" s="16"/>
      <c r="H85" s="16" t="s">
        <v>15</v>
      </c>
      <c r="I85" s="213" t="s">
        <v>503</v>
      </c>
      <c r="J85" s="235">
        <v>0</v>
      </c>
      <c r="K85" s="235">
        <v>0</v>
      </c>
      <c r="L85" s="228">
        <v>2160</v>
      </c>
      <c r="M85" s="228">
        <v>2160</v>
      </c>
      <c r="N85" s="228">
        <v>2963</v>
      </c>
      <c r="O85" s="481"/>
      <c r="P85" s="481"/>
      <c r="Q85" s="481"/>
    </row>
    <row r="86" spans="1:17" ht="12.75" customHeight="1">
      <c r="A86" s="7"/>
      <c r="B86" s="16"/>
      <c r="C86" s="16"/>
      <c r="D86" s="16">
        <v>6</v>
      </c>
      <c r="E86" s="16"/>
      <c r="F86" s="11"/>
      <c r="G86" s="16"/>
      <c r="H86" s="598" t="s">
        <v>525</v>
      </c>
      <c r="I86" s="599"/>
      <c r="J86" s="235">
        <v>0</v>
      </c>
      <c r="K86" s="235">
        <v>0</v>
      </c>
      <c r="L86" s="235">
        <v>0</v>
      </c>
      <c r="M86" s="235">
        <v>0</v>
      </c>
      <c r="N86" s="235">
        <v>7135</v>
      </c>
      <c r="O86" s="481"/>
      <c r="P86" s="481"/>
      <c r="Q86" s="481"/>
    </row>
    <row r="87" spans="1:17" ht="24.75" customHeight="1">
      <c r="A87" s="7"/>
      <c r="B87" s="16"/>
      <c r="C87" s="16"/>
      <c r="D87" s="16"/>
      <c r="E87" s="16"/>
      <c r="F87" s="11"/>
      <c r="G87" s="16"/>
      <c r="H87" s="16" t="s">
        <v>15</v>
      </c>
      <c r="I87" s="315" t="s">
        <v>526</v>
      </c>
      <c r="J87" s="235">
        <v>0</v>
      </c>
      <c r="K87" s="235">
        <v>0</v>
      </c>
      <c r="L87" s="235">
        <v>0</v>
      </c>
      <c r="M87" s="235">
        <v>0</v>
      </c>
      <c r="N87" s="228">
        <v>7135</v>
      </c>
      <c r="O87" s="481"/>
      <c r="P87" s="481"/>
      <c r="Q87" s="481"/>
    </row>
    <row r="88" spans="1:17" ht="12.75" hidden="1">
      <c r="A88" s="7"/>
      <c r="B88" s="16"/>
      <c r="C88" s="16"/>
      <c r="D88" s="16"/>
      <c r="E88" s="16"/>
      <c r="F88" s="11"/>
      <c r="G88" s="16"/>
      <c r="H88" s="16"/>
      <c r="I88" s="16"/>
      <c r="J88" s="235"/>
      <c r="K88" s="235"/>
      <c r="L88" s="235"/>
      <c r="M88" s="235"/>
      <c r="N88" s="235"/>
      <c r="O88" s="481"/>
      <c r="P88" s="481"/>
      <c r="Q88" s="481"/>
    </row>
    <row r="89" spans="1:17" ht="12.75" hidden="1">
      <c r="A89" s="7"/>
      <c r="B89" s="16"/>
      <c r="C89" s="197"/>
      <c r="D89" s="16"/>
      <c r="E89" s="16"/>
      <c r="F89" s="11"/>
      <c r="G89" s="197"/>
      <c r="H89" s="16"/>
      <c r="I89" s="16"/>
      <c r="J89" s="235"/>
      <c r="K89" s="235"/>
      <c r="L89" s="235"/>
      <c r="M89" s="235"/>
      <c r="N89" s="235"/>
      <c r="O89" s="481"/>
      <c r="P89" s="481"/>
      <c r="Q89" s="481"/>
    </row>
    <row r="90" spans="1:17" ht="12.75" hidden="1">
      <c r="A90" s="7"/>
      <c r="B90" s="16"/>
      <c r="C90" s="197"/>
      <c r="D90" s="16"/>
      <c r="E90" s="16"/>
      <c r="F90" s="11"/>
      <c r="G90" s="197"/>
      <c r="H90" s="16"/>
      <c r="I90" s="16"/>
      <c r="J90" s="235"/>
      <c r="K90" s="235"/>
      <c r="L90" s="235"/>
      <c r="M90" s="235"/>
      <c r="N90" s="235"/>
      <c r="O90" s="481"/>
      <c r="P90" s="481"/>
      <c r="Q90" s="481"/>
    </row>
    <row r="91" spans="1:17" ht="12.75" hidden="1">
      <c r="A91" s="7"/>
      <c r="B91" s="16"/>
      <c r="C91" s="16"/>
      <c r="D91" s="16"/>
      <c r="E91" s="16"/>
      <c r="F91" s="11"/>
      <c r="G91" s="16"/>
      <c r="H91" s="16"/>
      <c r="I91" s="16"/>
      <c r="J91" s="235">
        <v>0</v>
      </c>
      <c r="K91" s="235">
        <v>0</v>
      </c>
      <c r="L91" s="235">
        <v>0</v>
      </c>
      <c r="M91" s="235">
        <v>0</v>
      </c>
      <c r="N91" s="235">
        <v>0</v>
      </c>
      <c r="O91" s="481"/>
      <c r="P91" s="481"/>
      <c r="Q91" s="481"/>
    </row>
    <row r="92" spans="1:17" ht="13.5" hidden="1">
      <c r="A92" s="7"/>
      <c r="B92" s="16"/>
      <c r="C92" s="197"/>
      <c r="D92" s="197"/>
      <c r="E92" s="197"/>
      <c r="F92" s="197"/>
      <c r="G92" s="240"/>
      <c r="H92" s="233"/>
      <c r="I92" s="213"/>
      <c r="J92" s="230">
        <f aca="true" t="shared" si="0" ref="J92:N93">J93</f>
        <v>0</v>
      </c>
      <c r="K92" s="230">
        <f t="shared" si="0"/>
        <v>0</v>
      </c>
      <c r="L92" s="230">
        <f t="shared" si="0"/>
        <v>0</v>
      </c>
      <c r="M92" s="230">
        <f t="shared" si="0"/>
        <v>0</v>
      </c>
      <c r="N92" s="230">
        <f t="shared" si="0"/>
        <v>0</v>
      </c>
      <c r="O92" s="479"/>
      <c r="P92" s="479"/>
      <c r="Q92" s="479"/>
    </row>
    <row r="93" spans="1:17" ht="12.75" hidden="1">
      <c r="A93" s="7"/>
      <c r="B93" s="16"/>
      <c r="C93" s="16"/>
      <c r="D93" s="16"/>
      <c r="E93" s="16"/>
      <c r="F93" s="16"/>
      <c r="G93" s="43"/>
      <c r="H93" s="213"/>
      <c r="I93" s="213"/>
      <c r="J93" s="228">
        <f t="shared" si="0"/>
        <v>0</v>
      </c>
      <c r="K93" s="228">
        <f t="shared" si="0"/>
        <v>0</v>
      </c>
      <c r="L93" s="228">
        <f t="shared" si="0"/>
        <v>0</v>
      </c>
      <c r="M93" s="228">
        <f t="shared" si="0"/>
        <v>0</v>
      </c>
      <c r="N93" s="228">
        <f t="shared" si="0"/>
        <v>0</v>
      </c>
      <c r="O93" s="480"/>
      <c r="P93" s="480"/>
      <c r="Q93" s="480"/>
    </row>
    <row r="94" spans="1:17" ht="12.75" hidden="1">
      <c r="A94" s="7"/>
      <c r="B94" s="16"/>
      <c r="C94" s="16"/>
      <c r="D94" s="16"/>
      <c r="E94" s="16"/>
      <c r="F94" s="16"/>
      <c r="G94" s="43"/>
      <c r="H94" s="244"/>
      <c r="I94" s="244"/>
      <c r="J94" s="235"/>
      <c r="K94" s="235"/>
      <c r="L94" s="235"/>
      <c r="M94" s="235"/>
      <c r="N94" s="235"/>
      <c r="O94" s="481"/>
      <c r="P94" s="481"/>
      <c r="Q94" s="481"/>
    </row>
    <row r="95" spans="1:17" ht="12.75" hidden="1">
      <c r="A95" s="7"/>
      <c r="B95" s="16"/>
      <c r="C95" s="16"/>
      <c r="D95" s="16"/>
      <c r="E95" s="16"/>
      <c r="F95" s="16"/>
      <c r="G95" s="43"/>
      <c r="H95" s="117"/>
      <c r="I95" s="231"/>
      <c r="J95" s="228"/>
      <c r="K95" s="228"/>
      <c r="L95" s="228"/>
      <c r="M95" s="228"/>
      <c r="N95" s="228"/>
      <c r="O95" s="480"/>
      <c r="P95" s="480"/>
      <c r="Q95" s="480"/>
    </row>
    <row r="96" spans="1:17" ht="12.75" hidden="1">
      <c r="A96" s="7"/>
      <c r="B96" s="16"/>
      <c r="C96" s="197"/>
      <c r="D96" s="16"/>
      <c r="E96" s="126"/>
      <c r="F96" s="134"/>
      <c r="G96" s="197"/>
      <c r="H96" s="125"/>
      <c r="I96" s="125"/>
      <c r="J96" s="230"/>
      <c r="K96" s="230"/>
      <c r="L96" s="230"/>
      <c r="M96" s="230"/>
      <c r="N96" s="230"/>
      <c r="O96" s="479"/>
      <c r="P96" s="479"/>
      <c r="Q96" s="479"/>
    </row>
    <row r="97" spans="1:17" ht="12.75" hidden="1">
      <c r="A97" s="7"/>
      <c r="B97" s="16"/>
      <c r="C97" s="16"/>
      <c r="D97" s="16"/>
      <c r="E97" s="16"/>
      <c r="F97" s="11"/>
      <c r="G97" s="16"/>
      <c r="H97" s="16"/>
      <c r="I97" s="314"/>
      <c r="J97" s="235"/>
      <c r="K97" s="235"/>
      <c r="L97" s="235"/>
      <c r="M97" s="235"/>
      <c r="N97" s="235"/>
      <c r="O97" s="481"/>
      <c r="P97" s="481"/>
      <c r="Q97" s="481"/>
    </row>
    <row r="98" spans="1:17" ht="12.75" hidden="1">
      <c r="A98" s="7"/>
      <c r="B98" s="16"/>
      <c r="C98" s="16"/>
      <c r="D98" s="16"/>
      <c r="E98" s="16"/>
      <c r="F98" s="11"/>
      <c r="G98" s="16"/>
      <c r="H98" s="16"/>
      <c r="I98" s="314"/>
      <c r="J98" s="235"/>
      <c r="K98" s="235"/>
      <c r="L98" s="235"/>
      <c r="M98" s="235"/>
      <c r="N98" s="235"/>
      <c r="O98" s="481"/>
      <c r="P98" s="481"/>
      <c r="Q98" s="481"/>
    </row>
    <row r="99" spans="1:17" ht="12.75" hidden="1">
      <c r="A99" s="7"/>
      <c r="B99" s="16"/>
      <c r="C99" s="16"/>
      <c r="D99" s="16"/>
      <c r="E99" s="16"/>
      <c r="F99" s="11"/>
      <c r="G99" s="16"/>
      <c r="H99" s="16"/>
      <c r="I99" s="314"/>
      <c r="J99" s="235"/>
      <c r="K99" s="235"/>
      <c r="L99" s="235"/>
      <c r="M99" s="235"/>
      <c r="N99" s="235"/>
      <c r="O99" s="481"/>
      <c r="P99" s="481"/>
      <c r="Q99" s="481"/>
    </row>
    <row r="100" spans="1:17" ht="12.75" hidden="1">
      <c r="A100" s="7"/>
      <c r="B100" s="16"/>
      <c r="C100" s="16"/>
      <c r="D100" s="16"/>
      <c r="E100" s="16"/>
      <c r="F100" s="11"/>
      <c r="G100" s="16"/>
      <c r="H100" s="16"/>
      <c r="I100" s="314"/>
      <c r="J100" s="235"/>
      <c r="K100" s="235"/>
      <c r="L100" s="235"/>
      <c r="M100" s="235"/>
      <c r="N100" s="235"/>
      <c r="O100" s="481"/>
      <c r="P100" s="481"/>
      <c r="Q100" s="481"/>
    </row>
    <row r="101" spans="1:17" ht="12.75" hidden="1">
      <c r="A101" s="7"/>
      <c r="B101" s="16"/>
      <c r="C101" s="16"/>
      <c r="D101" s="16"/>
      <c r="E101" s="16"/>
      <c r="F101" s="11"/>
      <c r="G101" s="16"/>
      <c r="H101" s="244"/>
      <c r="I101" s="314"/>
      <c r="J101" s="235">
        <v>0</v>
      </c>
      <c r="K101" s="235">
        <v>0</v>
      </c>
      <c r="L101" s="235">
        <v>0</v>
      </c>
      <c r="M101" s="235">
        <v>0</v>
      </c>
      <c r="N101" s="235">
        <v>0</v>
      </c>
      <c r="O101" s="481"/>
      <c r="P101" s="481"/>
      <c r="Q101" s="481"/>
    </row>
    <row r="102" spans="1:17" ht="12.75" hidden="1">
      <c r="A102" s="7"/>
      <c r="B102" s="16"/>
      <c r="C102" s="16"/>
      <c r="D102" s="16"/>
      <c r="E102" s="16"/>
      <c r="F102" s="11"/>
      <c r="G102" s="16"/>
      <c r="H102" s="16"/>
      <c r="I102" s="315"/>
      <c r="J102" s="228">
        <v>0</v>
      </c>
      <c r="K102" s="228">
        <v>0</v>
      </c>
      <c r="L102" s="228">
        <v>0</v>
      </c>
      <c r="M102" s="228">
        <v>0</v>
      </c>
      <c r="N102" s="228">
        <v>0</v>
      </c>
      <c r="O102" s="480"/>
      <c r="P102" s="480"/>
      <c r="Q102" s="480"/>
    </row>
    <row r="103" spans="1:17" ht="12.75">
      <c r="A103" s="7"/>
      <c r="B103" s="16"/>
      <c r="C103" s="16"/>
      <c r="D103" s="16"/>
      <c r="E103" s="16"/>
      <c r="F103" s="11" t="s">
        <v>19</v>
      </c>
      <c r="G103" s="16"/>
      <c r="H103" s="16"/>
      <c r="I103" s="16"/>
      <c r="J103" s="230">
        <f>J73+J75+J90</f>
        <v>42759</v>
      </c>
      <c r="K103" s="230">
        <f>K73+K75+K90+K81</f>
        <v>81423</v>
      </c>
      <c r="L103" s="230">
        <f>L73+L75+L90+L81+L82+L84</f>
        <v>82555</v>
      </c>
      <c r="M103" s="230">
        <f>M73+M75+M90+M81+M82+M84</f>
        <v>74025</v>
      </c>
      <c r="N103" s="230">
        <f>N73+N75+N90+N81+N82+N84+N86</f>
        <v>83414</v>
      </c>
      <c r="O103" s="479"/>
      <c r="P103" s="479"/>
      <c r="Q103" s="479"/>
    </row>
    <row r="104" spans="1:17" ht="12.75" hidden="1">
      <c r="A104" s="7"/>
      <c r="B104" s="16"/>
      <c r="C104" s="16"/>
      <c r="D104" s="16"/>
      <c r="E104" s="16"/>
      <c r="F104" s="11"/>
      <c r="G104" s="16"/>
      <c r="H104" s="16"/>
      <c r="I104" s="16"/>
      <c r="J104" s="220"/>
      <c r="K104" s="220"/>
      <c r="L104" s="220"/>
      <c r="M104" s="220"/>
      <c r="N104" s="220"/>
      <c r="O104" s="478"/>
      <c r="P104" s="478"/>
      <c r="Q104" s="478"/>
    </row>
    <row r="105" spans="1:17" ht="12.75" hidden="1">
      <c r="A105" s="7"/>
      <c r="B105" s="16"/>
      <c r="C105" s="16"/>
      <c r="D105" s="16"/>
      <c r="E105" s="16"/>
      <c r="F105" s="11"/>
      <c r="G105" s="16"/>
      <c r="H105" s="16"/>
      <c r="I105" s="16"/>
      <c r="J105" s="220"/>
      <c r="K105" s="220"/>
      <c r="L105" s="220"/>
      <c r="M105" s="220"/>
      <c r="N105" s="220"/>
      <c r="O105" s="478"/>
      <c r="P105" s="478"/>
      <c r="Q105" s="478"/>
    </row>
    <row r="106" spans="1:17" ht="12.75" hidden="1">
      <c r="A106" s="7"/>
      <c r="B106" s="16"/>
      <c r="C106" s="16"/>
      <c r="D106" s="16"/>
      <c r="E106" s="16"/>
      <c r="F106" s="11"/>
      <c r="G106" s="16"/>
      <c r="H106" s="16"/>
      <c r="I106" s="16"/>
      <c r="J106" s="220"/>
      <c r="K106" s="220"/>
      <c r="L106" s="220"/>
      <c r="M106" s="220"/>
      <c r="N106" s="220"/>
      <c r="O106" s="478"/>
      <c r="P106" s="478"/>
      <c r="Q106" s="478"/>
    </row>
    <row r="107" spans="1:17" ht="12.75" hidden="1">
      <c r="A107" s="7"/>
      <c r="B107" s="16"/>
      <c r="C107" s="16"/>
      <c r="D107" s="16"/>
      <c r="E107" s="16"/>
      <c r="F107" s="11"/>
      <c r="G107" s="16"/>
      <c r="H107" s="16"/>
      <c r="I107" s="16"/>
      <c r="J107" s="220"/>
      <c r="K107" s="220"/>
      <c r="L107" s="220"/>
      <c r="M107" s="220"/>
      <c r="N107" s="220"/>
      <c r="O107" s="478"/>
      <c r="P107" s="478"/>
      <c r="Q107" s="478"/>
    </row>
    <row r="108" spans="1:17" ht="12.75" hidden="1">
      <c r="A108" s="7"/>
      <c r="B108" s="16"/>
      <c r="C108" s="16"/>
      <c r="D108" s="16"/>
      <c r="E108" s="16"/>
      <c r="F108" s="11"/>
      <c r="G108" s="16"/>
      <c r="H108" s="16"/>
      <c r="I108" s="16"/>
      <c r="J108" s="220"/>
      <c r="K108" s="220"/>
      <c r="L108" s="220"/>
      <c r="M108" s="220"/>
      <c r="N108" s="220"/>
      <c r="O108" s="478"/>
      <c r="P108" s="478"/>
      <c r="Q108" s="478"/>
    </row>
    <row r="109" spans="1:17" ht="12.75">
      <c r="A109" s="7"/>
      <c r="B109" s="16"/>
      <c r="C109" s="16"/>
      <c r="D109" s="16"/>
      <c r="E109" s="16"/>
      <c r="F109" s="11"/>
      <c r="G109" s="16"/>
      <c r="H109" s="16"/>
      <c r="I109" s="16"/>
      <c r="J109" s="220"/>
      <c r="K109" s="220"/>
      <c r="L109" s="220"/>
      <c r="M109" s="220"/>
      <c r="N109" s="220"/>
      <c r="O109" s="478"/>
      <c r="P109" s="478"/>
      <c r="Q109" s="478"/>
    </row>
    <row r="110" spans="1:17" ht="12.75" hidden="1">
      <c r="A110" s="7"/>
      <c r="B110" s="11">
        <v>7</v>
      </c>
      <c r="C110" s="11"/>
      <c r="D110" s="11"/>
      <c r="E110" s="11"/>
      <c r="F110" s="559" t="s">
        <v>124</v>
      </c>
      <c r="G110" s="559"/>
      <c r="H110" s="559"/>
      <c r="I110" s="559"/>
      <c r="J110" s="220"/>
      <c r="K110" s="220"/>
      <c r="L110" s="220"/>
      <c r="M110" s="220"/>
      <c r="N110" s="220"/>
      <c r="O110" s="478"/>
      <c r="P110" s="478"/>
      <c r="Q110" s="478"/>
    </row>
    <row r="111" spans="1:17" ht="12.75" hidden="1">
      <c r="A111" s="7"/>
      <c r="B111" s="16"/>
      <c r="C111" s="197">
        <v>1</v>
      </c>
      <c r="D111" s="197"/>
      <c r="E111" s="197"/>
      <c r="F111" s="197"/>
      <c r="G111" s="197" t="s">
        <v>29</v>
      </c>
      <c r="H111" s="197"/>
      <c r="I111" s="197"/>
      <c r="J111" s="220"/>
      <c r="K111" s="220"/>
      <c r="L111" s="220"/>
      <c r="M111" s="220"/>
      <c r="N111" s="220"/>
      <c r="O111" s="478"/>
      <c r="P111" s="478"/>
      <c r="Q111" s="478"/>
    </row>
    <row r="112" spans="1:17" ht="12.75" hidden="1">
      <c r="A112" s="7"/>
      <c r="B112" s="16"/>
      <c r="C112" s="16"/>
      <c r="D112" s="16">
        <v>3</v>
      </c>
      <c r="E112" s="16"/>
      <c r="F112" s="16"/>
      <c r="G112" s="16"/>
      <c r="H112" s="16" t="s">
        <v>33</v>
      </c>
      <c r="I112" s="16"/>
      <c r="J112" s="220"/>
      <c r="K112" s="220"/>
      <c r="L112" s="220"/>
      <c r="M112" s="220"/>
      <c r="N112" s="220"/>
      <c r="O112" s="478"/>
      <c r="P112" s="478"/>
      <c r="Q112" s="478"/>
    </row>
    <row r="113" spans="1:17" ht="12.75" hidden="1">
      <c r="A113" s="7"/>
      <c r="B113" s="16"/>
      <c r="C113" s="197">
        <v>2</v>
      </c>
      <c r="D113" s="197"/>
      <c r="E113" s="197"/>
      <c r="F113" s="197"/>
      <c r="G113" s="197" t="s">
        <v>38</v>
      </c>
      <c r="H113" s="197"/>
      <c r="I113" s="197"/>
      <c r="J113" s="230"/>
      <c r="K113" s="230"/>
      <c r="L113" s="230"/>
      <c r="M113" s="230"/>
      <c r="N113" s="230"/>
      <c r="O113" s="479"/>
      <c r="P113" s="479"/>
      <c r="Q113" s="479"/>
    </row>
    <row r="114" spans="1:17" ht="12.75" hidden="1">
      <c r="A114" s="7"/>
      <c r="B114" s="16"/>
      <c r="C114" s="16"/>
      <c r="D114" s="16">
        <v>2</v>
      </c>
      <c r="E114" s="16"/>
      <c r="F114" s="16"/>
      <c r="G114" s="16"/>
      <c r="H114" s="16" t="s">
        <v>40</v>
      </c>
      <c r="I114" s="16"/>
      <c r="J114" s="220"/>
      <c r="K114" s="220"/>
      <c r="L114" s="220"/>
      <c r="M114" s="220"/>
      <c r="N114" s="220"/>
      <c r="O114" s="478"/>
      <c r="P114" s="478"/>
      <c r="Q114" s="478"/>
    </row>
    <row r="115" spans="1:17" ht="12.75" hidden="1">
      <c r="A115" s="7"/>
      <c r="B115" s="16"/>
      <c r="C115" s="16"/>
      <c r="D115" s="16"/>
      <c r="E115" s="16"/>
      <c r="F115" s="11" t="s">
        <v>19</v>
      </c>
      <c r="G115" s="16"/>
      <c r="H115" s="16"/>
      <c r="I115" s="16"/>
      <c r="J115" s="230"/>
      <c r="K115" s="230"/>
      <c r="L115" s="230"/>
      <c r="M115" s="230"/>
      <c r="N115" s="230"/>
      <c r="O115" s="479"/>
      <c r="P115" s="479"/>
      <c r="Q115" s="479"/>
    </row>
    <row r="116" spans="1:17" ht="12.75" hidden="1">
      <c r="A116" s="7"/>
      <c r="B116" s="16"/>
      <c r="C116" s="16"/>
      <c r="D116" s="16"/>
      <c r="E116" s="16"/>
      <c r="F116" s="11"/>
      <c r="G116" s="16"/>
      <c r="H116" s="16"/>
      <c r="I116" s="16"/>
      <c r="J116" s="220"/>
      <c r="K116" s="220"/>
      <c r="L116" s="220"/>
      <c r="M116" s="220"/>
      <c r="N116" s="220"/>
      <c r="O116" s="478"/>
      <c r="P116" s="478"/>
      <c r="Q116" s="478"/>
    </row>
    <row r="117" spans="1:17" ht="12.75" hidden="1">
      <c r="A117" s="7"/>
      <c r="B117" s="16"/>
      <c r="C117" s="16"/>
      <c r="D117" s="16"/>
      <c r="E117" s="16"/>
      <c r="F117" s="11"/>
      <c r="G117" s="16"/>
      <c r="H117" s="16"/>
      <c r="I117" s="16"/>
      <c r="J117" s="220"/>
      <c r="K117" s="220"/>
      <c r="L117" s="220"/>
      <c r="M117" s="220"/>
      <c r="N117" s="220"/>
      <c r="O117" s="478"/>
      <c r="P117" s="478"/>
      <c r="Q117" s="478"/>
    </row>
    <row r="118" spans="1:17" ht="12.75" hidden="1">
      <c r="A118" s="7"/>
      <c r="B118" s="16"/>
      <c r="C118" s="16"/>
      <c r="D118" s="16"/>
      <c r="E118" s="16"/>
      <c r="F118" s="11"/>
      <c r="G118" s="16"/>
      <c r="H118" s="16"/>
      <c r="I118" s="16"/>
      <c r="J118" s="220"/>
      <c r="K118" s="220"/>
      <c r="L118" s="220"/>
      <c r="M118" s="220"/>
      <c r="N118" s="220"/>
      <c r="O118" s="478"/>
      <c r="P118" s="478"/>
      <c r="Q118" s="478"/>
    </row>
    <row r="119" spans="1:17" ht="12.75" hidden="1">
      <c r="A119" s="7"/>
      <c r="B119" s="16"/>
      <c r="C119" s="16"/>
      <c r="D119" s="16"/>
      <c r="E119" s="16"/>
      <c r="F119" s="11"/>
      <c r="G119" s="16"/>
      <c r="H119" s="16"/>
      <c r="I119" s="16"/>
      <c r="J119" s="220"/>
      <c r="K119" s="220"/>
      <c r="L119" s="220"/>
      <c r="M119" s="220"/>
      <c r="N119" s="220"/>
      <c r="O119" s="478"/>
      <c r="P119" s="478"/>
      <c r="Q119" s="478"/>
    </row>
    <row r="120" spans="1:17" ht="12.75" hidden="1">
      <c r="A120" s="7"/>
      <c r="B120" s="16"/>
      <c r="C120" s="16"/>
      <c r="D120" s="16"/>
      <c r="E120" s="16"/>
      <c r="F120" s="11"/>
      <c r="G120" s="16"/>
      <c r="H120" s="16"/>
      <c r="I120" s="16"/>
      <c r="J120" s="220"/>
      <c r="K120" s="220"/>
      <c r="L120" s="220"/>
      <c r="M120" s="220"/>
      <c r="N120" s="220"/>
      <c r="O120" s="478"/>
      <c r="P120" s="478"/>
      <c r="Q120" s="478"/>
    </row>
    <row r="121" spans="1:17" ht="12.75" hidden="1">
      <c r="A121" s="7"/>
      <c r="B121" s="16"/>
      <c r="C121" s="16"/>
      <c r="D121" s="16"/>
      <c r="E121" s="16"/>
      <c r="F121" s="11"/>
      <c r="G121" s="16"/>
      <c r="H121" s="16"/>
      <c r="I121" s="16"/>
      <c r="J121" s="220"/>
      <c r="K121" s="220"/>
      <c r="L121" s="220"/>
      <c r="M121" s="220"/>
      <c r="N121" s="220"/>
      <c r="O121" s="478"/>
      <c r="P121" s="478"/>
      <c r="Q121" s="478"/>
    </row>
    <row r="122" spans="1:17" ht="12.75" hidden="1">
      <c r="A122" s="7"/>
      <c r="B122" s="16"/>
      <c r="C122" s="16"/>
      <c r="D122" s="16"/>
      <c r="E122" s="16"/>
      <c r="F122" s="11"/>
      <c r="G122" s="16"/>
      <c r="H122" s="16"/>
      <c r="I122" s="16"/>
      <c r="J122" s="220"/>
      <c r="K122" s="220"/>
      <c r="L122" s="220"/>
      <c r="M122" s="220"/>
      <c r="N122" s="220"/>
      <c r="O122" s="478"/>
      <c r="P122" s="478"/>
      <c r="Q122" s="478"/>
    </row>
    <row r="123" spans="1:17" ht="12.75" hidden="1">
      <c r="A123" s="7"/>
      <c r="B123" s="16"/>
      <c r="C123" s="16"/>
      <c r="D123" s="16"/>
      <c r="E123" s="16"/>
      <c r="F123" s="16"/>
      <c r="G123" s="43"/>
      <c r="H123" s="16"/>
      <c r="I123" s="16"/>
      <c r="J123" s="220"/>
      <c r="K123" s="220"/>
      <c r="L123" s="220"/>
      <c r="M123" s="220"/>
      <c r="N123" s="220"/>
      <c r="O123" s="478"/>
      <c r="P123" s="478"/>
      <c r="Q123" s="478"/>
    </row>
    <row r="124" spans="1:17" ht="12.75" hidden="1">
      <c r="A124" s="7"/>
      <c r="B124" s="16"/>
      <c r="C124" s="16"/>
      <c r="D124" s="16"/>
      <c r="E124" s="16"/>
      <c r="F124" s="16"/>
      <c r="G124" s="43"/>
      <c r="H124" s="16"/>
      <c r="I124" s="16"/>
      <c r="J124" s="220"/>
      <c r="K124" s="220"/>
      <c r="L124" s="220"/>
      <c r="M124" s="220"/>
      <c r="N124" s="220"/>
      <c r="O124" s="478"/>
      <c r="P124" s="478"/>
      <c r="Q124" s="478"/>
    </row>
    <row r="125" spans="1:17" ht="12.75" hidden="1">
      <c r="A125" s="7"/>
      <c r="B125" s="16"/>
      <c r="C125" s="16"/>
      <c r="D125" s="16"/>
      <c r="E125" s="16"/>
      <c r="F125" s="16"/>
      <c r="G125" s="43"/>
      <c r="H125" s="16"/>
      <c r="I125" s="16"/>
      <c r="J125" s="220"/>
      <c r="K125" s="220"/>
      <c r="L125" s="220"/>
      <c r="M125" s="220"/>
      <c r="N125" s="220"/>
      <c r="O125" s="478"/>
      <c r="P125" s="478"/>
      <c r="Q125" s="478"/>
    </row>
    <row r="126" spans="1:17" ht="12.75">
      <c r="A126" s="7"/>
      <c r="B126" s="11">
        <v>5</v>
      </c>
      <c r="C126" s="11"/>
      <c r="D126" s="11"/>
      <c r="E126" s="11"/>
      <c r="F126" s="607" t="s">
        <v>259</v>
      </c>
      <c r="G126" s="608"/>
      <c r="H126" s="609"/>
      <c r="I126" s="610"/>
      <c r="J126" s="220"/>
      <c r="K126" s="220"/>
      <c r="L126" s="220"/>
      <c r="M126" s="220"/>
      <c r="N126" s="220"/>
      <c r="O126" s="478"/>
      <c r="P126" s="478"/>
      <c r="Q126" s="478"/>
    </row>
    <row r="127" spans="1:17" ht="12.75">
      <c r="A127" s="7"/>
      <c r="B127" s="16"/>
      <c r="C127" s="197">
        <v>1</v>
      </c>
      <c r="D127" s="197"/>
      <c r="E127" s="197"/>
      <c r="F127" s="197"/>
      <c r="G127" s="197" t="s">
        <v>29</v>
      </c>
      <c r="H127" s="197"/>
      <c r="I127" s="197"/>
      <c r="J127" s="220"/>
      <c r="K127" s="220"/>
      <c r="L127" s="220"/>
      <c r="M127" s="220"/>
      <c r="N127" s="220"/>
      <c r="O127" s="478"/>
      <c r="P127" s="478"/>
      <c r="Q127" s="478"/>
    </row>
    <row r="128" spans="1:17" ht="12.75">
      <c r="A128" s="7"/>
      <c r="B128" s="16"/>
      <c r="C128" s="16"/>
      <c r="D128" s="16">
        <v>4</v>
      </c>
      <c r="E128" s="16"/>
      <c r="F128" s="16"/>
      <c r="G128" s="16"/>
      <c r="H128" s="543" t="s">
        <v>259</v>
      </c>
      <c r="I128" s="543"/>
      <c r="J128" s="229">
        <v>14943</v>
      </c>
      <c r="K128" s="229">
        <v>14943</v>
      </c>
      <c r="L128" s="229">
        <v>14943</v>
      </c>
      <c r="M128" s="229">
        <v>16624</v>
      </c>
      <c r="N128" s="229">
        <v>18665</v>
      </c>
      <c r="O128" s="483"/>
      <c r="P128" s="483"/>
      <c r="Q128" s="483"/>
    </row>
    <row r="129" spans="1:17" ht="12.75">
      <c r="A129" s="7"/>
      <c r="B129" s="16"/>
      <c r="C129" s="16"/>
      <c r="D129" s="16"/>
      <c r="E129" s="16"/>
      <c r="F129" s="11" t="s">
        <v>19</v>
      </c>
      <c r="G129" s="16"/>
      <c r="H129" s="16"/>
      <c r="I129" s="16"/>
      <c r="J129" s="230">
        <f>J128</f>
        <v>14943</v>
      </c>
      <c r="K129" s="230">
        <f>K128</f>
        <v>14943</v>
      </c>
      <c r="L129" s="230">
        <f>L128</f>
        <v>14943</v>
      </c>
      <c r="M129" s="230">
        <f>M128</f>
        <v>16624</v>
      </c>
      <c r="N129" s="230">
        <f>N128</f>
        <v>18665</v>
      </c>
      <c r="O129" s="479"/>
      <c r="P129" s="479"/>
      <c r="Q129" s="479"/>
    </row>
    <row r="130" spans="1:17" ht="12.75" hidden="1">
      <c r="A130" s="7"/>
      <c r="B130" s="16"/>
      <c r="C130" s="16"/>
      <c r="D130" s="16"/>
      <c r="E130" s="16"/>
      <c r="F130" s="16"/>
      <c r="G130" s="16"/>
      <c r="H130" s="16"/>
      <c r="I130" s="16"/>
      <c r="J130" s="230"/>
      <c r="K130" s="230"/>
      <c r="L130" s="230"/>
      <c r="M130" s="230"/>
      <c r="N130" s="230"/>
      <c r="O130" s="479"/>
      <c r="P130" s="479"/>
      <c r="Q130" s="479"/>
    </row>
    <row r="131" spans="1:17" ht="12.75" hidden="1">
      <c r="A131" s="7"/>
      <c r="B131" s="16"/>
      <c r="C131" s="16"/>
      <c r="D131" s="16"/>
      <c r="E131" s="16"/>
      <c r="F131" s="16"/>
      <c r="G131" s="16"/>
      <c r="H131" s="16"/>
      <c r="I131" s="16"/>
      <c r="J131" s="228"/>
      <c r="K131" s="228"/>
      <c r="L131" s="228"/>
      <c r="M131" s="228"/>
      <c r="N131" s="228"/>
      <c r="O131" s="480"/>
      <c r="P131" s="480"/>
      <c r="Q131" s="480"/>
    </row>
    <row r="132" spans="1:17" ht="12.75" hidden="1">
      <c r="A132" s="7"/>
      <c r="B132" s="16"/>
      <c r="C132" s="16"/>
      <c r="D132" s="16"/>
      <c r="E132" s="16"/>
      <c r="F132" s="16"/>
      <c r="G132" s="16"/>
      <c r="H132" s="16"/>
      <c r="I132" s="16"/>
      <c r="J132" s="220"/>
      <c r="K132" s="220"/>
      <c r="L132" s="220"/>
      <c r="M132" s="220"/>
      <c r="N132" s="220"/>
      <c r="O132" s="478"/>
      <c r="P132" s="478"/>
      <c r="Q132" s="478"/>
    </row>
    <row r="133" spans="1:17" ht="12.75" hidden="1">
      <c r="A133" s="7"/>
      <c r="B133" s="16"/>
      <c r="C133" s="16"/>
      <c r="D133" s="16"/>
      <c r="E133" s="16"/>
      <c r="F133" s="16"/>
      <c r="G133" s="43"/>
      <c r="H133" s="231"/>
      <c r="I133" s="117"/>
      <c r="J133" s="228"/>
      <c r="K133" s="228"/>
      <c r="L133" s="228"/>
      <c r="M133" s="228"/>
      <c r="N133" s="228"/>
      <c r="O133" s="480"/>
      <c r="P133" s="480"/>
      <c r="Q133" s="480"/>
    </row>
    <row r="134" spans="1:17" ht="12.75" hidden="1">
      <c r="A134" s="7"/>
      <c r="B134" s="16"/>
      <c r="C134" s="16"/>
      <c r="D134" s="16"/>
      <c r="E134" s="16"/>
      <c r="F134" s="16"/>
      <c r="G134" s="43"/>
      <c r="H134" s="117" t="s">
        <v>15</v>
      </c>
      <c r="I134" s="117" t="s">
        <v>64</v>
      </c>
      <c r="J134" s="220"/>
      <c r="K134" s="220"/>
      <c r="L134" s="220"/>
      <c r="M134" s="220"/>
      <c r="N134" s="220"/>
      <c r="O134" s="478"/>
      <c r="P134" s="478"/>
      <c r="Q134" s="478"/>
    </row>
    <row r="135" spans="1:17" ht="12.75" hidden="1">
      <c r="A135" s="7"/>
      <c r="B135" s="16"/>
      <c r="C135" s="16"/>
      <c r="D135" s="16"/>
      <c r="E135" s="16"/>
      <c r="F135" s="16"/>
      <c r="G135" s="43"/>
      <c r="H135" s="16"/>
      <c r="I135" s="16"/>
      <c r="J135" s="220"/>
      <c r="K135" s="220"/>
      <c r="L135" s="220"/>
      <c r="M135" s="220"/>
      <c r="N135" s="220"/>
      <c r="O135" s="478"/>
      <c r="P135" s="478"/>
      <c r="Q135" s="478"/>
    </row>
    <row r="136" spans="1:17" ht="12.75" hidden="1">
      <c r="A136" s="7"/>
      <c r="B136" s="16"/>
      <c r="C136" s="16"/>
      <c r="D136" s="16"/>
      <c r="E136" s="16"/>
      <c r="F136" s="16"/>
      <c r="G136" s="43"/>
      <c r="H136" s="16"/>
      <c r="I136" s="16"/>
      <c r="J136" s="220"/>
      <c r="K136" s="220"/>
      <c r="L136" s="220"/>
      <c r="M136" s="220"/>
      <c r="N136" s="220"/>
      <c r="O136" s="478"/>
      <c r="P136" s="478"/>
      <c r="Q136" s="478"/>
    </row>
    <row r="137" spans="1:17" ht="12.75" hidden="1">
      <c r="A137" s="7"/>
      <c r="B137" s="16"/>
      <c r="C137" s="16"/>
      <c r="D137" s="16"/>
      <c r="E137" s="16"/>
      <c r="F137" s="16"/>
      <c r="G137" s="43"/>
      <c r="H137" s="16"/>
      <c r="I137" s="16"/>
      <c r="J137" s="220"/>
      <c r="K137" s="220"/>
      <c r="L137" s="220"/>
      <c r="M137" s="220"/>
      <c r="N137" s="220"/>
      <c r="O137" s="478"/>
      <c r="P137" s="478"/>
      <c r="Q137" s="478"/>
    </row>
    <row r="138" spans="1:17" ht="12.75" hidden="1">
      <c r="A138" s="7"/>
      <c r="B138" s="16"/>
      <c r="C138" s="16"/>
      <c r="D138" s="16"/>
      <c r="E138" s="16"/>
      <c r="F138" s="16"/>
      <c r="G138" s="43"/>
      <c r="H138" s="16"/>
      <c r="I138" s="16"/>
      <c r="J138" s="220"/>
      <c r="K138" s="220"/>
      <c r="L138" s="220"/>
      <c r="M138" s="220"/>
      <c r="N138" s="220"/>
      <c r="O138" s="478"/>
      <c r="P138" s="478"/>
      <c r="Q138" s="478"/>
    </row>
    <row r="139" spans="1:17" ht="12.75" hidden="1">
      <c r="A139" s="7"/>
      <c r="B139" s="16"/>
      <c r="C139" s="16"/>
      <c r="D139" s="16"/>
      <c r="E139" s="16"/>
      <c r="F139" s="16"/>
      <c r="G139" s="43"/>
      <c r="H139" s="16"/>
      <c r="I139" s="16"/>
      <c r="J139" s="220"/>
      <c r="K139" s="220"/>
      <c r="L139" s="220"/>
      <c r="M139" s="220"/>
      <c r="N139" s="220"/>
      <c r="O139" s="478"/>
      <c r="P139" s="478"/>
      <c r="Q139" s="478"/>
    </row>
    <row r="140" spans="1:17" ht="12.75" hidden="1">
      <c r="A140" s="7"/>
      <c r="B140" s="16"/>
      <c r="C140" s="16"/>
      <c r="D140" s="16"/>
      <c r="E140" s="16"/>
      <c r="F140" s="16"/>
      <c r="G140" s="43"/>
      <c r="H140" s="16"/>
      <c r="I140" s="16"/>
      <c r="J140" s="220"/>
      <c r="K140" s="220"/>
      <c r="L140" s="220"/>
      <c r="M140" s="220"/>
      <c r="N140" s="220"/>
      <c r="O140" s="478"/>
      <c r="P140" s="478"/>
      <c r="Q140" s="478"/>
    </row>
    <row r="141" spans="1:17" ht="12.75" hidden="1">
      <c r="A141" s="7"/>
      <c r="B141" s="16"/>
      <c r="C141" s="16"/>
      <c r="D141" s="16"/>
      <c r="E141" s="16"/>
      <c r="F141" s="16"/>
      <c r="G141" s="43"/>
      <c r="H141" s="16"/>
      <c r="I141" s="18"/>
      <c r="J141" s="220"/>
      <c r="K141" s="220"/>
      <c r="L141" s="220"/>
      <c r="M141" s="220"/>
      <c r="N141" s="220"/>
      <c r="O141" s="478"/>
      <c r="P141" s="478"/>
      <c r="Q141" s="478"/>
    </row>
    <row r="142" spans="1:17" ht="12.75" hidden="1">
      <c r="A142" s="7"/>
      <c r="B142" s="16"/>
      <c r="C142" s="16"/>
      <c r="D142" s="16"/>
      <c r="E142" s="16"/>
      <c r="F142" s="16"/>
      <c r="G142" s="43"/>
      <c r="H142" s="16"/>
      <c r="I142" s="16"/>
      <c r="J142" s="220"/>
      <c r="K142" s="220"/>
      <c r="L142" s="220"/>
      <c r="M142" s="220"/>
      <c r="N142" s="220"/>
      <c r="O142" s="478"/>
      <c r="P142" s="478"/>
      <c r="Q142" s="478"/>
    </row>
    <row r="143" spans="1:17" ht="12.75" hidden="1">
      <c r="A143" s="7"/>
      <c r="B143" s="16"/>
      <c r="C143" s="16"/>
      <c r="D143" s="16"/>
      <c r="E143" s="16"/>
      <c r="F143" s="16"/>
      <c r="G143" s="43"/>
      <c r="H143" s="16"/>
      <c r="I143" s="16"/>
      <c r="J143" s="220"/>
      <c r="K143" s="220"/>
      <c r="L143" s="220"/>
      <c r="M143" s="220"/>
      <c r="N143" s="220"/>
      <c r="O143" s="478"/>
      <c r="P143" s="478"/>
      <c r="Q143" s="478"/>
    </row>
    <row r="144" spans="1:17" ht="12.75" hidden="1">
      <c r="A144" s="7"/>
      <c r="B144" s="16"/>
      <c r="C144" s="16"/>
      <c r="D144" s="16"/>
      <c r="E144" s="16"/>
      <c r="F144" s="16"/>
      <c r="G144" s="43"/>
      <c r="H144" s="16"/>
      <c r="I144" s="16"/>
      <c r="J144" s="220"/>
      <c r="K144" s="220"/>
      <c r="L144" s="220"/>
      <c r="M144" s="220"/>
      <c r="N144" s="220"/>
      <c r="O144" s="478"/>
      <c r="P144" s="478"/>
      <c r="Q144" s="478"/>
    </row>
    <row r="145" spans="1:17" ht="12.75" hidden="1">
      <c r="A145" s="7"/>
      <c r="B145" s="16"/>
      <c r="C145" s="16"/>
      <c r="D145" s="16"/>
      <c r="E145" s="16"/>
      <c r="F145" s="16"/>
      <c r="G145" s="43"/>
      <c r="H145" s="16"/>
      <c r="I145" s="16"/>
      <c r="J145" s="220"/>
      <c r="K145" s="220"/>
      <c r="L145" s="220"/>
      <c r="M145" s="220"/>
      <c r="N145" s="220"/>
      <c r="O145" s="478"/>
      <c r="P145" s="478"/>
      <c r="Q145" s="478"/>
    </row>
    <row r="146" spans="1:17" ht="12.75" hidden="1">
      <c r="A146" s="7"/>
      <c r="B146" s="16"/>
      <c r="C146" s="16"/>
      <c r="D146" s="16"/>
      <c r="E146" s="16"/>
      <c r="F146" s="16"/>
      <c r="G146" s="43"/>
      <c r="H146" s="16"/>
      <c r="I146" s="16"/>
      <c r="J146" s="220"/>
      <c r="K146" s="220"/>
      <c r="L146" s="220"/>
      <c r="M146" s="220"/>
      <c r="N146" s="220"/>
      <c r="O146" s="478"/>
      <c r="P146" s="478"/>
      <c r="Q146" s="478"/>
    </row>
    <row r="147" spans="1:17" ht="12.75" hidden="1">
      <c r="A147" s="7"/>
      <c r="B147" s="16"/>
      <c r="C147" s="16"/>
      <c r="D147" s="16"/>
      <c r="E147" s="16"/>
      <c r="F147" s="16"/>
      <c r="G147" s="43"/>
      <c r="H147" s="16"/>
      <c r="I147" s="16"/>
      <c r="J147" s="220"/>
      <c r="K147" s="220"/>
      <c r="L147" s="220"/>
      <c r="M147" s="220"/>
      <c r="N147" s="220"/>
      <c r="O147" s="478"/>
      <c r="P147" s="478"/>
      <c r="Q147" s="478"/>
    </row>
    <row r="148" spans="1:17" ht="12.75" hidden="1">
      <c r="A148" s="7"/>
      <c r="B148" s="16"/>
      <c r="C148" s="16"/>
      <c r="D148" s="16"/>
      <c r="E148" s="16"/>
      <c r="F148" s="16"/>
      <c r="G148" s="43"/>
      <c r="H148" s="16"/>
      <c r="I148" s="16"/>
      <c r="J148" s="220"/>
      <c r="K148" s="220"/>
      <c r="L148" s="220"/>
      <c r="M148" s="220"/>
      <c r="N148" s="220"/>
      <c r="O148" s="478"/>
      <c r="P148" s="478"/>
      <c r="Q148" s="478"/>
    </row>
    <row r="149" spans="1:17" ht="12.75" hidden="1">
      <c r="A149" s="7"/>
      <c r="B149" s="16"/>
      <c r="C149" s="16"/>
      <c r="D149" s="16"/>
      <c r="E149" s="16"/>
      <c r="F149" s="16"/>
      <c r="G149" s="43"/>
      <c r="H149" s="16"/>
      <c r="I149" s="16"/>
      <c r="J149" s="220"/>
      <c r="K149" s="220"/>
      <c r="L149" s="220"/>
      <c r="M149" s="220"/>
      <c r="N149" s="220"/>
      <c r="O149" s="478"/>
      <c r="P149" s="478"/>
      <c r="Q149" s="478"/>
    </row>
    <row r="150" spans="1:17" ht="12.75" hidden="1">
      <c r="A150" s="7"/>
      <c r="B150" s="16"/>
      <c r="C150" s="16"/>
      <c r="D150" s="16"/>
      <c r="E150" s="16"/>
      <c r="F150" s="11"/>
      <c r="G150" s="43"/>
      <c r="H150" s="16"/>
      <c r="I150" s="16"/>
      <c r="J150" s="220"/>
      <c r="K150" s="220"/>
      <c r="L150" s="220"/>
      <c r="M150" s="220"/>
      <c r="N150" s="220"/>
      <c r="O150" s="478"/>
      <c r="P150" s="478"/>
      <c r="Q150" s="478"/>
    </row>
    <row r="151" spans="1:17" ht="12.75" hidden="1">
      <c r="A151" s="7"/>
      <c r="B151" s="16"/>
      <c r="C151" s="16"/>
      <c r="D151" s="16"/>
      <c r="E151" s="16"/>
      <c r="F151" s="16"/>
      <c r="G151" s="16"/>
      <c r="H151" s="16"/>
      <c r="I151" s="16"/>
      <c r="J151" s="62"/>
      <c r="K151" s="62"/>
      <c r="L151" s="62"/>
      <c r="M151" s="62"/>
      <c r="N151" s="62"/>
      <c r="O151" s="2"/>
      <c r="P151" s="2"/>
      <c r="Q151" s="2"/>
    </row>
    <row r="152" spans="1:17" ht="12.75" hidden="1">
      <c r="A152" s="7"/>
      <c r="B152" s="16"/>
      <c r="C152" s="16"/>
      <c r="D152" s="16"/>
      <c r="E152" s="16"/>
      <c r="F152" s="16"/>
      <c r="G152" s="16"/>
      <c r="H152" s="16"/>
      <c r="I152" s="16"/>
      <c r="J152" s="62"/>
      <c r="K152" s="62"/>
      <c r="L152" s="62"/>
      <c r="M152" s="62"/>
      <c r="N152" s="62"/>
      <c r="O152" s="2"/>
      <c r="P152" s="2"/>
      <c r="Q152" s="2"/>
    </row>
    <row r="153" spans="1:17" ht="12.75" hidden="1">
      <c r="A153" s="7"/>
      <c r="B153" s="16"/>
      <c r="C153" s="16"/>
      <c r="D153" s="16"/>
      <c r="E153" s="16"/>
      <c r="F153" s="16"/>
      <c r="G153" s="16"/>
      <c r="H153" s="16"/>
      <c r="I153" s="16"/>
      <c r="J153" s="62"/>
      <c r="K153" s="62"/>
      <c r="L153" s="62"/>
      <c r="M153" s="62"/>
      <c r="N153" s="62"/>
      <c r="O153" s="2"/>
      <c r="P153" s="2"/>
      <c r="Q153" s="2"/>
    </row>
    <row r="154" spans="1:17" ht="12.75" hidden="1">
      <c r="A154" s="7"/>
      <c r="B154" s="16"/>
      <c r="C154" s="16"/>
      <c r="D154" s="16"/>
      <c r="E154" s="16"/>
      <c r="F154" s="16"/>
      <c r="G154" s="16"/>
      <c r="H154" s="16"/>
      <c r="I154" s="16"/>
      <c r="J154" s="62"/>
      <c r="K154" s="62"/>
      <c r="L154" s="62"/>
      <c r="M154" s="62"/>
      <c r="N154" s="62"/>
      <c r="O154" s="2"/>
      <c r="P154" s="2"/>
      <c r="Q154" s="2"/>
    </row>
    <row r="155" spans="1:17" ht="12.75" hidden="1">
      <c r="A155" s="7"/>
      <c r="B155" s="16"/>
      <c r="C155" s="16"/>
      <c r="D155" s="16"/>
      <c r="E155" s="16"/>
      <c r="F155" s="16"/>
      <c r="G155" s="16"/>
      <c r="H155" s="16"/>
      <c r="I155" s="16"/>
      <c r="J155" s="62"/>
      <c r="K155" s="62"/>
      <c r="L155" s="62"/>
      <c r="M155" s="62"/>
      <c r="N155" s="62"/>
      <c r="O155" s="2"/>
      <c r="P155" s="2"/>
      <c r="Q155" s="2"/>
    </row>
    <row r="156" spans="1:17" ht="12.75" hidden="1">
      <c r="A156" s="7"/>
      <c r="B156" s="16"/>
      <c r="C156" s="16"/>
      <c r="D156" s="16"/>
      <c r="E156" s="16"/>
      <c r="F156" s="16"/>
      <c r="G156" s="16"/>
      <c r="H156" s="16"/>
      <c r="I156" s="16"/>
      <c r="J156" s="62"/>
      <c r="K156" s="62"/>
      <c r="L156" s="62"/>
      <c r="M156" s="62"/>
      <c r="N156" s="62"/>
      <c r="O156" s="2"/>
      <c r="P156" s="2"/>
      <c r="Q156" s="2"/>
    </row>
    <row r="157" spans="1:17" ht="12.75" hidden="1">
      <c r="A157" s="7"/>
      <c r="B157" s="16"/>
      <c r="C157" s="16"/>
      <c r="D157" s="16"/>
      <c r="E157" s="16"/>
      <c r="F157" s="16"/>
      <c r="G157" s="43"/>
      <c r="H157" s="16"/>
      <c r="I157" s="16"/>
      <c r="J157" s="220"/>
      <c r="K157" s="220"/>
      <c r="L157" s="220"/>
      <c r="M157" s="220"/>
      <c r="N157" s="220"/>
      <c r="O157" s="478"/>
      <c r="P157" s="478"/>
      <c r="Q157" s="478"/>
    </row>
    <row r="158" spans="1:17" ht="12.75" hidden="1">
      <c r="A158" s="7"/>
      <c r="B158" s="16"/>
      <c r="C158" s="16"/>
      <c r="D158" s="16"/>
      <c r="E158" s="16"/>
      <c r="F158" s="16"/>
      <c r="G158" s="43"/>
      <c r="H158" s="16"/>
      <c r="I158" s="16"/>
      <c r="J158" s="220"/>
      <c r="K158" s="220"/>
      <c r="L158" s="220"/>
      <c r="M158" s="220"/>
      <c r="N158" s="220"/>
      <c r="O158" s="478"/>
      <c r="P158" s="478"/>
      <c r="Q158" s="478"/>
    </row>
    <row r="159" spans="1:17" ht="12.75">
      <c r="A159" s="7"/>
      <c r="B159" s="16"/>
      <c r="C159" s="16"/>
      <c r="D159" s="16"/>
      <c r="E159" s="16"/>
      <c r="F159" s="124"/>
      <c r="G159" s="124"/>
      <c r="H159" s="124"/>
      <c r="I159" s="124"/>
      <c r="J159" s="220"/>
      <c r="K159" s="220"/>
      <c r="L159" s="220"/>
      <c r="M159" s="220"/>
      <c r="N159" s="220"/>
      <c r="O159" s="478"/>
      <c r="P159" s="478"/>
      <c r="Q159" s="478"/>
    </row>
    <row r="160" spans="1:17" ht="12.75">
      <c r="A160" s="7"/>
      <c r="B160" s="11">
        <v>6</v>
      </c>
      <c r="C160" s="11"/>
      <c r="D160" s="11"/>
      <c r="E160" s="11"/>
      <c r="F160" s="559" t="s">
        <v>152</v>
      </c>
      <c r="G160" s="559"/>
      <c r="H160" s="559"/>
      <c r="I160" s="559"/>
      <c r="J160" s="220"/>
      <c r="K160" s="220"/>
      <c r="L160" s="220"/>
      <c r="M160" s="220"/>
      <c r="N160" s="220"/>
      <c r="O160" s="478"/>
      <c r="P160" s="478"/>
      <c r="Q160" s="478"/>
    </row>
    <row r="161" spans="1:17" ht="12.75">
      <c r="A161" s="7"/>
      <c r="B161" s="16"/>
      <c r="C161" s="197">
        <v>1</v>
      </c>
      <c r="D161" s="197"/>
      <c r="E161" s="197"/>
      <c r="F161" s="197"/>
      <c r="G161" s="197" t="s">
        <v>29</v>
      </c>
      <c r="H161" s="197"/>
      <c r="I161" s="197"/>
      <c r="J161" s="220"/>
      <c r="K161" s="220"/>
      <c r="L161" s="220"/>
      <c r="M161" s="220"/>
      <c r="N161" s="220"/>
      <c r="O161" s="478"/>
      <c r="P161" s="478"/>
      <c r="Q161" s="478"/>
    </row>
    <row r="162" spans="1:17" ht="12.75">
      <c r="A162" s="7"/>
      <c r="B162" s="16"/>
      <c r="C162" s="16"/>
      <c r="D162" s="16">
        <v>1</v>
      </c>
      <c r="E162" s="16"/>
      <c r="F162" s="16"/>
      <c r="G162" s="16"/>
      <c r="H162" s="16" t="s">
        <v>30</v>
      </c>
      <c r="I162" s="16"/>
      <c r="J162" s="220">
        <v>36128</v>
      </c>
      <c r="K162" s="220">
        <v>36128</v>
      </c>
      <c r="L162" s="220">
        <v>36128</v>
      </c>
      <c r="M162" s="220">
        <v>36128</v>
      </c>
      <c r="N162" s="220">
        <v>36941</v>
      </c>
      <c r="O162" s="478"/>
      <c r="P162" s="478"/>
      <c r="Q162" s="478"/>
    </row>
    <row r="163" spans="1:17" ht="12.75">
      <c r="A163" s="7"/>
      <c r="B163" s="16"/>
      <c r="C163" s="16"/>
      <c r="D163" s="16">
        <v>2</v>
      </c>
      <c r="E163" s="16"/>
      <c r="F163" s="16"/>
      <c r="G163" s="16"/>
      <c r="H163" s="16" t="s">
        <v>32</v>
      </c>
      <c r="I163" s="16"/>
      <c r="J163" s="220">
        <v>4877</v>
      </c>
      <c r="K163" s="220">
        <v>4877</v>
      </c>
      <c r="L163" s="220">
        <v>4877</v>
      </c>
      <c r="M163" s="220">
        <v>4877</v>
      </c>
      <c r="N163" s="220">
        <v>5147</v>
      </c>
      <c r="O163" s="478"/>
      <c r="P163" s="478"/>
      <c r="Q163" s="478"/>
    </row>
    <row r="164" spans="1:17" ht="12.75">
      <c r="A164" s="7"/>
      <c r="B164" s="16"/>
      <c r="C164" s="16"/>
      <c r="D164" s="16">
        <v>3</v>
      </c>
      <c r="E164" s="16"/>
      <c r="F164" s="16"/>
      <c r="G164" s="16"/>
      <c r="H164" s="16" t="s">
        <v>33</v>
      </c>
      <c r="I164" s="16"/>
      <c r="J164" s="220">
        <v>4205</v>
      </c>
      <c r="K164" s="220">
        <v>8208</v>
      </c>
      <c r="L164" s="220">
        <v>1883</v>
      </c>
      <c r="M164" s="220">
        <v>1883</v>
      </c>
      <c r="N164" s="220">
        <v>4840</v>
      </c>
      <c r="O164" s="478"/>
      <c r="P164" s="478"/>
      <c r="Q164" s="478"/>
    </row>
    <row r="165" spans="1:17" ht="12.75">
      <c r="A165" s="7"/>
      <c r="B165" s="16"/>
      <c r="C165" s="197">
        <v>2</v>
      </c>
      <c r="D165" s="197"/>
      <c r="E165" s="197"/>
      <c r="F165" s="197"/>
      <c r="G165" s="197" t="s">
        <v>38</v>
      </c>
      <c r="H165" s="197"/>
      <c r="I165" s="197"/>
      <c r="J165" s="220">
        <v>0</v>
      </c>
      <c r="K165" s="220">
        <v>0</v>
      </c>
      <c r="L165" s="220"/>
      <c r="M165" s="220"/>
      <c r="N165" s="220"/>
      <c r="O165" s="478"/>
      <c r="P165" s="478"/>
      <c r="Q165" s="478"/>
    </row>
    <row r="166" spans="1:17" ht="12.75">
      <c r="A166" s="7"/>
      <c r="B166" s="16"/>
      <c r="C166" s="197"/>
      <c r="D166" s="212">
        <v>1</v>
      </c>
      <c r="E166" s="212"/>
      <c r="F166" s="212"/>
      <c r="G166" s="212"/>
      <c r="H166" s="16" t="s">
        <v>40</v>
      </c>
      <c r="I166" s="212"/>
      <c r="J166" s="220">
        <v>0</v>
      </c>
      <c r="K166" s="220">
        <v>0</v>
      </c>
      <c r="L166" s="220">
        <v>6325</v>
      </c>
      <c r="M166" s="220">
        <v>6325</v>
      </c>
      <c r="N166" s="220">
        <v>7635</v>
      </c>
      <c r="O166" s="478"/>
      <c r="P166" s="478"/>
      <c r="Q166" s="478"/>
    </row>
    <row r="167" spans="1:17" ht="12.75">
      <c r="A167" s="7"/>
      <c r="B167" s="16"/>
      <c r="C167" s="16"/>
      <c r="D167" s="16">
        <v>2</v>
      </c>
      <c r="E167" s="16"/>
      <c r="F167" s="16"/>
      <c r="G167" s="16"/>
      <c r="H167" s="1" t="s">
        <v>533</v>
      </c>
      <c r="I167" s="16"/>
      <c r="J167" s="220">
        <v>0</v>
      </c>
      <c r="K167" s="220">
        <v>0</v>
      </c>
      <c r="L167" s="220">
        <v>0</v>
      </c>
      <c r="M167" s="220">
        <v>0</v>
      </c>
      <c r="N167" s="220">
        <v>11221</v>
      </c>
      <c r="O167" s="478"/>
      <c r="P167" s="478"/>
      <c r="Q167" s="478"/>
    </row>
    <row r="168" spans="1:17" ht="12.75">
      <c r="A168" s="7"/>
      <c r="B168" s="16"/>
      <c r="C168" s="16"/>
      <c r="D168" s="16"/>
      <c r="E168" s="16"/>
      <c r="F168" s="11" t="s">
        <v>19</v>
      </c>
      <c r="G168" s="16"/>
      <c r="H168" s="16"/>
      <c r="I168" s="16"/>
      <c r="J168" s="230">
        <f>J162+J163+J164</f>
        <v>45210</v>
      </c>
      <c r="K168" s="230">
        <f>K162+K163+K164</f>
        <v>49213</v>
      </c>
      <c r="L168" s="230">
        <f>L162+L163+L164+L167</f>
        <v>42888</v>
      </c>
      <c r="M168" s="230">
        <f>M162+M163+M164+M167</f>
        <v>42888</v>
      </c>
      <c r="N168" s="230">
        <f>N162+N163+N164+N167+N166</f>
        <v>65784</v>
      </c>
      <c r="O168" s="479"/>
      <c r="P168" s="479"/>
      <c r="Q168" s="479"/>
    </row>
    <row r="169" spans="1:17" ht="12.75">
      <c r="A169" s="7"/>
      <c r="B169" s="16"/>
      <c r="C169" s="16"/>
      <c r="D169" s="16"/>
      <c r="E169" s="16"/>
      <c r="F169" s="16"/>
      <c r="G169" s="16" t="s">
        <v>60</v>
      </c>
      <c r="H169" s="16"/>
      <c r="I169" s="16"/>
      <c r="J169" s="118">
        <v>44</v>
      </c>
      <c r="K169" s="118">
        <v>44</v>
      </c>
      <c r="L169" s="118">
        <v>44</v>
      </c>
      <c r="M169" s="118">
        <v>44</v>
      </c>
      <c r="N169" s="118">
        <v>44</v>
      </c>
      <c r="O169" s="484"/>
      <c r="P169" s="484"/>
      <c r="Q169" s="484"/>
    </row>
    <row r="170" spans="1:17" ht="12.75">
      <c r="A170" s="7"/>
      <c r="B170" s="16"/>
      <c r="C170" s="16"/>
      <c r="D170" s="16"/>
      <c r="E170" s="16"/>
      <c r="F170" s="16"/>
      <c r="G170" s="16" t="s">
        <v>61</v>
      </c>
      <c r="H170" s="16"/>
      <c r="I170" s="16"/>
      <c r="J170" s="118">
        <v>44</v>
      </c>
      <c r="K170" s="118">
        <v>44</v>
      </c>
      <c r="L170" s="118">
        <v>44</v>
      </c>
      <c r="M170" s="118">
        <v>44</v>
      </c>
      <c r="N170" s="118">
        <v>44</v>
      </c>
      <c r="O170" s="484"/>
      <c r="P170" s="484"/>
      <c r="Q170" s="484"/>
    </row>
    <row r="171" spans="1:17" ht="12.75">
      <c r="A171" s="7"/>
      <c r="B171" s="16"/>
      <c r="C171" s="16"/>
      <c r="D171" s="16"/>
      <c r="E171" s="16"/>
      <c r="F171" s="16"/>
      <c r="G171" s="16"/>
      <c r="H171" s="16"/>
      <c r="I171" s="16"/>
      <c r="J171" s="118"/>
      <c r="K171" s="118"/>
      <c r="L171" s="118"/>
      <c r="M171" s="118"/>
      <c r="N171" s="118"/>
      <c r="O171" s="484"/>
      <c r="P171" s="484"/>
      <c r="Q171" s="484"/>
    </row>
    <row r="172" spans="1:17" ht="12.75" hidden="1">
      <c r="A172" s="7"/>
      <c r="B172" s="197">
        <v>10</v>
      </c>
      <c r="C172" s="197"/>
      <c r="D172" s="197"/>
      <c r="E172" s="197"/>
      <c r="F172" s="197" t="s">
        <v>138</v>
      </c>
      <c r="G172" s="197"/>
      <c r="H172" s="197"/>
      <c r="I172" s="197"/>
      <c r="J172" s="118"/>
      <c r="K172" s="118"/>
      <c r="L172" s="118"/>
      <c r="M172" s="118"/>
      <c r="N172" s="118"/>
      <c r="O172" s="484"/>
      <c r="P172" s="484"/>
      <c r="Q172" s="484"/>
    </row>
    <row r="173" spans="1:17" ht="12.75" hidden="1">
      <c r="A173" s="7"/>
      <c r="B173" s="16"/>
      <c r="C173" s="197">
        <v>1</v>
      </c>
      <c r="D173" s="197"/>
      <c r="E173" s="197"/>
      <c r="F173" s="197"/>
      <c r="G173" s="197" t="s">
        <v>29</v>
      </c>
      <c r="H173" s="197"/>
      <c r="I173" s="197"/>
      <c r="J173" s="118"/>
      <c r="K173" s="118"/>
      <c r="L173" s="118"/>
      <c r="M173" s="118"/>
      <c r="N173" s="118"/>
      <c r="O173" s="484"/>
      <c r="P173" s="484"/>
      <c r="Q173" s="484"/>
    </row>
    <row r="174" spans="1:17" ht="12.75" hidden="1">
      <c r="A174" s="7"/>
      <c r="B174" s="16"/>
      <c r="C174" s="16"/>
      <c r="D174" s="16">
        <v>6</v>
      </c>
      <c r="E174" s="16"/>
      <c r="F174" s="16"/>
      <c r="G174" s="16"/>
      <c r="H174" s="16" t="s">
        <v>174</v>
      </c>
      <c r="I174" s="16"/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484"/>
      <c r="P174" s="484"/>
      <c r="Q174" s="484"/>
    </row>
    <row r="175" spans="1:17" ht="12.75" hidden="1">
      <c r="A175" s="7"/>
      <c r="B175" s="16"/>
      <c r="C175" s="197">
        <v>2</v>
      </c>
      <c r="D175" s="197"/>
      <c r="E175" s="197"/>
      <c r="F175" s="197"/>
      <c r="G175" s="197" t="s">
        <v>38</v>
      </c>
      <c r="H175" s="197"/>
      <c r="I175" s="197"/>
      <c r="J175" s="118"/>
      <c r="K175" s="118"/>
      <c r="L175" s="118"/>
      <c r="M175" s="118"/>
      <c r="N175" s="118"/>
      <c r="O175" s="484"/>
      <c r="P175" s="484"/>
      <c r="Q175" s="484"/>
    </row>
    <row r="176" spans="1:17" ht="12.75" hidden="1">
      <c r="A176" s="7"/>
      <c r="B176" s="16"/>
      <c r="C176" s="16"/>
      <c r="D176" s="16">
        <v>4</v>
      </c>
      <c r="E176" s="16"/>
      <c r="F176" s="16"/>
      <c r="G176" s="16"/>
      <c r="H176" s="16" t="s">
        <v>184</v>
      </c>
      <c r="I176" s="16"/>
      <c r="J176" s="220"/>
      <c r="K176" s="220"/>
      <c r="L176" s="220"/>
      <c r="M176" s="220"/>
      <c r="N176" s="220"/>
      <c r="O176" s="478"/>
      <c r="P176" s="478"/>
      <c r="Q176" s="478"/>
    </row>
    <row r="177" spans="1:17" ht="12.75" hidden="1">
      <c r="A177" s="7"/>
      <c r="B177" s="16"/>
      <c r="C177" s="16"/>
      <c r="D177" s="16"/>
      <c r="E177" s="16"/>
      <c r="F177" s="11" t="s">
        <v>19</v>
      </c>
      <c r="G177" s="16"/>
      <c r="H177" s="16"/>
      <c r="I177" s="16"/>
      <c r="J177" s="230"/>
      <c r="K177" s="230"/>
      <c r="L177" s="230"/>
      <c r="M177" s="230"/>
      <c r="N177" s="230"/>
      <c r="O177" s="479"/>
      <c r="P177" s="479"/>
      <c r="Q177" s="479"/>
    </row>
    <row r="178" spans="1:17" ht="12.75" hidden="1">
      <c r="A178" s="7"/>
      <c r="B178" s="16"/>
      <c r="C178" s="16"/>
      <c r="D178" s="16"/>
      <c r="E178" s="16"/>
      <c r="F178" s="16"/>
      <c r="G178" s="16"/>
      <c r="H178" s="16"/>
      <c r="I178" s="16"/>
      <c r="J178" s="118"/>
      <c r="K178" s="118"/>
      <c r="L178" s="118"/>
      <c r="M178" s="118"/>
      <c r="N178" s="118"/>
      <c r="O178" s="484"/>
      <c r="P178" s="484"/>
      <c r="Q178" s="484"/>
    </row>
    <row r="179" spans="1:17" ht="12.75" hidden="1">
      <c r="A179" s="7"/>
      <c r="B179" s="197">
        <v>10</v>
      </c>
      <c r="C179" s="16"/>
      <c r="D179" s="16"/>
      <c r="E179" s="16"/>
      <c r="F179" s="197" t="s">
        <v>142</v>
      </c>
      <c r="G179" s="16"/>
      <c r="H179" s="16"/>
      <c r="I179" s="16"/>
      <c r="J179" s="118"/>
      <c r="K179" s="118"/>
      <c r="L179" s="118"/>
      <c r="M179" s="118"/>
      <c r="N179" s="118"/>
      <c r="O179" s="484"/>
      <c r="P179" s="484"/>
      <c r="Q179" s="484"/>
    </row>
    <row r="180" spans="1:17" ht="12.75" hidden="1">
      <c r="A180" s="7"/>
      <c r="B180" s="197"/>
      <c r="C180" s="197">
        <v>1</v>
      </c>
      <c r="D180" s="197"/>
      <c r="E180" s="197"/>
      <c r="F180" s="197"/>
      <c r="G180" s="197" t="s">
        <v>29</v>
      </c>
      <c r="H180" s="197"/>
      <c r="I180" s="197"/>
      <c r="J180" s="118"/>
      <c r="K180" s="118"/>
      <c r="L180" s="118"/>
      <c r="M180" s="118"/>
      <c r="N180" s="118"/>
      <c r="O180" s="484"/>
      <c r="P180" s="484"/>
      <c r="Q180" s="484"/>
    </row>
    <row r="181" spans="1:17" ht="12.75" hidden="1">
      <c r="A181" s="7"/>
      <c r="B181" s="197"/>
      <c r="C181" s="16"/>
      <c r="D181" s="16">
        <v>3</v>
      </c>
      <c r="E181" s="16"/>
      <c r="F181" s="16"/>
      <c r="G181" s="16"/>
      <c r="H181" s="16" t="s">
        <v>204</v>
      </c>
      <c r="I181" s="16"/>
      <c r="J181" s="220"/>
      <c r="K181" s="220"/>
      <c r="L181" s="220"/>
      <c r="M181" s="220"/>
      <c r="N181" s="220"/>
      <c r="O181" s="478"/>
      <c r="P181" s="478"/>
      <c r="Q181" s="478"/>
    </row>
    <row r="182" spans="1:17" ht="12.75" hidden="1">
      <c r="A182" s="7"/>
      <c r="B182" s="16"/>
      <c r="C182" s="197">
        <v>2</v>
      </c>
      <c r="D182" s="197"/>
      <c r="E182" s="197"/>
      <c r="F182" s="197"/>
      <c r="G182" s="197" t="s">
        <v>38</v>
      </c>
      <c r="H182" s="197"/>
      <c r="I182" s="197"/>
      <c r="J182" s="118"/>
      <c r="K182" s="118"/>
      <c r="L182" s="118"/>
      <c r="M182" s="118"/>
      <c r="N182" s="118"/>
      <c r="O182" s="484"/>
      <c r="P182" s="484"/>
      <c r="Q182" s="484"/>
    </row>
    <row r="183" spans="1:17" ht="12.75" hidden="1">
      <c r="A183" s="7"/>
      <c r="B183" s="16"/>
      <c r="C183" s="16"/>
      <c r="D183" s="16">
        <v>2</v>
      </c>
      <c r="E183" s="16"/>
      <c r="F183" s="16"/>
      <c r="G183" s="16"/>
      <c r="H183" s="16" t="s">
        <v>40</v>
      </c>
      <c r="I183" s="16"/>
      <c r="J183" s="220"/>
      <c r="K183" s="220"/>
      <c r="L183" s="220"/>
      <c r="M183" s="220"/>
      <c r="N183" s="220"/>
      <c r="O183" s="478"/>
      <c r="P183" s="478"/>
      <c r="Q183" s="478"/>
    </row>
    <row r="184" spans="1:17" ht="12.75" hidden="1">
      <c r="A184" s="7"/>
      <c r="B184" s="16"/>
      <c r="C184" s="16"/>
      <c r="D184" s="16">
        <v>3</v>
      </c>
      <c r="E184" s="16"/>
      <c r="F184" s="16"/>
      <c r="G184" s="16"/>
      <c r="H184" s="212" t="s">
        <v>165</v>
      </c>
      <c r="I184" s="16"/>
      <c r="J184" s="220"/>
      <c r="K184" s="220"/>
      <c r="L184" s="220"/>
      <c r="M184" s="220"/>
      <c r="N184" s="220"/>
      <c r="O184" s="478"/>
      <c r="P184" s="478"/>
      <c r="Q184" s="478"/>
    </row>
    <row r="185" spans="1:17" ht="12.75" hidden="1">
      <c r="A185" s="7"/>
      <c r="B185" s="16"/>
      <c r="C185" s="16"/>
      <c r="D185" s="16"/>
      <c r="E185" s="16"/>
      <c r="F185" s="11" t="s">
        <v>19</v>
      </c>
      <c r="G185" s="16"/>
      <c r="H185" s="16"/>
      <c r="I185" s="16"/>
      <c r="J185" s="230"/>
      <c r="K185" s="230"/>
      <c r="L185" s="230"/>
      <c r="M185" s="230"/>
      <c r="N185" s="230"/>
      <c r="O185" s="479"/>
      <c r="P185" s="479"/>
      <c r="Q185" s="479"/>
    </row>
    <row r="186" spans="1:17" ht="12.75" hidden="1">
      <c r="A186" s="7"/>
      <c r="B186" s="16"/>
      <c r="C186" s="16"/>
      <c r="D186" s="16"/>
      <c r="E186" s="16"/>
      <c r="F186" s="16"/>
      <c r="G186" s="16"/>
      <c r="H186" s="16"/>
      <c r="I186" s="16"/>
      <c r="J186" s="118"/>
      <c r="K186" s="118"/>
      <c r="L186" s="118"/>
      <c r="M186" s="118"/>
      <c r="N186" s="118"/>
      <c r="O186" s="484"/>
      <c r="P186" s="484"/>
      <c r="Q186" s="484"/>
    </row>
    <row r="187" spans="1:17" ht="12.75" hidden="1">
      <c r="A187" s="7"/>
      <c r="B187" s="16"/>
      <c r="C187" s="16"/>
      <c r="D187" s="16"/>
      <c r="E187" s="16"/>
      <c r="F187" s="16"/>
      <c r="G187" s="16"/>
      <c r="H187" s="16"/>
      <c r="I187" s="16"/>
      <c r="J187" s="118"/>
      <c r="K187" s="118"/>
      <c r="L187" s="118"/>
      <c r="M187" s="118"/>
      <c r="N187" s="118"/>
      <c r="O187" s="484"/>
      <c r="P187" s="484"/>
      <c r="Q187" s="484"/>
    </row>
    <row r="188" spans="1:17" ht="12.75" hidden="1">
      <c r="A188" s="7"/>
      <c r="B188" s="16"/>
      <c r="C188" s="16"/>
      <c r="D188" s="16"/>
      <c r="E188" s="16"/>
      <c r="F188" s="16"/>
      <c r="G188" s="16"/>
      <c r="H188" s="16"/>
      <c r="I188" s="16"/>
      <c r="J188" s="118"/>
      <c r="K188" s="118"/>
      <c r="L188" s="118"/>
      <c r="M188" s="118"/>
      <c r="N188" s="118"/>
      <c r="O188" s="484"/>
      <c r="P188" s="484"/>
      <c r="Q188" s="484"/>
    </row>
    <row r="189" spans="1:17" ht="12.75" hidden="1">
      <c r="A189" s="7"/>
      <c r="B189" s="16"/>
      <c r="C189" s="16"/>
      <c r="D189" s="16"/>
      <c r="E189" s="16"/>
      <c r="F189" s="16"/>
      <c r="G189" s="16"/>
      <c r="H189" s="16"/>
      <c r="I189" s="16"/>
      <c r="J189" s="220"/>
      <c r="K189" s="220"/>
      <c r="L189" s="220"/>
      <c r="M189" s="220"/>
      <c r="N189" s="220"/>
      <c r="O189" s="478"/>
      <c r="P189" s="478"/>
      <c r="Q189" s="478"/>
    </row>
    <row r="190" spans="1:17" ht="12.75">
      <c r="A190" s="7"/>
      <c r="B190" s="11">
        <v>7</v>
      </c>
      <c r="C190" s="11"/>
      <c r="D190" s="11"/>
      <c r="E190" s="11"/>
      <c r="F190" s="559" t="s">
        <v>78</v>
      </c>
      <c r="G190" s="559"/>
      <c r="H190" s="559"/>
      <c r="I190" s="559"/>
      <c r="J190" s="220"/>
      <c r="K190" s="220"/>
      <c r="L190" s="220"/>
      <c r="M190" s="220"/>
      <c r="N190" s="220"/>
      <c r="O190" s="478"/>
      <c r="P190" s="478"/>
      <c r="Q190" s="478"/>
    </row>
    <row r="191" spans="1:17" ht="12.75">
      <c r="A191" s="7"/>
      <c r="B191" s="16"/>
      <c r="C191" s="197">
        <v>1</v>
      </c>
      <c r="D191" s="197"/>
      <c r="E191" s="197"/>
      <c r="F191" s="197"/>
      <c r="G191" s="197" t="s">
        <v>29</v>
      </c>
      <c r="H191" s="197"/>
      <c r="I191" s="197"/>
      <c r="J191" s="220"/>
      <c r="K191" s="220"/>
      <c r="L191" s="220"/>
      <c r="M191" s="220"/>
      <c r="N191" s="220"/>
      <c r="O191" s="478"/>
      <c r="P191" s="478"/>
      <c r="Q191" s="478"/>
    </row>
    <row r="192" spans="1:17" ht="12.75">
      <c r="A192" s="7"/>
      <c r="B192" s="16"/>
      <c r="C192" s="16"/>
      <c r="D192" s="16">
        <v>1</v>
      </c>
      <c r="E192" s="16"/>
      <c r="F192" s="16"/>
      <c r="G192" s="16"/>
      <c r="H192" s="16" t="s">
        <v>30</v>
      </c>
      <c r="I192" s="16"/>
      <c r="J192" s="220">
        <v>3911</v>
      </c>
      <c r="K192" s="220">
        <v>3911</v>
      </c>
      <c r="L192" s="220">
        <v>3911</v>
      </c>
      <c r="M192" s="220">
        <v>3911</v>
      </c>
      <c r="N192" s="220">
        <v>3911</v>
      </c>
      <c r="O192" s="478"/>
      <c r="P192" s="478"/>
      <c r="Q192" s="478"/>
    </row>
    <row r="193" spans="1:17" ht="12.75">
      <c r="A193" s="7"/>
      <c r="B193" s="16"/>
      <c r="C193" s="16"/>
      <c r="D193" s="16">
        <v>2</v>
      </c>
      <c r="E193" s="16"/>
      <c r="F193" s="16"/>
      <c r="G193" s="16"/>
      <c r="H193" s="16" t="s">
        <v>32</v>
      </c>
      <c r="I193" s="16"/>
      <c r="J193" s="220">
        <v>1041</v>
      </c>
      <c r="K193" s="220">
        <v>1041</v>
      </c>
      <c r="L193" s="220">
        <v>1041</v>
      </c>
      <c r="M193" s="220">
        <v>1041</v>
      </c>
      <c r="N193" s="220">
        <v>1041</v>
      </c>
      <c r="O193" s="478"/>
      <c r="P193" s="478"/>
      <c r="Q193" s="478"/>
    </row>
    <row r="194" spans="1:17" ht="12.75">
      <c r="A194" s="7"/>
      <c r="B194" s="16"/>
      <c r="C194" s="16"/>
      <c r="D194" s="16">
        <v>3</v>
      </c>
      <c r="E194" s="16"/>
      <c r="F194" s="16"/>
      <c r="G194" s="16"/>
      <c r="H194" s="16" t="s">
        <v>33</v>
      </c>
      <c r="I194" s="16"/>
      <c r="J194" s="220">
        <v>320</v>
      </c>
      <c r="K194" s="220">
        <v>320</v>
      </c>
      <c r="L194" s="220">
        <v>320</v>
      </c>
      <c r="M194" s="220">
        <v>320</v>
      </c>
      <c r="N194" s="220">
        <v>320</v>
      </c>
      <c r="O194" s="478"/>
      <c r="P194" s="478"/>
      <c r="Q194" s="478"/>
    </row>
    <row r="195" spans="1:17" ht="12.75">
      <c r="A195" s="7"/>
      <c r="B195" s="16"/>
      <c r="C195" s="197">
        <v>2</v>
      </c>
      <c r="D195" s="197"/>
      <c r="E195" s="197"/>
      <c r="F195" s="197"/>
      <c r="G195" s="197" t="s">
        <v>38</v>
      </c>
      <c r="H195" s="197"/>
      <c r="I195" s="197"/>
      <c r="J195" s="230"/>
      <c r="K195" s="230"/>
      <c r="L195" s="230"/>
      <c r="M195" s="230"/>
      <c r="N195" s="230"/>
      <c r="O195" s="479"/>
      <c r="P195" s="479"/>
      <c r="Q195" s="479"/>
    </row>
    <row r="196" spans="1:17" ht="12.75">
      <c r="A196" s="7"/>
      <c r="B196" s="16"/>
      <c r="C196" s="16"/>
      <c r="D196" s="16">
        <v>11</v>
      </c>
      <c r="E196" s="16"/>
      <c r="F196" s="16"/>
      <c r="G196" s="16"/>
      <c r="H196" s="16" t="s">
        <v>40</v>
      </c>
      <c r="I196" s="16"/>
      <c r="J196" s="220">
        <v>0</v>
      </c>
      <c r="K196" s="220">
        <v>72</v>
      </c>
      <c r="L196" s="220">
        <v>72</v>
      </c>
      <c r="M196" s="220">
        <v>72</v>
      </c>
      <c r="N196" s="220">
        <v>72</v>
      </c>
      <c r="O196" s="478"/>
      <c r="P196" s="478"/>
      <c r="Q196" s="478"/>
    </row>
    <row r="197" spans="1:17" ht="12.75" hidden="1">
      <c r="A197" s="7"/>
      <c r="B197" s="16"/>
      <c r="C197" s="16"/>
      <c r="D197" s="42">
        <v>4</v>
      </c>
      <c r="E197" s="42"/>
      <c r="F197" s="42"/>
      <c r="G197" s="42"/>
      <c r="H197" s="598" t="s">
        <v>263</v>
      </c>
      <c r="I197" s="599"/>
      <c r="J197" s="220"/>
      <c r="K197" s="220"/>
      <c r="L197" s="220"/>
      <c r="M197" s="220"/>
      <c r="N197" s="220"/>
      <c r="O197" s="478"/>
      <c r="P197" s="478"/>
      <c r="Q197" s="478"/>
    </row>
    <row r="198" spans="1:17" ht="12.75" hidden="1">
      <c r="A198" s="7"/>
      <c r="B198" s="16"/>
      <c r="C198" s="16"/>
      <c r="D198" s="46"/>
      <c r="E198" s="46">
        <v>1</v>
      </c>
      <c r="F198" s="46"/>
      <c r="G198" s="46"/>
      <c r="H198" s="46"/>
      <c r="I198" s="371" t="s">
        <v>266</v>
      </c>
      <c r="J198" s="220"/>
      <c r="K198" s="220"/>
      <c r="L198" s="220"/>
      <c r="M198" s="220"/>
      <c r="N198" s="220"/>
      <c r="O198" s="478"/>
      <c r="P198" s="478"/>
      <c r="Q198" s="478"/>
    </row>
    <row r="199" spans="1:17" ht="12.75">
      <c r="A199" s="7"/>
      <c r="B199" s="16"/>
      <c r="C199" s="16"/>
      <c r="D199" s="16"/>
      <c r="E199" s="16"/>
      <c r="F199" s="11" t="s">
        <v>19</v>
      </c>
      <c r="G199" s="16"/>
      <c r="H199" s="16"/>
      <c r="I199" s="16"/>
      <c r="J199" s="230">
        <f>J192+J193+J194+J196</f>
        <v>5272</v>
      </c>
      <c r="K199" s="230">
        <f>K192+K193+K194+K196</f>
        <v>5344</v>
      </c>
      <c r="L199" s="230">
        <f>L192+L193+L194+L196</f>
        <v>5344</v>
      </c>
      <c r="M199" s="230">
        <f>M192+M193+M194+M196</f>
        <v>5344</v>
      </c>
      <c r="N199" s="230">
        <f>N192+N193+N194+N196</f>
        <v>5344</v>
      </c>
      <c r="O199" s="479"/>
      <c r="P199" s="479"/>
      <c r="Q199" s="479"/>
    </row>
    <row r="200" spans="1:17" ht="12.75">
      <c r="A200" s="7"/>
      <c r="B200" s="16"/>
      <c r="C200" s="16"/>
      <c r="D200" s="16"/>
      <c r="E200" s="16"/>
      <c r="F200" s="124"/>
      <c r="G200" s="16" t="s">
        <v>58</v>
      </c>
      <c r="H200" s="16"/>
      <c r="I200" s="124"/>
      <c r="J200" s="118">
        <v>2.5</v>
      </c>
      <c r="K200" s="118">
        <v>2.5</v>
      </c>
      <c r="L200" s="118">
        <v>2.5</v>
      </c>
      <c r="M200" s="118">
        <v>2.5</v>
      </c>
      <c r="N200" s="118">
        <v>2.5</v>
      </c>
      <c r="O200" s="484"/>
      <c r="P200" s="484"/>
      <c r="Q200" s="484"/>
    </row>
    <row r="201" spans="1:17" ht="12.75">
      <c r="A201" s="7"/>
      <c r="B201" s="16"/>
      <c r="C201" s="16"/>
      <c r="D201" s="16"/>
      <c r="E201" s="16"/>
      <c r="F201" s="124"/>
      <c r="G201" s="43" t="s">
        <v>59</v>
      </c>
      <c r="H201" s="16"/>
      <c r="I201" s="124"/>
      <c r="J201" s="118">
        <v>2.5</v>
      </c>
      <c r="K201" s="118">
        <v>2.5</v>
      </c>
      <c r="L201" s="118">
        <v>2.5</v>
      </c>
      <c r="M201" s="118">
        <v>2.5</v>
      </c>
      <c r="N201" s="118">
        <v>2.5</v>
      </c>
      <c r="O201" s="484"/>
      <c r="P201" s="484"/>
      <c r="Q201" s="484"/>
    </row>
    <row r="202" spans="1:17" ht="12.75">
      <c r="A202" s="7"/>
      <c r="B202" s="7"/>
      <c r="C202" s="7"/>
      <c r="D202" s="7"/>
      <c r="E202" s="7"/>
      <c r="F202" s="7"/>
      <c r="G202" s="7"/>
      <c r="H202" s="7"/>
      <c r="I202" s="7"/>
      <c r="J202" s="220"/>
      <c r="K202" s="220"/>
      <c r="L202" s="220"/>
      <c r="M202" s="220"/>
      <c r="N202" s="220"/>
      <c r="O202" s="478"/>
      <c r="P202" s="478"/>
      <c r="Q202" s="478"/>
    </row>
    <row r="203" spans="1:17" ht="12.75" hidden="1">
      <c r="A203" s="7"/>
      <c r="B203" s="11">
        <v>13</v>
      </c>
      <c r="C203" s="11"/>
      <c r="D203" s="11"/>
      <c r="E203" s="11"/>
      <c r="F203" s="559" t="s">
        <v>153</v>
      </c>
      <c r="G203" s="559"/>
      <c r="H203" s="559"/>
      <c r="I203" s="559"/>
      <c r="J203" s="220"/>
      <c r="K203" s="220"/>
      <c r="L203" s="220"/>
      <c r="M203" s="220"/>
      <c r="N203" s="220"/>
      <c r="O203" s="478"/>
      <c r="P203" s="478"/>
      <c r="Q203" s="478"/>
    </row>
    <row r="204" spans="1:17" ht="12.75" hidden="1">
      <c r="A204" s="7"/>
      <c r="B204" s="16"/>
      <c r="C204" s="197">
        <v>1</v>
      </c>
      <c r="D204" s="197"/>
      <c r="E204" s="197"/>
      <c r="F204" s="197"/>
      <c r="G204" s="197" t="s">
        <v>29</v>
      </c>
      <c r="H204" s="197"/>
      <c r="I204" s="197"/>
      <c r="J204" s="220"/>
      <c r="K204" s="220"/>
      <c r="L204" s="220"/>
      <c r="M204" s="220"/>
      <c r="N204" s="220"/>
      <c r="O204" s="478"/>
      <c r="P204" s="478"/>
      <c r="Q204" s="478"/>
    </row>
    <row r="205" spans="1:17" ht="12.75" hidden="1">
      <c r="A205" s="7"/>
      <c r="B205" s="16"/>
      <c r="C205" s="16"/>
      <c r="D205" s="16">
        <v>1</v>
      </c>
      <c r="E205" s="16"/>
      <c r="F205" s="16"/>
      <c r="G205" s="16"/>
      <c r="H205" s="16" t="s">
        <v>30</v>
      </c>
      <c r="I205" s="16"/>
      <c r="J205" s="220"/>
      <c r="K205" s="220"/>
      <c r="L205" s="220"/>
      <c r="M205" s="220"/>
      <c r="N205" s="220"/>
      <c r="O205" s="478"/>
      <c r="P205" s="478"/>
      <c r="Q205" s="478"/>
    </row>
    <row r="206" spans="1:17" ht="12.75" hidden="1">
      <c r="A206" s="7"/>
      <c r="B206" s="16"/>
      <c r="C206" s="16"/>
      <c r="D206" s="16">
        <v>2</v>
      </c>
      <c r="E206" s="16"/>
      <c r="F206" s="16"/>
      <c r="G206" s="16"/>
      <c r="H206" s="16" t="s">
        <v>32</v>
      </c>
      <c r="I206" s="16"/>
      <c r="J206" s="220"/>
      <c r="K206" s="220"/>
      <c r="L206" s="220"/>
      <c r="M206" s="220"/>
      <c r="N206" s="220"/>
      <c r="O206" s="478"/>
      <c r="P206" s="478"/>
      <c r="Q206" s="478"/>
    </row>
    <row r="207" spans="1:17" ht="12.75" hidden="1">
      <c r="A207" s="7"/>
      <c r="B207" s="16"/>
      <c r="C207" s="16"/>
      <c r="D207" s="16">
        <v>3</v>
      </c>
      <c r="E207" s="16"/>
      <c r="F207" s="16"/>
      <c r="G207" s="16"/>
      <c r="H207" s="16" t="s">
        <v>33</v>
      </c>
      <c r="I207" s="16"/>
      <c r="J207" s="220"/>
      <c r="K207" s="220"/>
      <c r="L207" s="220"/>
      <c r="M207" s="220"/>
      <c r="N207" s="220"/>
      <c r="O207" s="478"/>
      <c r="P207" s="478"/>
      <c r="Q207" s="478"/>
    </row>
    <row r="208" spans="1:17" ht="12.75" hidden="1">
      <c r="A208" s="7"/>
      <c r="B208" s="16"/>
      <c r="C208" s="16"/>
      <c r="D208" s="16"/>
      <c r="E208" s="16"/>
      <c r="F208" s="11" t="s">
        <v>19</v>
      </c>
      <c r="G208" s="16"/>
      <c r="H208" s="16"/>
      <c r="I208" s="16"/>
      <c r="J208" s="230"/>
      <c r="K208" s="230"/>
      <c r="L208" s="230"/>
      <c r="M208" s="230"/>
      <c r="N208" s="230"/>
      <c r="O208" s="479"/>
      <c r="P208" s="479"/>
      <c r="Q208" s="479"/>
    </row>
    <row r="209" spans="1:17" ht="12.75" hidden="1">
      <c r="A209" s="7"/>
      <c r="B209" s="16"/>
      <c r="C209" s="16"/>
      <c r="D209" s="16"/>
      <c r="E209" s="16"/>
      <c r="F209" s="124"/>
      <c r="G209" s="600" t="s">
        <v>54</v>
      </c>
      <c r="H209" s="600"/>
      <c r="I209" s="600"/>
      <c r="J209" s="118"/>
      <c r="K209" s="118"/>
      <c r="L209" s="118"/>
      <c r="M209" s="118"/>
      <c r="N209" s="118"/>
      <c r="O209" s="484"/>
      <c r="P209" s="484"/>
      <c r="Q209" s="484"/>
    </row>
    <row r="210" spans="1:17" ht="12.75" hidden="1">
      <c r="A210" s="7"/>
      <c r="B210" s="16"/>
      <c r="C210" s="16"/>
      <c r="D210" s="16"/>
      <c r="E210" s="16"/>
      <c r="F210" s="124"/>
      <c r="G210" s="600" t="s">
        <v>55</v>
      </c>
      <c r="H210" s="600"/>
      <c r="I210" s="600"/>
      <c r="J210" s="118"/>
      <c r="K210" s="118"/>
      <c r="L210" s="118"/>
      <c r="M210" s="118"/>
      <c r="N210" s="118"/>
      <c r="O210" s="484"/>
      <c r="P210" s="484"/>
      <c r="Q210" s="484"/>
    </row>
    <row r="211" spans="1:17" ht="12.75" hidden="1">
      <c r="A211" s="7"/>
      <c r="B211" s="16"/>
      <c r="C211" s="16"/>
      <c r="D211" s="16"/>
      <c r="E211" s="16"/>
      <c r="F211" s="124"/>
      <c r="G211" s="43"/>
      <c r="H211" s="16"/>
      <c r="I211" s="124"/>
      <c r="J211" s="220"/>
      <c r="K211" s="220"/>
      <c r="L211" s="220"/>
      <c r="M211" s="220"/>
      <c r="N211" s="220"/>
      <c r="O211" s="478"/>
      <c r="P211" s="478"/>
      <c r="Q211" s="478"/>
    </row>
    <row r="212" spans="1:17" ht="12.75">
      <c r="A212" s="7"/>
      <c r="B212" s="11">
        <v>8</v>
      </c>
      <c r="C212" s="11"/>
      <c r="D212" s="11"/>
      <c r="E212" s="11"/>
      <c r="F212" s="559" t="s">
        <v>70</v>
      </c>
      <c r="G212" s="559"/>
      <c r="H212" s="559"/>
      <c r="I212" s="559"/>
      <c r="J212" s="220"/>
      <c r="K212" s="220"/>
      <c r="L212" s="220"/>
      <c r="M212" s="220"/>
      <c r="N212" s="220"/>
      <c r="O212" s="478"/>
      <c r="P212" s="478"/>
      <c r="Q212" s="478"/>
    </row>
    <row r="213" spans="1:17" ht="12.75">
      <c r="A213" s="7"/>
      <c r="B213" s="16"/>
      <c r="C213" s="197">
        <v>1</v>
      </c>
      <c r="D213" s="197"/>
      <c r="E213" s="197"/>
      <c r="F213" s="197"/>
      <c r="G213" s="197" t="s">
        <v>29</v>
      </c>
      <c r="H213" s="197"/>
      <c r="I213" s="197"/>
      <c r="J213" s="220"/>
      <c r="K213" s="220"/>
      <c r="L213" s="220"/>
      <c r="M213" s="220"/>
      <c r="N213" s="220"/>
      <c r="O213" s="478"/>
      <c r="P213" s="478"/>
      <c r="Q213" s="478"/>
    </row>
    <row r="214" spans="1:17" ht="12.75">
      <c r="A214" s="7"/>
      <c r="B214" s="16"/>
      <c r="C214" s="16"/>
      <c r="D214" s="16">
        <v>3</v>
      </c>
      <c r="E214" s="16"/>
      <c r="F214" s="16"/>
      <c r="G214" s="16"/>
      <c r="H214" s="16" t="s">
        <v>33</v>
      </c>
      <c r="I214" s="16"/>
      <c r="J214" s="220">
        <v>4532</v>
      </c>
      <c r="K214" s="220">
        <v>4532</v>
      </c>
      <c r="L214" s="220">
        <v>4532</v>
      </c>
      <c r="M214" s="220">
        <v>4532</v>
      </c>
      <c r="N214" s="220">
        <v>4532</v>
      </c>
      <c r="O214" s="478"/>
      <c r="P214" s="478"/>
      <c r="Q214" s="478"/>
    </row>
    <row r="215" spans="1:17" ht="12.75">
      <c r="A215" s="7"/>
      <c r="B215" s="16"/>
      <c r="C215" s="16"/>
      <c r="D215" s="16"/>
      <c r="E215" s="16"/>
      <c r="F215" s="16"/>
      <c r="G215" s="16"/>
      <c r="H215" s="16" t="s">
        <v>17</v>
      </c>
      <c r="I215" s="16" t="s">
        <v>71</v>
      </c>
      <c r="J215" s="220">
        <v>3000</v>
      </c>
      <c r="K215" s="220">
        <v>3000</v>
      </c>
      <c r="L215" s="220">
        <v>3000</v>
      </c>
      <c r="M215" s="220">
        <v>3000</v>
      </c>
      <c r="N215" s="220">
        <v>3000</v>
      </c>
      <c r="O215" s="478"/>
      <c r="P215" s="478"/>
      <c r="Q215" s="478"/>
    </row>
    <row r="216" spans="1:17" ht="12.75" hidden="1">
      <c r="A216" s="7"/>
      <c r="B216" s="7"/>
      <c r="C216" s="16"/>
      <c r="D216" s="16"/>
      <c r="E216" s="16"/>
      <c r="F216" s="16"/>
      <c r="G216" s="16"/>
      <c r="H216" s="16"/>
      <c r="I216" s="16"/>
      <c r="J216" s="220"/>
      <c r="K216" s="220"/>
      <c r="L216" s="220"/>
      <c r="M216" s="220"/>
      <c r="N216" s="220"/>
      <c r="O216" s="478"/>
      <c r="P216" s="478"/>
      <c r="Q216" s="478"/>
    </row>
    <row r="217" spans="1:17" ht="12.75">
      <c r="A217" s="7"/>
      <c r="B217" s="16"/>
      <c r="C217" s="16"/>
      <c r="D217" s="16"/>
      <c r="E217" s="16"/>
      <c r="F217" s="16"/>
      <c r="G217" s="16"/>
      <c r="H217" s="16"/>
      <c r="I217" s="16" t="s">
        <v>425</v>
      </c>
      <c r="J217" s="220">
        <v>1532</v>
      </c>
      <c r="K217" s="220">
        <v>1532</v>
      </c>
      <c r="L217" s="220">
        <v>1532</v>
      </c>
      <c r="M217" s="220">
        <v>1532</v>
      </c>
      <c r="N217" s="220">
        <v>1532</v>
      </c>
      <c r="O217" s="478"/>
      <c r="P217" s="478"/>
      <c r="Q217" s="478"/>
    </row>
    <row r="218" spans="1:17" ht="12.75">
      <c r="A218" s="7"/>
      <c r="B218" s="16"/>
      <c r="C218" s="197">
        <v>2</v>
      </c>
      <c r="D218" s="197"/>
      <c r="E218" s="197"/>
      <c r="F218" s="197"/>
      <c r="G218" s="197" t="s">
        <v>38</v>
      </c>
      <c r="H218" s="197"/>
      <c r="I218" s="197"/>
      <c r="J218" s="220"/>
      <c r="K218" s="220"/>
      <c r="L218" s="220"/>
      <c r="M218" s="220"/>
      <c r="N218" s="220"/>
      <c r="O218" s="479"/>
      <c r="P218" s="479"/>
      <c r="Q218" s="479"/>
    </row>
    <row r="219" spans="1:17" ht="12.75">
      <c r="A219" s="7"/>
      <c r="B219" s="16"/>
      <c r="C219" s="16"/>
      <c r="D219" s="16">
        <v>1</v>
      </c>
      <c r="E219" s="16"/>
      <c r="F219" s="16"/>
      <c r="G219" s="16"/>
      <c r="H219" s="16" t="s">
        <v>40</v>
      </c>
      <c r="I219" s="16"/>
      <c r="J219" s="220">
        <v>0</v>
      </c>
      <c r="K219" s="220">
        <v>59338</v>
      </c>
      <c r="L219" s="220">
        <v>59338</v>
      </c>
      <c r="M219" s="220">
        <v>59338</v>
      </c>
      <c r="N219" s="220">
        <v>59338</v>
      </c>
      <c r="O219" s="478"/>
      <c r="P219" s="478"/>
      <c r="Q219" s="478"/>
    </row>
    <row r="220" spans="1:17" ht="12.75">
      <c r="A220" s="7"/>
      <c r="B220" s="16"/>
      <c r="C220" s="16"/>
      <c r="D220" s="16"/>
      <c r="E220" s="16"/>
      <c r="F220" s="11" t="s">
        <v>19</v>
      </c>
      <c r="G220" s="11"/>
      <c r="H220" s="11"/>
      <c r="I220" s="11"/>
      <c r="J220" s="230">
        <f>J214</f>
        <v>4532</v>
      </c>
      <c r="K220" s="230">
        <f>K214+K219</f>
        <v>63870</v>
      </c>
      <c r="L220" s="230">
        <f>L214+L219</f>
        <v>63870</v>
      </c>
      <c r="M220" s="230">
        <f>M214+M219</f>
        <v>63870</v>
      </c>
      <c r="N220" s="230">
        <f>N214+N219</f>
        <v>63870</v>
      </c>
      <c r="O220" s="479"/>
      <c r="P220" s="479"/>
      <c r="Q220" s="479"/>
    </row>
    <row r="221" spans="1:17" ht="12.75">
      <c r="A221" s="7"/>
      <c r="B221" s="16"/>
      <c r="C221" s="16"/>
      <c r="D221" s="16"/>
      <c r="E221" s="16"/>
      <c r="F221" s="11"/>
      <c r="G221" s="11"/>
      <c r="H221" s="11"/>
      <c r="I221" s="11"/>
      <c r="J221" s="220"/>
      <c r="K221" s="220"/>
      <c r="L221" s="220"/>
      <c r="M221" s="220"/>
      <c r="N221" s="220"/>
      <c r="O221" s="478"/>
      <c r="P221" s="478"/>
      <c r="Q221" s="478"/>
    </row>
    <row r="222" spans="1:17" ht="12.75">
      <c r="A222" s="7"/>
      <c r="B222" s="11">
        <v>9</v>
      </c>
      <c r="C222" s="11"/>
      <c r="D222" s="11"/>
      <c r="E222" s="11"/>
      <c r="F222" s="559" t="s">
        <v>75</v>
      </c>
      <c r="G222" s="559"/>
      <c r="H222" s="559"/>
      <c r="I222" s="559"/>
      <c r="J222" s="220"/>
      <c r="K222" s="220"/>
      <c r="L222" s="220"/>
      <c r="M222" s="220"/>
      <c r="N222" s="220"/>
      <c r="O222" s="478"/>
      <c r="P222" s="478"/>
      <c r="Q222" s="478"/>
    </row>
    <row r="223" spans="1:17" ht="12.75">
      <c r="A223" s="7"/>
      <c r="B223" s="16"/>
      <c r="C223" s="197">
        <v>1</v>
      </c>
      <c r="D223" s="197"/>
      <c r="E223" s="197"/>
      <c r="F223" s="197"/>
      <c r="G223" s="197" t="s">
        <v>29</v>
      </c>
      <c r="H223" s="197"/>
      <c r="I223" s="197"/>
      <c r="J223" s="220"/>
      <c r="K223" s="220"/>
      <c r="L223" s="220"/>
      <c r="M223" s="220"/>
      <c r="N223" s="220"/>
      <c r="O223" s="478"/>
      <c r="P223" s="478"/>
      <c r="Q223" s="478"/>
    </row>
    <row r="224" spans="1:17" ht="12.75">
      <c r="A224" s="7"/>
      <c r="B224" s="16"/>
      <c r="C224" s="16"/>
      <c r="D224" s="16">
        <v>3</v>
      </c>
      <c r="E224" s="16"/>
      <c r="F224" s="16"/>
      <c r="G224" s="16"/>
      <c r="H224" s="16" t="s">
        <v>33</v>
      </c>
      <c r="I224" s="16"/>
      <c r="J224" s="220">
        <v>7958</v>
      </c>
      <c r="K224" s="220">
        <v>7958</v>
      </c>
      <c r="L224" s="220">
        <v>7958</v>
      </c>
      <c r="M224" s="220">
        <v>7958</v>
      </c>
      <c r="N224" s="220">
        <v>7958</v>
      </c>
      <c r="O224" s="478"/>
      <c r="P224" s="478"/>
      <c r="Q224" s="478"/>
    </row>
    <row r="225" spans="1:17" ht="12.75">
      <c r="A225" s="7"/>
      <c r="B225" s="16"/>
      <c r="C225" s="16"/>
      <c r="D225" s="16"/>
      <c r="E225" s="16"/>
      <c r="F225" s="16"/>
      <c r="G225" s="16"/>
      <c r="H225" s="16" t="s">
        <v>17</v>
      </c>
      <c r="I225" s="16" t="s">
        <v>76</v>
      </c>
      <c r="J225" s="220">
        <v>7958</v>
      </c>
      <c r="K225" s="220">
        <v>7958</v>
      </c>
      <c r="L225" s="220">
        <v>7958</v>
      </c>
      <c r="M225" s="220">
        <v>7958</v>
      </c>
      <c r="N225" s="220">
        <v>7958</v>
      </c>
      <c r="O225" s="478"/>
      <c r="P225" s="478"/>
      <c r="Q225" s="478"/>
    </row>
    <row r="226" spans="1:17" ht="12.75">
      <c r="A226" s="7"/>
      <c r="B226" s="16"/>
      <c r="C226" s="16"/>
      <c r="D226" s="16"/>
      <c r="E226" s="16"/>
      <c r="F226" s="11" t="s">
        <v>19</v>
      </c>
      <c r="G226" s="16"/>
      <c r="H226" s="16"/>
      <c r="I226" s="16"/>
      <c r="J226" s="230">
        <f>J224</f>
        <v>7958</v>
      </c>
      <c r="K226" s="230">
        <f>K224</f>
        <v>7958</v>
      </c>
      <c r="L226" s="230">
        <f>L224</f>
        <v>7958</v>
      </c>
      <c r="M226" s="230">
        <f>M224</f>
        <v>7958</v>
      </c>
      <c r="N226" s="230">
        <f>N224</f>
        <v>7958</v>
      </c>
      <c r="O226" s="479"/>
      <c r="P226" s="479"/>
      <c r="Q226" s="479"/>
    </row>
    <row r="227" spans="1:17" ht="12.75">
      <c r="A227" s="7"/>
      <c r="B227" s="16"/>
      <c r="C227" s="16"/>
      <c r="D227" s="16"/>
      <c r="E227" s="16"/>
      <c r="F227" s="11"/>
      <c r="G227" s="11"/>
      <c r="H227" s="11"/>
      <c r="I227" s="11"/>
      <c r="J227" s="220"/>
      <c r="K227" s="220"/>
      <c r="L227" s="220"/>
      <c r="M227" s="220"/>
      <c r="N227" s="220"/>
      <c r="O227" s="478"/>
      <c r="P227" s="478"/>
      <c r="Q227" s="478"/>
    </row>
    <row r="228" spans="1:17" ht="12.75">
      <c r="A228" s="7"/>
      <c r="B228" s="11">
        <v>10</v>
      </c>
      <c r="C228" s="11"/>
      <c r="D228" s="11"/>
      <c r="E228" s="11"/>
      <c r="F228" s="559" t="s">
        <v>80</v>
      </c>
      <c r="G228" s="559"/>
      <c r="H228" s="559"/>
      <c r="I228" s="559"/>
      <c r="J228" s="220"/>
      <c r="K228" s="220"/>
      <c r="L228" s="220"/>
      <c r="M228" s="220"/>
      <c r="N228" s="220"/>
      <c r="O228" s="478"/>
      <c r="P228" s="478"/>
      <c r="Q228" s="478"/>
    </row>
    <row r="229" spans="1:17" ht="12.75">
      <c r="A229" s="7"/>
      <c r="B229" s="16"/>
      <c r="C229" s="197">
        <v>1</v>
      </c>
      <c r="D229" s="197"/>
      <c r="E229" s="197"/>
      <c r="F229" s="197"/>
      <c r="G229" s="197" t="s">
        <v>29</v>
      </c>
      <c r="H229" s="197"/>
      <c r="I229" s="197"/>
      <c r="J229" s="220"/>
      <c r="K229" s="220"/>
      <c r="L229" s="220"/>
      <c r="M229" s="220"/>
      <c r="N229" s="220"/>
      <c r="O229" s="478"/>
      <c r="P229" s="478"/>
      <c r="Q229" s="478"/>
    </row>
    <row r="230" spans="1:17" ht="12.75">
      <c r="A230" s="7"/>
      <c r="B230" s="16"/>
      <c r="C230" s="16"/>
      <c r="D230" s="16">
        <v>3</v>
      </c>
      <c r="E230" s="16"/>
      <c r="F230" s="16"/>
      <c r="G230" s="16"/>
      <c r="H230" s="16" t="s">
        <v>33</v>
      </c>
      <c r="I230" s="16"/>
      <c r="J230" s="220">
        <v>1000</v>
      </c>
      <c r="K230" s="220">
        <v>1000</v>
      </c>
      <c r="L230" s="220">
        <v>1000</v>
      </c>
      <c r="M230" s="220">
        <v>1000</v>
      </c>
      <c r="N230" s="220">
        <v>1000</v>
      </c>
      <c r="O230" s="478"/>
      <c r="P230" s="478"/>
      <c r="Q230" s="478"/>
    </row>
    <row r="231" spans="1:17" ht="12.75">
      <c r="A231" s="7"/>
      <c r="B231" s="16"/>
      <c r="C231" s="16">
        <v>2</v>
      </c>
      <c r="D231" s="16"/>
      <c r="E231" s="16"/>
      <c r="F231" s="16"/>
      <c r="G231" s="197" t="s">
        <v>38</v>
      </c>
      <c r="H231" s="16"/>
      <c r="I231" s="16"/>
      <c r="J231" s="220"/>
      <c r="K231" s="220"/>
      <c r="L231" s="220"/>
      <c r="M231" s="220"/>
      <c r="N231" s="220"/>
      <c r="O231" s="478"/>
      <c r="P231" s="478"/>
      <c r="Q231" s="478"/>
    </row>
    <row r="232" spans="1:17" ht="12.75">
      <c r="A232" s="7"/>
      <c r="B232" s="16"/>
      <c r="C232" s="16"/>
      <c r="D232" s="16">
        <v>2</v>
      </c>
      <c r="E232" s="16"/>
      <c r="F232" s="16"/>
      <c r="G232" s="16"/>
      <c r="H232" s="16" t="s">
        <v>533</v>
      </c>
      <c r="I232" s="16"/>
      <c r="J232" s="220">
        <v>0</v>
      </c>
      <c r="K232" s="220">
        <v>0</v>
      </c>
      <c r="L232" s="220">
        <v>0</v>
      </c>
      <c r="M232" s="220">
        <v>0</v>
      </c>
      <c r="N232" s="220">
        <v>6586</v>
      </c>
      <c r="O232" s="478"/>
      <c r="P232" s="478"/>
      <c r="Q232" s="478"/>
    </row>
    <row r="233" spans="1:17" ht="12.75">
      <c r="A233" s="7"/>
      <c r="B233" s="16"/>
      <c r="C233" s="16"/>
      <c r="D233" s="16"/>
      <c r="E233" s="16"/>
      <c r="F233" s="11" t="s">
        <v>19</v>
      </c>
      <c r="G233" s="16"/>
      <c r="H233" s="16"/>
      <c r="I233" s="16"/>
      <c r="J233" s="230">
        <f>J230</f>
        <v>1000</v>
      </c>
      <c r="K233" s="230">
        <f>K230</f>
        <v>1000</v>
      </c>
      <c r="L233" s="230">
        <f>L230</f>
        <v>1000</v>
      </c>
      <c r="M233" s="230">
        <f>M230</f>
        <v>1000</v>
      </c>
      <c r="N233" s="230">
        <f>N230+N232</f>
        <v>7586</v>
      </c>
      <c r="O233" s="479"/>
      <c r="P233" s="479"/>
      <c r="Q233" s="479"/>
    </row>
    <row r="234" spans="1:17" ht="12.75">
      <c r="A234" s="7"/>
      <c r="B234" s="16"/>
      <c r="C234" s="16"/>
      <c r="D234" s="16"/>
      <c r="E234" s="16"/>
      <c r="F234" s="11"/>
      <c r="G234" s="16"/>
      <c r="H234" s="16"/>
      <c r="I234" s="16"/>
      <c r="J234" s="220"/>
      <c r="K234" s="220"/>
      <c r="L234" s="220"/>
      <c r="M234" s="220"/>
      <c r="N234" s="220"/>
      <c r="O234" s="478"/>
      <c r="P234" s="478"/>
      <c r="Q234" s="478"/>
    </row>
    <row r="235" spans="1:17" ht="12.75">
      <c r="A235" s="7"/>
      <c r="B235" s="11">
        <v>11</v>
      </c>
      <c r="C235" s="11"/>
      <c r="D235" s="11"/>
      <c r="E235" s="11"/>
      <c r="F235" s="559" t="s">
        <v>81</v>
      </c>
      <c r="G235" s="559"/>
      <c r="H235" s="559"/>
      <c r="I235" s="559"/>
      <c r="J235" s="220"/>
      <c r="K235" s="220"/>
      <c r="L235" s="220"/>
      <c r="M235" s="220"/>
      <c r="N235" s="220"/>
      <c r="O235" s="478"/>
      <c r="P235" s="478"/>
      <c r="Q235" s="478"/>
    </row>
    <row r="236" spans="1:17" ht="12.75">
      <c r="A236" s="7"/>
      <c r="B236" s="16"/>
      <c r="C236" s="197">
        <v>1</v>
      </c>
      <c r="D236" s="197"/>
      <c r="E236" s="197"/>
      <c r="F236" s="197"/>
      <c r="G236" s="197" t="s">
        <v>29</v>
      </c>
      <c r="H236" s="197"/>
      <c r="I236" s="197"/>
      <c r="J236" s="220"/>
      <c r="K236" s="220"/>
      <c r="L236" s="220"/>
      <c r="M236" s="220"/>
      <c r="N236" s="220"/>
      <c r="O236" s="478"/>
      <c r="P236" s="478"/>
      <c r="Q236" s="478"/>
    </row>
    <row r="237" spans="1:17" ht="12.75">
      <c r="A237" s="7"/>
      <c r="B237" s="16"/>
      <c r="C237" s="16"/>
      <c r="D237" s="16">
        <v>3</v>
      </c>
      <c r="E237" s="16"/>
      <c r="F237" s="16"/>
      <c r="G237" s="16"/>
      <c r="H237" s="16" t="s">
        <v>33</v>
      </c>
      <c r="I237" s="16"/>
      <c r="J237" s="220">
        <v>1000</v>
      </c>
      <c r="K237" s="220">
        <v>1000</v>
      </c>
      <c r="L237" s="220">
        <v>1000</v>
      </c>
      <c r="M237" s="220">
        <v>1000</v>
      </c>
      <c r="N237" s="220">
        <v>1000</v>
      </c>
      <c r="O237" s="478"/>
      <c r="P237" s="478"/>
      <c r="Q237" s="478"/>
    </row>
    <row r="238" spans="1:17" ht="12.75">
      <c r="A238" s="7"/>
      <c r="B238" s="16"/>
      <c r="C238" s="16"/>
      <c r="D238" s="16"/>
      <c r="E238" s="16"/>
      <c r="F238" s="11" t="s">
        <v>19</v>
      </c>
      <c r="G238" s="16"/>
      <c r="H238" s="16"/>
      <c r="I238" s="16"/>
      <c r="J238" s="230">
        <f>J237</f>
        <v>1000</v>
      </c>
      <c r="K238" s="230">
        <f>K237</f>
        <v>1000</v>
      </c>
      <c r="L238" s="230">
        <f>L237</f>
        <v>1000</v>
      </c>
      <c r="M238" s="230">
        <f>M237</f>
        <v>1000</v>
      </c>
      <c r="N238" s="230">
        <f>N237</f>
        <v>1000</v>
      </c>
      <c r="O238" s="479"/>
      <c r="P238" s="479"/>
      <c r="Q238" s="479"/>
    </row>
    <row r="239" spans="1:17" ht="12.75">
      <c r="A239" s="7"/>
      <c r="B239" s="7"/>
      <c r="C239" s="7"/>
      <c r="D239" s="7"/>
      <c r="E239" s="7"/>
      <c r="F239" s="7"/>
      <c r="G239" s="7"/>
      <c r="H239" s="7"/>
      <c r="I239" s="7"/>
      <c r="J239" s="220"/>
      <c r="K239" s="220"/>
      <c r="L239" s="220"/>
      <c r="M239" s="220"/>
      <c r="N239" s="220"/>
      <c r="O239" s="478"/>
      <c r="P239" s="478"/>
      <c r="Q239" s="478"/>
    </row>
    <row r="240" spans="1:17" ht="12.75">
      <c r="A240" s="7"/>
      <c r="B240" s="11">
        <v>12</v>
      </c>
      <c r="C240" s="11"/>
      <c r="D240" s="11"/>
      <c r="E240" s="11"/>
      <c r="F240" s="559" t="s">
        <v>82</v>
      </c>
      <c r="G240" s="559"/>
      <c r="H240" s="559"/>
      <c r="I240" s="559"/>
      <c r="J240" s="220"/>
      <c r="K240" s="220"/>
      <c r="L240" s="220"/>
      <c r="M240" s="220"/>
      <c r="N240" s="220"/>
      <c r="O240" s="478"/>
      <c r="P240" s="478"/>
      <c r="Q240" s="478"/>
    </row>
    <row r="241" spans="1:17" ht="12.75">
      <c r="A241" s="7"/>
      <c r="B241" s="16"/>
      <c r="C241" s="197">
        <v>1</v>
      </c>
      <c r="D241" s="197"/>
      <c r="E241" s="197"/>
      <c r="F241" s="197"/>
      <c r="G241" s="197" t="s">
        <v>29</v>
      </c>
      <c r="H241" s="197"/>
      <c r="I241" s="197"/>
      <c r="J241" s="220"/>
      <c r="K241" s="220"/>
      <c r="L241" s="220"/>
      <c r="M241" s="220"/>
      <c r="N241" s="220"/>
      <c r="O241" s="478"/>
      <c r="P241" s="478"/>
      <c r="Q241" s="478"/>
    </row>
    <row r="242" spans="1:17" ht="12.75">
      <c r="A242" s="7"/>
      <c r="B242" s="16"/>
      <c r="C242" s="16"/>
      <c r="D242" s="16">
        <v>3</v>
      </c>
      <c r="E242" s="16"/>
      <c r="F242" s="16"/>
      <c r="G242" s="16"/>
      <c r="H242" s="16" t="s">
        <v>33</v>
      </c>
      <c r="I242" s="16"/>
      <c r="J242" s="220">
        <v>600</v>
      </c>
      <c r="K242" s="220">
        <v>600</v>
      </c>
      <c r="L242" s="220">
        <v>600</v>
      </c>
      <c r="M242" s="220">
        <v>600</v>
      </c>
      <c r="N242" s="220">
        <v>600</v>
      </c>
      <c r="O242" s="478"/>
      <c r="P242" s="478"/>
      <c r="Q242" s="478"/>
    </row>
    <row r="243" spans="1:17" ht="12.75">
      <c r="A243" s="7"/>
      <c r="B243" s="16"/>
      <c r="C243" s="16"/>
      <c r="D243" s="16"/>
      <c r="E243" s="16"/>
      <c r="F243" s="11" t="s">
        <v>19</v>
      </c>
      <c r="G243" s="16"/>
      <c r="H243" s="16"/>
      <c r="I243" s="16"/>
      <c r="J243" s="230">
        <f>J242</f>
        <v>600</v>
      </c>
      <c r="K243" s="230">
        <f>K242</f>
        <v>600</v>
      </c>
      <c r="L243" s="230">
        <f>L242</f>
        <v>600</v>
      </c>
      <c r="M243" s="230">
        <f>M242</f>
        <v>600</v>
      </c>
      <c r="N243" s="230">
        <f>N242</f>
        <v>600</v>
      </c>
      <c r="O243" s="479"/>
      <c r="P243" s="479"/>
      <c r="Q243" s="479"/>
    </row>
    <row r="244" spans="1:17" ht="12.75">
      <c r="A244" s="7"/>
      <c r="B244" s="7"/>
      <c r="C244" s="7"/>
      <c r="D244" s="7"/>
      <c r="E244" s="7"/>
      <c r="F244" s="7"/>
      <c r="G244" s="7"/>
      <c r="H244" s="7"/>
      <c r="I244" s="7"/>
      <c r="J244" s="220"/>
      <c r="K244" s="220"/>
      <c r="L244" s="220"/>
      <c r="M244" s="220"/>
      <c r="N244" s="220"/>
      <c r="O244" s="478"/>
      <c r="P244" s="478"/>
      <c r="Q244" s="478"/>
    </row>
    <row r="245" spans="1:17" ht="12.75">
      <c r="A245" s="7"/>
      <c r="B245" s="11">
        <v>13</v>
      </c>
      <c r="C245" s="11"/>
      <c r="D245" s="11"/>
      <c r="E245" s="11"/>
      <c r="F245" s="559" t="s">
        <v>83</v>
      </c>
      <c r="G245" s="559"/>
      <c r="H245" s="559"/>
      <c r="I245" s="559"/>
      <c r="J245" s="220"/>
      <c r="K245" s="220"/>
      <c r="L245" s="220"/>
      <c r="M245" s="220"/>
      <c r="N245" s="220"/>
      <c r="O245" s="478"/>
      <c r="P245" s="478"/>
      <c r="Q245" s="478"/>
    </row>
    <row r="246" spans="1:17" ht="12.75">
      <c r="A246" s="7"/>
      <c r="B246" s="16"/>
      <c r="C246" s="197">
        <v>1</v>
      </c>
      <c r="D246" s="197"/>
      <c r="E246" s="197"/>
      <c r="F246" s="197"/>
      <c r="G246" s="197" t="s">
        <v>29</v>
      </c>
      <c r="H246" s="197"/>
      <c r="I246" s="197"/>
      <c r="J246" s="220"/>
      <c r="K246" s="220"/>
      <c r="L246" s="220"/>
      <c r="M246" s="220"/>
      <c r="N246" s="220"/>
      <c r="O246" s="478"/>
      <c r="P246" s="478"/>
      <c r="Q246" s="478"/>
    </row>
    <row r="247" spans="1:17" ht="12.75">
      <c r="A247" s="7"/>
      <c r="B247" s="16"/>
      <c r="C247" s="16"/>
      <c r="D247" s="16">
        <v>3</v>
      </c>
      <c r="E247" s="16"/>
      <c r="F247" s="16"/>
      <c r="G247" s="16"/>
      <c r="H247" s="16" t="s">
        <v>33</v>
      </c>
      <c r="I247" s="16"/>
      <c r="J247" s="220">
        <v>500</v>
      </c>
      <c r="K247" s="220">
        <v>500</v>
      </c>
      <c r="L247" s="220">
        <v>500</v>
      </c>
      <c r="M247" s="220">
        <v>500</v>
      </c>
      <c r="N247" s="220">
        <v>500</v>
      </c>
      <c r="O247" s="478"/>
      <c r="P247" s="478"/>
      <c r="Q247" s="478"/>
    </row>
    <row r="248" spans="1:17" ht="12.75">
      <c r="A248" s="7"/>
      <c r="B248" s="16"/>
      <c r="C248" s="16"/>
      <c r="D248" s="16"/>
      <c r="E248" s="16"/>
      <c r="F248" s="11" t="s">
        <v>19</v>
      </c>
      <c r="G248" s="16"/>
      <c r="H248" s="16"/>
      <c r="I248" s="16"/>
      <c r="J248" s="230">
        <f>J247</f>
        <v>500</v>
      </c>
      <c r="K248" s="230">
        <f>K247</f>
        <v>500</v>
      </c>
      <c r="L248" s="230">
        <f>L247</f>
        <v>500</v>
      </c>
      <c r="M248" s="230">
        <f>M247</f>
        <v>500</v>
      </c>
      <c r="N248" s="230">
        <f>N247</f>
        <v>500</v>
      </c>
      <c r="O248" s="479"/>
      <c r="P248" s="479"/>
      <c r="Q248" s="479"/>
    </row>
    <row r="249" spans="1:17" ht="12.75" hidden="1">
      <c r="A249" s="7"/>
      <c r="B249" s="16"/>
      <c r="C249" s="16"/>
      <c r="D249" s="16"/>
      <c r="E249" s="16"/>
      <c r="F249" s="11"/>
      <c r="G249" s="16"/>
      <c r="H249" s="16"/>
      <c r="I249" s="16"/>
      <c r="J249" s="220"/>
      <c r="K249" s="220"/>
      <c r="L249" s="220"/>
      <c r="M249" s="220"/>
      <c r="N249" s="220"/>
      <c r="O249" s="478"/>
      <c r="P249" s="478"/>
      <c r="Q249" s="478"/>
    </row>
    <row r="250" spans="1:17" ht="12.75" hidden="1">
      <c r="A250" s="7"/>
      <c r="B250" s="16"/>
      <c r="C250" s="16"/>
      <c r="D250" s="16"/>
      <c r="E250" s="16"/>
      <c r="F250" s="11"/>
      <c r="G250" s="16"/>
      <c r="H250" s="16"/>
      <c r="I250" s="16"/>
      <c r="J250" s="220"/>
      <c r="K250" s="220"/>
      <c r="L250" s="220"/>
      <c r="M250" s="220"/>
      <c r="N250" s="220"/>
      <c r="O250" s="478"/>
      <c r="P250" s="478"/>
      <c r="Q250" s="478"/>
    </row>
    <row r="251" spans="1:17" ht="12.75" hidden="1">
      <c r="A251" s="7"/>
      <c r="B251" s="16"/>
      <c r="C251" s="16"/>
      <c r="D251" s="16"/>
      <c r="E251" s="16"/>
      <c r="F251" s="11"/>
      <c r="G251" s="16"/>
      <c r="H251" s="16"/>
      <c r="I251" s="16"/>
      <c r="J251" s="220"/>
      <c r="K251" s="220"/>
      <c r="L251" s="220"/>
      <c r="M251" s="220"/>
      <c r="N251" s="220"/>
      <c r="O251" s="478"/>
      <c r="P251" s="478"/>
      <c r="Q251" s="478"/>
    </row>
    <row r="252" spans="1:17" ht="12.75" hidden="1">
      <c r="A252" s="7"/>
      <c r="B252" s="16"/>
      <c r="C252" s="16"/>
      <c r="D252" s="16"/>
      <c r="E252" s="16"/>
      <c r="F252" s="11"/>
      <c r="G252" s="16"/>
      <c r="H252" s="16"/>
      <c r="I252" s="16"/>
      <c r="J252" s="220"/>
      <c r="K252" s="220"/>
      <c r="L252" s="220"/>
      <c r="M252" s="220"/>
      <c r="N252" s="220"/>
      <c r="O252" s="478"/>
      <c r="P252" s="478"/>
      <c r="Q252" s="478"/>
    </row>
    <row r="253" spans="1:17" ht="12.75" hidden="1">
      <c r="A253" s="7"/>
      <c r="B253" s="16"/>
      <c r="C253" s="16"/>
      <c r="D253" s="16"/>
      <c r="E253" s="16"/>
      <c r="F253" s="11"/>
      <c r="G253" s="16"/>
      <c r="H253" s="16"/>
      <c r="I253" s="16"/>
      <c r="J253" s="220"/>
      <c r="K253" s="220"/>
      <c r="L253" s="220"/>
      <c r="M253" s="220"/>
      <c r="N253" s="220"/>
      <c r="O253" s="478"/>
      <c r="P253" s="478"/>
      <c r="Q253" s="478"/>
    </row>
    <row r="254" spans="1:17" ht="12.75" hidden="1">
      <c r="A254" s="7"/>
      <c r="B254" s="16"/>
      <c r="C254" s="16"/>
      <c r="D254" s="16"/>
      <c r="E254" s="16"/>
      <c r="F254" s="11"/>
      <c r="G254" s="16"/>
      <c r="H254" s="16"/>
      <c r="I254" s="16"/>
      <c r="J254" s="220"/>
      <c r="K254" s="220"/>
      <c r="L254" s="220"/>
      <c r="M254" s="220"/>
      <c r="N254" s="220"/>
      <c r="O254" s="478"/>
      <c r="P254" s="478"/>
      <c r="Q254" s="478"/>
    </row>
    <row r="255" spans="1:17" ht="12.75" hidden="1">
      <c r="A255" s="7"/>
      <c r="B255" s="16"/>
      <c r="C255" s="16"/>
      <c r="D255" s="16"/>
      <c r="E255" s="16"/>
      <c r="F255" s="11"/>
      <c r="G255" s="16"/>
      <c r="H255" s="16"/>
      <c r="I255" s="16"/>
      <c r="J255" s="220"/>
      <c r="K255" s="220"/>
      <c r="L255" s="220"/>
      <c r="M255" s="220"/>
      <c r="N255" s="220"/>
      <c r="O255" s="478"/>
      <c r="P255" s="478"/>
      <c r="Q255" s="478"/>
    </row>
    <row r="256" spans="1:17" ht="12.75" hidden="1">
      <c r="A256" s="7"/>
      <c r="B256" s="16"/>
      <c r="C256" s="16"/>
      <c r="D256" s="16"/>
      <c r="E256" s="16"/>
      <c r="F256" s="11"/>
      <c r="G256" s="16"/>
      <c r="H256" s="16"/>
      <c r="I256" s="16"/>
      <c r="J256" s="220"/>
      <c r="K256" s="220"/>
      <c r="L256" s="220"/>
      <c r="M256" s="220"/>
      <c r="N256" s="220"/>
      <c r="O256" s="478"/>
      <c r="P256" s="478"/>
      <c r="Q256" s="478"/>
    </row>
    <row r="257" spans="1:17" ht="12.75" hidden="1">
      <c r="A257" s="7"/>
      <c r="B257" s="16"/>
      <c r="C257" s="16"/>
      <c r="D257" s="16"/>
      <c r="E257" s="16"/>
      <c r="F257" s="11"/>
      <c r="G257" s="16"/>
      <c r="H257" s="16"/>
      <c r="I257" s="16"/>
      <c r="J257" s="220"/>
      <c r="K257" s="220"/>
      <c r="L257" s="220"/>
      <c r="M257" s="220"/>
      <c r="N257" s="220"/>
      <c r="O257" s="478"/>
      <c r="P257" s="478"/>
      <c r="Q257" s="478"/>
    </row>
    <row r="258" spans="1:17" ht="12.75" hidden="1">
      <c r="A258" s="7"/>
      <c r="B258" s="16"/>
      <c r="C258" s="16"/>
      <c r="D258" s="16"/>
      <c r="E258" s="16"/>
      <c r="F258" s="11"/>
      <c r="G258" s="16"/>
      <c r="H258" s="16"/>
      <c r="I258" s="16"/>
      <c r="J258" s="220"/>
      <c r="K258" s="220"/>
      <c r="L258" s="220"/>
      <c r="M258" s="220"/>
      <c r="N258" s="220"/>
      <c r="O258" s="478"/>
      <c r="P258" s="478"/>
      <c r="Q258" s="478"/>
    </row>
    <row r="259" spans="1:17" ht="12.75" hidden="1">
      <c r="A259" s="7"/>
      <c r="B259" s="16"/>
      <c r="C259" s="16"/>
      <c r="D259" s="16"/>
      <c r="E259" s="16"/>
      <c r="F259" s="11"/>
      <c r="G259" s="11"/>
      <c r="H259" s="11"/>
      <c r="I259" s="11"/>
      <c r="J259" s="220"/>
      <c r="K259" s="220"/>
      <c r="L259" s="220"/>
      <c r="M259" s="220"/>
      <c r="N259" s="220"/>
      <c r="O259" s="478"/>
      <c r="P259" s="478"/>
      <c r="Q259" s="478"/>
    </row>
    <row r="260" spans="1:17" ht="12.75" hidden="1">
      <c r="A260" s="7"/>
      <c r="B260" s="16"/>
      <c r="C260" s="16"/>
      <c r="D260" s="16"/>
      <c r="E260" s="16"/>
      <c r="F260" s="11"/>
      <c r="G260" s="11"/>
      <c r="H260" s="11"/>
      <c r="I260" s="11"/>
      <c r="J260" s="220"/>
      <c r="K260" s="220"/>
      <c r="L260" s="220"/>
      <c r="M260" s="220"/>
      <c r="N260" s="220"/>
      <c r="O260" s="478"/>
      <c r="P260" s="478"/>
      <c r="Q260" s="478"/>
    </row>
    <row r="261" spans="1:17" ht="12.75" hidden="1">
      <c r="A261" s="7"/>
      <c r="B261" s="16"/>
      <c r="C261" s="16"/>
      <c r="D261" s="16"/>
      <c r="E261" s="16"/>
      <c r="F261" s="11"/>
      <c r="G261" s="11"/>
      <c r="H261" s="11"/>
      <c r="I261" s="11"/>
      <c r="J261" s="220"/>
      <c r="K261" s="220"/>
      <c r="L261" s="220"/>
      <c r="M261" s="220"/>
      <c r="N261" s="220"/>
      <c r="O261" s="478"/>
      <c r="P261" s="478"/>
      <c r="Q261" s="478"/>
    </row>
    <row r="262" spans="1:17" ht="12.75" hidden="1">
      <c r="A262" s="7"/>
      <c r="B262" s="16"/>
      <c r="C262" s="16"/>
      <c r="D262" s="16"/>
      <c r="E262" s="16"/>
      <c r="F262" s="11"/>
      <c r="G262" s="11"/>
      <c r="H262" s="11"/>
      <c r="I262" s="11"/>
      <c r="J262" s="220"/>
      <c r="K262" s="220"/>
      <c r="L262" s="220"/>
      <c r="M262" s="220"/>
      <c r="N262" s="220"/>
      <c r="O262" s="478"/>
      <c r="P262" s="478"/>
      <c r="Q262" s="478"/>
    </row>
    <row r="263" spans="1:17" ht="12.75">
      <c r="A263" s="7"/>
      <c r="B263" s="16"/>
      <c r="C263" s="16"/>
      <c r="D263" s="16"/>
      <c r="E263" s="16"/>
      <c r="F263" s="11"/>
      <c r="G263" s="11"/>
      <c r="H263" s="11"/>
      <c r="I263" s="11"/>
      <c r="J263" s="220"/>
      <c r="K263" s="220"/>
      <c r="L263" s="220"/>
      <c r="M263" s="220"/>
      <c r="N263" s="220"/>
      <c r="O263" s="478"/>
      <c r="P263" s="478"/>
      <c r="Q263" s="478"/>
    </row>
    <row r="264" spans="1:17" ht="12.75">
      <c r="A264" s="7"/>
      <c r="B264" s="197">
        <v>14</v>
      </c>
      <c r="C264" s="16"/>
      <c r="D264" s="16"/>
      <c r="E264" s="16"/>
      <c r="F264" s="197" t="s">
        <v>426</v>
      </c>
      <c r="G264" s="11"/>
      <c r="H264" s="11"/>
      <c r="I264" s="11"/>
      <c r="J264" s="220"/>
      <c r="K264" s="220"/>
      <c r="L264" s="220"/>
      <c r="M264" s="220"/>
      <c r="N264" s="220"/>
      <c r="O264" s="478"/>
      <c r="P264" s="478"/>
      <c r="Q264" s="478"/>
    </row>
    <row r="265" spans="1:17" ht="12.75">
      <c r="A265" s="7"/>
      <c r="B265" s="197"/>
      <c r="C265" s="197">
        <v>1</v>
      </c>
      <c r="D265" s="197"/>
      <c r="E265" s="197"/>
      <c r="F265" s="197"/>
      <c r="G265" s="197" t="s">
        <v>29</v>
      </c>
      <c r="H265" s="197"/>
      <c r="I265" s="197"/>
      <c r="J265" s="220"/>
      <c r="K265" s="220"/>
      <c r="L265" s="220"/>
      <c r="M265" s="220"/>
      <c r="N265" s="220"/>
      <c r="O265" s="478"/>
      <c r="P265" s="478"/>
      <c r="Q265" s="478"/>
    </row>
    <row r="266" spans="1:17" ht="12.75">
      <c r="A266" s="7"/>
      <c r="B266" s="197"/>
      <c r="C266" s="16"/>
      <c r="D266" s="16">
        <v>3</v>
      </c>
      <c r="E266" s="16"/>
      <c r="F266" s="16"/>
      <c r="G266" s="16"/>
      <c r="H266" s="16" t="s">
        <v>33</v>
      </c>
      <c r="I266" s="16"/>
      <c r="J266" s="220">
        <v>1590</v>
      </c>
      <c r="K266" s="220">
        <v>1611</v>
      </c>
      <c r="L266" s="220">
        <v>1611</v>
      </c>
      <c r="M266" s="220">
        <v>1611</v>
      </c>
      <c r="N266" s="220">
        <v>1611</v>
      </c>
      <c r="O266" s="478"/>
      <c r="P266" s="478"/>
      <c r="Q266" s="478"/>
    </row>
    <row r="267" spans="1:17" ht="12.75">
      <c r="A267" s="7"/>
      <c r="B267" s="197"/>
      <c r="C267" s="16"/>
      <c r="D267" s="16"/>
      <c r="E267" s="16"/>
      <c r="F267" s="16"/>
      <c r="G267" s="16"/>
      <c r="H267" s="16" t="s">
        <v>15</v>
      </c>
      <c r="I267" s="16" t="s">
        <v>34</v>
      </c>
      <c r="J267" s="220">
        <v>376</v>
      </c>
      <c r="K267" s="220">
        <v>376</v>
      </c>
      <c r="L267" s="220">
        <v>376</v>
      </c>
      <c r="M267" s="220">
        <v>376</v>
      </c>
      <c r="N267" s="220">
        <v>376</v>
      </c>
      <c r="O267" s="478"/>
      <c r="P267" s="478"/>
      <c r="Q267" s="478"/>
    </row>
    <row r="268" spans="1:17" ht="12.75">
      <c r="A268" s="7"/>
      <c r="B268" s="16"/>
      <c r="C268" s="42">
        <v>2</v>
      </c>
      <c r="D268" s="42"/>
      <c r="E268" s="42"/>
      <c r="F268" s="42"/>
      <c r="G268" s="42" t="s">
        <v>257</v>
      </c>
      <c r="H268" s="42"/>
      <c r="I268" s="42"/>
      <c r="J268" s="220"/>
      <c r="K268" s="220"/>
      <c r="L268" s="220"/>
      <c r="M268" s="220"/>
      <c r="N268" s="220"/>
      <c r="O268" s="478"/>
      <c r="P268" s="478"/>
      <c r="Q268" s="478"/>
    </row>
    <row r="269" spans="1:17" ht="12.75">
      <c r="A269" s="7"/>
      <c r="B269" s="16"/>
      <c r="C269" s="42"/>
      <c r="D269" s="232">
        <v>1</v>
      </c>
      <c r="E269" s="232"/>
      <c r="F269" s="232"/>
      <c r="G269" s="232"/>
      <c r="H269" s="232" t="s">
        <v>40</v>
      </c>
      <c r="I269" s="232"/>
      <c r="J269" s="235">
        <v>6500</v>
      </c>
      <c r="K269" s="235">
        <v>25775</v>
      </c>
      <c r="L269" s="235">
        <v>46341</v>
      </c>
      <c r="M269" s="235">
        <v>46341</v>
      </c>
      <c r="N269" s="235">
        <v>49844</v>
      </c>
      <c r="O269" s="481"/>
      <c r="P269" s="481"/>
      <c r="Q269" s="481"/>
    </row>
    <row r="270" spans="1:17" ht="12.75">
      <c r="A270" s="7"/>
      <c r="B270" s="16"/>
      <c r="C270" s="42"/>
      <c r="D270" s="43">
        <v>2</v>
      </c>
      <c r="E270" s="43"/>
      <c r="F270" s="43"/>
      <c r="G270" s="43"/>
      <c r="H270" s="43" t="s">
        <v>39</v>
      </c>
      <c r="I270" s="43"/>
      <c r="J270" s="220">
        <v>2283</v>
      </c>
      <c r="K270" s="220">
        <v>5500</v>
      </c>
      <c r="L270" s="220">
        <v>5500</v>
      </c>
      <c r="M270" s="220">
        <v>5500</v>
      </c>
      <c r="N270" s="220">
        <v>9500</v>
      </c>
      <c r="O270" s="478"/>
      <c r="P270" s="478"/>
      <c r="Q270" s="478"/>
    </row>
    <row r="271" spans="1:17" ht="12.75">
      <c r="A271" s="7"/>
      <c r="B271" s="16"/>
      <c r="C271" s="16"/>
      <c r="D271" s="42">
        <v>5</v>
      </c>
      <c r="E271" s="42"/>
      <c r="F271" s="42"/>
      <c r="G271" s="42"/>
      <c r="H271" s="232" t="s">
        <v>468</v>
      </c>
      <c r="I271" s="42"/>
      <c r="J271" s="220">
        <v>0</v>
      </c>
      <c r="K271" s="220">
        <v>7447</v>
      </c>
      <c r="L271" s="220">
        <v>7447</v>
      </c>
      <c r="M271" s="220">
        <v>7447</v>
      </c>
      <c r="N271" s="220">
        <v>7447</v>
      </c>
      <c r="O271" s="478"/>
      <c r="P271" s="478"/>
      <c r="Q271" s="478"/>
    </row>
    <row r="272" spans="1:17" ht="12.75">
      <c r="A272" s="7"/>
      <c r="B272" s="16"/>
      <c r="C272" s="16"/>
      <c r="D272" s="16"/>
      <c r="E272" s="16"/>
      <c r="F272" s="11" t="s">
        <v>19</v>
      </c>
      <c r="G272" s="11"/>
      <c r="H272" s="11"/>
      <c r="I272" s="11"/>
      <c r="J272" s="230">
        <f>J266+J270+J269</f>
        <v>10373</v>
      </c>
      <c r="K272" s="230">
        <f>K266+K270+K269</f>
        <v>32886</v>
      </c>
      <c r="L272" s="230">
        <f>L266+L270+L269+L271</f>
        <v>60899</v>
      </c>
      <c r="M272" s="230">
        <f>M266+M270+M269+M271</f>
        <v>60899</v>
      </c>
      <c r="N272" s="230">
        <f>N266+N270+N269+N271</f>
        <v>68402</v>
      </c>
      <c r="O272" s="479"/>
      <c r="P272" s="479"/>
      <c r="Q272" s="479"/>
    </row>
    <row r="273" spans="1:17" ht="12.75" hidden="1">
      <c r="A273" s="7"/>
      <c r="B273" s="16"/>
      <c r="C273" s="16"/>
      <c r="D273" s="16"/>
      <c r="E273" s="16"/>
      <c r="F273" s="11"/>
      <c r="G273" s="11"/>
      <c r="H273" s="11"/>
      <c r="I273" s="11"/>
      <c r="J273" s="220"/>
      <c r="K273" s="220"/>
      <c r="L273" s="220"/>
      <c r="M273" s="220"/>
      <c r="N273" s="220"/>
      <c r="O273" s="478"/>
      <c r="P273" s="478"/>
      <c r="Q273" s="478"/>
    </row>
    <row r="274" spans="1:17" ht="12.75" hidden="1">
      <c r="A274" s="7"/>
      <c r="B274" s="16"/>
      <c r="C274" s="16"/>
      <c r="D274" s="16"/>
      <c r="E274" s="16"/>
      <c r="F274" s="11"/>
      <c r="G274" s="11"/>
      <c r="H274" s="11"/>
      <c r="I274" s="11"/>
      <c r="J274" s="220"/>
      <c r="K274" s="220"/>
      <c r="L274" s="220"/>
      <c r="M274" s="220"/>
      <c r="N274" s="220"/>
      <c r="O274" s="478"/>
      <c r="P274" s="478"/>
      <c r="Q274" s="478"/>
    </row>
    <row r="275" spans="1:17" ht="12.75" hidden="1">
      <c r="A275" s="7"/>
      <c r="B275" s="16"/>
      <c r="C275" s="16"/>
      <c r="D275" s="16"/>
      <c r="E275" s="16"/>
      <c r="F275" s="11"/>
      <c r="G275" s="11"/>
      <c r="H275" s="11"/>
      <c r="I275" s="11"/>
      <c r="J275" s="220"/>
      <c r="K275" s="220"/>
      <c r="L275" s="220"/>
      <c r="M275" s="220"/>
      <c r="N275" s="220"/>
      <c r="O275" s="478"/>
      <c r="P275" s="478"/>
      <c r="Q275" s="478"/>
    </row>
    <row r="276" spans="1:17" ht="12.75">
      <c r="A276" s="7"/>
      <c r="B276" s="16"/>
      <c r="C276" s="16"/>
      <c r="D276" s="16"/>
      <c r="E276" s="16"/>
      <c r="F276" s="11"/>
      <c r="G276" s="11"/>
      <c r="H276" s="11"/>
      <c r="I276" s="11"/>
      <c r="J276" s="220"/>
      <c r="K276" s="220"/>
      <c r="L276" s="220"/>
      <c r="M276" s="220"/>
      <c r="N276" s="220"/>
      <c r="O276" s="478"/>
      <c r="P276" s="478"/>
      <c r="Q276" s="478"/>
    </row>
    <row r="277" spans="1:17" ht="12.75" hidden="1">
      <c r="A277" s="7"/>
      <c r="L277" s="2"/>
      <c r="M277" s="2"/>
      <c r="N277" s="2"/>
      <c r="O277" s="37"/>
      <c r="P277" s="37"/>
      <c r="Q277" s="37"/>
    </row>
    <row r="278" spans="1:17" ht="12.75" hidden="1">
      <c r="A278" s="7"/>
      <c r="L278" s="2"/>
      <c r="M278" s="2"/>
      <c r="N278" s="2"/>
      <c r="O278" s="37"/>
      <c r="P278" s="37"/>
      <c r="Q278" s="37"/>
    </row>
    <row r="279" spans="1:17" ht="12.75" hidden="1">
      <c r="A279" s="7"/>
      <c r="J279" s="1"/>
      <c r="K279" s="1"/>
      <c r="O279" s="37"/>
      <c r="P279" s="37"/>
      <c r="Q279" s="37"/>
    </row>
    <row r="280" spans="1:17" ht="12.75" hidden="1">
      <c r="A280" s="7"/>
      <c r="J280" s="1"/>
      <c r="K280" s="1"/>
      <c r="O280" s="37"/>
      <c r="P280" s="37"/>
      <c r="Q280" s="37"/>
    </row>
    <row r="281" spans="1:17" ht="12.75" hidden="1">
      <c r="A281" s="7"/>
      <c r="J281" s="1"/>
      <c r="K281" s="1"/>
      <c r="O281" s="37"/>
      <c r="P281" s="37"/>
      <c r="Q281" s="37"/>
    </row>
    <row r="282" spans="1:17" ht="12.75" hidden="1">
      <c r="A282" s="7"/>
      <c r="B282" s="16"/>
      <c r="C282" s="16"/>
      <c r="D282" s="16"/>
      <c r="E282" s="16"/>
      <c r="F282" s="11"/>
      <c r="G282" s="11"/>
      <c r="H282" s="11"/>
      <c r="I282" s="11"/>
      <c r="J282" s="220"/>
      <c r="K282" s="220"/>
      <c r="L282" s="220"/>
      <c r="M282" s="220"/>
      <c r="N282" s="220"/>
      <c r="O282" s="478"/>
      <c r="P282" s="478"/>
      <c r="Q282" s="478"/>
    </row>
    <row r="283" spans="1:17" ht="12.75" hidden="1">
      <c r="A283" s="7"/>
      <c r="B283" s="16"/>
      <c r="C283" s="16"/>
      <c r="D283" s="16"/>
      <c r="E283" s="16"/>
      <c r="F283" s="11"/>
      <c r="G283" s="11"/>
      <c r="H283" s="11"/>
      <c r="I283" s="11"/>
      <c r="J283" s="220"/>
      <c r="K283" s="220"/>
      <c r="L283" s="220"/>
      <c r="M283" s="220"/>
      <c r="N283" s="220"/>
      <c r="O283" s="478"/>
      <c r="P283" s="478"/>
      <c r="Q283" s="478"/>
    </row>
    <row r="284" spans="1:17" ht="12.75" hidden="1">
      <c r="A284" s="7"/>
      <c r="B284" s="16"/>
      <c r="C284" s="16"/>
      <c r="D284" s="16"/>
      <c r="E284" s="16"/>
      <c r="F284" s="11"/>
      <c r="G284" s="11"/>
      <c r="H284" s="11"/>
      <c r="I284" s="11"/>
      <c r="J284" s="220"/>
      <c r="K284" s="220"/>
      <c r="L284" s="220"/>
      <c r="M284" s="220"/>
      <c r="N284" s="220"/>
      <c r="O284" s="478"/>
      <c r="P284" s="478"/>
      <c r="Q284" s="478"/>
    </row>
    <row r="285" spans="1:17" ht="31.5" customHeight="1">
      <c r="A285" s="7"/>
      <c r="B285" s="197">
        <v>15</v>
      </c>
      <c r="C285" s="16"/>
      <c r="D285" s="16"/>
      <c r="E285" s="16"/>
      <c r="F285" s="559" t="s">
        <v>267</v>
      </c>
      <c r="G285" s="559"/>
      <c r="H285" s="559"/>
      <c r="I285" s="559"/>
      <c r="J285" s="220"/>
      <c r="K285" s="220"/>
      <c r="L285" s="220"/>
      <c r="M285" s="220"/>
      <c r="N285" s="220"/>
      <c r="O285" s="478"/>
      <c r="P285" s="478"/>
      <c r="Q285" s="478"/>
    </row>
    <row r="286" spans="1:17" ht="12.75">
      <c r="A286" s="7"/>
      <c r="B286" s="16"/>
      <c r="C286" s="197">
        <v>1</v>
      </c>
      <c r="D286" s="197"/>
      <c r="E286" s="197"/>
      <c r="F286" s="197"/>
      <c r="G286" s="197" t="s">
        <v>29</v>
      </c>
      <c r="H286" s="197"/>
      <c r="I286" s="197"/>
      <c r="J286" s="220"/>
      <c r="K286" s="220"/>
      <c r="L286" s="220"/>
      <c r="M286" s="220"/>
      <c r="N286" s="220"/>
      <c r="O286" s="478"/>
      <c r="P286" s="478"/>
      <c r="Q286" s="478"/>
    </row>
    <row r="287" spans="1:17" ht="12.75">
      <c r="A287" s="7"/>
      <c r="B287" s="16"/>
      <c r="C287" s="16"/>
      <c r="D287" s="16">
        <v>1</v>
      </c>
      <c r="E287" s="16"/>
      <c r="F287" s="16"/>
      <c r="G287" s="16"/>
      <c r="H287" s="16" t="s">
        <v>30</v>
      </c>
      <c r="I287" s="16"/>
      <c r="J287" s="220">
        <v>2600</v>
      </c>
      <c r="K287" s="220">
        <v>2600</v>
      </c>
      <c r="L287" s="220">
        <v>2600</v>
      </c>
      <c r="M287" s="220">
        <v>2600</v>
      </c>
      <c r="N287" s="220">
        <v>2600</v>
      </c>
      <c r="O287" s="478"/>
      <c r="P287" s="478"/>
      <c r="Q287" s="478"/>
    </row>
    <row r="288" spans="1:17" ht="12.75">
      <c r="A288" s="7"/>
      <c r="B288" s="16"/>
      <c r="C288" s="16"/>
      <c r="D288" s="16">
        <v>2</v>
      </c>
      <c r="E288" s="16"/>
      <c r="F288" s="16"/>
      <c r="G288" s="16"/>
      <c r="H288" s="16" t="s">
        <v>32</v>
      </c>
      <c r="I288" s="16"/>
      <c r="J288" s="220">
        <v>692</v>
      </c>
      <c r="K288" s="220">
        <v>692</v>
      </c>
      <c r="L288" s="220">
        <v>692</v>
      </c>
      <c r="M288" s="220">
        <v>692</v>
      </c>
      <c r="N288" s="220">
        <v>692</v>
      </c>
      <c r="O288" s="478"/>
      <c r="P288" s="478"/>
      <c r="Q288" s="478"/>
    </row>
    <row r="289" spans="1:17" ht="12.75">
      <c r="A289" s="7"/>
      <c r="B289" s="16"/>
      <c r="C289" s="16"/>
      <c r="D289" s="16">
        <v>3</v>
      </c>
      <c r="E289" s="16"/>
      <c r="F289" s="16"/>
      <c r="G289" s="16"/>
      <c r="H289" s="16" t="s">
        <v>33</v>
      </c>
      <c r="I289" s="16"/>
      <c r="J289" s="220">
        <v>1008</v>
      </c>
      <c r="K289" s="220">
        <v>1008</v>
      </c>
      <c r="L289" s="220">
        <v>1008</v>
      </c>
      <c r="M289" s="220">
        <v>1008</v>
      </c>
      <c r="N289" s="220">
        <v>1008</v>
      </c>
      <c r="O289" s="478"/>
      <c r="P289" s="478"/>
      <c r="Q289" s="478"/>
    </row>
    <row r="290" spans="1:17" ht="12.75">
      <c r="A290" s="7"/>
      <c r="B290" s="16"/>
      <c r="C290" s="42">
        <v>2</v>
      </c>
      <c r="D290" s="42"/>
      <c r="E290" s="42"/>
      <c r="F290" s="42"/>
      <c r="G290" s="42" t="s">
        <v>257</v>
      </c>
      <c r="H290" s="42"/>
      <c r="I290" s="42"/>
      <c r="J290" s="220"/>
      <c r="K290" s="220"/>
      <c r="L290" s="220"/>
      <c r="M290" s="220"/>
      <c r="N290" s="220"/>
      <c r="O290" s="478"/>
      <c r="P290" s="478"/>
      <c r="Q290" s="478"/>
    </row>
    <row r="291" spans="1:17" ht="12.75">
      <c r="A291" s="7"/>
      <c r="B291" s="16"/>
      <c r="C291" s="42"/>
      <c r="D291" s="43">
        <v>1</v>
      </c>
      <c r="E291" s="43"/>
      <c r="F291" s="43"/>
      <c r="G291" s="43"/>
      <c r="H291" s="43" t="s">
        <v>40</v>
      </c>
      <c r="I291" s="43"/>
      <c r="J291" s="220">
        <v>0</v>
      </c>
      <c r="K291" s="220">
        <v>500</v>
      </c>
      <c r="L291" s="220">
        <v>500</v>
      </c>
      <c r="M291" s="220">
        <v>500</v>
      </c>
      <c r="N291" s="220">
        <v>1770</v>
      </c>
      <c r="O291" s="478"/>
      <c r="P291" s="478"/>
      <c r="Q291" s="478"/>
    </row>
    <row r="292" spans="1:17" ht="12.75">
      <c r="A292" s="7"/>
      <c r="B292" s="16"/>
      <c r="C292" s="16"/>
      <c r="D292" s="16"/>
      <c r="E292" s="16"/>
      <c r="F292" s="11" t="s">
        <v>19</v>
      </c>
      <c r="G292" s="11"/>
      <c r="H292" s="11"/>
      <c r="I292" s="11"/>
      <c r="J292" s="230">
        <f>J287+J288+J289+J291</f>
        <v>4300</v>
      </c>
      <c r="K292" s="230">
        <f>K287+K288+K289+K291</f>
        <v>4800</v>
      </c>
      <c r="L292" s="230">
        <f>L287+L288+L289+L291</f>
        <v>4800</v>
      </c>
      <c r="M292" s="230">
        <f>M287+M288+M289+M291</f>
        <v>4800</v>
      </c>
      <c r="N292" s="230">
        <f>N287+N288+N289+N291</f>
        <v>6070</v>
      </c>
      <c r="O292" s="479"/>
      <c r="P292" s="479"/>
      <c r="Q292" s="479"/>
    </row>
    <row r="293" spans="1:17" ht="12.75">
      <c r="A293" s="7"/>
      <c r="B293" s="16"/>
      <c r="C293" s="16"/>
      <c r="D293" s="16"/>
      <c r="E293" s="16"/>
      <c r="F293" s="11"/>
      <c r="G293" s="600" t="s">
        <v>54</v>
      </c>
      <c r="H293" s="600"/>
      <c r="I293" s="600"/>
      <c r="J293" s="118">
        <v>2</v>
      </c>
      <c r="K293" s="118">
        <v>2</v>
      </c>
      <c r="L293" s="118">
        <v>2</v>
      </c>
      <c r="M293" s="118">
        <v>2</v>
      </c>
      <c r="N293" s="118">
        <v>2</v>
      </c>
      <c r="O293" s="484"/>
      <c r="P293" s="484"/>
      <c r="Q293" s="484"/>
    </row>
    <row r="294" spans="1:17" ht="14.25">
      <c r="A294" s="12"/>
      <c r="B294" s="16"/>
      <c r="C294" s="16"/>
      <c r="D294" s="16"/>
      <c r="E294" s="16"/>
      <c r="F294" s="11"/>
      <c r="G294" s="600" t="s">
        <v>55</v>
      </c>
      <c r="H294" s="600"/>
      <c r="I294" s="600"/>
      <c r="J294" s="118">
        <v>2</v>
      </c>
      <c r="K294" s="118">
        <v>2</v>
      </c>
      <c r="L294" s="118">
        <v>2</v>
      </c>
      <c r="M294" s="118">
        <v>2</v>
      </c>
      <c r="N294" s="118">
        <v>2</v>
      </c>
      <c r="O294" s="484"/>
      <c r="P294" s="484"/>
      <c r="Q294" s="484"/>
    </row>
    <row r="295" spans="1:17" ht="14.25" hidden="1">
      <c r="A295" s="12"/>
      <c r="B295" s="16"/>
      <c r="C295" s="16"/>
      <c r="D295" s="16"/>
      <c r="E295" s="16"/>
      <c r="F295" s="11"/>
      <c r="G295" s="16" t="s">
        <v>58</v>
      </c>
      <c r="H295" s="124"/>
      <c r="I295" s="124"/>
      <c r="J295" s="118"/>
      <c r="K295" s="118"/>
      <c r="L295" s="118"/>
      <c r="M295" s="118"/>
      <c r="N295" s="118"/>
      <c r="O295" s="484"/>
      <c r="P295" s="484"/>
      <c r="Q295" s="484"/>
    </row>
    <row r="296" spans="1:17" ht="14.25" hidden="1">
      <c r="A296" s="12"/>
      <c r="B296" s="16"/>
      <c r="C296" s="16"/>
      <c r="D296" s="16"/>
      <c r="E296" s="16"/>
      <c r="F296" s="11"/>
      <c r="G296" s="43" t="s">
        <v>59</v>
      </c>
      <c r="H296" s="124"/>
      <c r="I296" s="124"/>
      <c r="J296" s="118"/>
      <c r="K296" s="118"/>
      <c r="L296" s="118"/>
      <c r="M296" s="118"/>
      <c r="N296" s="118"/>
      <c r="O296" s="484"/>
      <c r="P296" s="484"/>
      <c r="Q296" s="484"/>
    </row>
    <row r="297" spans="1:17" ht="14.25">
      <c r="A297" s="12"/>
      <c r="B297" s="16"/>
      <c r="C297" s="16"/>
      <c r="D297" s="16"/>
      <c r="E297" s="16"/>
      <c r="F297" s="11"/>
      <c r="G297" s="43"/>
      <c r="H297" s="124"/>
      <c r="I297" s="124"/>
      <c r="J297" s="118"/>
      <c r="K297" s="118"/>
      <c r="L297" s="118"/>
      <c r="M297" s="118"/>
      <c r="N297" s="118"/>
      <c r="O297" s="484"/>
      <c r="P297" s="484"/>
      <c r="Q297" s="484"/>
    </row>
    <row r="298" spans="1:17" ht="14.25">
      <c r="A298" s="12"/>
      <c r="B298" s="197">
        <v>16</v>
      </c>
      <c r="C298" s="16"/>
      <c r="D298" s="16"/>
      <c r="E298" s="16"/>
      <c r="F298" s="197" t="s">
        <v>307</v>
      </c>
      <c r="G298" s="11"/>
      <c r="H298" s="11"/>
      <c r="I298" s="11"/>
      <c r="J298" s="118"/>
      <c r="K298" s="118"/>
      <c r="L298" s="118"/>
      <c r="M298" s="118"/>
      <c r="N298" s="118"/>
      <c r="O298" s="484"/>
      <c r="P298" s="484"/>
      <c r="Q298" s="484"/>
    </row>
    <row r="299" spans="1:17" ht="14.25">
      <c r="A299" s="12"/>
      <c r="B299" s="197"/>
      <c r="C299" s="197">
        <v>1</v>
      </c>
      <c r="D299" s="197"/>
      <c r="E299" s="197"/>
      <c r="F299" s="197"/>
      <c r="G299" s="197" t="s">
        <v>29</v>
      </c>
      <c r="H299" s="197"/>
      <c r="I299" s="197"/>
      <c r="J299" s="118"/>
      <c r="K299" s="118"/>
      <c r="L299" s="118"/>
      <c r="M299" s="118"/>
      <c r="N299" s="118"/>
      <c r="O299" s="484"/>
      <c r="P299" s="484"/>
      <c r="Q299" s="484"/>
    </row>
    <row r="300" spans="1:17" ht="14.25">
      <c r="A300" s="12"/>
      <c r="B300" s="197"/>
      <c r="C300" s="16"/>
      <c r="D300" s="16">
        <v>3</v>
      </c>
      <c r="E300" s="16"/>
      <c r="F300" s="16"/>
      <c r="G300" s="16"/>
      <c r="H300" s="16" t="s">
        <v>33</v>
      </c>
      <c r="I300" s="16"/>
      <c r="J300" s="220">
        <v>100</v>
      </c>
      <c r="K300" s="220">
        <v>11402</v>
      </c>
      <c r="L300" s="220">
        <v>11402</v>
      </c>
      <c r="M300" s="220">
        <v>11402</v>
      </c>
      <c r="N300" s="220">
        <v>11192</v>
      </c>
      <c r="O300" s="478"/>
      <c r="P300" s="478"/>
      <c r="Q300" s="478"/>
    </row>
    <row r="301" spans="1:17" ht="14.25">
      <c r="A301" s="12"/>
      <c r="B301" s="197"/>
      <c r="C301" s="42">
        <v>2</v>
      </c>
      <c r="D301" s="42"/>
      <c r="E301" s="42"/>
      <c r="F301" s="42"/>
      <c r="G301" s="42" t="s">
        <v>257</v>
      </c>
      <c r="H301" s="42"/>
      <c r="I301" s="42"/>
      <c r="J301" s="220"/>
      <c r="K301" s="220"/>
      <c r="L301" s="220"/>
      <c r="M301" s="220"/>
      <c r="N301" s="220"/>
      <c r="O301" s="478"/>
      <c r="P301" s="478"/>
      <c r="Q301" s="478"/>
    </row>
    <row r="302" spans="1:17" ht="14.25">
      <c r="A302" s="12"/>
      <c r="B302" s="197"/>
      <c r="C302" s="42"/>
      <c r="D302" s="232">
        <v>1</v>
      </c>
      <c r="E302" s="232"/>
      <c r="F302" s="232"/>
      <c r="G302" s="232"/>
      <c r="H302" s="212" t="s">
        <v>40</v>
      </c>
      <c r="I302" s="232"/>
      <c r="J302" s="220">
        <v>0</v>
      </c>
      <c r="K302" s="220">
        <v>0</v>
      </c>
      <c r="L302" s="220">
        <v>0</v>
      </c>
      <c r="M302" s="220">
        <v>0</v>
      </c>
      <c r="N302" s="220">
        <v>210</v>
      </c>
      <c r="O302" s="478"/>
      <c r="P302" s="478"/>
      <c r="Q302" s="478"/>
    </row>
    <row r="303" spans="1:17" ht="14.25">
      <c r="A303" s="12"/>
      <c r="B303" s="197"/>
      <c r="C303" s="42"/>
      <c r="D303" s="232">
        <v>2</v>
      </c>
      <c r="E303" s="232"/>
      <c r="F303" s="232"/>
      <c r="G303" s="232"/>
      <c r="H303" s="212" t="s">
        <v>39</v>
      </c>
      <c r="I303" s="232"/>
      <c r="J303" s="220">
        <v>0</v>
      </c>
      <c r="K303" s="220">
        <v>1000</v>
      </c>
      <c r="L303" s="220">
        <v>1000</v>
      </c>
      <c r="M303" s="220">
        <v>1000</v>
      </c>
      <c r="N303" s="220">
        <v>1000</v>
      </c>
      <c r="O303" s="478"/>
      <c r="P303" s="478"/>
      <c r="Q303" s="478"/>
    </row>
    <row r="304" spans="1:17" ht="14.25">
      <c r="A304" s="12"/>
      <c r="B304" s="16"/>
      <c r="C304" s="16"/>
      <c r="D304" s="16"/>
      <c r="E304" s="16"/>
      <c r="F304" s="11" t="s">
        <v>19</v>
      </c>
      <c r="G304" s="43"/>
      <c r="H304" s="124"/>
      <c r="I304" s="124"/>
      <c r="J304" s="220">
        <f>J300</f>
        <v>100</v>
      </c>
      <c r="K304" s="230">
        <f>K300+K302+K303</f>
        <v>12402</v>
      </c>
      <c r="L304" s="230">
        <f>L300+L302+L303</f>
        <v>12402</v>
      </c>
      <c r="M304" s="230">
        <f>M300+M302+M303</f>
        <v>12402</v>
      </c>
      <c r="N304" s="230">
        <f>N300+N302+N303</f>
        <v>12402</v>
      </c>
      <c r="O304" s="479"/>
      <c r="P304" s="479"/>
      <c r="Q304" s="479"/>
    </row>
    <row r="305" spans="1:17" ht="14.25">
      <c r="A305" s="12"/>
      <c r="B305" s="16"/>
      <c r="C305" s="16"/>
      <c r="D305" s="16"/>
      <c r="E305" s="16"/>
      <c r="F305" s="11"/>
      <c r="G305" s="43"/>
      <c r="H305" s="124"/>
      <c r="I305" s="124"/>
      <c r="J305" s="118"/>
      <c r="K305" s="118"/>
      <c r="L305" s="118"/>
      <c r="M305" s="118"/>
      <c r="N305" s="118"/>
      <c r="O305" s="479"/>
      <c r="P305" s="479"/>
      <c r="Q305" s="479"/>
    </row>
    <row r="306" spans="1:17" ht="14.25">
      <c r="A306" s="12"/>
      <c r="B306" s="11">
        <v>17</v>
      </c>
      <c r="C306" s="11"/>
      <c r="D306" s="11"/>
      <c r="E306" s="11"/>
      <c r="F306" s="537" t="s">
        <v>464</v>
      </c>
      <c r="G306" s="537"/>
      <c r="H306" s="537"/>
      <c r="I306" s="537"/>
      <c r="J306" s="220"/>
      <c r="K306" s="220"/>
      <c r="L306" s="220"/>
      <c r="M306" s="220"/>
      <c r="N306" s="220"/>
      <c r="O306" s="478"/>
      <c r="P306" s="478"/>
      <c r="Q306" s="478"/>
    </row>
    <row r="307" spans="1:17" ht="14.25">
      <c r="A307" s="12"/>
      <c r="B307" s="16"/>
      <c r="C307" s="197">
        <v>2</v>
      </c>
      <c r="D307" s="197"/>
      <c r="E307" s="197"/>
      <c r="G307" s="11" t="s">
        <v>257</v>
      </c>
      <c r="H307" s="16"/>
      <c r="I307" s="16"/>
      <c r="J307" s="220"/>
      <c r="K307" s="220"/>
      <c r="L307" s="220"/>
      <c r="M307" s="220"/>
      <c r="N307" s="220"/>
      <c r="O307" s="478"/>
      <c r="P307" s="478"/>
      <c r="Q307" s="478"/>
    </row>
    <row r="308" spans="1:17" ht="14.25">
      <c r="A308" s="12"/>
      <c r="B308" s="16"/>
      <c r="C308" s="16"/>
      <c r="D308" s="43">
        <v>1</v>
      </c>
      <c r="E308" s="43"/>
      <c r="F308" s="43"/>
      <c r="G308" s="43"/>
      <c r="H308" s="43" t="s">
        <v>40</v>
      </c>
      <c r="I308" s="43"/>
      <c r="J308" s="220">
        <v>0</v>
      </c>
      <c r="K308" s="220">
        <v>18321</v>
      </c>
      <c r="L308" s="220">
        <v>18321</v>
      </c>
      <c r="M308" s="220">
        <v>25400</v>
      </c>
      <c r="N308" s="220">
        <v>25400</v>
      </c>
      <c r="O308" s="478"/>
      <c r="P308" s="478"/>
      <c r="Q308" s="478"/>
    </row>
    <row r="309" spans="1:17" ht="14.25" hidden="1">
      <c r="A309" s="12"/>
      <c r="B309" s="16"/>
      <c r="C309" s="16"/>
      <c r="D309" s="16"/>
      <c r="E309" s="16"/>
      <c r="F309" s="16"/>
      <c r="G309" s="16"/>
      <c r="H309" s="43"/>
      <c r="I309" s="16"/>
      <c r="J309" s="220"/>
      <c r="K309" s="220"/>
      <c r="L309" s="220"/>
      <c r="M309" s="220"/>
      <c r="N309" s="220"/>
      <c r="O309" s="478"/>
      <c r="P309" s="478"/>
      <c r="Q309" s="478"/>
    </row>
    <row r="310" spans="1:17" ht="14.25">
      <c r="A310" s="12"/>
      <c r="B310" s="16"/>
      <c r="C310" s="16"/>
      <c r="D310" s="16"/>
      <c r="E310" s="16"/>
      <c r="F310" s="11" t="s">
        <v>19</v>
      </c>
      <c r="G310" s="16"/>
      <c r="H310" s="16"/>
      <c r="I310" s="16"/>
      <c r="J310" s="220">
        <f>J308</f>
        <v>0</v>
      </c>
      <c r="K310" s="230">
        <f>K308</f>
        <v>18321</v>
      </c>
      <c r="L310" s="230">
        <f>L308</f>
        <v>18321</v>
      </c>
      <c r="M310" s="230">
        <f>M308</f>
        <v>25400</v>
      </c>
      <c r="N310" s="230">
        <f>N308</f>
        <v>25400</v>
      </c>
      <c r="O310" s="478"/>
      <c r="P310" s="478"/>
      <c r="Q310" s="478"/>
    </row>
    <row r="311" spans="1:17" ht="14.25">
      <c r="A311" s="12"/>
      <c r="B311" s="16"/>
      <c r="C311" s="16"/>
      <c r="D311" s="16"/>
      <c r="E311" s="16"/>
      <c r="F311" s="11"/>
      <c r="G311" s="16"/>
      <c r="H311" s="16"/>
      <c r="I311" s="16"/>
      <c r="J311" s="220"/>
      <c r="K311" s="220"/>
      <c r="L311" s="220"/>
      <c r="M311" s="220"/>
      <c r="N311" s="220"/>
      <c r="O311" s="478"/>
      <c r="P311" s="479"/>
      <c r="Q311" s="479"/>
    </row>
    <row r="312" spans="1:17" ht="14.25">
      <c r="A312" s="12" t="s">
        <v>435</v>
      </c>
      <c r="B312" s="16"/>
      <c r="C312" s="16"/>
      <c r="D312" s="16"/>
      <c r="E312" s="16"/>
      <c r="F312" s="11"/>
      <c r="G312" s="11"/>
      <c r="H312" s="11"/>
      <c r="I312" s="11"/>
      <c r="J312" s="230">
        <f>J272+J248+J243+J238+J233+J226+J220+J199+J185+J168+J129+J115+J103+J69+J52+J21+J14+J292+J304</f>
        <v>148706</v>
      </c>
      <c r="K312" s="230">
        <f>K272+K248+K243+K238+K233+K226+K220+K199+K185+K168+K129+K115+K103+K69+K52+K21+K14+K292+K304+K310</f>
        <v>308473</v>
      </c>
      <c r="L312" s="230">
        <f>L272+L248+L243+L238+L233+L226+L220+L199+L185+L168+L129+L115+L103+L69+L52+L21+L14+L292+L304+L310</f>
        <v>331293</v>
      </c>
      <c r="M312" s="230">
        <f>M272+M248+M243+M238+M233+M226+M220+M199+M185+M168+M129+M115+M103+M69+M52+M21+M14+M292+M304+M310</f>
        <v>331523</v>
      </c>
      <c r="N312" s="230">
        <f>N272+N248+N243+N238+N233+N226+N220+N199+N185+N168+N129+N115+N103+N69+N52+N21+N14+N292+N304+N310</f>
        <v>381408</v>
      </c>
      <c r="O312" s="479"/>
      <c r="P312" s="479"/>
      <c r="Q312" s="479"/>
    </row>
    <row r="313" spans="1:17" ht="12.75">
      <c r="A313" s="7"/>
      <c r="B313" s="16"/>
      <c r="C313" s="42">
        <v>1</v>
      </c>
      <c r="D313" s="42"/>
      <c r="E313" s="42"/>
      <c r="F313" s="42"/>
      <c r="G313" s="42" t="s">
        <v>29</v>
      </c>
      <c r="H313" s="42"/>
      <c r="I313" s="42"/>
      <c r="J313" s="466">
        <f>J314+J316+J318+J321+J322</f>
        <v>139923</v>
      </c>
      <c r="K313" s="466">
        <f>K314+K316+K318+K321+K322</f>
        <v>193757</v>
      </c>
      <c r="L313" s="466">
        <f>L314+L316+L318+L321+L322</f>
        <v>185904</v>
      </c>
      <c r="M313" s="466">
        <f>M314+M316+M318+M321+M322</f>
        <v>179055</v>
      </c>
      <c r="N313" s="466">
        <f>N314+N316+N318+N321+N322</f>
        <v>186577</v>
      </c>
      <c r="O313" s="2"/>
      <c r="P313" s="2"/>
      <c r="Q313" s="2"/>
    </row>
    <row r="314" spans="1:17" ht="12.75">
      <c r="A314" s="7"/>
      <c r="B314" s="16"/>
      <c r="C314" s="46"/>
      <c r="D314" s="43">
        <v>1</v>
      </c>
      <c r="E314" s="43"/>
      <c r="F314" s="43"/>
      <c r="G314" s="43"/>
      <c r="H314" s="43" t="s">
        <v>30</v>
      </c>
      <c r="I314" s="43"/>
      <c r="J314" s="220">
        <f>J9+J42+J162+J192+J287</f>
        <v>45012</v>
      </c>
      <c r="K314" s="220">
        <f>K9+K42+K162+K192+K287</f>
        <v>45125</v>
      </c>
      <c r="L314" s="220">
        <f>L9+L42+L162+L192+L287</f>
        <v>45125</v>
      </c>
      <c r="M314" s="220">
        <f>M9+M42+M162+M192+M287</f>
        <v>45125</v>
      </c>
      <c r="N314" s="220">
        <f>N9+N42+N162+N192+N287</f>
        <v>45938</v>
      </c>
      <c r="O314" s="478"/>
      <c r="P314" s="478"/>
      <c r="Q314" s="478"/>
    </row>
    <row r="315" spans="1:17" ht="12.75" hidden="1">
      <c r="A315" s="7"/>
      <c r="B315" s="16"/>
      <c r="C315" s="46"/>
      <c r="D315" s="43"/>
      <c r="E315" s="43"/>
      <c r="F315" s="43"/>
      <c r="G315" s="43"/>
      <c r="H315" s="43" t="s">
        <v>15</v>
      </c>
      <c r="I315" s="43" t="s">
        <v>31</v>
      </c>
      <c r="J315" s="220"/>
      <c r="K315" s="220"/>
      <c r="L315" s="220"/>
      <c r="M315" s="220"/>
      <c r="N315" s="220"/>
      <c r="O315" s="478"/>
      <c r="P315" s="478"/>
      <c r="Q315" s="478"/>
    </row>
    <row r="316" spans="1:17" ht="12.75">
      <c r="A316" s="7"/>
      <c r="B316" s="16"/>
      <c r="C316" s="46"/>
      <c r="D316" s="43">
        <v>2</v>
      </c>
      <c r="E316" s="43"/>
      <c r="F316" s="43"/>
      <c r="G316" s="43"/>
      <c r="H316" s="43" t="s">
        <v>32</v>
      </c>
      <c r="I316" s="43"/>
      <c r="J316" s="220">
        <f>J10+J43+J163+J193+J288</f>
        <v>7240</v>
      </c>
      <c r="K316" s="220">
        <f>K10+K43+K163+K193+K288</f>
        <v>7271</v>
      </c>
      <c r="L316" s="220">
        <f>L10+L43+L163+L193+L288</f>
        <v>7271</v>
      </c>
      <c r="M316" s="220">
        <f>M10+M43+M163+M193+M288</f>
        <v>7271</v>
      </c>
      <c r="N316" s="220">
        <f>N10+N43+N163+N193+N288</f>
        <v>7541</v>
      </c>
      <c r="O316" s="478"/>
      <c r="P316" s="478"/>
      <c r="Q316" s="478"/>
    </row>
    <row r="317" spans="1:17" ht="12.75" hidden="1">
      <c r="A317" s="7"/>
      <c r="B317" s="16"/>
      <c r="C317" s="46"/>
      <c r="D317" s="43"/>
      <c r="E317" s="43"/>
      <c r="F317" s="43"/>
      <c r="G317" s="43"/>
      <c r="H317" s="43" t="s">
        <v>15</v>
      </c>
      <c r="I317" s="43" t="s">
        <v>31</v>
      </c>
      <c r="J317" s="220"/>
      <c r="K317" s="220"/>
      <c r="L317" s="220"/>
      <c r="M317" s="220"/>
      <c r="N317" s="220"/>
      <c r="O317" s="478"/>
      <c r="P317" s="478"/>
      <c r="Q317" s="478"/>
    </row>
    <row r="318" spans="1:17" ht="12.75">
      <c r="A318" s="7"/>
      <c r="B318" s="16"/>
      <c r="C318" s="46"/>
      <c r="D318" s="43">
        <v>3</v>
      </c>
      <c r="E318" s="43"/>
      <c r="F318" s="43"/>
      <c r="G318" s="43"/>
      <c r="H318" s="43" t="s">
        <v>33</v>
      </c>
      <c r="I318" s="43"/>
      <c r="J318" s="220">
        <f>J11+J44+J59+J112+J164+J181+J194+J214+J224+J230+J237+J242+J247+J266+J20+J73+J289+J300</f>
        <v>45760</v>
      </c>
      <c r="K318" s="220">
        <f>K11+K44+K59+K112+K164+K181+K194+K214+K224+K230+K237+K242+K247+K266+K20+K73+K289+K300</f>
        <v>70224</v>
      </c>
      <c r="L318" s="220">
        <f>L11+L44+L59+L112+L164+L181+L194+L214+L224+L230+L237+L242+L247+L266+L20+L73+L289+L300</f>
        <v>63899</v>
      </c>
      <c r="M318" s="220">
        <f>M11+M44+M59+M112+M164+M181+M194+M214+M224+M230+M237+M242+M247+M266+M20+M73+M289+M300</f>
        <v>64859</v>
      </c>
      <c r="N318" s="220">
        <f>N11+N44+N59+N112+N164+N181+N194+N214+N224+N230+N237+N242+N247+N266+N20+N73+N289+N300</f>
        <v>67606</v>
      </c>
      <c r="O318" s="478"/>
      <c r="P318" s="478"/>
      <c r="Q318" s="478"/>
    </row>
    <row r="319" spans="1:17" ht="12.75">
      <c r="A319" s="7"/>
      <c r="B319" s="16"/>
      <c r="C319" s="46"/>
      <c r="D319" s="43"/>
      <c r="E319" s="43"/>
      <c r="F319" s="43"/>
      <c r="G319" s="43"/>
      <c r="H319" s="43" t="s">
        <v>15</v>
      </c>
      <c r="I319" s="43" t="s">
        <v>34</v>
      </c>
      <c r="J319" s="220">
        <f>J45+J267</f>
        <v>3519</v>
      </c>
      <c r="K319" s="220">
        <f>K45+K267</f>
        <v>3519</v>
      </c>
      <c r="L319" s="220">
        <f>L45+L267</f>
        <v>3519</v>
      </c>
      <c r="M319" s="220">
        <f>M45+M267</f>
        <v>3519</v>
      </c>
      <c r="N319" s="220">
        <f>N45+N267</f>
        <v>3519</v>
      </c>
      <c r="O319" s="478"/>
      <c r="P319" s="478"/>
      <c r="Q319" s="478"/>
    </row>
    <row r="320" spans="1:17" ht="12.75">
      <c r="A320" s="7"/>
      <c r="B320" s="16"/>
      <c r="C320" s="46"/>
      <c r="D320" s="43"/>
      <c r="E320" s="43"/>
      <c r="F320" s="43"/>
      <c r="G320" s="43"/>
      <c r="H320" s="43"/>
      <c r="I320" s="43" t="s">
        <v>35</v>
      </c>
      <c r="J320" s="220">
        <f>J225</f>
        <v>7958</v>
      </c>
      <c r="K320" s="220">
        <f>K225</f>
        <v>7958</v>
      </c>
      <c r="L320" s="220">
        <f>L225</f>
        <v>7958</v>
      </c>
      <c r="M320" s="220">
        <f>M225</f>
        <v>7958</v>
      </c>
      <c r="N320" s="220">
        <f>N225</f>
        <v>7958</v>
      </c>
      <c r="O320" s="478"/>
      <c r="P320" s="478"/>
      <c r="Q320" s="478"/>
    </row>
    <row r="321" spans="1:17" ht="12.75">
      <c r="A321" s="7"/>
      <c r="B321" s="16"/>
      <c r="C321" s="46"/>
      <c r="D321" s="43">
        <v>4</v>
      </c>
      <c r="E321" s="43"/>
      <c r="F321" s="43"/>
      <c r="G321" s="43"/>
      <c r="H321" s="598" t="s">
        <v>259</v>
      </c>
      <c r="I321" s="599"/>
      <c r="J321" s="220">
        <f>J128</f>
        <v>14943</v>
      </c>
      <c r="K321" s="220">
        <f>K128</f>
        <v>14943</v>
      </c>
      <c r="L321" s="220">
        <f>L128</f>
        <v>14943</v>
      </c>
      <c r="M321" s="220">
        <f>M128</f>
        <v>16624</v>
      </c>
      <c r="N321" s="220">
        <f>N128</f>
        <v>18665</v>
      </c>
      <c r="O321" s="478"/>
      <c r="P321" s="478"/>
      <c r="Q321" s="478"/>
    </row>
    <row r="322" spans="1:17" ht="12.75">
      <c r="A322" s="7"/>
      <c r="B322" s="16"/>
      <c r="C322" s="46"/>
      <c r="D322" s="43">
        <v>5</v>
      </c>
      <c r="E322" s="43"/>
      <c r="F322" s="43"/>
      <c r="G322" s="43"/>
      <c r="H322" s="598" t="s">
        <v>260</v>
      </c>
      <c r="I322" s="599"/>
      <c r="J322" s="220">
        <f>J323+J324</f>
        <v>26968</v>
      </c>
      <c r="K322" s="220">
        <f>K323+K324+K326</f>
        <v>56194</v>
      </c>
      <c r="L322" s="220">
        <f>L323+L324+L326</f>
        <v>54666</v>
      </c>
      <c r="M322" s="220">
        <f>M323+M324+M326</f>
        <v>45176</v>
      </c>
      <c r="N322" s="220">
        <f>N323+N324+N326</f>
        <v>46827</v>
      </c>
      <c r="O322" s="478"/>
      <c r="P322" s="478"/>
      <c r="Q322" s="478"/>
    </row>
    <row r="323" spans="1:17" ht="12.75">
      <c r="A323" s="7"/>
      <c r="B323" s="16"/>
      <c r="C323" s="46"/>
      <c r="D323" s="43"/>
      <c r="E323" s="43"/>
      <c r="F323" s="43"/>
      <c r="G323" s="43"/>
      <c r="H323" s="375" t="s">
        <v>15</v>
      </c>
      <c r="I323" s="378" t="s">
        <v>261</v>
      </c>
      <c r="J323" s="220">
        <f>J76</f>
        <v>23766</v>
      </c>
      <c r="K323" s="220">
        <f>K76</f>
        <v>23766</v>
      </c>
      <c r="L323" s="220">
        <f>L76</f>
        <v>23766</v>
      </c>
      <c r="M323" s="220">
        <f>M76</f>
        <v>23766</v>
      </c>
      <c r="N323" s="220">
        <f>N76</f>
        <v>23766</v>
      </c>
      <c r="O323" s="478"/>
      <c r="P323" s="478"/>
      <c r="Q323" s="478"/>
    </row>
    <row r="324" spans="1:17" ht="12.75">
      <c r="A324" s="7"/>
      <c r="B324" s="16"/>
      <c r="C324" s="46"/>
      <c r="D324" s="43"/>
      <c r="E324" s="43"/>
      <c r="F324" s="43"/>
      <c r="G324" s="43"/>
      <c r="H324" s="375"/>
      <c r="I324" s="369" t="s">
        <v>262</v>
      </c>
      <c r="J324" s="220">
        <f>J77+J65</f>
        <v>3202</v>
      </c>
      <c r="K324" s="220">
        <f>K77+K65</f>
        <v>3702</v>
      </c>
      <c r="L324" s="220">
        <f>L77+L65</f>
        <v>3702</v>
      </c>
      <c r="M324" s="220">
        <f>M77+M65</f>
        <v>3702</v>
      </c>
      <c r="N324" s="220">
        <f>N77+N65</f>
        <v>4252</v>
      </c>
      <c r="O324" s="478"/>
      <c r="P324" s="478"/>
      <c r="Q324" s="478"/>
    </row>
    <row r="325" spans="1:17" ht="25.5" hidden="1">
      <c r="A325" s="7"/>
      <c r="B325" s="16"/>
      <c r="C325" s="46"/>
      <c r="D325" s="43"/>
      <c r="E325" s="43"/>
      <c r="F325" s="43"/>
      <c r="G325" s="43"/>
      <c r="H325" s="375"/>
      <c r="I325" s="314" t="s">
        <v>305</v>
      </c>
      <c r="J325" s="220">
        <v>0</v>
      </c>
      <c r="K325" s="220">
        <v>0</v>
      </c>
      <c r="L325" s="220">
        <v>0</v>
      </c>
      <c r="M325" s="220">
        <v>0</v>
      </c>
      <c r="N325" s="220">
        <v>0</v>
      </c>
      <c r="O325" s="478"/>
      <c r="P325" s="478"/>
      <c r="Q325" s="478"/>
    </row>
    <row r="326" spans="1:17" ht="12.75">
      <c r="A326" s="7"/>
      <c r="B326" s="16"/>
      <c r="C326" s="46"/>
      <c r="D326" s="43"/>
      <c r="E326" s="43"/>
      <c r="F326" s="43"/>
      <c r="G326" s="43"/>
      <c r="H326" s="375"/>
      <c r="I326" s="212" t="s">
        <v>306</v>
      </c>
      <c r="J326" s="220">
        <v>0</v>
      </c>
      <c r="K326" s="220">
        <f>K79</f>
        <v>28726</v>
      </c>
      <c r="L326" s="220">
        <f>L79</f>
        <v>27198</v>
      </c>
      <c r="M326" s="220">
        <f>M79</f>
        <v>17708</v>
      </c>
      <c r="N326" s="220">
        <f>N79</f>
        <v>18809</v>
      </c>
      <c r="O326" s="478"/>
      <c r="P326" s="478"/>
      <c r="Q326" s="478"/>
    </row>
    <row r="327" spans="1:17" ht="12.75">
      <c r="A327" s="7"/>
      <c r="B327" s="16"/>
      <c r="C327" s="197">
        <v>2</v>
      </c>
      <c r="D327" s="197"/>
      <c r="E327" s="197"/>
      <c r="F327" s="197"/>
      <c r="G327" s="197" t="s">
        <v>257</v>
      </c>
      <c r="H327" s="197"/>
      <c r="I327" s="197"/>
      <c r="J327" s="230">
        <f>J328+J329</f>
        <v>8783</v>
      </c>
      <c r="K327" s="230">
        <f>K328+K329+K330+K331</f>
        <v>122163</v>
      </c>
      <c r="L327" s="230">
        <f>L328+L329+L330+L331</f>
        <v>151714</v>
      </c>
      <c r="M327" s="230">
        <f>M328+M329+M330+M331</f>
        <v>158793</v>
      </c>
      <c r="N327" s="230">
        <f>N328+N329+N330+N331+N332</f>
        <v>194831</v>
      </c>
      <c r="O327" s="478"/>
      <c r="P327" s="478"/>
      <c r="Q327" s="478"/>
    </row>
    <row r="328" spans="1:17" ht="12.75">
      <c r="A328" s="7"/>
      <c r="B328" s="16"/>
      <c r="C328" s="16"/>
      <c r="D328" s="16">
        <v>1</v>
      </c>
      <c r="E328" s="16"/>
      <c r="F328" s="16"/>
      <c r="G328" s="16"/>
      <c r="H328" s="16" t="s">
        <v>40</v>
      </c>
      <c r="I328" s="16"/>
      <c r="J328" s="220">
        <f>J68+J196+J291+J269</f>
        <v>6500</v>
      </c>
      <c r="K328" s="220">
        <f>K68+K196+K291+K269+K219+K308+K81</f>
        <v>104306</v>
      </c>
      <c r="L328" s="220">
        <f>L68+L196+L291+L269+L219+L308+L81+L166</f>
        <v>131197</v>
      </c>
      <c r="M328" s="220">
        <f>M68+M196+M291+M269+M219+M308+M81+M166</f>
        <v>138276</v>
      </c>
      <c r="N328" s="220">
        <f>N196+N291+N269+N219+N308+N81+N166+N302</f>
        <v>144569</v>
      </c>
      <c r="O328" s="478"/>
      <c r="P328" s="478"/>
      <c r="Q328" s="478"/>
    </row>
    <row r="329" spans="1:17" ht="12.75">
      <c r="A329" s="7"/>
      <c r="B329" s="16"/>
      <c r="C329" s="16"/>
      <c r="D329" s="16">
        <v>2</v>
      </c>
      <c r="E329" s="16"/>
      <c r="F329" s="16"/>
      <c r="G329" s="16"/>
      <c r="H329" s="16" t="s">
        <v>39</v>
      </c>
      <c r="I329" s="16"/>
      <c r="J329" s="220">
        <f>J270</f>
        <v>2283</v>
      </c>
      <c r="K329" s="220">
        <f>K270+K303</f>
        <v>6500</v>
      </c>
      <c r="L329" s="220">
        <f>L270+L303</f>
        <v>6500</v>
      </c>
      <c r="M329" s="220">
        <f>M270+M303</f>
        <v>6500</v>
      </c>
      <c r="N329" s="220">
        <f>N270+N303+N167+N232</f>
        <v>28307</v>
      </c>
      <c r="O329" s="478"/>
      <c r="P329" s="478"/>
      <c r="Q329" s="478"/>
    </row>
    <row r="330" spans="1:17" ht="12.75" customHeight="1">
      <c r="A330" s="7"/>
      <c r="B330" s="16"/>
      <c r="C330" s="16"/>
      <c r="D330" s="16">
        <v>3</v>
      </c>
      <c r="E330" s="16"/>
      <c r="F330" s="16"/>
      <c r="G330" s="16"/>
      <c r="H330" s="43" t="s">
        <v>308</v>
      </c>
      <c r="I330" s="37"/>
      <c r="J330" s="220">
        <v>0</v>
      </c>
      <c r="K330" s="220">
        <f>K13</f>
        <v>3910</v>
      </c>
      <c r="L330" s="220">
        <f>L13+L82</f>
        <v>4410</v>
      </c>
      <c r="M330" s="220">
        <f>M13+M82</f>
        <v>4410</v>
      </c>
      <c r="N330" s="220">
        <f>N13+N82</f>
        <v>4410</v>
      </c>
      <c r="O330" s="478"/>
      <c r="P330" s="478"/>
      <c r="Q330" s="478"/>
    </row>
    <row r="331" spans="1:17" ht="12.75">
      <c r="A331" s="7"/>
      <c r="B331" s="16"/>
      <c r="C331" s="16"/>
      <c r="D331" s="16">
        <v>5</v>
      </c>
      <c r="E331" s="16"/>
      <c r="F331" s="11"/>
      <c r="G331" s="197"/>
      <c r="H331" s="598" t="s">
        <v>468</v>
      </c>
      <c r="I331" s="599"/>
      <c r="J331" s="220">
        <v>0</v>
      </c>
      <c r="K331" s="220">
        <f>K271</f>
        <v>7447</v>
      </c>
      <c r="L331" s="220">
        <f>L271+L84</f>
        <v>9607</v>
      </c>
      <c r="M331" s="220">
        <f>M271+M84</f>
        <v>9607</v>
      </c>
      <c r="N331" s="220">
        <f>N271+N84</f>
        <v>10410</v>
      </c>
      <c r="O331" s="478"/>
      <c r="P331" s="478"/>
      <c r="Q331" s="478"/>
    </row>
    <row r="332" spans="1:17" ht="12.75">
      <c r="A332" s="7"/>
      <c r="B332" s="16"/>
      <c r="C332" s="16"/>
      <c r="D332" s="16">
        <v>6</v>
      </c>
      <c r="E332" s="16"/>
      <c r="F332" s="11"/>
      <c r="G332" s="16"/>
      <c r="H332" s="598" t="s">
        <v>525</v>
      </c>
      <c r="I332" s="599"/>
      <c r="J332" s="220">
        <f>J86</f>
        <v>0</v>
      </c>
      <c r="K332" s="220">
        <f>K86</f>
        <v>0</v>
      </c>
      <c r="L332" s="220">
        <f>L86</f>
        <v>0</v>
      </c>
      <c r="M332" s="220">
        <f>M86</f>
        <v>0</v>
      </c>
      <c r="N332" s="220">
        <f>N86</f>
        <v>7135</v>
      </c>
      <c r="O332" s="478"/>
      <c r="P332" s="478"/>
      <c r="Q332" s="478"/>
    </row>
    <row r="333" spans="1:17" ht="12.75">
      <c r="A333" s="7"/>
      <c r="B333" s="16"/>
      <c r="C333" s="16"/>
      <c r="D333" s="16"/>
      <c r="E333" s="16"/>
      <c r="F333" s="11" t="s">
        <v>19</v>
      </c>
      <c r="G333" s="11"/>
      <c r="H333" s="11"/>
      <c r="I333" s="11"/>
      <c r="J333" s="230">
        <f>J313+J327</f>
        <v>148706</v>
      </c>
      <c r="K333" s="230">
        <f>K313+K327</f>
        <v>315920</v>
      </c>
      <c r="L333" s="230">
        <f>L313+L327</f>
        <v>337618</v>
      </c>
      <c r="M333" s="230">
        <f>M313+M327</f>
        <v>337848</v>
      </c>
      <c r="N333" s="230">
        <f>N313+N327</f>
        <v>381408</v>
      </c>
      <c r="O333" s="479"/>
      <c r="P333" s="479"/>
      <c r="Q333" s="479"/>
    </row>
    <row r="334" spans="1:17" ht="12.75">
      <c r="A334" s="7"/>
      <c r="B334" s="16"/>
      <c r="C334" s="16"/>
      <c r="D334" s="16"/>
      <c r="E334" s="16"/>
      <c r="F334" s="11"/>
      <c r="G334" s="122" t="s">
        <v>58</v>
      </c>
      <c r="H334" s="11"/>
      <c r="I334" s="11"/>
      <c r="J334" s="118">
        <f aca="true" t="shared" si="1" ref="J334:N335">J15+J53+J200+J295</f>
        <v>4</v>
      </c>
      <c r="K334" s="118">
        <f t="shared" si="1"/>
        <v>4</v>
      </c>
      <c r="L334" s="118">
        <f t="shared" si="1"/>
        <v>4</v>
      </c>
      <c r="M334" s="118">
        <f t="shared" si="1"/>
        <v>4</v>
      </c>
      <c r="N334" s="118">
        <f t="shared" si="1"/>
        <v>4</v>
      </c>
      <c r="O334" s="484"/>
      <c r="P334" s="484"/>
      <c r="Q334" s="484"/>
    </row>
    <row r="335" spans="1:17" ht="12.75">
      <c r="A335" s="7"/>
      <c r="B335" s="16"/>
      <c r="C335" s="16"/>
      <c r="D335" s="16"/>
      <c r="E335" s="16"/>
      <c r="F335" s="11"/>
      <c r="G335" s="122" t="s">
        <v>59</v>
      </c>
      <c r="H335" s="11"/>
      <c r="I335" s="11"/>
      <c r="J335" s="118">
        <f t="shared" si="1"/>
        <v>4</v>
      </c>
      <c r="K335" s="118">
        <f t="shared" si="1"/>
        <v>4</v>
      </c>
      <c r="L335" s="118">
        <f t="shared" si="1"/>
        <v>4</v>
      </c>
      <c r="M335" s="118">
        <f t="shared" si="1"/>
        <v>4</v>
      </c>
      <c r="N335" s="118">
        <f t="shared" si="1"/>
        <v>4</v>
      </c>
      <c r="O335" s="484"/>
      <c r="P335" s="484"/>
      <c r="Q335" s="484"/>
    </row>
    <row r="336" spans="1:17" ht="12.75">
      <c r="A336" s="7"/>
      <c r="B336" s="16"/>
      <c r="C336" s="16"/>
      <c r="D336" s="16"/>
      <c r="E336" s="16"/>
      <c r="F336" s="11"/>
      <c r="G336" s="16" t="s">
        <v>60</v>
      </c>
      <c r="H336" s="11"/>
      <c r="I336" s="11"/>
      <c r="J336" s="118">
        <f aca="true" t="shared" si="2" ref="J336:N337">J169</f>
        <v>44</v>
      </c>
      <c r="K336" s="118">
        <f t="shared" si="2"/>
        <v>44</v>
      </c>
      <c r="L336" s="118">
        <f t="shared" si="2"/>
        <v>44</v>
      </c>
      <c r="M336" s="118">
        <f t="shared" si="2"/>
        <v>44</v>
      </c>
      <c r="N336" s="118">
        <f t="shared" si="2"/>
        <v>44</v>
      </c>
      <c r="O336" s="484"/>
      <c r="P336" s="484"/>
      <c r="Q336" s="484"/>
    </row>
    <row r="337" spans="1:17" ht="12.75">
      <c r="A337" s="7"/>
      <c r="B337" s="16"/>
      <c r="C337" s="16"/>
      <c r="D337" s="16"/>
      <c r="E337" s="16"/>
      <c r="F337" s="11"/>
      <c r="G337" s="16" t="s">
        <v>61</v>
      </c>
      <c r="H337" s="11"/>
      <c r="I337" s="11"/>
      <c r="J337" s="118">
        <f t="shared" si="2"/>
        <v>44</v>
      </c>
      <c r="K337" s="118">
        <f t="shared" si="2"/>
        <v>44</v>
      </c>
      <c r="L337" s="118">
        <f t="shared" si="2"/>
        <v>44</v>
      </c>
      <c r="M337" s="118">
        <f t="shared" si="2"/>
        <v>44</v>
      </c>
      <c r="N337" s="118">
        <f t="shared" si="2"/>
        <v>44</v>
      </c>
      <c r="O337" s="484"/>
      <c r="P337" s="484"/>
      <c r="Q337" s="484"/>
    </row>
    <row r="338" spans="1:17" ht="12.75">
      <c r="A338" s="7"/>
      <c r="B338" s="16"/>
      <c r="C338" s="16"/>
      <c r="D338" s="16"/>
      <c r="E338" s="16"/>
      <c r="F338" s="11"/>
      <c r="G338" s="600" t="s">
        <v>54</v>
      </c>
      <c r="H338" s="600"/>
      <c r="I338" s="600"/>
      <c r="J338" s="118">
        <f aca="true" t="shared" si="3" ref="J338:N339">J293</f>
        <v>2</v>
      </c>
      <c r="K338" s="118">
        <f t="shared" si="3"/>
        <v>2</v>
      </c>
      <c r="L338" s="118">
        <f t="shared" si="3"/>
        <v>2</v>
      </c>
      <c r="M338" s="118">
        <f t="shared" si="3"/>
        <v>2</v>
      </c>
      <c r="N338" s="118">
        <f t="shared" si="3"/>
        <v>2</v>
      </c>
      <c r="O338" s="484"/>
      <c r="P338" s="484"/>
      <c r="Q338" s="484"/>
    </row>
    <row r="339" spans="1:17" ht="14.25">
      <c r="A339" s="12"/>
      <c r="B339" s="16"/>
      <c r="C339" s="16"/>
      <c r="D339" s="16"/>
      <c r="E339" s="16"/>
      <c r="F339" s="11"/>
      <c r="G339" s="600" t="s">
        <v>55</v>
      </c>
      <c r="H339" s="600"/>
      <c r="I339" s="600"/>
      <c r="J339" s="118">
        <f t="shared" si="3"/>
        <v>2</v>
      </c>
      <c r="K339" s="118">
        <f t="shared" si="3"/>
        <v>2</v>
      </c>
      <c r="L339" s="118">
        <f t="shared" si="3"/>
        <v>2</v>
      </c>
      <c r="M339" s="118">
        <f t="shared" si="3"/>
        <v>2</v>
      </c>
      <c r="N339" s="118">
        <f t="shared" si="3"/>
        <v>2</v>
      </c>
      <c r="O339" s="484"/>
      <c r="P339" s="484"/>
      <c r="Q339" s="484"/>
    </row>
    <row r="340" spans="1:17" ht="12.75" hidden="1">
      <c r="A340" s="7"/>
      <c r="B340" s="197"/>
      <c r="C340" s="16"/>
      <c r="D340" s="16"/>
      <c r="E340" s="16"/>
      <c r="F340" s="559"/>
      <c r="G340" s="559"/>
      <c r="H340" s="559"/>
      <c r="I340" s="559"/>
      <c r="J340" s="220"/>
      <c r="K340" s="220"/>
      <c r="L340" s="220"/>
      <c r="M340" s="220"/>
      <c r="N340" s="220"/>
      <c r="O340" s="478"/>
      <c r="P340" s="478"/>
      <c r="Q340" s="478"/>
    </row>
    <row r="341" spans="1:17" ht="12.75" hidden="1">
      <c r="A341" s="7"/>
      <c r="B341" s="16"/>
      <c r="C341" s="197"/>
      <c r="D341" s="197"/>
      <c r="E341" s="197"/>
      <c r="F341" s="197"/>
      <c r="G341" s="197"/>
      <c r="H341" s="197"/>
      <c r="I341" s="197"/>
      <c r="J341" s="220"/>
      <c r="K341" s="220"/>
      <c r="L341" s="220"/>
      <c r="M341" s="220"/>
      <c r="N341" s="220"/>
      <c r="O341" s="478"/>
      <c r="P341" s="478"/>
      <c r="Q341" s="478"/>
    </row>
    <row r="342" spans="1:17" ht="12.75" hidden="1">
      <c r="A342" s="7"/>
      <c r="B342" s="16"/>
      <c r="C342" s="16"/>
      <c r="D342" s="16"/>
      <c r="E342" s="16"/>
      <c r="F342" s="16"/>
      <c r="G342" s="16"/>
      <c r="H342" s="16"/>
      <c r="I342" s="16"/>
      <c r="J342" s="220"/>
      <c r="K342" s="220"/>
      <c r="L342" s="220"/>
      <c r="M342" s="220"/>
      <c r="N342" s="220"/>
      <c r="O342" s="478"/>
      <c r="P342" s="478"/>
      <c r="Q342" s="478"/>
    </row>
    <row r="343" spans="1:17" ht="12.75" hidden="1">
      <c r="A343" s="7"/>
      <c r="B343" s="16"/>
      <c r="C343" s="16"/>
      <c r="D343" s="16"/>
      <c r="E343" s="16"/>
      <c r="F343" s="16"/>
      <c r="G343" s="16"/>
      <c r="H343" s="16"/>
      <c r="I343" s="16"/>
      <c r="J343" s="220"/>
      <c r="K343" s="220"/>
      <c r="L343" s="220"/>
      <c r="M343" s="220"/>
      <c r="N343" s="220"/>
      <c r="O343" s="478"/>
      <c r="P343" s="478"/>
      <c r="Q343" s="478"/>
    </row>
    <row r="344" spans="1:17" ht="12.75" hidden="1">
      <c r="A344" s="7"/>
      <c r="B344" s="16"/>
      <c r="C344" s="16"/>
      <c r="D344" s="16"/>
      <c r="E344" s="16"/>
      <c r="F344" s="16"/>
      <c r="G344" s="16"/>
      <c r="H344" s="16"/>
      <c r="I344" s="16"/>
      <c r="J344" s="220"/>
      <c r="K344" s="220"/>
      <c r="L344" s="220"/>
      <c r="M344" s="220"/>
      <c r="N344" s="220"/>
      <c r="O344" s="478"/>
      <c r="P344" s="478"/>
      <c r="Q344" s="478"/>
    </row>
    <row r="345" spans="1:17" ht="12.75" hidden="1">
      <c r="A345" s="7"/>
      <c r="B345" s="16"/>
      <c r="C345" s="16"/>
      <c r="D345" s="16"/>
      <c r="E345" s="16"/>
      <c r="F345" s="11"/>
      <c r="G345" s="11"/>
      <c r="H345" s="11"/>
      <c r="I345" s="11"/>
      <c r="J345" s="230"/>
      <c r="K345" s="230"/>
      <c r="L345" s="230"/>
      <c r="M345" s="230"/>
      <c r="N345" s="230"/>
      <c r="O345" s="479"/>
      <c r="P345" s="479"/>
      <c r="Q345" s="479"/>
    </row>
    <row r="346" spans="1:17" ht="12.75" hidden="1">
      <c r="A346" s="7"/>
      <c r="B346" s="16"/>
      <c r="C346" s="16"/>
      <c r="D346" s="16"/>
      <c r="E346" s="16"/>
      <c r="F346" s="11"/>
      <c r="G346" s="600"/>
      <c r="H346" s="600"/>
      <c r="I346" s="600"/>
      <c r="J346" s="118"/>
      <c r="K346" s="118"/>
      <c r="L346" s="118"/>
      <c r="M346" s="118"/>
      <c r="N346" s="118"/>
      <c r="O346" s="484"/>
      <c r="P346" s="484"/>
      <c r="Q346" s="484"/>
    </row>
    <row r="347" spans="1:17" ht="12.75" hidden="1">
      <c r="A347" s="7"/>
      <c r="B347" s="16"/>
      <c r="C347" s="16"/>
      <c r="D347" s="16"/>
      <c r="E347" s="16"/>
      <c r="F347" s="11"/>
      <c r="G347" s="600"/>
      <c r="H347" s="600"/>
      <c r="I347" s="600"/>
      <c r="J347" s="118"/>
      <c r="K347" s="118"/>
      <c r="L347" s="118"/>
      <c r="M347" s="118"/>
      <c r="N347" s="118"/>
      <c r="O347" s="484"/>
      <c r="P347" s="484"/>
      <c r="Q347" s="484"/>
    </row>
    <row r="348" spans="1:17" ht="12.75">
      <c r="A348" s="7"/>
      <c r="B348" s="16"/>
      <c r="C348" s="16"/>
      <c r="D348" s="16"/>
      <c r="E348" s="16"/>
      <c r="F348" s="11"/>
      <c r="G348" s="11"/>
      <c r="H348" s="11"/>
      <c r="I348" s="11"/>
      <c r="J348" s="220"/>
      <c r="K348" s="220"/>
      <c r="L348" s="220"/>
      <c r="M348" s="220"/>
      <c r="N348" s="220"/>
      <c r="O348" s="478"/>
      <c r="P348" s="478"/>
      <c r="Q348" s="478"/>
    </row>
    <row r="349" spans="1:17" ht="14.25">
      <c r="A349" s="534" t="s">
        <v>210</v>
      </c>
      <c r="B349" s="535"/>
      <c r="C349" s="535"/>
      <c r="D349" s="535"/>
      <c r="E349" s="535"/>
      <c r="F349" s="535"/>
      <c r="G349" s="535"/>
      <c r="H349" s="535"/>
      <c r="I349" s="11"/>
      <c r="J349" s="220"/>
      <c r="K349" s="220"/>
      <c r="L349" s="220"/>
      <c r="M349" s="220"/>
      <c r="N349" s="220"/>
      <c r="O349" s="478"/>
      <c r="P349" s="478"/>
      <c r="Q349" s="478"/>
    </row>
    <row r="350" spans="1:17" ht="12.75">
      <c r="A350" s="7"/>
      <c r="B350" s="197"/>
      <c r="C350" s="42">
        <v>1</v>
      </c>
      <c r="D350" s="42"/>
      <c r="E350" s="42"/>
      <c r="F350" s="42"/>
      <c r="G350" s="42" t="s">
        <v>29</v>
      </c>
      <c r="H350" s="42"/>
      <c r="I350" s="42"/>
      <c r="J350" s="220"/>
      <c r="K350" s="220"/>
      <c r="L350" s="220"/>
      <c r="M350" s="220"/>
      <c r="N350" s="220"/>
      <c r="O350" s="478"/>
      <c r="P350" s="478"/>
      <c r="Q350" s="478"/>
    </row>
    <row r="351" spans="1:17" ht="12.75" customHeight="1">
      <c r="A351" s="7"/>
      <c r="B351" s="16"/>
      <c r="C351" s="197"/>
      <c r="D351" s="16">
        <v>6</v>
      </c>
      <c r="E351" s="16"/>
      <c r="F351" s="11"/>
      <c r="G351" s="197"/>
      <c r="H351" s="598" t="s">
        <v>263</v>
      </c>
      <c r="I351" s="599"/>
      <c r="J351" s="228">
        <f>J352</f>
        <v>149167</v>
      </c>
      <c r="K351" s="228">
        <f>K352</f>
        <v>157007</v>
      </c>
      <c r="L351" s="228">
        <f>L352</f>
        <v>157180</v>
      </c>
      <c r="M351" s="228">
        <f>M352</f>
        <v>157180</v>
      </c>
      <c r="N351" s="228">
        <f>N352</f>
        <v>157446</v>
      </c>
      <c r="O351" s="480"/>
      <c r="P351" s="480"/>
      <c r="Q351" s="480"/>
    </row>
    <row r="352" spans="1:17" ht="12.75" customHeight="1">
      <c r="A352" s="7"/>
      <c r="B352" s="16"/>
      <c r="C352" s="197"/>
      <c r="D352" s="16"/>
      <c r="E352" s="16">
        <v>1</v>
      </c>
      <c r="F352" s="11"/>
      <c r="G352" s="197"/>
      <c r="H352" s="375"/>
      <c r="I352" s="368" t="s">
        <v>264</v>
      </c>
      <c r="J352" s="235">
        <f>J353+J355+J356</f>
        <v>149167</v>
      </c>
      <c r="K352" s="235">
        <f>K353+K355+K356</f>
        <v>157007</v>
      </c>
      <c r="L352" s="235">
        <f>L353+L355+L356</f>
        <v>157180</v>
      </c>
      <c r="M352" s="235">
        <f>M353+M355+M356</f>
        <v>157180</v>
      </c>
      <c r="N352" s="235">
        <f>N353+N355+N356</f>
        <v>157446</v>
      </c>
      <c r="O352" s="481"/>
      <c r="P352" s="481"/>
      <c r="Q352" s="481"/>
    </row>
    <row r="353" spans="1:17" ht="12.75">
      <c r="A353" s="7"/>
      <c r="B353" s="16"/>
      <c r="C353" s="16"/>
      <c r="D353" s="16"/>
      <c r="E353" s="16"/>
      <c r="F353" s="11"/>
      <c r="G353" s="11"/>
      <c r="H353" s="11"/>
      <c r="I353" s="381" t="s">
        <v>276</v>
      </c>
      <c r="J353" s="235">
        <v>57876</v>
      </c>
      <c r="K353" s="235">
        <v>65678</v>
      </c>
      <c r="L353" s="235">
        <v>65678</v>
      </c>
      <c r="M353" s="235">
        <v>65678</v>
      </c>
      <c r="N353" s="235">
        <v>65678</v>
      </c>
      <c r="O353" s="481"/>
      <c r="P353" s="481"/>
      <c r="Q353" s="481"/>
    </row>
    <row r="354" spans="1:17" ht="12.75" hidden="1">
      <c r="A354" s="7"/>
      <c r="B354" s="16"/>
      <c r="C354" s="16"/>
      <c r="D354" s="16"/>
      <c r="E354" s="16"/>
      <c r="F354" s="11"/>
      <c r="G354" s="11"/>
      <c r="H354" s="11"/>
      <c r="I354" s="314" t="s">
        <v>167</v>
      </c>
      <c r="J354" s="235"/>
      <c r="K354" s="235"/>
      <c r="L354" s="235"/>
      <c r="M354" s="235"/>
      <c r="N354" s="235"/>
      <c r="O354" s="481"/>
      <c r="P354" s="481"/>
      <c r="Q354" s="481"/>
    </row>
    <row r="355" spans="1:17" ht="12.75">
      <c r="A355" s="7"/>
      <c r="B355" s="16"/>
      <c r="C355" s="16"/>
      <c r="D355" s="16"/>
      <c r="E355" s="16"/>
      <c r="F355" s="11"/>
      <c r="G355" s="11"/>
      <c r="H355" s="11"/>
      <c r="I355" s="314" t="s">
        <v>277</v>
      </c>
      <c r="J355" s="235">
        <v>78897</v>
      </c>
      <c r="K355" s="235">
        <v>78595</v>
      </c>
      <c r="L355" s="235">
        <v>78595</v>
      </c>
      <c r="M355" s="235">
        <v>78595</v>
      </c>
      <c r="N355" s="235">
        <v>78735</v>
      </c>
      <c r="O355" s="481"/>
      <c r="P355" s="481"/>
      <c r="Q355" s="481"/>
    </row>
    <row r="356" spans="1:17" ht="12.75">
      <c r="A356" s="7"/>
      <c r="B356" s="16"/>
      <c r="C356" s="16"/>
      <c r="D356" s="16"/>
      <c r="E356" s="16"/>
      <c r="F356" s="11"/>
      <c r="G356" s="11"/>
      <c r="H356" s="11"/>
      <c r="I356" s="314" t="s">
        <v>278</v>
      </c>
      <c r="J356" s="235">
        <v>12394</v>
      </c>
      <c r="K356" s="235">
        <v>12734</v>
      </c>
      <c r="L356" s="235">
        <v>12907</v>
      </c>
      <c r="M356" s="235">
        <v>12907</v>
      </c>
      <c r="N356" s="235">
        <v>13033</v>
      </c>
      <c r="O356" s="481"/>
      <c r="P356" s="481"/>
      <c r="Q356" s="481"/>
    </row>
    <row r="357" spans="1:17" ht="12.75">
      <c r="A357" s="7"/>
      <c r="B357" s="16"/>
      <c r="C357" s="16"/>
      <c r="D357" s="16"/>
      <c r="E357" s="16">
        <v>2</v>
      </c>
      <c r="F357" s="11"/>
      <c r="G357" s="11"/>
      <c r="H357" s="11"/>
      <c r="I357" s="314" t="s">
        <v>469</v>
      </c>
      <c r="J357" s="235">
        <v>0</v>
      </c>
      <c r="K357" s="235">
        <v>6463</v>
      </c>
      <c r="L357" s="235">
        <v>6463</v>
      </c>
      <c r="M357" s="235">
        <v>6463</v>
      </c>
      <c r="N357" s="235">
        <v>6463</v>
      </c>
      <c r="O357" s="481"/>
      <c r="P357" s="481"/>
      <c r="Q357" s="481"/>
    </row>
    <row r="358" spans="1:17" ht="12.75">
      <c r="A358" s="7"/>
      <c r="B358" s="16"/>
      <c r="C358" s="16">
        <v>2</v>
      </c>
      <c r="D358" s="16"/>
      <c r="E358" s="16"/>
      <c r="F358" s="11"/>
      <c r="G358" s="42" t="s">
        <v>257</v>
      </c>
      <c r="H358" s="11"/>
      <c r="I358" s="11"/>
      <c r="J358" s="230"/>
      <c r="K358" s="230"/>
      <c r="L358" s="230"/>
      <c r="M358" s="230"/>
      <c r="N358" s="230"/>
      <c r="O358" s="479"/>
      <c r="P358" s="479"/>
      <c r="Q358" s="479"/>
    </row>
    <row r="359" spans="1:17" ht="12.75" hidden="1">
      <c r="A359" s="7"/>
      <c r="B359" s="16"/>
      <c r="C359" s="16"/>
      <c r="D359" s="16"/>
      <c r="E359" s="16"/>
      <c r="F359" s="11"/>
      <c r="G359" s="11"/>
      <c r="H359" s="11"/>
      <c r="I359" s="11"/>
      <c r="J359" s="230"/>
      <c r="K359" s="230"/>
      <c r="L359" s="230"/>
      <c r="M359" s="230"/>
      <c r="N359" s="230"/>
      <c r="O359" s="479"/>
      <c r="P359" s="479"/>
      <c r="Q359" s="479"/>
    </row>
    <row r="360" spans="1:17" ht="12.75" hidden="1">
      <c r="A360" s="7"/>
      <c r="B360" s="197"/>
      <c r="C360" s="16"/>
      <c r="D360" s="16"/>
      <c r="E360" s="16"/>
      <c r="F360" s="197"/>
      <c r="G360" s="11"/>
      <c r="H360" s="11"/>
      <c r="I360" s="11"/>
      <c r="J360" s="230"/>
      <c r="K360" s="230"/>
      <c r="L360" s="230"/>
      <c r="M360" s="230"/>
      <c r="N360" s="230"/>
      <c r="O360" s="479"/>
      <c r="P360" s="479"/>
      <c r="Q360" s="479"/>
    </row>
    <row r="361" spans="1:17" ht="12.75" hidden="1">
      <c r="A361" s="7"/>
      <c r="B361" s="197"/>
      <c r="C361" s="197"/>
      <c r="D361" s="197"/>
      <c r="E361" s="197"/>
      <c r="F361" s="197"/>
      <c r="G361" s="197"/>
      <c r="H361" s="197"/>
      <c r="I361" s="197"/>
      <c r="J361" s="230"/>
      <c r="K361" s="230"/>
      <c r="L361" s="230"/>
      <c r="M361" s="230"/>
      <c r="N361" s="230"/>
      <c r="O361" s="479"/>
      <c r="P361" s="479"/>
      <c r="Q361" s="479"/>
    </row>
    <row r="362" spans="1:17" ht="12.75" hidden="1">
      <c r="A362" s="7"/>
      <c r="B362" s="197"/>
      <c r="C362" s="16"/>
      <c r="D362" s="16"/>
      <c r="E362" s="16"/>
      <c r="F362" s="16"/>
      <c r="G362" s="16"/>
      <c r="H362" s="16"/>
      <c r="I362" s="16"/>
      <c r="J362" s="230"/>
      <c r="K362" s="230"/>
      <c r="L362" s="230"/>
      <c r="M362" s="230"/>
      <c r="N362" s="230"/>
      <c r="O362" s="479"/>
      <c r="P362" s="479"/>
      <c r="Q362" s="479"/>
    </row>
    <row r="363" spans="1:17" ht="12.75" hidden="1">
      <c r="A363" s="7"/>
      <c r="B363" s="16"/>
      <c r="C363" s="42"/>
      <c r="D363" s="42"/>
      <c r="E363" s="42"/>
      <c r="F363" s="42"/>
      <c r="G363" s="42"/>
      <c r="H363" s="42"/>
      <c r="I363" s="42"/>
      <c r="J363" s="230"/>
      <c r="K363" s="230"/>
      <c r="L363" s="230"/>
      <c r="M363" s="230"/>
      <c r="N363" s="230"/>
      <c r="O363" s="479"/>
      <c r="P363" s="479"/>
      <c r="Q363" s="479"/>
    </row>
    <row r="364" spans="1:17" ht="12.75" hidden="1">
      <c r="A364" s="7"/>
      <c r="B364" s="16"/>
      <c r="C364" s="42"/>
      <c r="D364" s="43"/>
      <c r="E364" s="43"/>
      <c r="F364" s="43"/>
      <c r="G364" s="43"/>
      <c r="H364" s="43"/>
      <c r="I364" s="43"/>
      <c r="J364" s="230"/>
      <c r="K364" s="230"/>
      <c r="L364" s="230"/>
      <c r="M364" s="230"/>
      <c r="N364" s="230"/>
      <c r="O364" s="479"/>
      <c r="P364" s="479"/>
      <c r="Q364" s="479"/>
    </row>
    <row r="365" spans="1:17" ht="12.75" hidden="1">
      <c r="A365" s="7"/>
      <c r="B365" s="16"/>
      <c r="C365" s="16"/>
      <c r="D365" s="42"/>
      <c r="E365" s="42"/>
      <c r="F365" s="42"/>
      <c r="G365" s="42"/>
      <c r="H365" s="232"/>
      <c r="I365" s="42"/>
      <c r="J365" s="230"/>
      <c r="K365" s="230"/>
      <c r="L365" s="230"/>
      <c r="M365" s="230"/>
      <c r="N365" s="230"/>
      <c r="O365" s="479"/>
      <c r="P365" s="479"/>
      <c r="Q365" s="479"/>
    </row>
    <row r="366" spans="1:17" ht="12.75" hidden="1">
      <c r="A366" s="7"/>
      <c r="B366" s="16"/>
      <c r="C366" s="16"/>
      <c r="D366" s="16"/>
      <c r="E366" s="16"/>
      <c r="F366" s="11"/>
      <c r="G366" s="11"/>
      <c r="H366" s="11"/>
      <c r="I366" s="11"/>
      <c r="J366" s="230"/>
      <c r="K366" s="230"/>
      <c r="L366" s="230"/>
      <c r="M366" s="230"/>
      <c r="N366" s="230"/>
      <c r="O366" s="479"/>
      <c r="P366" s="479"/>
      <c r="Q366" s="479"/>
    </row>
    <row r="367" spans="1:17" ht="12.75">
      <c r="A367" s="7"/>
      <c r="B367" s="16"/>
      <c r="C367" s="16"/>
      <c r="D367" s="16">
        <v>4</v>
      </c>
      <c r="E367" s="16"/>
      <c r="F367" s="11"/>
      <c r="G367" s="11"/>
      <c r="H367" s="598" t="s">
        <v>263</v>
      </c>
      <c r="I367" s="599"/>
      <c r="J367" s="228">
        <f>J368+J369</f>
        <v>2736</v>
      </c>
      <c r="K367" s="228">
        <f>K368+K369</f>
        <v>2736</v>
      </c>
      <c r="L367" s="228">
        <f>L368+L369</f>
        <v>2736</v>
      </c>
      <c r="M367" s="228">
        <f>M368+M369</f>
        <v>2736</v>
      </c>
      <c r="N367" s="228">
        <f>N368+N369</f>
        <v>2736</v>
      </c>
      <c r="O367" s="480"/>
      <c r="P367" s="480"/>
      <c r="Q367" s="480"/>
    </row>
    <row r="368" spans="1:17" ht="25.5">
      <c r="A368" s="7"/>
      <c r="B368" s="197"/>
      <c r="C368" s="197"/>
      <c r="D368" s="197"/>
      <c r="E368" s="197"/>
      <c r="F368" s="197"/>
      <c r="G368" s="197"/>
      <c r="H368" s="197"/>
      <c r="I368" s="371" t="s">
        <v>408</v>
      </c>
      <c r="J368" s="235">
        <v>2736</v>
      </c>
      <c r="K368" s="235">
        <v>2736</v>
      </c>
      <c r="L368" s="235">
        <v>2736</v>
      </c>
      <c r="M368" s="235">
        <v>2736</v>
      </c>
      <c r="N368" s="235">
        <v>2736</v>
      </c>
      <c r="O368" s="481"/>
      <c r="P368" s="481"/>
      <c r="Q368" s="481"/>
    </row>
    <row r="369" spans="1:17" ht="12.75" hidden="1">
      <c r="A369" s="7"/>
      <c r="B369" s="16"/>
      <c r="C369" s="197"/>
      <c r="D369" s="197"/>
      <c r="E369" s="197"/>
      <c r="F369" s="197"/>
      <c r="G369" s="197"/>
      <c r="H369" s="197"/>
      <c r="I369" s="368"/>
      <c r="J369" s="255"/>
      <c r="K369" s="255"/>
      <c r="L369" s="255"/>
      <c r="M369" s="255"/>
      <c r="N369" s="255"/>
      <c r="O369" s="485"/>
      <c r="P369" s="485"/>
      <c r="Q369" s="485"/>
    </row>
    <row r="370" spans="1:17" ht="12.75" hidden="1">
      <c r="A370" s="7"/>
      <c r="B370" s="16"/>
      <c r="C370" s="197"/>
      <c r="D370" s="197"/>
      <c r="E370" s="197"/>
      <c r="F370" s="197"/>
      <c r="G370" s="197"/>
      <c r="H370" s="197"/>
      <c r="I370" s="381"/>
      <c r="J370" s="255"/>
      <c r="K370" s="255"/>
      <c r="L370" s="255"/>
      <c r="M370" s="255"/>
      <c r="N370" s="255"/>
      <c r="O370" s="485"/>
      <c r="P370" s="485"/>
      <c r="Q370" s="485"/>
    </row>
    <row r="371" spans="1:17" ht="12.75" hidden="1">
      <c r="A371" s="7"/>
      <c r="B371" s="16"/>
      <c r="C371" s="197"/>
      <c r="D371" s="197"/>
      <c r="E371" s="197"/>
      <c r="F371" s="197"/>
      <c r="G371" s="197"/>
      <c r="H371" s="197"/>
      <c r="I371" s="314"/>
      <c r="J371" s="255"/>
      <c r="K371" s="255"/>
      <c r="L371" s="255"/>
      <c r="M371" s="255"/>
      <c r="N371" s="255"/>
      <c r="O371" s="485"/>
      <c r="P371" s="485"/>
      <c r="Q371" s="485"/>
    </row>
    <row r="372" spans="1:17" ht="12.75" hidden="1">
      <c r="A372" s="7"/>
      <c r="B372" s="16"/>
      <c r="C372" s="197"/>
      <c r="D372" s="197"/>
      <c r="E372" s="197"/>
      <c r="F372" s="197"/>
      <c r="G372" s="197"/>
      <c r="H372" s="197"/>
      <c r="I372" s="314"/>
      <c r="J372" s="255"/>
      <c r="K372" s="255"/>
      <c r="L372" s="255"/>
      <c r="M372" s="255"/>
      <c r="N372" s="255"/>
      <c r="O372" s="485"/>
      <c r="P372" s="485"/>
      <c r="Q372" s="485"/>
    </row>
    <row r="373" spans="1:17" ht="12.75" hidden="1">
      <c r="A373" s="7"/>
      <c r="B373" s="16"/>
      <c r="C373" s="16"/>
      <c r="D373" s="16"/>
      <c r="E373" s="16"/>
      <c r="G373" s="16"/>
      <c r="H373" s="16"/>
      <c r="I373" s="314"/>
      <c r="J373" s="220"/>
      <c r="K373" s="220"/>
      <c r="L373" s="220"/>
      <c r="M373" s="220"/>
      <c r="N373" s="220"/>
      <c r="O373" s="478"/>
      <c r="P373" s="478"/>
      <c r="Q373" s="478"/>
    </row>
    <row r="374" spans="1:17" ht="12.75">
      <c r="A374" s="7"/>
      <c r="B374" s="16"/>
      <c r="C374" s="16"/>
      <c r="D374" s="16"/>
      <c r="E374" s="16"/>
      <c r="F374" s="11" t="s">
        <v>19</v>
      </c>
      <c r="G374" s="11"/>
      <c r="H374" s="11"/>
      <c r="I374" s="11"/>
      <c r="J374" s="230">
        <f>J351+J367</f>
        <v>151903</v>
      </c>
      <c r="K374" s="230">
        <f>K351+K367+K357</f>
        <v>166206</v>
      </c>
      <c r="L374" s="230">
        <f>L351+L367+L357</f>
        <v>166379</v>
      </c>
      <c r="M374" s="230">
        <f>M351+M367+M357</f>
        <v>166379</v>
      </c>
      <c r="N374" s="230">
        <f>N351+N367+N357</f>
        <v>166645</v>
      </c>
      <c r="O374" s="479"/>
      <c r="P374" s="479"/>
      <c r="Q374" s="479"/>
    </row>
    <row r="375" spans="1:17" ht="12.75" hidden="1">
      <c r="A375" s="7"/>
      <c r="B375" s="16"/>
      <c r="C375" s="16"/>
      <c r="D375" s="16"/>
      <c r="E375" s="16"/>
      <c r="F375" s="11"/>
      <c r="G375" s="11"/>
      <c r="H375" s="11"/>
      <c r="I375" s="11"/>
      <c r="J375" s="230"/>
      <c r="K375" s="230"/>
      <c r="L375" s="230"/>
      <c r="M375" s="230"/>
      <c r="N375" s="230"/>
      <c r="O375" s="479"/>
      <c r="P375" s="479"/>
      <c r="Q375" s="479"/>
    </row>
    <row r="376" spans="1:17" ht="12.75" hidden="1">
      <c r="A376" s="7"/>
      <c r="B376" s="16"/>
      <c r="C376" s="16"/>
      <c r="D376" s="16"/>
      <c r="E376" s="16"/>
      <c r="F376" s="11"/>
      <c r="G376" s="11"/>
      <c r="H376" s="11"/>
      <c r="I376" s="11"/>
      <c r="J376" s="230"/>
      <c r="K376" s="230"/>
      <c r="L376" s="230"/>
      <c r="M376" s="230"/>
      <c r="N376" s="230"/>
      <c r="O376" s="479"/>
      <c r="P376" s="479"/>
      <c r="Q376" s="479"/>
    </row>
    <row r="377" spans="1:17" ht="12.75" hidden="1">
      <c r="A377" s="7"/>
      <c r="B377" s="16"/>
      <c r="C377" s="16"/>
      <c r="D377" s="16"/>
      <c r="E377" s="16"/>
      <c r="F377" s="11"/>
      <c r="G377" s="11"/>
      <c r="H377" s="11"/>
      <c r="I377" s="11"/>
      <c r="J377" s="220"/>
      <c r="K377" s="220"/>
      <c r="L377" s="220"/>
      <c r="M377" s="220"/>
      <c r="N377" s="220"/>
      <c r="O377" s="478"/>
      <c r="P377" s="478"/>
      <c r="Q377" s="478"/>
    </row>
    <row r="378" spans="1:17" ht="12.75">
      <c r="A378" s="7"/>
      <c r="B378" s="16"/>
      <c r="C378" s="16"/>
      <c r="D378" s="16"/>
      <c r="E378" s="16"/>
      <c r="F378" s="11"/>
      <c r="G378" s="11"/>
      <c r="H378" s="11"/>
      <c r="I378" s="11"/>
      <c r="J378" s="220"/>
      <c r="K378" s="220"/>
      <c r="L378" s="220"/>
      <c r="M378" s="220"/>
      <c r="N378" s="220"/>
      <c r="O378" s="478"/>
      <c r="P378" s="478"/>
      <c r="Q378" s="478"/>
    </row>
    <row r="379" spans="1:17" s="15" customFormat="1" ht="15">
      <c r="A379" s="12"/>
      <c r="B379" s="12"/>
      <c r="C379" s="129"/>
      <c r="D379" s="129"/>
      <c r="E379" s="12" t="s">
        <v>155</v>
      </c>
      <c r="F379" s="129"/>
      <c r="G379" s="129"/>
      <c r="H379" s="129"/>
      <c r="I379" s="129"/>
      <c r="J379" s="198">
        <f>J374+J333</f>
        <v>300609</v>
      </c>
      <c r="K379" s="198">
        <f>K374+K333</f>
        <v>482126</v>
      </c>
      <c r="L379" s="198">
        <f>L374+L333</f>
        <v>503997</v>
      </c>
      <c r="M379" s="198">
        <f>M374+M333</f>
        <v>504227</v>
      </c>
      <c r="N379" s="198">
        <f>N374+N333</f>
        <v>548053</v>
      </c>
      <c r="O379" s="466"/>
      <c r="P379" s="466"/>
      <c r="Q379" s="466"/>
    </row>
    <row r="380" spans="1:17" s="15" customFormat="1" ht="13.5">
      <c r="A380" s="42"/>
      <c r="B380" s="42"/>
      <c r="C380" s="42">
        <v>1</v>
      </c>
      <c r="D380" s="42"/>
      <c r="E380" s="42"/>
      <c r="F380" s="42"/>
      <c r="G380" s="42" t="s">
        <v>29</v>
      </c>
      <c r="H380" s="42"/>
      <c r="I380" s="42"/>
      <c r="J380" s="234">
        <f>J381+J383+J385+J389+J390+J395</f>
        <v>289090</v>
      </c>
      <c r="K380" s="234">
        <f>K381+K383+K385+K389+K390+K395</f>
        <v>357227</v>
      </c>
      <c r="L380" s="234">
        <f>L381+L383+L385+L389+L390+L395</f>
        <v>349547</v>
      </c>
      <c r="M380" s="234">
        <f>M381+M383+M385+M389+M390+M395</f>
        <v>342698</v>
      </c>
      <c r="N380" s="234">
        <f>N381+N383+N385+N389+N390+N395</f>
        <v>350486</v>
      </c>
      <c r="O380" s="463"/>
      <c r="P380" s="463"/>
      <c r="Q380" s="463"/>
    </row>
    <row r="381" spans="1:17" s="15" customFormat="1" ht="12.75">
      <c r="A381" s="42"/>
      <c r="B381" s="42"/>
      <c r="C381" s="46"/>
      <c r="D381" s="43">
        <v>1</v>
      </c>
      <c r="E381" s="43"/>
      <c r="F381" s="43"/>
      <c r="G381" s="43"/>
      <c r="H381" s="43" t="s">
        <v>30</v>
      </c>
      <c r="I381" s="43"/>
      <c r="J381" s="62">
        <f>J342+J314</f>
        <v>45012</v>
      </c>
      <c r="K381" s="62">
        <f>K342+K314</f>
        <v>45125</v>
      </c>
      <c r="L381" s="62">
        <f>L342+L314</f>
        <v>45125</v>
      </c>
      <c r="M381" s="62">
        <f>M342+M314</f>
        <v>45125</v>
      </c>
      <c r="N381" s="62">
        <f>N342+N314</f>
        <v>45938</v>
      </c>
      <c r="O381" s="2"/>
      <c r="P381" s="2"/>
      <c r="Q381" s="2"/>
    </row>
    <row r="382" spans="1:17" s="15" customFormat="1" ht="12.75" hidden="1">
      <c r="A382" s="42"/>
      <c r="B382" s="42"/>
      <c r="C382" s="46"/>
      <c r="D382" s="43"/>
      <c r="E382" s="43"/>
      <c r="F382" s="43"/>
      <c r="G382" s="43"/>
      <c r="H382" s="43" t="s">
        <v>15</v>
      </c>
      <c r="I382" s="43" t="s">
        <v>31</v>
      </c>
      <c r="J382" s="62"/>
      <c r="K382" s="62"/>
      <c r="L382" s="62"/>
      <c r="M382" s="62"/>
      <c r="N382" s="62"/>
      <c r="O382" s="2"/>
      <c r="P382" s="2"/>
      <c r="Q382" s="2"/>
    </row>
    <row r="383" spans="1:17" s="51" customFormat="1" ht="13.5" customHeight="1">
      <c r="A383" s="48"/>
      <c r="B383" s="48"/>
      <c r="C383" s="46"/>
      <c r="D383" s="43">
        <v>2</v>
      </c>
      <c r="E383" s="43"/>
      <c r="F383" s="43"/>
      <c r="G383" s="43"/>
      <c r="H383" s="43" t="s">
        <v>32</v>
      </c>
      <c r="I383" s="43"/>
      <c r="J383" s="62">
        <f>J343+J316</f>
        <v>7240</v>
      </c>
      <c r="K383" s="62">
        <f>K343+K316</f>
        <v>7271</v>
      </c>
      <c r="L383" s="62">
        <f>L343+L316</f>
        <v>7271</v>
      </c>
      <c r="M383" s="62">
        <f>M343+M316</f>
        <v>7271</v>
      </c>
      <c r="N383" s="62">
        <f>N343+N316</f>
        <v>7541</v>
      </c>
      <c r="O383" s="2"/>
      <c r="P383" s="2"/>
      <c r="Q383" s="2"/>
    </row>
    <row r="384" spans="1:17" s="51" customFormat="1" ht="13.5" customHeight="1" hidden="1">
      <c r="A384" s="48"/>
      <c r="B384" s="48"/>
      <c r="C384" s="46"/>
      <c r="D384" s="43"/>
      <c r="E384" s="43"/>
      <c r="F384" s="43"/>
      <c r="G384" s="43"/>
      <c r="H384" s="43" t="s">
        <v>15</v>
      </c>
      <c r="I384" s="43" t="s">
        <v>31</v>
      </c>
      <c r="J384" s="62"/>
      <c r="K384" s="62"/>
      <c r="L384" s="62"/>
      <c r="M384" s="62"/>
      <c r="N384" s="62"/>
      <c r="O384" s="2"/>
      <c r="P384" s="2"/>
      <c r="Q384" s="2"/>
    </row>
    <row r="385" spans="1:17" s="51" customFormat="1" ht="13.5">
      <c r="A385" s="48"/>
      <c r="B385" s="48"/>
      <c r="C385" s="46"/>
      <c r="D385" s="43">
        <v>3</v>
      </c>
      <c r="E385" s="43"/>
      <c r="F385" s="43"/>
      <c r="G385" s="43"/>
      <c r="H385" s="43" t="s">
        <v>33</v>
      </c>
      <c r="I385" s="43"/>
      <c r="J385" s="62">
        <f>J344+J318</f>
        <v>45760</v>
      </c>
      <c r="K385" s="62">
        <f>K344+K318</f>
        <v>70224</v>
      </c>
      <c r="L385" s="62">
        <f>L344+L318</f>
        <v>63899</v>
      </c>
      <c r="M385" s="62">
        <f>M344+M318</f>
        <v>64859</v>
      </c>
      <c r="N385" s="62">
        <f>N344+N318</f>
        <v>67606</v>
      </c>
      <c r="O385" s="2"/>
      <c r="P385" s="2"/>
      <c r="Q385" s="2"/>
    </row>
    <row r="386" spans="1:17" s="51" customFormat="1" ht="13.5">
      <c r="A386" s="48"/>
      <c r="B386" s="48"/>
      <c r="C386" s="46"/>
      <c r="D386" s="43"/>
      <c r="E386" s="43"/>
      <c r="F386" s="43"/>
      <c r="G386" s="43"/>
      <c r="H386" s="43" t="s">
        <v>15</v>
      </c>
      <c r="I386" s="43" t="s">
        <v>34</v>
      </c>
      <c r="J386" s="62">
        <f aca="true" t="shared" si="4" ref="J386:L387">J319</f>
        <v>3519</v>
      </c>
      <c r="K386" s="62">
        <f t="shared" si="4"/>
        <v>3519</v>
      </c>
      <c r="L386" s="62">
        <f t="shared" si="4"/>
        <v>3519</v>
      </c>
      <c r="M386" s="62">
        <f>M319</f>
        <v>3519</v>
      </c>
      <c r="N386" s="62">
        <f>N319</f>
        <v>3519</v>
      </c>
      <c r="O386" s="2"/>
      <c r="P386" s="2"/>
      <c r="Q386" s="2"/>
    </row>
    <row r="387" spans="1:17" s="51" customFormat="1" ht="13.5">
      <c r="A387" s="48"/>
      <c r="B387" s="48"/>
      <c r="C387" s="46"/>
      <c r="D387" s="43"/>
      <c r="E387" s="43"/>
      <c r="F387" s="43"/>
      <c r="G387" s="43"/>
      <c r="H387" s="43"/>
      <c r="I387" s="43" t="s">
        <v>35</v>
      </c>
      <c r="J387" s="62">
        <f t="shared" si="4"/>
        <v>7958</v>
      </c>
      <c r="K387" s="62">
        <f t="shared" si="4"/>
        <v>7958</v>
      </c>
      <c r="L387" s="62">
        <f t="shared" si="4"/>
        <v>7958</v>
      </c>
      <c r="M387" s="62">
        <f>M320</f>
        <v>7958</v>
      </c>
      <c r="N387" s="62">
        <f>N320</f>
        <v>7958</v>
      </c>
      <c r="O387" s="2"/>
      <c r="P387" s="2"/>
      <c r="Q387" s="2"/>
    </row>
    <row r="388" spans="1:17" s="51" customFormat="1" ht="13.5" hidden="1">
      <c r="A388" s="48"/>
      <c r="B388" s="48"/>
      <c r="C388" s="46"/>
      <c r="D388" s="43"/>
      <c r="E388" s="43"/>
      <c r="F388" s="43"/>
      <c r="G388" s="43"/>
      <c r="H388" s="43"/>
      <c r="I388" s="43"/>
      <c r="J388" s="62"/>
      <c r="K388" s="62"/>
      <c r="L388" s="62"/>
      <c r="M388" s="62"/>
      <c r="N388" s="62"/>
      <c r="O388" s="2"/>
      <c r="P388" s="2"/>
      <c r="Q388" s="2"/>
    </row>
    <row r="389" spans="1:17" s="51" customFormat="1" ht="13.5">
      <c r="A389" s="48"/>
      <c r="B389" s="48"/>
      <c r="C389" s="46"/>
      <c r="D389" s="43">
        <v>4</v>
      </c>
      <c r="E389" s="43"/>
      <c r="F389" s="43"/>
      <c r="G389" s="43"/>
      <c r="H389" s="598" t="s">
        <v>259</v>
      </c>
      <c r="I389" s="599"/>
      <c r="J389" s="62">
        <f>J321</f>
        <v>14943</v>
      </c>
      <c r="K389" s="62">
        <f>K321</f>
        <v>14943</v>
      </c>
      <c r="L389" s="62">
        <f>L321</f>
        <v>14943</v>
      </c>
      <c r="M389" s="62">
        <f>M321</f>
        <v>16624</v>
      </c>
      <c r="N389" s="62">
        <f>N321</f>
        <v>18665</v>
      </c>
      <c r="O389" s="2"/>
      <c r="P389" s="2"/>
      <c r="Q389" s="2"/>
    </row>
    <row r="390" spans="1:17" s="51" customFormat="1" ht="13.5">
      <c r="A390" s="48"/>
      <c r="B390" s="48"/>
      <c r="C390" s="46"/>
      <c r="D390" s="43">
        <v>5</v>
      </c>
      <c r="E390" s="43"/>
      <c r="F390" s="43"/>
      <c r="G390" s="43"/>
      <c r="H390" s="598" t="s">
        <v>260</v>
      </c>
      <c r="I390" s="599"/>
      <c r="J390" s="62">
        <f>J391+J392</f>
        <v>26968</v>
      </c>
      <c r="K390" s="62">
        <f>K391+K392+K394</f>
        <v>56194</v>
      </c>
      <c r="L390" s="62">
        <f>L391+L392+L394</f>
        <v>54666</v>
      </c>
      <c r="M390" s="62">
        <f>M391+M392+M394</f>
        <v>45176</v>
      </c>
      <c r="N390" s="62">
        <f>N391+N392+N394</f>
        <v>46827</v>
      </c>
      <c r="O390" s="2"/>
      <c r="P390" s="2"/>
      <c r="Q390" s="2"/>
    </row>
    <row r="391" spans="1:17" s="51" customFormat="1" ht="13.5">
      <c r="A391" s="48"/>
      <c r="B391" s="48"/>
      <c r="C391" s="46"/>
      <c r="D391" s="43"/>
      <c r="E391" s="43"/>
      <c r="F391" s="43"/>
      <c r="G391" s="43"/>
      <c r="H391" s="375" t="s">
        <v>15</v>
      </c>
      <c r="I391" s="378" t="s">
        <v>261</v>
      </c>
      <c r="J391" s="62">
        <f aca="true" t="shared" si="5" ref="J391:L392">J323</f>
        <v>23766</v>
      </c>
      <c r="K391" s="62">
        <f t="shared" si="5"/>
        <v>23766</v>
      </c>
      <c r="L391" s="62">
        <f t="shared" si="5"/>
        <v>23766</v>
      </c>
      <c r="M391" s="62">
        <f>M323</f>
        <v>23766</v>
      </c>
      <c r="N391" s="62">
        <f>N323</f>
        <v>23766</v>
      </c>
      <c r="O391" s="2"/>
      <c r="P391" s="2"/>
      <c r="Q391" s="2"/>
    </row>
    <row r="392" spans="1:17" s="51" customFormat="1" ht="13.5">
      <c r="A392" s="48"/>
      <c r="B392" s="48"/>
      <c r="C392" s="46"/>
      <c r="D392" s="43"/>
      <c r="E392" s="43"/>
      <c r="F392" s="43"/>
      <c r="G392" s="43"/>
      <c r="H392" s="375"/>
      <c r="I392" s="369" t="s">
        <v>262</v>
      </c>
      <c r="J392" s="62">
        <f t="shared" si="5"/>
        <v>3202</v>
      </c>
      <c r="K392" s="62">
        <f t="shared" si="5"/>
        <v>3702</v>
      </c>
      <c r="L392" s="62">
        <f t="shared" si="5"/>
        <v>3702</v>
      </c>
      <c r="M392" s="62">
        <f>M324</f>
        <v>3702</v>
      </c>
      <c r="N392" s="62">
        <f>N324</f>
        <v>4252</v>
      </c>
      <c r="O392" s="2"/>
      <c r="P392" s="2"/>
      <c r="Q392" s="2"/>
    </row>
    <row r="393" spans="1:17" s="51" customFormat="1" ht="26.25" hidden="1">
      <c r="A393" s="48"/>
      <c r="B393" s="48"/>
      <c r="C393" s="46"/>
      <c r="D393" s="43"/>
      <c r="E393" s="43"/>
      <c r="F393" s="43"/>
      <c r="G393" s="43"/>
      <c r="H393" s="375"/>
      <c r="I393" s="314" t="s">
        <v>305</v>
      </c>
      <c r="J393" s="62">
        <v>0</v>
      </c>
      <c r="K393" s="62">
        <v>0</v>
      </c>
      <c r="L393" s="62">
        <v>0</v>
      </c>
      <c r="M393" s="62">
        <v>0</v>
      </c>
      <c r="N393" s="62">
        <v>0</v>
      </c>
      <c r="O393" s="2"/>
      <c r="P393" s="2"/>
      <c r="Q393" s="2"/>
    </row>
    <row r="394" spans="1:17" s="51" customFormat="1" ht="13.5">
      <c r="A394" s="48"/>
      <c r="B394" s="48"/>
      <c r="C394" s="46"/>
      <c r="D394" s="43"/>
      <c r="E394" s="43"/>
      <c r="F394" s="43"/>
      <c r="G394" s="43"/>
      <c r="H394" s="375"/>
      <c r="I394" s="212" t="s">
        <v>306</v>
      </c>
      <c r="J394" s="62">
        <v>0</v>
      </c>
      <c r="K394" s="62">
        <f>K326</f>
        <v>28726</v>
      </c>
      <c r="L394" s="62">
        <f>L326</f>
        <v>27198</v>
      </c>
      <c r="M394" s="62">
        <f>M326</f>
        <v>17708</v>
      </c>
      <c r="N394" s="62">
        <f>N326</f>
        <v>18809</v>
      </c>
      <c r="O394" s="2"/>
      <c r="P394" s="2"/>
      <c r="Q394" s="2"/>
    </row>
    <row r="395" spans="1:17" s="51" customFormat="1" ht="13.5">
      <c r="A395" s="48"/>
      <c r="B395" s="48"/>
      <c r="C395" s="46"/>
      <c r="D395" s="16">
        <v>6</v>
      </c>
      <c r="E395" s="16"/>
      <c r="F395" s="11"/>
      <c r="G395" s="197"/>
      <c r="H395" s="598" t="s">
        <v>263</v>
      </c>
      <c r="I395" s="599"/>
      <c r="J395" s="62">
        <f>J396</f>
        <v>149167</v>
      </c>
      <c r="K395" s="62">
        <f>K396+K397</f>
        <v>163470</v>
      </c>
      <c r="L395" s="62">
        <f>L396+L397</f>
        <v>163643</v>
      </c>
      <c r="M395" s="62">
        <f>M396+M397</f>
        <v>163643</v>
      </c>
      <c r="N395" s="62">
        <f>N396+N397</f>
        <v>163909</v>
      </c>
      <c r="O395" s="2"/>
      <c r="P395" s="2"/>
      <c r="Q395" s="2"/>
    </row>
    <row r="396" spans="1:17" s="51" customFormat="1" ht="13.5">
      <c r="A396" s="48"/>
      <c r="B396" s="48"/>
      <c r="C396" s="46"/>
      <c r="D396" s="16"/>
      <c r="E396" s="16">
        <v>1</v>
      </c>
      <c r="F396" s="11"/>
      <c r="G396" s="197"/>
      <c r="H396" s="375"/>
      <c r="I396" s="368" t="s">
        <v>264</v>
      </c>
      <c r="J396" s="62">
        <f>J352</f>
        <v>149167</v>
      </c>
      <c r="K396" s="62">
        <f>K352</f>
        <v>157007</v>
      </c>
      <c r="L396" s="62">
        <f>L352</f>
        <v>157180</v>
      </c>
      <c r="M396" s="62">
        <f>M352</f>
        <v>157180</v>
      </c>
      <c r="N396" s="62">
        <f>N352</f>
        <v>157446</v>
      </c>
      <c r="O396" s="2"/>
      <c r="P396" s="2"/>
      <c r="Q396" s="2"/>
    </row>
    <row r="397" spans="1:17" s="51" customFormat="1" ht="13.5">
      <c r="A397" s="48"/>
      <c r="B397" s="48"/>
      <c r="C397" s="46"/>
      <c r="D397" s="16"/>
      <c r="E397" s="16">
        <v>2</v>
      </c>
      <c r="F397" s="11"/>
      <c r="G397" s="197"/>
      <c r="H397" s="375"/>
      <c r="I397" s="314" t="s">
        <v>469</v>
      </c>
      <c r="J397" s="62">
        <v>0</v>
      </c>
      <c r="K397" s="62">
        <f>K357</f>
        <v>6463</v>
      </c>
      <c r="L397" s="62">
        <f>L357</f>
        <v>6463</v>
      </c>
      <c r="M397" s="62">
        <f>M357</f>
        <v>6463</v>
      </c>
      <c r="N397" s="62">
        <f>N357</f>
        <v>6463</v>
      </c>
      <c r="O397" s="2"/>
      <c r="P397" s="2"/>
      <c r="Q397" s="2"/>
    </row>
    <row r="398" spans="1:17" ht="12.75" customHeight="1">
      <c r="A398" s="43"/>
      <c r="B398" s="43"/>
      <c r="C398" s="42">
        <v>2</v>
      </c>
      <c r="D398" s="42"/>
      <c r="E398" s="42"/>
      <c r="F398" s="42"/>
      <c r="G398" s="42" t="s">
        <v>257</v>
      </c>
      <c r="H398" s="42"/>
      <c r="I398" s="42"/>
      <c r="J398" s="116">
        <f>J399+J400+J403</f>
        <v>11519</v>
      </c>
      <c r="K398" s="116">
        <f>K399+K400+K403+K401+K406</f>
        <v>124899</v>
      </c>
      <c r="L398" s="116">
        <f>L399+L400+L403+L401+L406</f>
        <v>154450</v>
      </c>
      <c r="M398" s="116">
        <f>M399+M400+M403+M401+M406</f>
        <v>161529</v>
      </c>
      <c r="N398" s="116">
        <f>N399+N400+N403+N401+N406+N407</f>
        <v>197567</v>
      </c>
      <c r="O398" s="85"/>
      <c r="P398" s="85"/>
      <c r="Q398" s="85"/>
    </row>
    <row r="399" spans="1:17" ht="12.75" customHeight="1">
      <c r="A399" s="43"/>
      <c r="B399" s="43"/>
      <c r="C399" s="42"/>
      <c r="D399" s="43">
        <v>1</v>
      </c>
      <c r="E399" s="42"/>
      <c r="F399" s="42"/>
      <c r="G399" s="42"/>
      <c r="H399" s="43" t="s">
        <v>40</v>
      </c>
      <c r="I399" s="42"/>
      <c r="J399" s="62">
        <f aca="true" t="shared" si="6" ref="J399:L400">J328</f>
        <v>6500</v>
      </c>
      <c r="K399" s="62">
        <f t="shared" si="6"/>
        <v>104306</v>
      </c>
      <c r="L399" s="62">
        <f t="shared" si="6"/>
        <v>131197</v>
      </c>
      <c r="M399" s="62">
        <f aca="true" t="shared" si="7" ref="M399:N401">M328</f>
        <v>138276</v>
      </c>
      <c r="N399" s="62">
        <f>N328</f>
        <v>144569</v>
      </c>
      <c r="O399" s="2"/>
      <c r="P399" s="2"/>
      <c r="Q399" s="2"/>
    </row>
    <row r="400" spans="1:17" ht="12.75">
      <c r="A400" s="43"/>
      <c r="B400" s="43"/>
      <c r="C400" s="46"/>
      <c r="D400" s="43">
        <v>2</v>
      </c>
      <c r="E400" s="43"/>
      <c r="F400" s="43"/>
      <c r="G400" s="43"/>
      <c r="H400" s="43" t="s">
        <v>39</v>
      </c>
      <c r="I400" s="43"/>
      <c r="J400" s="62">
        <f t="shared" si="6"/>
        <v>2283</v>
      </c>
      <c r="K400" s="62">
        <f t="shared" si="6"/>
        <v>6500</v>
      </c>
      <c r="L400" s="62">
        <f t="shared" si="6"/>
        <v>6500</v>
      </c>
      <c r="M400" s="62">
        <f t="shared" si="7"/>
        <v>6500</v>
      </c>
      <c r="N400" s="62">
        <f t="shared" si="7"/>
        <v>28307</v>
      </c>
      <c r="O400" s="2"/>
      <c r="P400" s="2"/>
      <c r="Q400" s="2"/>
    </row>
    <row r="401" spans="1:17" ht="12.75">
      <c r="A401" s="43"/>
      <c r="B401" s="43"/>
      <c r="C401" s="42"/>
      <c r="D401" s="42">
        <v>3</v>
      </c>
      <c r="E401" s="42"/>
      <c r="F401" s="42"/>
      <c r="G401" s="42"/>
      <c r="H401" s="43" t="s">
        <v>308</v>
      </c>
      <c r="I401" s="42"/>
      <c r="J401" s="62">
        <f>J184</f>
        <v>0</v>
      </c>
      <c r="K401" s="62">
        <f>K330</f>
        <v>3910</v>
      </c>
      <c r="L401" s="62">
        <f>L330</f>
        <v>4410</v>
      </c>
      <c r="M401" s="62">
        <f t="shared" si="7"/>
        <v>4410</v>
      </c>
      <c r="N401" s="62">
        <f t="shared" si="7"/>
        <v>4410</v>
      </c>
      <c r="O401" s="2"/>
      <c r="P401" s="2"/>
      <c r="Q401" s="2"/>
    </row>
    <row r="402" spans="1:17" ht="12.75" hidden="1">
      <c r="A402" s="43"/>
      <c r="B402" s="43"/>
      <c r="C402" s="46"/>
      <c r="D402" s="16">
        <v>3</v>
      </c>
      <c r="E402" s="16"/>
      <c r="F402" s="16"/>
      <c r="G402" s="16"/>
      <c r="H402" s="16"/>
      <c r="I402" s="16"/>
      <c r="J402" s="62"/>
      <c r="K402" s="62"/>
      <c r="L402" s="62"/>
      <c r="M402" s="62"/>
      <c r="N402" s="62"/>
      <c r="O402" s="2"/>
      <c r="P402" s="2"/>
      <c r="Q402" s="2"/>
    </row>
    <row r="403" spans="1:17" ht="12.75" customHeight="1">
      <c r="A403" s="43"/>
      <c r="B403" s="43"/>
      <c r="C403" s="42"/>
      <c r="D403" s="42">
        <v>4</v>
      </c>
      <c r="E403" s="42"/>
      <c r="F403" s="42"/>
      <c r="G403" s="42"/>
      <c r="H403" s="598" t="s">
        <v>263</v>
      </c>
      <c r="I403" s="599"/>
      <c r="J403" s="191">
        <f>J404+J405</f>
        <v>2736</v>
      </c>
      <c r="K403" s="191">
        <f>K404+K405</f>
        <v>2736</v>
      </c>
      <c r="L403" s="191">
        <f>L404+L405</f>
        <v>2736</v>
      </c>
      <c r="M403" s="191">
        <f>M404+M405</f>
        <v>2736</v>
      </c>
      <c r="N403" s="191">
        <f>N404+N405</f>
        <v>2736</v>
      </c>
      <c r="O403" s="464"/>
      <c r="P403" s="464"/>
      <c r="Q403" s="464"/>
    </row>
    <row r="404" spans="1:17" ht="12.75" customHeight="1">
      <c r="A404" s="43"/>
      <c r="B404" s="43"/>
      <c r="C404" s="46"/>
      <c r="D404" s="46"/>
      <c r="E404" s="46">
        <v>1</v>
      </c>
      <c r="F404" s="46"/>
      <c r="G404" s="46"/>
      <c r="H404" s="46"/>
      <c r="I404" s="371" t="s">
        <v>266</v>
      </c>
      <c r="J404" s="62">
        <f>J368</f>
        <v>2736</v>
      </c>
      <c r="K404" s="62">
        <f>K368</f>
        <v>2736</v>
      </c>
      <c r="L404" s="62">
        <f>L368</f>
        <v>2736</v>
      </c>
      <c r="M404" s="62">
        <f>M368</f>
        <v>2736</v>
      </c>
      <c r="N404" s="62">
        <f>N368</f>
        <v>2736</v>
      </c>
      <c r="O404" s="2"/>
      <c r="P404" s="2"/>
      <c r="Q404" s="2"/>
    </row>
    <row r="405" spans="1:17" ht="12.75" hidden="1">
      <c r="A405" s="43"/>
      <c r="B405" s="43"/>
      <c r="C405" s="46"/>
      <c r="D405" s="46"/>
      <c r="E405" s="46">
        <v>2</v>
      </c>
      <c r="F405" s="46"/>
      <c r="G405" s="46"/>
      <c r="H405" s="232"/>
      <c r="I405" s="368"/>
      <c r="J405" s="62"/>
      <c r="K405" s="62"/>
      <c r="L405" s="62"/>
      <c r="M405" s="62"/>
      <c r="N405" s="62"/>
      <c r="O405" s="2"/>
      <c r="P405" s="2"/>
      <c r="Q405" s="2"/>
    </row>
    <row r="406" spans="1:17" ht="12.75">
      <c r="A406" s="43"/>
      <c r="B406" s="43"/>
      <c r="C406" s="46"/>
      <c r="D406" s="43">
        <v>5</v>
      </c>
      <c r="E406" s="43"/>
      <c r="F406" s="43"/>
      <c r="G406" s="43"/>
      <c r="H406" s="598" t="s">
        <v>468</v>
      </c>
      <c r="I406" s="599"/>
      <c r="J406" s="217">
        <v>0</v>
      </c>
      <c r="K406" s="217">
        <f aca="true" t="shared" si="8" ref="K406:N407">K331</f>
        <v>7447</v>
      </c>
      <c r="L406" s="217">
        <f t="shared" si="8"/>
        <v>9607</v>
      </c>
      <c r="M406" s="217">
        <f t="shared" si="8"/>
        <v>9607</v>
      </c>
      <c r="N406" s="217">
        <f t="shared" si="8"/>
        <v>10410</v>
      </c>
      <c r="O406" s="462"/>
      <c r="P406" s="462"/>
      <c r="Q406" s="462"/>
    </row>
    <row r="407" spans="1:17" ht="12.75" customHeight="1">
      <c r="A407" s="43"/>
      <c r="B407" s="43"/>
      <c r="C407" s="46"/>
      <c r="D407" s="16">
        <v>6</v>
      </c>
      <c r="E407" s="16"/>
      <c r="F407" s="11"/>
      <c r="G407" s="16"/>
      <c r="H407" s="598" t="s">
        <v>525</v>
      </c>
      <c r="I407" s="599"/>
      <c r="J407" s="62">
        <f>J332</f>
        <v>0</v>
      </c>
      <c r="K407" s="62">
        <f t="shared" si="8"/>
        <v>0</v>
      </c>
      <c r="L407" s="62">
        <f t="shared" si="8"/>
        <v>0</v>
      </c>
      <c r="M407" s="62">
        <f t="shared" si="8"/>
        <v>0</v>
      </c>
      <c r="N407" s="62">
        <f t="shared" si="8"/>
        <v>7135</v>
      </c>
      <c r="O407" s="2"/>
      <c r="P407" s="2"/>
      <c r="Q407" s="2"/>
    </row>
    <row r="408" spans="1:17" ht="12.75">
      <c r="A408" s="43"/>
      <c r="B408" s="43"/>
      <c r="C408" s="240"/>
      <c r="D408" s="43"/>
      <c r="E408" s="43"/>
      <c r="F408" s="43"/>
      <c r="G408" s="197"/>
      <c r="H408" s="231"/>
      <c r="I408" s="43"/>
      <c r="J408" s="191"/>
      <c r="K408" s="191"/>
      <c r="L408" s="191"/>
      <c r="M408" s="191"/>
      <c r="N408" s="191"/>
      <c r="O408" s="464"/>
      <c r="P408" s="464"/>
      <c r="Q408" s="464"/>
    </row>
    <row r="409" spans="1:17" ht="12.75">
      <c r="A409" s="43"/>
      <c r="B409" s="43"/>
      <c r="C409" s="43"/>
      <c r="D409" s="43"/>
      <c r="E409" s="43"/>
      <c r="F409" s="42" t="s">
        <v>19</v>
      </c>
      <c r="G409" s="43"/>
      <c r="H409" s="43"/>
      <c r="I409" s="43"/>
      <c r="J409" s="115">
        <f>J380+J398</f>
        <v>300609</v>
      </c>
      <c r="K409" s="115">
        <f>K380+K398</f>
        <v>482126</v>
      </c>
      <c r="L409" s="115">
        <f>L380+L398</f>
        <v>503997</v>
      </c>
      <c r="M409" s="115">
        <f>M380+M398</f>
        <v>504227</v>
      </c>
      <c r="N409" s="115">
        <f>N380+N398</f>
        <v>548053</v>
      </c>
      <c r="O409" s="14"/>
      <c r="P409" s="14"/>
      <c r="Q409" s="14"/>
    </row>
    <row r="410" spans="1:17" ht="12.75" hidden="1">
      <c r="A410" s="43"/>
      <c r="B410" s="43"/>
      <c r="C410" s="43"/>
      <c r="D410" s="43"/>
      <c r="E410" s="43"/>
      <c r="F410" s="42"/>
      <c r="G410" s="16" t="s">
        <v>41</v>
      </c>
      <c r="H410" s="11"/>
      <c r="I410" s="11"/>
      <c r="J410" s="54"/>
      <c r="K410" s="54"/>
      <c r="L410" s="54"/>
      <c r="M410" s="54"/>
      <c r="N410" s="54"/>
      <c r="O410" s="486"/>
      <c r="P410" s="486"/>
      <c r="Q410" s="486"/>
    </row>
    <row r="411" spans="1:17" ht="12.75" hidden="1">
      <c r="A411" s="43"/>
      <c r="B411" s="43"/>
      <c r="C411" s="43"/>
      <c r="D411" s="43"/>
      <c r="E411" s="43"/>
      <c r="F411" s="42"/>
      <c r="G411" s="16" t="s">
        <v>42</v>
      </c>
      <c r="H411" s="43"/>
      <c r="I411" s="43"/>
      <c r="J411" s="54"/>
      <c r="K411" s="54"/>
      <c r="L411" s="54"/>
      <c r="M411" s="54"/>
      <c r="N411" s="54"/>
      <c r="O411" s="486"/>
      <c r="P411" s="486"/>
      <c r="Q411" s="486"/>
    </row>
    <row r="412" spans="1:17" ht="12.75" hidden="1">
      <c r="A412" s="43"/>
      <c r="B412" s="43"/>
      <c r="C412" s="43"/>
      <c r="D412" s="43"/>
      <c r="E412" s="43"/>
      <c r="F412" s="43"/>
      <c r="G412" s="43" t="s">
        <v>43</v>
      </c>
      <c r="H412" s="43"/>
      <c r="I412" s="43"/>
      <c r="J412" s="54"/>
      <c r="K412" s="54"/>
      <c r="L412" s="54"/>
      <c r="M412" s="54"/>
      <c r="N412" s="54"/>
      <c r="O412" s="486"/>
      <c r="P412" s="486"/>
      <c r="Q412" s="486"/>
    </row>
    <row r="413" spans="1:17" ht="12.75" hidden="1">
      <c r="A413" s="43"/>
      <c r="B413" s="43"/>
      <c r="C413" s="43"/>
      <c r="D413" s="43"/>
      <c r="E413" s="43"/>
      <c r="F413" s="43"/>
      <c r="G413" s="43" t="s">
        <v>44</v>
      </c>
      <c r="H413" s="43"/>
      <c r="I413" s="43"/>
      <c r="J413" s="54"/>
      <c r="K413" s="54"/>
      <c r="L413" s="54"/>
      <c r="M413" s="54"/>
      <c r="N413" s="54"/>
      <c r="O413" s="486"/>
      <c r="P413" s="486"/>
      <c r="Q413" s="486"/>
    </row>
    <row r="414" spans="1:17" ht="12.75" customHeight="1" hidden="1">
      <c r="A414" s="43"/>
      <c r="B414" s="43"/>
      <c r="C414" s="43"/>
      <c r="D414" s="43"/>
      <c r="E414" s="43"/>
      <c r="F414" s="43"/>
      <c r="G414" s="43" t="s">
        <v>45</v>
      </c>
      <c r="H414" s="43"/>
      <c r="I414" s="43"/>
      <c r="J414" s="54"/>
      <c r="K414" s="54"/>
      <c r="L414" s="54"/>
      <c r="M414" s="54"/>
      <c r="N414" s="54"/>
      <c r="O414" s="486"/>
      <c r="P414" s="486"/>
      <c r="Q414" s="486"/>
    </row>
    <row r="415" spans="1:17" ht="12.75" customHeight="1" hidden="1">
      <c r="A415" s="43"/>
      <c r="B415" s="43"/>
      <c r="C415" s="43"/>
      <c r="D415" s="43"/>
      <c r="E415" s="43"/>
      <c r="F415" s="43"/>
      <c r="G415" s="43" t="s">
        <v>46</v>
      </c>
      <c r="H415" s="43"/>
      <c r="I415" s="43"/>
      <c r="J415" s="54"/>
      <c r="K415" s="54"/>
      <c r="L415" s="54"/>
      <c r="M415" s="54"/>
      <c r="N415" s="54"/>
      <c r="O415" s="486"/>
      <c r="P415" s="486"/>
      <c r="Q415" s="486"/>
    </row>
    <row r="416" spans="1:17" ht="12.75">
      <c r="A416" s="43"/>
      <c r="B416" s="43"/>
      <c r="C416" s="43"/>
      <c r="D416" s="43"/>
      <c r="E416" s="43"/>
      <c r="F416" s="43"/>
      <c r="G416" s="43" t="s">
        <v>47</v>
      </c>
      <c r="H416" s="43"/>
      <c r="I416" s="43"/>
      <c r="J416" s="54">
        <f aca="true" t="shared" si="9" ref="J416:K421">J334</f>
        <v>4</v>
      </c>
      <c r="K416" s="54">
        <f t="shared" si="9"/>
        <v>4</v>
      </c>
      <c r="L416" s="54">
        <f aca="true" t="shared" si="10" ref="L416:M421">L334</f>
        <v>4</v>
      </c>
      <c r="M416" s="54">
        <f t="shared" si="10"/>
        <v>4</v>
      </c>
      <c r="N416" s="54">
        <f aca="true" t="shared" si="11" ref="N416:N421">N334</f>
        <v>4</v>
      </c>
      <c r="O416" s="486"/>
      <c r="P416" s="486"/>
      <c r="Q416" s="486"/>
    </row>
    <row r="417" spans="1:17" ht="12.75">
      <c r="A417" s="43"/>
      <c r="B417" s="43"/>
      <c r="C417" s="43"/>
      <c r="D417" s="43"/>
      <c r="E417" s="43"/>
      <c r="F417" s="43"/>
      <c r="G417" s="43" t="s">
        <v>48</v>
      </c>
      <c r="H417" s="43"/>
      <c r="I417" s="43"/>
      <c r="J417" s="54">
        <f t="shared" si="9"/>
        <v>4</v>
      </c>
      <c r="K417" s="54">
        <f t="shared" si="9"/>
        <v>4</v>
      </c>
      <c r="L417" s="54">
        <f t="shared" si="10"/>
        <v>4</v>
      </c>
      <c r="M417" s="54">
        <f t="shared" si="10"/>
        <v>4</v>
      </c>
      <c r="N417" s="54">
        <f t="shared" si="11"/>
        <v>4</v>
      </c>
      <c r="O417" s="486"/>
      <c r="P417" s="486"/>
      <c r="Q417" s="486"/>
    </row>
    <row r="418" spans="1:17" ht="12.75" customHeight="1">
      <c r="A418" s="43"/>
      <c r="B418" s="43"/>
      <c r="C418" s="43"/>
      <c r="D418" s="43"/>
      <c r="E418" s="43"/>
      <c r="F418" s="43"/>
      <c r="G418" s="43" t="s">
        <v>49</v>
      </c>
      <c r="H418" s="43"/>
      <c r="I418" s="43"/>
      <c r="J418" s="54">
        <f t="shared" si="9"/>
        <v>44</v>
      </c>
      <c r="K418" s="54">
        <f t="shared" si="9"/>
        <v>44</v>
      </c>
      <c r="L418" s="54">
        <f t="shared" si="10"/>
        <v>44</v>
      </c>
      <c r="M418" s="54">
        <f t="shared" si="10"/>
        <v>44</v>
      </c>
      <c r="N418" s="54">
        <f t="shared" si="11"/>
        <v>44</v>
      </c>
      <c r="O418" s="486"/>
      <c r="P418" s="486"/>
      <c r="Q418" s="486"/>
    </row>
    <row r="419" spans="1:17" ht="12.75" customHeight="1">
      <c r="A419" s="43"/>
      <c r="B419" s="43"/>
      <c r="C419" s="43"/>
      <c r="D419" s="43"/>
      <c r="E419" s="43"/>
      <c r="F419" s="43"/>
      <c r="G419" s="43" t="s">
        <v>50</v>
      </c>
      <c r="H419" s="43"/>
      <c r="I419" s="43"/>
      <c r="J419" s="54">
        <f t="shared" si="9"/>
        <v>44</v>
      </c>
      <c r="K419" s="54">
        <f t="shared" si="9"/>
        <v>44</v>
      </c>
      <c r="L419" s="54">
        <f t="shared" si="10"/>
        <v>44</v>
      </c>
      <c r="M419" s="54">
        <f t="shared" si="10"/>
        <v>44</v>
      </c>
      <c r="N419" s="54">
        <f t="shared" si="11"/>
        <v>44</v>
      </c>
      <c r="O419" s="486"/>
      <c r="P419" s="486"/>
      <c r="Q419" s="486"/>
    </row>
    <row r="420" spans="1:17" ht="12.75" customHeight="1">
      <c r="A420" s="43"/>
      <c r="B420" s="43"/>
      <c r="C420" s="43"/>
      <c r="D420" s="43"/>
      <c r="E420" s="43"/>
      <c r="F420" s="43"/>
      <c r="G420" s="43" t="s">
        <v>51</v>
      </c>
      <c r="H420" s="43"/>
      <c r="I420" s="43"/>
      <c r="J420" s="54">
        <f t="shared" si="9"/>
        <v>2</v>
      </c>
      <c r="K420" s="54">
        <f t="shared" si="9"/>
        <v>2</v>
      </c>
      <c r="L420" s="54">
        <f t="shared" si="10"/>
        <v>2</v>
      </c>
      <c r="M420" s="54">
        <f t="shared" si="10"/>
        <v>2</v>
      </c>
      <c r="N420" s="54">
        <f t="shared" si="11"/>
        <v>2</v>
      </c>
      <c r="O420" s="486"/>
      <c r="P420" s="486"/>
      <c r="Q420" s="486"/>
    </row>
    <row r="421" spans="1:17" ht="12.75" customHeight="1">
      <c r="A421" s="43"/>
      <c r="B421" s="43"/>
      <c r="C421" s="43"/>
      <c r="D421" s="43"/>
      <c r="E421" s="43"/>
      <c r="F421" s="43"/>
      <c r="G421" s="43" t="s">
        <v>52</v>
      </c>
      <c r="H421" s="43"/>
      <c r="I421" s="43"/>
      <c r="J421" s="54">
        <f t="shared" si="9"/>
        <v>2</v>
      </c>
      <c r="K421" s="54">
        <f t="shared" si="9"/>
        <v>2</v>
      </c>
      <c r="L421" s="54">
        <f t="shared" si="10"/>
        <v>2</v>
      </c>
      <c r="M421" s="54">
        <f t="shared" si="10"/>
        <v>2</v>
      </c>
      <c r="N421" s="54">
        <f t="shared" si="11"/>
        <v>2</v>
      </c>
      <c r="O421" s="486"/>
      <c r="P421" s="486"/>
      <c r="Q421" s="486"/>
    </row>
    <row r="422" spans="1:17" ht="12.7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54"/>
      <c r="K422" s="54"/>
      <c r="L422" s="54"/>
      <c r="M422" s="54"/>
      <c r="N422" s="54"/>
      <c r="O422" s="486"/>
      <c r="P422" s="486"/>
      <c r="Q422" s="486"/>
    </row>
    <row r="423" spans="1:17" ht="12.75" customHeight="1" hidden="1">
      <c r="A423" s="43"/>
      <c r="B423" s="43"/>
      <c r="C423" s="43"/>
      <c r="D423" s="43"/>
      <c r="E423" s="43"/>
      <c r="F423" s="43"/>
      <c r="G423" s="43"/>
      <c r="H423" s="43"/>
      <c r="I423" s="43"/>
      <c r="J423" s="54"/>
      <c r="K423" s="54"/>
      <c r="L423" s="54"/>
      <c r="M423" s="54"/>
      <c r="N423" s="54"/>
      <c r="O423" s="486"/>
      <c r="P423" s="486"/>
      <c r="Q423" s="486"/>
    </row>
    <row r="424" spans="1:17" ht="16.5" customHeight="1">
      <c r="A424" s="12">
        <v>2</v>
      </c>
      <c r="B424" s="12"/>
      <c r="C424" s="12"/>
      <c r="D424" s="12"/>
      <c r="E424" s="12" t="s">
        <v>132</v>
      </c>
      <c r="F424" s="12"/>
      <c r="G424" s="12"/>
      <c r="H424" s="12"/>
      <c r="I424" s="12"/>
      <c r="J424" s="54"/>
      <c r="K424" s="54"/>
      <c r="L424" s="54"/>
      <c r="M424" s="54"/>
      <c r="N424" s="54"/>
      <c r="O424" s="486"/>
      <c r="P424" s="486"/>
      <c r="Q424" s="486"/>
    </row>
    <row r="425" spans="1:17" ht="16.5" customHeight="1">
      <c r="A425" s="12" t="s">
        <v>434</v>
      </c>
      <c r="B425" s="12"/>
      <c r="C425" s="12"/>
      <c r="D425" s="12"/>
      <c r="E425" s="12"/>
      <c r="F425" s="12"/>
      <c r="G425" s="12"/>
      <c r="H425" s="12"/>
      <c r="I425" s="12"/>
      <c r="J425" s="54"/>
      <c r="K425" s="54"/>
      <c r="L425" s="54"/>
      <c r="M425" s="54"/>
      <c r="N425" s="54"/>
      <c r="O425" s="486"/>
      <c r="P425" s="486"/>
      <c r="Q425" s="486"/>
    </row>
    <row r="426" spans="1:17" ht="12.75" customHeight="1" hidden="1">
      <c r="A426" s="11"/>
      <c r="B426" s="11">
        <v>1</v>
      </c>
      <c r="C426" s="11"/>
      <c r="D426" s="11"/>
      <c r="E426" s="11"/>
      <c r="F426" s="559" t="s">
        <v>123</v>
      </c>
      <c r="G426" s="559"/>
      <c r="H426" s="559"/>
      <c r="I426" s="559"/>
      <c r="J426" s="54"/>
      <c r="K426" s="54"/>
      <c r="L426" s="54"/>
      <c r="M426" s="54"/>
      <c r="N426" s="54"/>
      <c r="O426" s="486"/>
      <c r="P426" s="486"/>
      <c r="Q426" s="486"/>
    </row>
    <row r="427" spans="1:17" ht="12.75" customHeight="1" hidden="1">
      <c r="A427" s="11"/>
      <c r="B427" s="16"/>
      <c r="C427" s="197">
        <v>1</v>
      </c>
      <c r="D427" s="197"/>
      <c r="E427" s="197"/>
      <c r="F427" s="197"/>
      <c r="G427" s="197" t="s">
        <v>29</v>
      </c>
      <c r="H427" s="197"/>
      <c r="I427" s="197"/>
      <c r="J427" s="54"/>
      <c r="K427" s="54"/>
      <c r="L427" s="54"/>
      <c r="M427" s="54"/>
      <c r="N427" s="54"/>
      <c r="O427" s="486"/>
      <c r="P427" s="486"/>
      <c r="Q427" s="486"/>
    </row>
    <row r="428" spans="1:17" ht="12.75" customHeight="1" hidden="1">
      <c r="A428" s="11"/>
      <c r="B428" s="16"/>
      <c r="C428" s="16"/>
      <c r="D428" s="16">
        <v>3</v>
      </c>
      <c r="E428" s="16"/>
      <c r="F428" s="16"/>
      <c r="G428" s="16"/>
      <c r="H428" s="16" t="s">
        <v>33</v>
      </c>
      <c r="I428" s="16"/>
      <c r="J428" s="128"/>
      <c r="K428" s="128"/>
      <c r="L428" s="128"/>
      <c r="M428" s="128"/>
      <c r="N428" s="128"/>
      <c r="O428" s="487"/>
      <c r="P428" s="487"/>
      <c r="Q428" s="487"/>
    </row>
    <row r="429" spans="1:17" ht="12.75" customHeight="1" hidden="1">
      <c r="A429" s="11"/>
      <c r="B429" s="16"/>
      <c r="C429" s="16"/>
      <c r="D429" s="16"/>
      <c r="E429" s="16"/>
      <c r="F429" s="16"/>
      <c r="G429" s="16"/>
      <c r="H429" s="16" t="s">
        <v>79</v>
      </c>
      <c r="I429" s="16" t="s">
        <v>34</v>
      </c>
      <c r="J429" s="54"/>
      <c r="K429" s="54"/>
      <c r="L429" s="54"/>
      <c r="M429" s="54"/>
      <c r="N429" s="54"/>
      <c r="O429" s="486"/>
      <c r="P429" s="486"/>
      <c r="Q429" s="486"/>
    </row>
    <row r="430" spans="1:17" ht="12.75" customHeight="1" hidden="1">
      <c r="A430" s="11"/>
      <c r="B430" s="16"/>
      <c r="C430" s="16"/>
      <c r="D430" s="16"/>
      <c r="E430" s="16"/>
      <c r="F430" s="11" t="s">
        <v>19</v>
      </c>
      <c r="G430" s="16"/>
      <c r="H430" s="16"/>
      <c r="I430" s="16"/>
      <c r="J430" s="242"/>
      <c r="K430" s="242"/>
      <c r="L430" s="242"/>
      <c r="M430" s="242"/>
      <c r="N430" s="242"/>
      <c r="O430" s="488"/>
      <c r="P430" s="488"/>
      <c r="Q430" s="488"/>
    </row>
    <row r="431" spans="1:17" ht="12.75" customHeight="1" hidden="1">
      <c r="A431" s="11"/>
      <c r="B431" s="11"/>
      <c r="C431" s="11"/>
      <c r="D431" s="11"/>
      <c r="E431" s="12"/>
      <c r="F431" s="11"/>
      <c r="G431" s="11"/>
      <c r="H431" s="11"/>
      <c r="I431" s="11"/>
      <c r="J431" s="54"/>
      <c r="K431" s="54"/>
      <c r="L431" s="54"/>
      <c r="M431" s="54"/>
      <c r="N431" s="54"/>
      <c r="O431" s="486"/>
      <c r="P431" s="486"/>
      <c r="Q431" s="486"/>
    </row>
    <row r="432" spans="1:17" ht="12.75" customHeight="1" hidden="1">
      <c r="A432" s="11"/>
      <c r="B432" s="11"/>
      <c r="C432" s="11"/>
      <c r="D432" s="11"/>
      <c r="E432" s="12"/>
      <c r="F432" s="11"/>
      <c r="G432" s="11"/>
      <c r="H432" s="11"/>
      <c r="I432" s="11"/>
      <c r="J432" s="54"/>
      <c r="K432" s="54"/>
      <c r="L432" s="54"/>
      <c r="M432" s="54"/>
      <c r="N432" s="54"/>
      <c r="O432" s="486"/>
      <c r="P432" s="486"/>
      <c r="Q432" s="486"/>
    </row>
    <row r="433" spans="1:17" ht="12.75" customHeight="1" hidden="1">
      <c r="A433" s="11"/>
      <c r="B433" s="11"/>
      <c r="C433" s="11"/>
      <c r="D433" s="11"/>
      <c r="E433" s="12"/>
      <c r="F433" s="11"/>
      <c r="G433" s="11"/>
      <c r="H433" s="11"/>
      <c r="I433" s="11"/>
      <c r="J433" s="54"/>
      <c r="K433" s="54"/>
      <c r="L433" s="54"/>
      <c r="M433" s="54"/>
      <c r="N433" s="54"/>
      <c r="O433" s="486"/>
      <c r="P433" s="486"/>
      <c r="Q433" s="486"/>
    </row>
    <row r="434" spans="1:17" ht="12.75" customHeight="1" hidden="1">
      <c r="A434" s="11"/>
      <c r="B434" s="11"/>
      <c r="C434" s="11"/>
      <c r="D434" s="11"/>
      <c r="E434" s="12"/>
      <c r="F434" s="11"/>
      <c r="G434" s="11"/>
      <c r="H434" s="11"/>
      <c r="I434" s="11"/>
      <c r="J434" s="54"/>
      <c r="K434" s="54"/>
      <c r="L434" s="54"/>
      <c r="M434" s="54"/>
      <c r="N434" s="54"/>
      <c r="O434" s="486"/>
      <c r="P434" s="486"/>
      <c r="Q434" s="486"/>
    </row>
    <row r="435" spans="1:17" ht="12.75" customHeight="1" hidden="1">
      <c r="A435" s="11"/>
      <c r="B435" s="11"/>
      <c r="C435" s="11"/>
      <c r="D435" s="11"/>
      <c r="E435" s="12"/>
      <c r="F435" s="11"/>
      <c r="G435" s="11"/>
      <c r="H435" s="11"/>
      <c r="I435" s="11"/>
      <c r="J435" s="54"/>
      <c r="K435" s="54"/>
      <c r="L435" s="54"/>
      <c r="M435" s="54"/>
      <c r="N435" s="54"/>
      <c r="O435" s="486"/>
      <c r="P435" s="486"/>
      <c r="Q435" s="486"/>
    </row>
    <row r="436" spans="1:17" ht="12.75" customHeight="1" hidden="1">
      <c r="A436" s="11"/>
      <c r="B436" s="11"/>
      <c r="C436" s="11"/>
      <c r="D436" s="11"/>
      <c r="E436" s="12"/>
      <c r="F436" s="11"/>
      <c r="G436" s="11"/>
      <c r="H436" s="11"/>
      <c r="I436" s="11"/>
      <c r="J436" s="54"/>
      <c r="K436" s="54"/>
      <c r="L436" s="54"/>
      <c r="M436" s="54"/>
      <c r="N436" s="54"/>
      <c r="O436" s="486"/>
      <c r="P436" s="486"/>
      <c r="Q436" s="486"/>
    </row>
    <row r="437" spans="1:17" ht="12.75" customHeight="1" hidden="1">
      <c r="A437" s="11"/>
      <c r="B437" s="11"/>
      <c r="C437" s="11"/>
      <c r="D437" s="11"/>
      <c r="E437" s="12"/>
      <c r="F437" s="11"/>
      <c r="G437" s="11"/>
      <c r="H437" s="11"/>
      <c r="I437" s="11"/>
      <c r="J437" s="54"/>
      <c r="K437" s="54"/>
      <c r="L437" s="54"/>
      <c r="M437" s="54"/>
      <c r="N437" s="54"/>
      <c r="O437" s="486"/>
      <c r="P437" s="486"/>
      <c r="Q437" s="486"/>
    </row>
    <row r="438" spans="1:17" ht="12.75" customHeight="1" hidden="1">
      <c r="A438" s="11"/>
      <c r="B438" s="11"/>
      <c r="C438" s="11"/>
      <c r="D438" s="11"/>
      <c r="E438" s="12"/>
      <c r="F438" s="11"/>
      <c r="G438" s="11"/>
      <c r="H438" s="11"/>
      <c r="I438" s="11"/>
      <c r="J438" s="54"/>
      <c r="K438" s="54"/>
      <c r="L438" s="54"/>
      <c r="M438" s="54"/>
      <c r="N438" s="54"/>
      <c r="O438" s="486"/>
      <c r="P438" s="486"/>
      <c r="Q438" s="486"/>
    </row>
    <row r="439" spans="1:17" ht="12.75" customHeight="1" hidden="1">
      <c r="A439" s="11"/>
      <c r="B439" s="11"/>
      <c r="C439" s="11"/>
      <c r="D439" s="11"/>
      <c r="E439" s="12"/>
      <c r="F439" s="11"/>
      <c r="G439" s="11"/>
      <c r="H439" s="11"/>
      <c r="I439" s="11"/>
      <c r="J439" s="54"/>
      <c r="K439" s="54"/>
      <c r="L439" s="54"/>
      <c r="M439" s="54"/>
      <c r="N439" s="54"/>
      <c r="O439" s="486"/>
      <c r="P439" s="486"/>
      <c r="Q439" s="486"/>
    </row>
    <row r="440" spans="1:17" ht="12.75" customHeight="1" hidden="1">
      <c r="A440" s="11"/>
      <c r="B440" s="11"/>
      <c r="C440" s="11"/>
      <c r="D440" s="11"/>
      <c r="E440" s="12"/>
      <c r="F440" s="11"/>
      <c r="G440" s="11"/>
      <c r="H440" s="11"/>
      <c r="I440" s="11"/>
      <c r="J440" s="54"/>
      <c r="K440" s="54"/>
      <c r="L440" s="54"/>
      <c r="M440" s="54"/>
      <c r="N440" s="54"/>
      <c r="O440" s="486"/>
      <c r="P440" s="486"/>
      <c r="Q440" s="486"/>
    </row>
    <row r="441" spans="1:17" ht="12.75" customHeight="1" hidden="1">
      <c r="A441" s="11"/>
      <c r="B441" s="11"/>
      <c r="C441" s="11"/>
      <c r="D441" s="11"/>
      <c r="E441" s="12"/>
      <c r="F441" s="11"/>
      <c r="G441" s="11"/>
      <c r="H441" s="11"/>
      <c r="I441" s="11"/>
      <c r="J441" s="54"/>
      <c r="K441" s="54"/>
      <c r="L441" s="54"/>
      <c r="M441" s="54"/>
      <c r="N441" s="54"/>
      <c r="O441" s="486"/>
      <c r="P441" s="486"/>
      <c r="Q441" s="486"/>
    </row>
    <row r="442" spans="1:17" ht="12.75" customHeight="1" hidden="1">
      <c r="A442" s="11"/>
      <c r="B442" s="11"/>
      <c r="C442" s="11"/>
      <c r="D442" s="11"/>
      <c r="E442" s="12"/>
      <c r="F442" s="11"/>
      <c r="G442" s="11"/>
      <c r="H442" s="11"/>
      <c r="I442" s="11"/>
      <c r="J442" s="54"/>
      <c r="K442" s="54"/>
      <c r="L442" s="54"/>
      <c r="M442" s="54"/>
      <c r="N442" s="54"/>
      <c r="O442" s="486"/>
      <c r="P442" s="486"/>
      <c r="Q442" s="486"/>
    </row>
    <row r="443" spans="1:17" ht="12.75" customHeight="1" hidden="1">
      <c r="A443" s="11"/>
      <c r="B443" s="11"/>
      <c r="C443" s="11"/>
      <c r="D443" s="11"/>
      <c r="E443" s="12"/>
      <c r="F443" s="11"/>
      <c r="G443" s="11"/>
      <c r="H443" s="11"/>
      <c r="I443" s="11"/>
      <c r="J443" s="54"/>
      <c r="K443" s="54"/>
      <c r="L443" s="54"/>
      <c r="M443" s="54"/>
      <c r="N443" s="54"/>
      <c r="O443" s="486"/>
      <c r="P443" s="486"/>
      <c r="Q443" s="486"/>
    </row>
    <row r="444" spans="1:17" ht="12.75" customHeight="1">
      <c r="A444" s="43"/>
      <c r="B444" s="11">
        <v>1</v>
      </c>
      <c r="C444" s="11"/>
      <c r="D444" s="11"/>
      <c r="E444" s="11"/>
      <c r="F444" s="11" t="s">
        <v>20</v>
      </c>
      <c r="G444" s="11"/>
      <c r="H444" s="11"/>
      <c r="I444" s="11"/>
      <c r="J444" s="54"/>
      <c r="K444" s="54"/>
      <c r="L444" s="54"/>
      <c r="M444" s="54"/>
      <c r="N444" s="54"/>
      <c r="O444" s="486"/>
      <c r="P444" s="486"/>
      <c r="Q444" s="486"/>
    </row>
    <row r="445" spans="1:17" ht="12.75" customHeight="1">
      <c r="A445" s="43"/>
      <c r="B445" s="16"/>
      <c r="C445" s="197">
        <v>1</v>
      </c>
      <c r="D445" s="197"/>
      <c r="E445" s="197"/>
      <c r="F445" s="197"/>
      <c r="G445" s="197" t="s">
        <v>29</v>
      </c>
      <c r="H445" s="197"/>
      <c r="I445" s="197"/>
      <c r="J445" s="54"/>
      <c r="K445" s="54"/>
      <c r="L445" s="54"/>
      <c r="M445" s="54"/>
      <c r="N445" s="54"/>
      <c r="O445" s="486"/>
      <c r="P445" s="486"/>
      <c r="Q445" s="486"/>
    </row>
    <row r="446" spans="1:17" ht="12.75" customHeight="1">
      <c r="A446" s="43"/>
      <c r="B446" s="16"/>
      <c r="C446" s="16"/>
      <c r="D446" s="16">
        <v>1</v>
      </c>
      <c r="E446" s="16"/>
      <c r="F446" s="16"/>
      <c r="G446" s="16"/>
      <c r="H446" s="16" t="s">
        <v>30</v>
      </c>
      <c r="I446" s="16"/>
      <c r="J446" s="224">
        <v>22389</v>
      </c>
      <c r="K446" s="224">
        <v>23937</v>
      </c>
      <c r="L446" s="224">
        <v>23937</v>
      </c>
      <c r="M446" s="224">
        <v>23937</v>
      </c>
      <c r="N446" s="224">
        <v>23937</v>
      </c>
      <c r="O446" s="489"/>
      <c r="P446" s="489"/>
      <c r="Q446" s="489"/>
    </row>
    <row r="447" spans="1:17" ht="12.75" customHeight="1" hidden="1">
      <c r="A447" s="43"/>
      <c r="B447" s="16"/>
      <c r="C447" s="16"/>
      <c r="D447" s="16"/>
      <c r="E447" s="16"/>
      <c r="F447" s="16"/>
      <c r="G447" s="16"/>
      <c r="H447" s="16" t="s">
        <v>17</v>
      </c>
      <c r="I447" s="16" t="s">
        <v>31</v>
      </c>
      <c r="J447" s="224"/>
      <c r="K447" s="224"/>
      <c r="L447" s="224"/>
      <c r="M447" s="224"/>
      <c r="N447" s="224"/>
      <c r="O447" s="489"/>
      <c r="P447" s="489"/>
      <c r="Q447" s="489"/>
    </row>
    <row r="448" spans="1:17" ht="12.75" customHeight="1">
      <c r="A448" s="43"/>
      <c r="B448" s="16"/>
      <c r="C448" s="16"/>
      <c r="D448" s="16">
        <v>2</v>
      </c>
      <c r="E448" s="16"/>
      <c r="F448" s="16"/>
      <c r="G448" s="16"/>
      <c r="H448" s="16" t="s">
        <v>32</v>
      </c>
      <c r="I448" s="16"/>
      <c r="J448" s="225">
        <v>5913</v>
      </c>
      <c r="K448" s="225">
        <v>6331</v>
      </c>
      <c r="L448" s="225">
        <v>6331</v>
      </c>
      <c r="M448" s="225">
        <v>6331</v>
      </c>
      <c r="N448" s="225">
        <v>6331</v>
      </c>
      <c r="O448" s="490"/>
      <c r="P448" s="490"/>
      <c r="Q448" s="490"/>
    </row>
    <row r="449" spans="1:17" ht="12.75" customHeight="1" hidden="1">
      <c r="A449" s="43"/>
      <c r="B449" s="16"/>
      <c r="C449" s="16"/>
      <c r="D449" s="16"/>
      <c r="E449" s="16"/>
      <c r="F449" s="16"/>
      <c r="G449" s="16"/>
      <c r="H449" s="16" t="s">
        <v>17</v>
      </c>
      <c r="I449" s="16" t="s">
        <v>31</v>
      </c>
      <c r="J449" s="224"/>
      <c r="K449" s="224"/>
      <c r="L449" s="224"/>
      <c r="M449" s="224"/>
      <c r="N449" s="224"/>
      <c r="O449" s="489"/>
      <c r="P449" s="489"/>
      <c r="Q449" s="489"/>
    </row>
    <row r="450" spans="1:17" ht="12.75" customHeight="1">
      <c r="A450" s="43"/>
      <c r="B450" s="16"/>
      <c r="C450" s="16"/>
      <c r="D450" s="16">
        <v>3</v>
      </c>
      <c r="E450" s="16"/>
      <c r="F450" s="16"/>
      <c r="G450" s="16"/>
      <c r="H450" s="16" t="s">
        <v>33</v>
      </c>
      <c r="I450" s="16"/>
      <c r="J450" s="224">
        <v>15323</v>
      </c>
      <c r="K450" s="224">
        <v>15450</v>
      </c>
      <c r="L450" s="224">
        <v>15450</v>
      </c>
      <c r="M450" s="224">
        <v>15450</v>
      </c>
      <c r="N450" s="224">
        <v>15250</v>
      </c>
      <c r="O450" s="489"/>
      <c r="P450" s="489"/>
      <c r="Q450" s="489"/>
    </row>
    <row r="451" spans="1:17" ht="12.75" customHeight="1">
      <c r="A451" s="43"/>
      <c r="B451" s="16"/>
      <c r="C451" s="16"/>
      <c r="D451" s="16"/>
      <c r="E451" s="16"/>
      <c r="F451" s="16"/>
      <c r="G451" s="16"/>
      <c r="H451" s="16" t="s">
        <v>17</v>
      </c>
      <c r="I451" s="16" t="s">
        <v>34</v>
      </c>
      <c r="J451" s="224">
        <v>838</v>
      </c>
      <c r="K451" s="224">
        <v>838</v>
      </c>
      <c r="L451" s="224">
        <v>838</v>
      </c>
      <c r="M451" s="224">
        <v>838</v>
      </c>
      <c r="N451" s="224">
        <v>838</v>
      </c>
      <c r="O451" s="489"/>
      <c r="P451" s="489"/>
      <c r="Q451" s="489"/>
    </row>
    <row r="452" spans="1:17" ht="12.75" customHeight="1" hidden="1">
      <c r="A452" s="43"/>
      <c r="B452" s="16"/>
      <c r="C452" s="16"/>
      <c r="D452" s="16"/>
      <c r="E452" s="16"/>
      <c r="F452" s="16"/>
      <c r="G452" s="16"/>
      <c r="H452" s="16"/>
      <c r="I452" s="16" t="s">
        <v>65</v>
      </c>
      <c r="J452" s="224"/>
      <c r="K452" s="224"/>
      <c r="L452" s="224"/>
      <c r="M452" s="224"/>
      <c r="N452" s="224"/>
      <c r="O452" s="489"/>
      <c r="P452" s="489"/>
      <c r="Q452" s="489"/>
    </row>
    <row r="453" spans="1:17" ht="12.75" customHeight="1" hidden="1">
      <c r="A453" s="43"/>
      <c r="B453" s="16"/>
      <c r="C453" s="16"/>
      <c r="D453" s="16"/>
      <c r="E453" s="16"/>
      <c r="F453" s="16"/>
      <c r="G453" s="16"/>
      <c r="H453" s="16"/>
      <c r="I453" s="16" t="s">
        <v>66</v>
      </c>
      <c r="J453" s="224"/>
      <c r="K453" s="224"/>
      <c r="L453" s="224"/>
      <c r="M453" s="224"/>
      <c r="N453" s="224"/>
      <c r="O453" s="489"/>
      <c r="P453" s="489"/>
      <c r="Q453" s="489"/>
    </row>
    <row r="454" spans="1:17" ht="12.75" customHeight="1" hidden="1">
      <c r="A454" s="43"/>
      <c r="B454" s="16"/>
      <c r="C454" s="16"/>
      <c r="D454" s="16"/>
      <c r="E454" s="16"/>
      <c r="F454" s="16"/>
      <c r="G454" s="16"/>
      <c r="H454" s="16"/>
      <c r="I454" s="16" t="s">
        <v>53</v>
      </c>
      <c r="J454" s="224"/>
      <c r="K454" s="224"/>
      <c r="L454" s="224"/>
      <c r="M454" s="224"/>
      <c r="N454" s="224"/>
      <c r="O454" s="489"/>
      <c r="P454" s="489"/>
      <c r="Q454" s="489"/>
    </row>
    <row r="455" spans="1:17" ht="12.75" customHeight="1" hidden="1">
      <c r="A455" s="43"/>
      <c r="B455" s="16"/>
      <c r="C455" s="16"/>
      <c r="D455" s="16"/>
      <c r="E455" s="16"/>
      <c r="F455" s="16"/>
      <c r="G455" s="16"/>
      <c r="H455" s="16"/>
      <c r="I455" s="16" t="s">
        <v>67</v>
      </c>
      <c r="J455" s="224"/>
      <c r="K455" s="224"/>
      <c r="L455" s="224"/>
      <c r="M455" s="224"/>
      <c r="N455" s="224"/>
      <c r="O455" s="489"/>
      <c r="P455" s="489"/>
      <c r="Q455" s="489"/>
    </row>
    <row r="456" spans="1:17" ht="12.75" customHeight="1" hidden="1">
      <c r="A456" s="43"/>
      <c r="B456" s="16"/>
      <c r="C456" s="16"/>
      <c r="D456" s="16"/>
      <c r="E456" s="16"/>
      <c r="F456" s="16"/>
      <c r="G456" s="16"/>
      <c r="H456" s="16"/>
      <c r="I456" s="16" t="s">
        <v>68</v>
      </c>
      <c r="J456" s="224"/>
      <c r="K456" s="224"/>
      <c r="L456" s="224"/>
      <c r="M456" s="224"/>
      <c r="N456" s="224"/>
      <c r="O456" s="489"/>
      <c r="P456" s="489"/>
      <c r="Q456" s="489"/>
    </row>
    <row r="457" spans="1:17" ht="12.75" customHeight="1" hidden="1">
      <c r="A457" s="43"/>
      <c r="B457" s="16"/>
      <c r="C457" s="16"/>
      <c r="D457" s="16">
        <v>4</v>
      </c>
      <c r="E457" s="16"/>
      <c r="F457" s="16"/>
      <c r="G457" s="16"/>
      <c r="H457" s="43" t="s">
        <v>36</v>
      </c>
      <c r="I457" s="16"/>
      <c r="J457" s="256"/>
      <c r="K457" s="256"/>
      <c r="L457" s="256"/>
      <c r="M457" s="256"/>
      <c r="N457" s="256"/>
      <c r="O457" s="491"/>
      <c r="P457" s="491"/>
      <c r="Q457" s="491"/>
    </row>
    <row r="458" spans="1:17" ht="12.75" customHeight="1">
      <c r="A458" s="43"/>
      <c r="B458" s="16"/>
      <c r="C458" s="197">
        <v>2</v>
      </c>
      <c r="D458" s="197"/>
      <c r="E458" s="197"/>
      <c r="F458" s="197"/>
      <c r="G458" s="197" t="s">
        <v>257</v>
      </c>
      <c r="H458" s="197"/>
      <c r="I458" s="197"/>
      <c r="J458" s="224"/>
      <c r="K458" s="224"/>
      <c r="L458" s="224"/>
      <c r="M458" s="224"/>
      <c r="N458" s="224"/>
      <c r="O458" s="489"/>
      <c r="P458" s="489"/>
      <c r="Q458" s="489"/>
    </row>
    <row r="459" spans="1:17" ht="12.75" customHeight="1" hidden="1">
      <c r="A459" s="43"/>
      <c r="B459" s="16"/>
      <c r="C459" s="16"/>
      <c r="D459" s="16"/>
      <c r="E459" s="16"/>
      <c r="F459" s="16"/>
      <c r="G459" s="16"/>
      <c r="H459" s="16"/>
      <c r="I459" s="16"/>
      <c r="J459" s="224"/>
      <c r="K459" s="224"/>
      <c r="L459" s="224"/>
      <c r="M459" s="224"/>
      <c r="N459" s="224"/>
      <c r="O459" s="489"/>
      <c r="P459" s="489"/>
      <c r="Q459" s="489"/>
    </row>
    <row r="460" spans="1:17" ht="12.75" customHeight="1" hidden="1">
      <c r="A460" s="43"/>
      <c r="B460" s="16"/>
      <c r="C460" s="16"/>
      <c r="D460" s="16"/>
      <c r="E460" s="16"/>
      <c r="F460" s="16"/>
      <c r="G460" s="16"/>
      <c r="H460" s="16"/>
      <c r="I460" s="16"/>
      <c r="J460" s="224"/>
      <c r="K460" s="224"/>
      <c r="L460" s="224"/>
      <c r="M460" s="224"/>
      <c r="N460" s="224"/>
      <c r="O460" s="489"/>
      <c r="P460" s="489"/>
      <c r="Q460" s="489"/>
    </row>
    <row r="461" spans="1:17" ht="12.75" customHeight="1" hidden="1">
      <c r="A461" s="43"/>
      <c r="B461" s="16"/>
      <c r="C461" s="16"/>
      <c r="D461" s="16"/>
      <c r="E461" s="16"/>
      <c r="F461" s="16"/>
      <c r="G461" s="16"/>
      <c r="H461" s="16"/>
      <c r="I461" s="16"/>
      <c r="J461" s="224"/>
      <c r="K461" s="224"/>
      <c r="L461" s="224"/>
      <c r="M461" s="224"/>
      <c r="N461" s="224"/>
      <c r="O461" s="489"/>
      <c r="P461" s="489"/>
      <c r="Q461" s="489"/>
    </row>
    <row r="462" spans="1:17" ht="12.75" customHeight="1">
      <c r="A462" s="43"/>
      <c r="B462" s="16"/>
      <c r="C462" s="16"/>
      <c r="D462" s="16">
        <v>1</v>
      </c>
      <c r="E462" s="16"/>
      <c r="F462" s="16"/>
      <c r="G462" s="16"/>
      <c r="H462" s="212" t="s">
        <v>40</v>
      </c>
      <c r="I462" s="18"/>
      <c r="J462" s="522">
        <v>0</v>
      </c>
      <c r="K462" s="224">
        <v>5200</v>
      </c>
      <c r="L462" s="224">
        <v>5200</v>
      </c>
      <c r="M462" s="224">
        <v>5200</v>
      </c>
      <c r="N462" s="224">
        <v>5400</v>
      </c>
      <c r="O462" s="489"/>
      <c r="P462" s="489"/>
      <c r="Q462" s="489"/>
    </row>
    <row r="463" spans="1:17" ht="12.75" customHeight="1" hidden="1">
      <c r="A463" s="43"/>
      <c r="B463" s="16"/>
      <c r="C463" s="16"/>
      <c r="D463" s="16"/>
      <c r="E463" s="16"/>
      <c r="F463" s="16"/>
      <c r="G463" s="16"/>
      <c r="H463" s="16"/>
      <c r="I463" s="16"/>
      <c r="J463" s="226"/>
      <c r="K463" s="226"/>
      <c r="L463" s="226"/>
      <c r="M463" s="226"/>
      <c r="N463" s="226"/>
      <c r="O463" s="492"/>
      <c r="P463" s="492"/>
      <c r="Q463" s="492"/>
    </row>
    <row r="464" spans="1:17" ht="12.75" customHeight="1" hidden="1">
      <c r="A464" s="43"/>
      <c r="B464" s="16"/>
      <c r="C464" s="16"/>
      <c r="D464" s="16"/>
      <c r="E464" s="16"/>
      <c r="F464" s="16"/>
      <c r="G464" s="16"/>
      <c r="H464" s="16"/>
      <c r="I464" s="43"/>
      <c r="J464" s="227"/>
      <c r="K464" s="227"/>
      <c r="L464" s="227"/>
      <c r="M464" s="227"/>
      <c r="N464" s="227"/>
      <c r="O464" s="493"/>
      <c r="P464" s="493"/>
      <c r="Q464" s="493"/>
    </row>
    <row r="465" spans="1:17" ht="12.75" customHeight="1" hidden="1">
      <c r="A465" s="42"/>
      <c r="B465" s="16"/>
      <c r="C465" s="16"/>
      <c r="D465" s="16"/>
      <c r="E465" s="16"/>
      <c r="F465" s="16"/>
      <c r="G465" s="16"/>
      <c r="H465" s="16"/>
      <c r="I465" s="43"/>
      <c r="J465" s="227"/>
      <c r="K465" s="227"/>
      <c r="L465" s="227"/>
      <c r="M465" s="227"/>
      <c r="N465" s="227"/>
      <c r="O465" s="493"/>
      <c r="P465" s="493"/>
      <c r="Q465" s="493"/>
    </row>
    <row r="466" spans="1:17" ht="12.75" customHeight="1" hidden="1">
      <c r="A466" s="42"/>
      <c r="B466" s="16"/>
      <c r="C466" s="16"/>
      <c r="D466" s="16"/>
      <c r="E466" s="16"/>
      <c r="F466" s="16"/>
      <c r="G466" s="16"/>
      <c r="H466" s="16"/>
      <c r="I466" s="43"/>
      <c r="J466" s="227"/>
      <c r="K466" s="227"/>
      <c r="L466" s="227"/>
      <c r="M466" s="227"/>
      <c r="N466" s="227"/>
      <c r="O466" s="493"/>
      <c r="P466" s="493"/>
      <c r="Q466" s="493"/>
    </row>
    <row r="467" spans="1:17" ht="12.75" customHeight="1">
      <c r="A467" s="42"/>
      <c r="B467" s="16"/>
      <c r="C467" s="16"/>
      <c r="D467" s="16">
        <v>2</v>
      </c>
      <c r="E467" s="16"/>
      <c r="F467" s="16"/>
      <c r="G467" s="16"/>
      <c r="H467" s="16" t="s">
        <v>39</v>
      </c>
      <c r="I467" s="43"/>
      <c r="J467" s="224">
        <v>500</v>
      </c>
      <c r="K467" s="224">
        <v>1000</v>
      </c>
      <c r="L467" s="224">
        <v>1000</v>
      </c>
      <c r="M467" s="224">
        <v>1000</v>
      </c>
      <c r="N467" s="224">
        <v>1000</v>
      </c>
      <c r="O467" s="493"/>
      <c r="P467" s="493"/>
      <c r="Q467" s="493"/>
    </row>
    <row r="468" spans="1:17" ht="12.75" customHeight="1" hidden="1">
      <c r="A468" s="42"/>
      <c r="B468" s="16"/>
      <c r="C468" s="16"/>
      <c r="D468" s="16"/>
      <c r="E468" s="16"/>
      <c r="F468" s="16"/>
      <c r="G468" s="16"/>
      <c r="H468" s="16"/>
      <c r="I468" s="43"/>
      <c r="J468" s="227"/>
      <c r="K468" s="227"/>
      <c r="L468" s="227"/>
      <c r="M468" s="227"/>
      <c r="N468" s="227"/>
      <c r="O468" s="493"/>
      <c r="P468" s="493"/>
      <c r="Q468" s="493"/>
    </row>
    <row r="469" spans="1:17" ht="12.75" customHeight="1">
      <c r="A469" s="48"/>
      <c r="B469" s="16"/>
      <c r="C469" s="16"/>
      <c r="D469" s="16"/>
      <c r="E469" s="16"/>
      <c r="F469" s="11" t="s">
        <v>19</v>
      </c>
      <c r="G469" s="11"/>
      <c r="H469" s="11"/>
      <c r="I469" s="11"/>
      <c r="J469" s="242">
        <f>J446+J448+J450+J462+J467</f>
        <v>44125</v>
      </c>
      <c r="K469" s="242">
        <f>K446+K448+K450+K462+K467</f>
        <v>51918</v>
      </c>
      <c r="L469" s="242">
        <f>L446+L448+L450+L462+L467</f>
        <v>51918</v>
      </c>
      <c r="M469" s="242">
        <f>M446+M448+M450+M462+M467</f>
        <v>51918</v>
      </c>
      <c r="N469" s="242">
        <f>N446+N448+N450+N462+N467</f>
        <v>51918</v>
      </c>
      <c r="O469" s="488"/>
      <c r="P469" s="488"/>
      <c r="Q469" s="488"/>
    </row>
    <row r="470" spans="1:17" ht="12.75" customHeight="1">
      <c r="A470" s="43"/>
      <c r="B470" s="16"/>
      <c r="C470" s="16"/>
      <c r="D470" s="16"/>
      <c r="E470" s="16"/>
      <c r="F470" s="16"/>
      <c r="G470" s="16" t="s">
        <v>45</v>
      </c>
      <c r="H470" s="16"/>
      <c r="I470" s="16"/>
      <c r="J470" s="121">
        <v>9</v>
      </c>
      <c r="K470" s="121">
        <v>9</v>
      </c>
      <c r="L470" s="121">
        <v>9</v>
      </c>
      <c r="M470" s="121">
        <v>9</v>
      </c>
      <c r="N470" s="121">
        <v>9</v>
      </c>
      <c r="O470" s="99"/>
      <c r="P470" s="99"/>
      <c r="Q470" s="99"/>
    </row>
    <row r="471" spans="1:17" ht="12.75" customHeight="1">
      <c r="A471" s="43"/>
      <c r="B471" s="16"/>
      <c r="C471" s="16"/>
      <c r="D471" s="16"/>
      <c r="E471" s="16"/>
      <c r="F471" s="16"/>
      <c r="G471" s="16" t="s">
        <v>46</v>
      </c>
      <c r="H471" s="16"/>
      <c r="I471" s="16"/>
      <c r="J471" s="121">
        <v>9</v>
      </c>
      <c r="K471" s="121">
        <v>9</v>
      </c>
      <c r="L471" s="121">
        <v>9</v>
      </c>
      <c r="M471" s="121">
        <v>9</v>
      </c>
      <c r="N471" s="121">
        <v>9</v>
      </c>
      <c r="O471" s="99"/>
      <c r="P471" s="99"/>
      <c r="Q471" s="99"/>
    </row>
    <row r="472" spans="1:17" s="51" customFormat="1" ht="13.5" hidden="1">
      <c r="A472" s="43"/>
      <c r="B472" s="16"/>
      <c r="C472" s="16"/>
      <c r="D472" s="16"/>
      <c r="E472" s="16"/>
      <c r="F472" s="16"/>
      <c r="G472" s="122" t="s">
        <v>58</v>
      </c>
      <c r="H472" s="16"/>
      <c r="I472" s="16"/>
      <c r="J472" s="121"/>
      <c r="K472" s="121"/>
      <c r="L472" s="121"/>
      <c r="M472" s="121"/>
      <c r="N472" s="121"/>
      <c r="O472" s="99"/>
      <c r="P472" s="99"/>
      <c r="Q472" s="99"/>
    </row>
    <row r="473" spans="1:17" ht="12.75" hidden="1">
      <c r="A473" s="48"/>
      <c r="B473" s="16"/>
      <c r="C473" s="16"/>
      <c r="D473" s="16"/>
      <c r="E473" s="16"/>
      <c r="F473" s="16"/>
      <c r="G473" s="122" t="s">
        <v>59</v>
      </c>
      <c r="H473" s="16"/>
      <c r="I473" s="16"/>
      <c r="J473" s="121"/>
      <c r="K473" s="121"/>
      <c r="L473" s="121"/>
      <c r="M473" s="121"/>
      <c r="N473" s="121"/>
      <c r="O473" s="99"/>
      <c r="P473" s="99"/>
      <c r="Q473" s="99"/>
    </row>
    <row r="474" spans="1:17" ht="12.75" hidden="1">
      <c r="A474" s="43"/>
      <c r="B474" s="16"/>
      <c r="C474" s="16"/>
      <c r="D474" s="16"/>
      <c r="E474" s="16"/>
      <c r="F474" s="16"/>
      <c r="G474" s="43" t="s">
        <v>158</v>
      </c>
      <c r="H474" s="16"/>
      <c r="I474" s="16"/>
      <c r="J474" s="121"/>
      <c r="K474" s="121"/>
      <c r="L474" s="121"/>
      <c r="M474" s="121"/>
      <c r="N474" s="121"/>
      <c r="O474" s="99"/>
      <c r="P474" s="99"/>
      <c r="Q474" s="99"/>
    </row>
    <row r="475" spans="1:17" ht="12.75" hidden="1">
      <c r="A475" s="48"/>
      <c r="B475" s="16"/>
      <c r="C475" s="16"/>
      <c r="D475" s="16"/>
      <c r="E475" s="16"/>
      <c r="F475" s="16"/>
      <c r="G475" s="43" t="s">
        <v>159</v>
      </c>
      <c r="H475" s="16"/>
      <c r="I475" s="16"/>
      <c r="J475" s="121"/>
      <c r="K475" s="121"/>
      <c r="L475" s="121"/>
      <c r="M475" s="121"/>
      <c r="N475" s="121"/>
      <c r="O475" s="99"/>
      <c r="P475" s="99"/>
      <c r="Q475" s="99"/>
    </row>
    <row r="476" spans="1:17" ht="12.75" customHeight="1" hidden="1">
      <c r="A476" s="43"/>
      <c r="B476" s="16"/>
      <c r="C476" s="16"/>
      <c r="D476" s="16"/>
      <c r="E476" s="16"/>
      <c r="F476" s="16"/>
      <c r="G476" s="16"/>
      <c r="H476" s="16"/>
      <c r="I476" s="16"/>
      <c r="J476" s="62"/>
      <c r="K476" s="62"/>
      <c r="L476" s="62"/>
      <c r="M476" s="62"/>
      <c r="N476" s="62"/>
      <c r="O476" s="2"/>
      <c r="P476" s="2"/>
      <c r="Q476" s="2"/>
    </row>
    <row r="477" spans="1:17" ht="12.75" hidden="1">
      <c r="A477" s="43"/>
      <c r="B477" s="16"/>
      <c r="C477" s="16"/>
      <c r="D477" s="16"/>
      <c r="E477" s="16"/>
      <c r="F477" s="16"/>
      <c r="G477" s="16"/>
      <c r="H477" s="16"/>
      <c r="I477" s="16"/>
      <c r="J477" s="62"/>
      <c r="K477" s="62"/>
      <c r="L477" s="62"/>
      <c r="M477" s="62"/>
      <c r="N477" s="62"/>
      <c r="O477" s="2"/>
      <c r="P477" s="2"/>
      <c r="Q477" s="2"/>
    </row>
    <row r="478" spans="1:17" ht="12.75" hidden="1">
      <c r="A478" s="43"/>
      <c r="B478" s="16"/>
      <c r="C478" s="16"/>
      <c r="D478" s="16"/>
      <c r="E478" s="16"/>
      <c r="F478" s="16"/>
      <c r="G478" s="122"/>
      <c r="H478" s="16"/>
      <c r="I478" s="16"/>
      <c r="J478" s="62"/>
      <c r="K478" s="62"/>
      <c r="L478" s="62"/>
      <c r="M478" s="62"/>
      <c r="N478" s="62"/>
      <c r="O478" s="2"/>
      <c r="P478" s="2"/>
      <c r="Q478" s="2"/>
    </row>
    <row r="479" spans="1:17" ht="12.75" hidden="1">
      <c r="A479" s="43"/>
      <c r="B479" s="11"/>
      <c r="C479" s="11"/>
      <c r="D479" s="11"/>
      <c r="E479" s="11"/>
      <c r="F479" s="559"/>
      <c r="G479" s="559"/>
      <c r="H479" s="559"/>
      <c r="I479" s="559"/>
      <c r="J479" s="62"/>
      <c r="K479" s="62"/>
      <c r="L479" s="62"/>
      <c r="M479" s="62"/>
      <c r="N479" s="62"/>
      <c r="O479" s="2"/>
      <c r="P479" s="2"/>
      <c r="Q479" s="2"/>
    </row>
    <row r="480" spans="1:17" ht="12.75" hidden="1">
      <c r="A480" s="43"/>
      <c r="B480" s="16"/>
      <c r="C480" s="16"/>
      <c r="D480" s="16"/>
      <c r="E480" s="16"/>
      <c r="F480" s="16"/>
      <c r="G480" s="16"/>
      <c r="H480" s="16"/>
      <c r="I480" s="16"/>
      <c r="J480" s="62"/>
      <c r="K480" s="62"/>
      <c r="L480" s="62"/>
      <c r="M480" s="62"/>
      <c r="N480" s="62"/>
      <c r="O480" s="2"/>
      <c r="P480" s="2"/>
      <c r="Q480" s="2"/>
    </row>
    <row r="481" spans="1:17" ht="12.75" hidden="1">
      <c r="A481" s="43"/>
      <c r="B481" s="16"/>
      <c r="C481" s="16"/>
      <c r="D481" s="16"/>
      <c r="E481" s="16"/>
      <c r="F481" s="16"/>
      <c r="G481" s="16"/>
      <c r="H481" s="16"/>
      <c r="I481" s="16"/>
      <c r="J481" s="62"/>
      <c r="K481" s="62"/>
      <c r="L481" s="62"/>
      <c r="M481" s="62"/>
      <c r="N481" s="62"/>
      <c r="O481" s="2"/>
      <c r="P481" s="2"/>
      <c r="Q481" s="2"/>
    </row>
    <row r="482" spans="1:17" ht="12.75" hidden="1">
      <c r="A482" s="43"/>
      <c r="B482" s="16"/>
      <c r="C482" s="16"/>
      <c r="D482" s="16"/>
      <c r="E482" s="16"/>
      <c r="F482" s="16"/>
      <c r="G482" s="16"/>
      <c r="H482" s="16"/>
      <c r="I482" s="16"/>
      <c r="J482" s="62"/>
      <c r="K482" s="62"/>
      <c r="L482" s="62"/>
      <c r="M482" s="62"/>
      <c r="N482" s="62"/>
      <c r="O482" s="2"/>
      <c r="P482" s="2"/>
      <c r="Q482" s="2"/>
    </row>
    <row r="483" spans="1:17" ht="12.75" hidden="1">
      <c r="A483" s="43"/>
      <c r="B483" s="16"/>
      <c r="C483" s="16"/>
      <c r="D483" s="16"/>
      <c r="E483" s="16"/>
      <c r="F483" s="16"/>
      <c r="G483" s="16"/>
      <c r="H483" s="16"/>
      <c r="I483" s="16"/>
      <c r="J483" s="62"/>
      <c r="K483" s="62"/>
      <c r="L483" s="62"/>
      <c r="M483" s="62"/>
      <c r="N483" s="62"/>
      <c r="O483" s="2"/>
      <c r="P483" s="2"/>
      <c r="Q483" s="2"/>
    </row>
    <row r="484" spans="1:17" ht="12.75" hidden="1">
      <c r="A484" s="43"/>
      <c r="B484" s="16"/>
      <c r="C484" s="16"/>
      <c r="D484" s="16"/>
      <c r="E484" s="16"/>
      <c r="F484" s="11"/>
      <c r="G484" s="16"/>
      <c r="H484" s="16"/>
      <c r="I484" s="16"/>
      <c r="J484" s="62"/>
      <c r="K484" s="62"/>
      <c r="L484" s="62"/>
      <c r="M484" s="62"/>
      <c r="N484" s="62"/>
      <c r="O484" s="2"/>
      <c r="P484" s="2"/>
      <c r="Q484" s="2"/>
    </row>
    <row r="485" spans="1:17" ht="12.75" hidden="1">
      <c r="A485" s="43"/>
      <c r="B485" s="16"/>
      <c r="C485" s="16"/>
      <c r="D485" s="16"/>
      <c r="E485" s="16"/>
      <c r="F485" s="124"/>
      <c r="G485" s="16"/>
      <c r="H485" s="16"/>
      <c r="I485" s="124"/>
      <c r="J485" s="62"/>
      <c r="K485" s="62"/>
      <c r="L485" s="62"/>
      <c r="M485" s="62"/>
      <c r="N485" s="62"/>
      <c r="O485" s="2"/>
      <c r="P485" s="2"/>
      <c r="Q485" s="2"/>
    </row>
    <row r="486" spans="1:17" ht="12.75" hidden="1">
      <c r="A486" s="42"/>
      <c r="B486" s="16"/>
      <c r="C486" s="16"/>
      <c r="D486" s="16"/>
      <c r="E486" s="16"/>
      <c r="F486" s="124"/>
      <c r="G486" s="43"/>
      <c r="H486" s="16"/>
      <c r="I486" s="124"/>
      <c r="J486" s="62"/>
      <c r="K486" s="62"/>
      <c r="L486" s="62"/>
      <c r="M486" s="62"/>
      <c r="N486" s="62"/>
      <c r="O486" s="2"/>
      <c r="P486" s="2"/>
      <c r="Q486" s="2"/>
    </row>
    <row r="487" spans="1:17" ht="13.5">
      <c r="A487" s="48"/>
      <c r="B487" s="48"/>
      <c r="C487" s="48"/>
      <c r="D487" s="48"/>
      <c r="E487" s="48"/>
      <c r="F487" s="48"/>
      <c r="G487" s="48"/>
      <c r="H487" s="59"/>
      <c r="I487" s="11"/>
      <c r="J487" s="60"/>
      <c r="K487" s="60"/>
      <c r="L487" s="60"/>
      <c r="M487" s="60"/>
      <c r="N487" s="60"/>
      <c r="O487" s="19"/>
      <c r="P487" s="19"/>
      <c r="Q487" s="19"/>
    </row>
    <row r="488" spans="1:17" ht="12.75">
      <c r="A488" s="48"/>
      <c r="B488" s="11">
        <v>2</v>
      </c>
      <c r="C488" s="11"/>
      <c r="D488" s="11"/>
      <c r="E488" s="11"/>
      <c r="F488" s="559" t="s">
        <v>154</v>
      </c>
      <c r="G488" s="559"/>
      <c r="H488" s="559"/>
      <c r="I488" s="559"/>
      <c r="J488" s="60"/>
      <c r="K488" s="60"/>
      <c r="L488" s="60"/>
      <c r="M488" s="60"/>
      <c r="N488" s="60"/>
      <c r="O488" s="19"/>
      <c r="P488" s="19"/>
      <c r="Q488" s="19"/>
    </row>
    <row r="489" spans="1:17" ht="12.75">
      <c r="A489" s="48"/>
      <c r="B489" s="16"/>
      <c r="C489" s="197">
        <v>1</v>
      </c>
      <c r="D489" s="197"/>
      <c r="E489" s="197"/>
      <c r="F489" s="197"/>
      <c r="G489" s="197" t="s">
        <v>29</v>
      </c>
      <c r="H489" s="197"/>
      <c r="I489" s="197"/>
      <c r="J489" s="60"/>
      <c r="K489" s="60"/>
      <c r="L489" s="60"/>
      <c r="M489" s="60"/>
      <c r="N489" s="60"/>
      <c r="O489" s="19"/>
      <c r="P489" s="19"/>
      <c r="Q489" s="19"/>
    </row>
    <row r="490" spans="1:17" ht="12.75">
      <c r="A490" s="48"/>
      <c r="B490" s="16"/>
      <c r="C490" s="16"/>
      <c r="D490" s="16">
        <v>1</v>
      </c>
      <c r="E490" s="16"/>
      <c r="F490" s="16"/>
      <c r="G490" s="16"/>
      <c r="H490" s="16" t="s">
        <v>30</v>
      </c>
      <c r="I490" s="16"/>
      <c r="J490" s="191">
        <v>9273</v>
      </c>
      <c r="K490" s="191">
        <v>9273</v>
      </c>
      <c r="L490" s="191">
        <v>9273</v>
      </c>
      <c r="M490" s="191">
        <v>9273</v>
      </c>
      <c r="N490" s="191">
        <v>9273</v>
      </c>
      <c r="O490" s="464"/>
      <c r="P490" s="464"/>
      <c r="Q490" s="464"/>
    </row>
    <row r="491" spans="1:17" ht="12.75">
      <c r="A491" s="48"/>
      <c r="B491" s="16"/>
      <c r="C491" s="16"/>
      <c r="D491" s="16">
        <v>2</v>
      </c>
      <c r="E491" s="16"/>
      <c r="F491" s="16"/>
      <c r="G491" s="16"/>
      <c r="H491" s="16" t="s">
        <v>32</v>
      </c>
      <c r="I491" s="16"/>
      <c r="J491" s="191">
        <v>2529</v>
      </c>
      <c r="K491" s="191">
        <v>2529</v>
      </c>
      <c r="L491" s="191">
        <v>2529</v>
      </c>
      <c r="M491" s="191">
        <v>2529</v>
      </c>
      <c r="N491" s="191">
        <v>2529</v>
      </c>
      <c r="O491" s="464"/>
      <c r="P491" s="464"/>
      <c r="Q491" s="464"/>
    </row>
    <row r="492" spans="1:17" ht="12.75">
      <c r="A492" s="48"/>
      <c r="B492" s="16"/>
      <c r="C492" s="16"/>
      <c r="D492" s="16">
        <v>3</v>
      </c>
      <c r="E492" s="16"/>
      <c r="F492" s="16"/>
      <c r="G492" s="16"/>
      <c r="H492" s="16" t="s">
        <v>33</v>
      </c>
      <c r="I492" s="16"/>
      <c r="J492" s="191">
        <v>50</v>
      </c>
      <c r="K492" s="191">
        <v>50</v>
      </c>
      <c r="L492" s="191">
        <v>50</v>
      </c>
      <c r="M492" s="191">
        <v>50</v>
      </c>
      <c r="N492" s="191">
        <v>50</v>
      </c>
      <c r="O492" s="464"/>
      <c r="P492" s="464"/>
      <c r="Q492" s="464"/>
    </row>
    <row r="493" spans="1:17" ht="12.75">
      <c r="A493" s="48"/>
      <c r="B493" s="16"/>
      <c r="C493" s="16"/>
      <c r="D493" s="16"/>
      <c r="E493" s="16"/>
      <c r="F493" s="11" t="s">
        <v>19</v>
      </c>
      <c r="G493" s="16"/>
      <c r="H493" s="16"/>
      <c r="I493" s="16"/>
      <c r="J493" s="198">
        <f>J490+J491+J492</f>
        <v>11852</v>
      </c>
      <c r="K493" s="198">
        <f>K490+K491+K492</f>
        <v>11852</v>
      </c>
      <c r="L493" s="198">
        <f>L490+L491+L492</f>
        <v>11852</v>
      </c>
      <c r="M493" s="198">
        <f>M490+M491+M492</f>
        <v>11852</v>
      </c>
      <c r="N493" s="198">
        <f>N490+N491+N492</f>
        <v>11852</v>
      </c>
      <c r="O493" s="466"/>
      <c r="P493" s="466"/>
      <c r="Q493" s="466"/>
    </row>
    <row r="494" spans="1:17" ht="12.75">
      <c r="A494" s="48"/>
      <c r="B494" s="16"/>
      <c r="C494" s="16"/>
      <c r="D494" s="16"/>
      <c r="E494" s="16"/>
      <c r="F494" s="11"/>
      <c r="G494" s="237" t="s">
        <v>41</v>
      </c>
      <c r="H494" s="16"/>
      <c r="I494" s="16"/>
      <c r="J494" s="200">
        <v>1</v>
      </c>
      <c r="K494" s="200">
        <v>1</v>
      </c>
      <c r="L494" s="200">
        <v>1</v>
      </c>
      <c r="M494" s="200">
        <v>1</v>
      </c>
      <c r="N494" s="200">
        <v>1</v>
      </c>
      <c r="O494" s="494"/>
      <c r="P494" s="494"/>
      <c r="Q494" s="494"/>
    </row>
    <row r="495" spans="1:17" ht="12.75">
      <c r="A495" s="48"/>
      <c r="B495" s="16"/>
      <c r="C495" s="16"/>
      <c r="D495" s="16"/>
      <c r="E495" s="16"/>
      <c r="F495" s="11"/>
      <c r="G495" s="16" t="s">
        <v>42</v>
      </c>
      <c r="H495" s="16"/>
      <c r="I495" s="16"/>
      <c r="J495" s="200">
        <v>1</v>
      </c>
      <c r="K495" s="200">
        <v>1</v>
      </c>
      <c r="L495" s="200">
        <v>1</v>
      </c>
      <c r="M495" s="200">
        <v>1</v>
      </c>
      <c r="N495" s="200">
        <v>1</v>
      </c>
      <c r="O495" s="494"/>
      <c r="P495" s="494"/>
      <c r="Q495" s="494"/>
    </row>
    <row r="496" spans="1:17" ht="12.75">
      <c r="A496" s="48"/>
      <c r="B496" s="16"/>
      <c r="C496" s="16"/>
      <c r="D496" s="16"/>
      <c r="E496" s="16"/>
      <c r="F496" s="124"/>
      <c r="G496" s="16" t="s">
        <v>43</v>
      </c>
      <c r="H496" s="16"/>
      <c r="I496" s="124"/>
      <c r="J496" s="200">
        <v>7</v>
      </c>
      <c r="K496" s="200">
        <v>7</v>
      </c>
      <c r="L496" s="200">
        <v>7</v>
      </c>
      <c r="M496" s="200">
        <v>7</v>
      </c>
      <c r="N496" s="200">
        <v>7</v>
      </c>
      <c r="O496" s="494"/>
      <c r="P496" s="494"/>
      <c r="Q496" s="494"/>
    </row>
    <row r="497" spans="1:17" ht="12.75">
      <c r="A497" s="48"/>
      <c r="B497" s="16"/>
      <c r="C497" s="16"/>
      <c r="D497" s="16"/>
      <c r="E497" s="16"/>
      <c r="F497" s="124"/>
      <c r="G497" s="16" t="s">
        <v>44</v>
      </c>
      <c r="H497" s="16"/>
      <c r="I497" s="124"/>
      <c r="J497" s="200">
        <v>7</v>
      </c>
      <c r="K497" s="200">
        <v>7</v>
      </c>
      <c r="L497" s="200">
        <v>7</v>
      </c>
      <c r="M497" s="200">
        <v>7</v>
      </c>
      <c r="N497" s="200">
        <v>7</v>
      </c>
      <c r="O497" s="494"/>
      <c r="P497" s="494"/>
      <c r="Q497" s="494"/>
    </row>
    <row r="498" spans="1:17" ht="13.5">
      <c r="A498" s="48"/>
      <c r="B498" s="48"/>
      <c r="C498" s="48"/>
      <c r="D498" s="48"/>
      <c r="E498" s="48"/>
      <c r="F498" s="48"/>
      <c r="G498" s="48"/>
      <c r="H498" s="59"/>
      <c r="I498" s="11"/>
      <c r="J498" s="60"/>
      <c r="K498" s="60"/>
      <c r="L498" s="60"/>
      <c r="M498" s="60"/>
      <c r="N498" s="60"/>
      <c r="O498" s="19"/>
      <c r="P498" s="19"/>
      <c r="Q498" s="19"/>
    </row>
    <row r="499" spans="1:17" ht="12.75">
      <c r="A499" s="48"/>
      <c r="B499" s="11">
        <v>3</v>
      </c>
      <c r="C499" s="11"/>
      <c r="D499" s="11"/>
      <c r="E499" s="11"/>
      <c r="F499" s="559" t="s">
        <v>69</v>
      </c>
      <c r="G499" s="559"/>
      <c r="H499" s="559"/>
      <c r="I499" s="559"/>
      <c r="J499" s="60"/>
      <c r="K499" s="60"/>
      <c r="L499" s="60"/>
      <c r="M499" s="60"/>
      <c r="N499" s="60"/>
      <c r="O499" s="19"/>
      <c r="P499" s="19"/>
      <c r="Q499" s="19"/>
    </row>
    <row r="500" spans="1:17" ht="12.75">
      <c r="A500" s="48"/>
      <c r="B500" s="16"/>
      <c r="C500" s="197">
        <v>1</v>
      </c>
      <c r="D500" s="197"/>
      <c r="E500" s="197"/>
      <c r="F500" s="197"/>
      <c r="G500" s="197" t="s">
        <v>29</v>
      </c>
      <c r="H500" s="197"/>
      <c r="I500" s="197"/>
      <c r="J500" s="191"/>
      <c r="K500" s="191"/>
      <c r="L500" s="191"/>
      <c r="M500" s="191"/>
      <c r="N500" s="191"/>
      <c r="O500" s="464"/>
      <c r="P500" s="464"/>
      <c r="Q500" s="464"/>
    </row>
    <row r="501" spans="1:17" ht="12.75">
      <c r="A501" s="48"/>
      <c r="B501" s="16"/>
      <c r="C501" s="16"/>
      <c r="D501" s="16">
        <v>1</v>
      </c>
      <c r="E501" s="16"/>
      <c r="F501" s="16"/>
      <c r="G501" s="16"/>
      <c r="H501" s="16" t="s">
        <v>30</v>
      </c>
      <c r="I501" s="16"/>
      <c r="J501" s="191">
        <v>2732</v>
      </c>
      <c r="K501" s="191">
        <v>2926</v>
      </c>
      <c r="L501" s="191">
        <v>2926</v>
      </c>
      <c r="M501" s="191">
        <v>2926</v>
      </c>
      <c r="N501" s="191">
        <v>2926</v>
      </c>
      <c r="O501" s="464"/>
      <c r="P501" s="464"/>
      <c r="Q501" s="464"/>
    </row>
    <row r="502" spans="1:17" ht="12.75">
      <c r="A502" s="48"/>
      <c r="B502" s="16"/>
      <c r="C502" s="16"/>
      <c r="D502" s="16">
        <v>2</v>
      </c>
      <c r="E502" s="16"/>
      <c r="F502" s="16"/>
      <c r="G502" s="16"/>
      <c r="H502" s="16" t="s">
        <v>32</v>
      </c>
      <c r="I502" s="16"/>
      <c r="J502" s="191">
        <v>720</v>
      </c>
      <c r="K502" s="191">
        <v>772</v>
      </c>
      <c r="L502" s="191">
        <v>772</v>
      </c>
      <c r="M502" s="191">
        <v>772</v>
      </c>
      <c r="N502" s="191">
        <v>772</v>
      </c>
      <c r="O502" s="464"/>
      <c r="P502" s="464"/>
      <c r="Q502" s="464"/>
    </row>
    <row r="503" spans="1:17" ht="12.75">
      <c r="A503" s="48"/>
      <c r="B503" s="16"/>
      <c r="C503" s="16"/>
      <c r="D503" s="16">
        <v>3</v>
      </c>
      <c r="E503" s="16"/>
      <c r="F503" s="16"/>
      <c r="G503" s="16"/>
      <c r="H503" s="16" t="s">
        <v>33</v>
      </c>
      <c r="I503" s="16"/>
      <c r="J503" s="191">
        <v>16</v>
      </c>
      <c r="K503" s="191">
        <v>16</v>
      </c>
      <c r="L503" s="191">
        <v>16</v>
      </c>
      <c r="M503" s="191">
        <v>16</v>
      </c>
      <c r="N503" s="191">
        <v>16</v>
      </c>
      <c r="O503" s="464"/>
      <c r="P503" s="464"/>
      <c r="Q503" s="464"/>
    </row>
    <row r="504" spans="1:17" ht="12.75">
      <c r="A504" s="48"/>
      <c r="B504" s="16"/>
      <c r="C504" s="16"/>
      <c r="D504" s="16"/>
      <c r="E504" s="16"/>
      <c r="F504" s="11" t="s">
        <v>19</v>
      </c>
      <c r="G504" s="16"/>
      <c r="H504" s="16"/>
      <c r="I504" s="16"/>
      <c r="J504" s="198">
        <f>J501+J502+J503</f>
        <v>3468</v>
      </c>
      <c r="K504" s="198">
        <f>K501+K502+K503</f>
        <v>3714</v>
      </c>
      <c r="L504" s="198">
        <f>L501+L502+L503</f>
        <v>3714</v>
      </c>
      <c r="M504" s="198">
        <f>M501+M502+M503</f>
        <v>3714</v>
      </c>
      <c r="N504" s="198">
        <f>N501+N502+N503</f>
        <v>3714</v>
      </c>
      <c r="O504" s="466"/>
      <c r="P504" s="466"/>
      <c r="Q504" s="466"/>
    </row>
    <row r="505" spans="1:17" ht="12.75">
      <c r="A505" s="48"/>
      <c r="B505" s="16"/>
      <c r="C505" s="16"/>
      <c r="D505" s="16"/>
      <c r="E505" s="16"/>
      <c r="F505" s="124"/>
      <c r="G505" s="16" t="s">
        <v>45</v>
      </c>
      <c r="H505" s="16"/>
      <c r="I505" s="124"/>
      <c r="J505" s="200">
        <v>1</v>
      </c>
      <c r="K505" s="200">
        <v>1</v>
      </c>
      <c r="L505" s="200">
        <v>1</v>
      </c>
      <c r="M505" s="200">
        <v>1</v>
      </c>
      <c r="N505" s="200">
        <v>1</v>
      </c>
      <c r="O505" s="494"/>
      <c r="P505" s="494"/>
      <c r="Q505" s="494"/>
    </row>
    <row r="506" spans="1:17" ht="12.75">
      <c r="A506" s="48"/>
      <c r="B506" s="16"/>
      <c r="C506" s="16"/>
      <c r="D506" s="16"/>
      <c r="E506" s="16"/>
      <c r="F506" s="124"/>
      <c r="G506" s="16" t="s">
        <v>46</v>
      </c>
      <c r="H506" s="16"/>
      <c r="I506" s="124"/>
      <c r="J506" s="200">
        <v>1</v>
      </c>
      <c r="K506" s="200">
        <v>1</v>
      </c>
      <c r="L506" s="200">
        <v>1</v>
      </c>
      <c r="M506" s="200">
        <v>1</v>
      </c>
      <c r="N506" s="200">
        <v>1</v>
      </c>
      <c r="O506" s="494"/>
      <c r="P506" s="494"/>
      <c r="Q506" s="494"/>
    </row>
    <row r="507" spans="1:17" ht="13.5">
      <c r="A507" s="48"/>
      <c r="B507" s="48"/>
      <c r="C507" s="48"/>
      <c r="D507" s="48"/>
      <c r="E507" s="48"/>
      <c r="F507" s="48"/>
      <c r="G507" s="48"/>
      <c r="H507" s="59"/>
      <c r="I507" s="11"/>
      <c r="J507" s="191"/>
      <c r="K507" s="191"/>
      <c r="L507" s="191"/>
      <c r="M507" s="191"/>
      <c r="N507" s="191"/>
      <c r="O507" s="464"/>
      <c r="P507" s="464"/>
      <c r="Q507" s="464"/>
    </row>
    <row r="508" spans="1:17" ht="25.5" customHeight="1">
      <c r="A508" s="48"/>
      <c r="B508" s="11">
        <v>4</v>
      </c>
      <c r="C508" s="11"/>
      <c r="D508" s="11"/>
      <c r="E508" s="11"/>
      <c r="F508" s="537" t="s">
        <v>268</v>
      </c>
      <c r="G508" s="572"/>
      <c r="H508" s="572"/>
      <c r="I508" s="572"/>
      <c r="J508" s="191"/>
      <c r="K508" s="191"/>
      <c r="L508" s="191"/>
      <c r="M508" s="191"/>
      <c r="N508" s="191"/>
      <c r="O508" s="464"/>
      <c r="P508" s="464"/>
      <c r="Q508" s="464"/>
    </row>
    <row r="509" spans="1:17" ht="12.75">
      <c r="A509" s="48"/>
      <c r="B509" s="16"/>
      <c r="C509" s="197">
        <v>1</v>
      </c>
      <c r="D509" s="197"/>
      <c r="E509" s="197"/>
      <c r="F509" s="197"/>
      <c r="G509" s="197" t="s">
        <v>29</v>
      </c>
      <c r="H509" s="197"/>
      <c r="I509" s="197"/>
      <c r="J509" s="191"/>
      <c r="K509" s="191"/>
      <c r="L509" s="191"/>
      <c r="M509" s="191"/>
      <c r="N509" s="191"/>
      <c r="O509" s="464"/>
      <c r="P509" s="464"/>
      <c r="Q509" s="464"/>
    </row>
    <row r="510" spans="1:17" ht="12.75">
      <c r="A510" s="48"/>
      <c r="B510" s="16"/>
      <c r="C510" s="16"/>
      <c r="D510" s="16">
        <v>1</v>
      </c>
      <c r="E510" s="16"/>
      <c r="F510" s="16"/>
      <c r="G510" s="16"/>
      <c r="H510" s="16" t="s">
        <v>30</v>
      </c>
      <c r="I510" s="16"/>
      <c r="J510" s="191">
        <v>1320</v>
      </c>
      <c r="K510" s="191">
        <v>1320</v>
      </c>
      <c r="L510" s="191">
        <v>1320</v>
      </c>
      <c r="M510" s="191">
        <v>1320</v>
      </c>
      <c r="N510" s="191">
        <v>1320</v>
      </c>
      <c r="O510" s="464"/>
      <c r="P510" s="464"/>
      <c r="Q510" s="464"/>
    </row>
    <row r="511" spans="1:17" ht="12.75">
      <c r="A511" s="48"/>
      <c r="B511" s="16"/>
      <c r="C511" s="16"/>
      <c r="D511" s="16">
        <v>2</v>
      </c>
      <c r="E511" s="16"/>
      <c r="F511" s="16"/>
      <c r="G511" s="16"/>
      <c r="H511" s="16" t="s">
        <v>32</v>
      </c>
      <c r="I511" s="16"/>
      <c r="J511" s="191">
        <v>348</v>
      </c>
      <c r="K511" s="191">
        <v>348</v>
      </c>
      <c r="L511" s="191">
        <v>348</v>
      </c>
      <c r="M511" s="191">
        <v>348</v>
      </c>
      <c r="N511" s="191">
        <v>348</v>
      </c>
      <c r="O511" s="464"/>
      <c r="P511" s="464"/>
      <c r="Q511" s="464"/>
    </row>
    <row r="512" spans="1:17" ht="12.75">
      <c r="A512" s="48"/>
      <c r="B512" s="16"/>
      <c r="C512" s="16"/>
      <c r="D512" s="16">
        <v>3</v>
      </c>
      <c r="E512" s="16"/>
      <c r="F512" s="16"/>
      <c r="G512" s="16"/>
      <c r="H512" s="16" t="s">
        <v>33</v>
      </c>
      <c r="I512" s="16"/>
      <c r="J512" s="191">
        <v>8</v>
      </c>
      <c r="K512" s="191">
        <v>8</v>
      </c>
      <c r="L512" s="191">
        <v>8</v>
      </c>
      <c r="M512" s="191">
        <v>8</v>
      </c>
      <c r="N512" s="191">
        <v>8</v>
      </c>
      <c r="O512" s="464"/>
      <c r="P512" s="464"/>
      <c r="Q512" s="464"/>
    </row>
    <row r="513" spans="1:17" ht="12.75">
      <c r="A513" s="48"/>
      <c r="B513" s="16"/>
      <c r="C513" s="16"/>
      <c r="D513" s="16"/>
      <c r="E513" s="16"/>
      <c r="F513" s="11" t="s">
        <v>19</v>
      </c>
      <c r="G513" s="16"/>
      <c r="H513" s="16"/>
      <c r="I513" s="16"/>
      <c r="J513" s="198">
        <f>J510+J511+J512</f>
        <v>1676</v>
      </c>
      <c r="K513" s="198">
        <f>K510+K511+K512</f>
        <v>1676</v>
      </c>
      <c r="L513" s="198">
        <f>L510+L511+L512</f>
        <v>1676</v>
      </c>
      <c r="M513" s="198">
        <f>M510+M511+M512</f>
        <v>1676</v>
      </c>
      <c r="N513" s="198">
        <f>N510+N511+N512</f>
        <v>1676</v>
      </c>
      <c r="O513" s="466"/>
      <c r="P513" s="466"/>
      <c r="Q513" s="466"/>
    </row>
    <row r="514" spans="1:17" ht="12.75">
      <c r="A514" s="48"/>
      <c r="B514" s="16"/>
      <c r="C514" s="16"/>
      <c r="D514" s="16"/>
      <c r="E514" s="16"/>
      <c r="F514" s="124"/>
      <c r="G514" s="16" t="s">
        <v>58</v>
      </c>
      <c r="H514" s="16"/>
      <c r="I514" s="124"/>
      <c r="J514" s="200">
        <v>1</v>
      </c>
      <c r="K514" s="200">
        <v>1</v>
      </c>
      <c r="L514" s="200">
        <v>1</v>
      </c>
      <c r="M514" s="200">
        <v>1</v>
      </c>
      <c r="N514" s="200">
        <v>1</v>
      </c>
      <c r="O514" s="494"/>
      <c r="P514" s="494"/>
      <c r="Q514" s="494"/>
    </row>
    <row r="515" spans="1:17" ht="12.75">
      <c r="A515" s="48"/>
      <c r="B515" s="16"/>
      <c r="C515" s="16"/>
      <c r="D515" s="16"/>
      <c r="E515" s="16"/>
      <c r="F515" s="124"/>
      <c r="G515" s="43" t="s">
        <v>59</v>
      </c>
      <c r="H515" s="16"/>
      <c r="I515" s="124"/>
      <c r="J515" s="200">
        <v>1</v>
      </c>
      <c r="K515" s="200">
        <v>1</v>
      </c>
      <c r="L515" s="200">
        <v>1</v>
      </c>
      <c r="M515" s="200">
        <v>1</v>
      </c>
      <c r="N515" s="200">
        <v>1</v>
      </c>
      <c r="O515" s="494"/>
      <c r="P515" s="494"/>
      <c r="Q515" s="494"/>
    </row>
    <row r="516" spans="1:17" ht="12.75">
      <c r="A516" s="48"/>
      <c r="B516" s="16"/>
      <c r="C516" s="16"/>
      <c r="D516" s="16"/>
      <c r="E516" s="16"/>
      <c r="F516" s="124"/>
      <c r="G516" s="43"/>
      <c r="H516" s="16"/>
      <c r="I516" s="124"/>
      <c r="J516" s="200"/>
      <c r="K516" s="200"/>
      <c r="L516" s="200"/>
      <c r="M516" s="200"/>
      <c r="N516" s="200"/>
      <c r="O516" s="494"/>
      <c r="P516" s="494"/>
      <c r="Q516" s="494"/>
    </row>
    <row r="517" spans="1:17" ht="27.75" customHeight="1" hidden="1">
      <c r="A517" s="48"/>
      <c r="B517" s="11">
        <v>5</v>
      </c>
      <c r="C517" s="11"/>
      <c r="D517" s="11"/>
      <c r="E517" s="11"/>
      <c r="F517" s="556" t="s">
        <v>299</v>
      </c>
      <c r="G517" s="545"/>
      <c r="H517" s="545"/>
      <c r="I517" s="546"/>
      <c r="J517" s="191"/>
      <c r="K517" s="191"/>
      <c r="L517" s="191"/>
      <c r="M517" s="191"/>
      <c r="N517" s="191"/>
      <c r="O517" s="464"/>
      <c r="P517" s="464"/>
      <c r="Q517" s="464"/>
    </row>
    <row r="518" spans="1:17" ht="12.75" hidden="1">
      <c r="A518" s="48"/>
      <c r="B518" s="16"/>
      <c r="C518" s="197">
        <v>1</v>
      </c>
      <c r="D518" s="197"/>
      <c r="E518" s="197"/>
      <c r="F518" s="197"/>
      <c r="G518" s="197" t="s">
        <v>29</v>
      </c>
      <c r="H518" s="197"/>
      <c r="I518" s="197"/>
      <c r="J518" s="191"/>
      <c r="K518" s="191"/>
      <c r="L518" s="191"/>
      <c r="M518" s="191"/>
      <c r="N518" s="191"/>
      <c r="O518" s="464"/>
      <c r="P518" s="464"/>
      <c r="Q518" s="464"/>
    </row>
    <row r="519" spans="1:17" ht="12.75" hidden="1">
      <c r="A519" s="48"/>
      <c r="B519" s="16"/>
      <c r="C519" s="16"/>
      <c r="D519" s="16">
        <v>1</v>
      </c>
      <c r="E519" s="16"/>
      <c r="F519" s="16"/>
      <c r="G519" s="16"/>
      <c r="H519" s="16" t="s">
        <v>30</v>
      </c>
      <c r="I519" s="16"/>
      <c r="J519" s="191"/>
      <c r="K519" s="191"/>
      <c r="L519" s="191"/>
      <c r="M519" s="191"/>
      <c r="N519" s="191"/>
      <c r="O519" s="464"/>
      <c r="P519" s="464"/>
      <c r="Q519" s="464"/>
    </row>
    <row r="520" spans="1:17" ht="12.75" hidden="1">
      <c r="A520" s="48"/>
      <c r="B520" s="16"/>
      <c r="C520" s="16"/>
      <c r="D520" s="16">
        <v>2</v>
      </c>
      <c r="E520" s="16"/>
      <c r="F520" s="16"/>
      <c r="G520" s="16"/>
      <c r="H520" s="16" t="s">
        <v>32</v>
      </c>
      <c r="I520" s="16"/>
      <c r="J520" s="191"/>
      <c r="K520" s="191"/>
      <c r="L520" s="191"/>
      <c r="M520" s="191"/>
      <c r="N520" s="191"/>
      <c r="O520" s="464"/>
      <c r="P520" s="464"/>
      <c r="Q520" s="464"/>
    </row>
    <row r="521" spans="1:17" ht="12.75" hidden="1">
      <c r="A521" s="48"/>
      <c r="B521" s="16"/>
      <c r="C521" s="16"/>
      <c r="D521" s="16">
        <v>3</v>
      </c>
      <c r="E521" s="16"/>
      <c r="F521" s="16"/>
      <c r="G521" s="16"/>
      <c r="H521" s="16" t="s">
        <v>33</v>
      </c>
      <c r="I521" s="16"/>
      <c r="J521" s="191"/>
      <c r="K521" s="191"/>
      <c r="L521" s="191"/>
      <c r="M521" s="191"/>
      <c r="N521" s="191"/>
      <c r="O521" s="464"/>
      <c r="P521" s="464"/>
      <c r="Q521" s="464"/>
    </row>
    <row r="522" spans="1:17" ht="12.75" hidden="1">
      <c r="A522" s="48"/>
      <c r="B522" s="16"/>
      <c r="C522" s="16"/>
      <c r="D522" s="16"/>
      <c r="E522" s="16"/>
      <c r="F522" s="11" t="s">
        <v>19</v>
      </c>
      <c r="G522" s="16"/>
      <c r="H522" s="16"/>
      <c r="I522" s="16"/>
      <c r="J522" s="198">
        <f>J519+J520+J521</f>
        <v>0</v>
      </c>
      <c r="K522" s="198">
        <f>K519+K520+K521</f>
        <v>0</v>
      </c>
      <c r="L522" s="198">
        <f>L519+L520+L521</f>
        <v>0</v>
      </c>
      <c r="M522" s="198">
        <f>M519+M520+M521</f>
        <v>0</v>
      </c>
      <c r="N522" s="198">
        <f>N519+N520+N521</f>
        <v>0</v>
      </c>
      <c r="O522" s="466"/>
      <c r="P522" s="466"/>
      <c r="Q522" s="466"/>
    </row>
    <row r="523" spans="1:17" ht="12.75" hidden="1">
      <c r="A523" s="48"/>
      <c r="B523" s="16"/>
      <c r="C523" s="16"/>
      <c r="D523" s="16"/>
      <c r="E523" s="16"/>
      <c r="F523" s="124"/>
      <c r="G523" s="43"/>
      <c r="H523" s="16"/>
      <c r="I523" s="124"/>
      <c r="J523" s="200"/>
      <c r="K523" s="200"/>
      <c r="L523" s="200"/>
      <c r="M523" s="200"/>
      <c r="N523" s="200"/>
      <c r="O523" s="494"/>
      <c r="P523" s="494"/>
      <c r="Q523" s="494"/>
    </row>
    <row r="524" spans="1:17" ht="13.5" hidden="1">
      <c r="A524" s="48"/>
      <c r="B524" s="48"/>
      <c r="C524" s="48"/>
      <c r="D524" s="48"/>
      <c r="E524" s="48"/>
      <c r="F524" s="48"/>
      <c r="G524" s="48"/>
      <c r="H524" s="59"/>
      <c r="I524" s="11"/>
      <c r="J524" s="191"/>
      <c r="K524" s="191"/>
      <c r="L524" s="191"/>
      <c r="M524" s="191"/>
      <c r="N524" s="191"/>
      <c r="O524" s="464"/>
      <c r="P524" s="464"/>
      <c r="Q524" s="464"/>
    </row>
    <row r="525" spans="1:17" ht="14.25">
      <c r="A525" s="42"/>
      <c r="B525" s="42"/>
      <c r="C525" s="43"/>
      <c r="D525" s="43"/>
      <c r="E525" s="12" t="s">
        <v>202</v>
      </c>
      <c r="F525" s="43"/>
      <c r="G525" s="43"/>
      <c r="H525" s="43"/>
      <c r="I525" s="43"/>
      <c r="J525" s="198">
        <f>J513+J504+J493+J469</f>
        <v>61121</v>
      </c>
      <c r="K525" s="198">
        <f>K513+K504+K493+K469</f>
        <v>69160</v>
      </c>
      <c r="L525" s="198">
        <f>L513+L504+L493+L469</f>
        <v>69160</v>
      </c>
      <c r="M525" s="198">
        <f>M513+M504+M493+M469</f>
        <v>69160</v>
      </c>
      <c r="N525" s="198">
        <f>N513+N504+N493+N469</f>
        <v>69160</v>
      </c>
      <c r="O525" s="466"/>
      <c r="P525" s="466"/>
      <c r="Q525" s="466"/>
    </row>
    <row r="526" spans="1:17" ht="13.5">
      <c r="A526" s="42"/>
      <c r="B526" s="42"/>
      <c r="C526" s="42">
        <v>1</v>
      </c>
      <c r="D526" s="42"/>
      <c r="E526" s="42"/>
      <c r="F526" s="42"/>
      <c r="G526" s="42" t="s">
        <v>29</v>
      </c>
      <c r="H526" s="42"/>
      <c r="I526" s="42"/>
      <c r="J526" s="234">
        <f>J527+J529+J531</f>
        <v>60621</v>
      </c>
      <c r="K526" s="234">
        <f>K527+K529+K531</f>
        <v>62960</v>
      </c>
      <c r="L526" s="234">
        <f>L527+L529+L531</f>
        <v>62960</v>
      </c>
      <c r="M526" s="234">
        <f>M527+M529+M531</f>
        <v>62960</v>
      </c>
      <c r="N526" s="234">
        <f>N527+N529+N531</f>
        <v>62760</v>
      </c>
      <c r="O526" s="463"/>
      <c r="P526" s="463"/>
      <c r="Q526" s="463"/>
    </row>
    <row r="527" spans="1:17" ht="12.75">
      <c r="A527" s="42"/>
      <c r="B527" s="42"/>
      <c r="C527" s="46"/>
      <c r="D527" s="43">
        <v>1</v>
      </c>
      <c r="E527" s="43"/>
      <c r="F527" s="43"/>
      <c r="G527" s="43"/>
      <c r="H527" s="43" t="s">
        <v>30</v>
      </c>
      <c r="I527" s="43"/>
      <c r="J527" s="191">
        <f>J446+J490+J501+J510</f>
        <v>35714</v>
      </c>
      <c r="K527" s="191">
        <f>K446+K490+K501+K510</f>
        <v>37456</v>
      </c>
      <c r="L527" s="191">
        <f>L446+L490+L501+L510</f>
        <v>37456</v>
      </c>
      <c r="M527" s="191">
        <f>M446+M490+M501+M510</f>
        <v>37456</v>
      </c>
      <c r="N527" s="191">
        <f>N446+N490+N501+N510</f>
        <v>37456</v>
      </c>
      <c r="O527" s="464"/>
      <c r="P527" s="464"/>
      <c r="Q527" s="464"/>
    </row>
    <row r="528" spans="1:17" ht="12.75" hidden="1">
      <c r="A528" s="42"/>
      <c r="B528" s="42"/>
      <c r="C528" s="46"/>
      <c r="D528" s="43"/>
      <c r="E528" s="43"/>
      <c r="F528" s="43"/>
      <c r="G528" s="43"/>
      <c r="H528" s="43" t="s">
        <v>15</v>
      </c>
      <c r="I528" s="43" t="s">
        <v>31</v>
      </c>
      <c r="J528" s="191"/>
      <c r="K528" s="191"/>
      <c r="L528" s="191"/>
      <c r="M528" s="191"/>
      <c r="N528" s="191"/>
      <c r="O528" s="464"/>
      <c r="P528" s="464"/>
      <c r="Q528" s="464"/>
    </row>
    <row r="529" spans="1:17" ht="12.75">
      <c r="A529" s="48"/>
      <c r="B529" s="48"/>
      <c r="C529" s="46"/>
      <c r="D529" s="43">
        <v>2</v>
      </c>
      <c r="E529" s="43"/>
      <c r="F529" s="43"/>
      <c r="G529" s="43"/>
      <c r="H529" s="43" t="s">
        <v>32</v>
      </c>
      <c r="I529" s="43"/>
      <c r="J529" s="191">
        <f>J448+J491+J502+J511</f>
        <v>9510</v>
      </c>
      <c r="K529" s="191">
        <f>K448+K491+K502+K511</f>
        <v>9980</v>
      </c>
      <c r="L529" s="191">
        <f>L448+L491+L502+L511</f>
        <v>9980</v>
      </c>
      <c r="M529" s="191">
        <f>M448+M491+M502+M511</f>
        <v>9980</v>
      </c>
      <c r="N529" s="191">
        <f>N448+N491+N502+N511</f>
        <v>9980</v>
      </c>
      <c r="O529" s="464"/>
      <c r="P529" s="464"/>
      <c r="Q529" s="464"/>
    </row>
    <row r="530" spans="1:17" ht="12.75" hidden="1">
      <c r="A530" s="48"/>
      <c r="B530" s="48"/>
      <c r="C530" s="46"/>
      <c r="D530" s="43"/>
      <c r="E530" s="43"/>
      <c r="F530" s="43"/>
      <c r="G530" s="43"/>
      <c r="H530" s="43" t="s">
        <v>15</v>
      </c>
      <c r="I530" s="43" t="s">
        <v>31</v>
      </c>
      <c r="J530" s="191"/>
      <c r="K530" s="191"/>
      <c r="L530" s="191"/>
      <c r="M530" s="191"/>
      <c r="N530" s="191"/>
      <c r="O530" s="464"/>
      <c r="P530" s="464"/>
      <c r="Q530" s="464"/>
    </row>
    <row r="531" spans="1:17" ht="12.75">
      <c r="A531" s="48"/>
      <c r="B531" s="48"/>
      <c r="C531" s="46"/>
      <c r="D531" s="43">
        <v>3</v>
      </c>
      <c r="E531" s="43"/>
      <c r="F531" s="43"/>
      <c r="G531" s="43"/>
      <c r="H531" s="43" t="s">
        <v>33</v>
      </c>
      <c r="I531" s="43"/>
      <c r="J531" s="191">
        <f>J428+J450+J503+J512+J492</f>
        <v>15397</v>
      </c>
      <c r="K531" s="191">
        <f>K428+K450+K503+K512+K492</f>
        <v>15524</v>
      </c>
      <c r="L531" s="191">
        <f>L428+L450+L503+L512+L492</f>
        <v>15524</v>
      </c>
      <c r="M531" s="191">
        <f>M428+M450+M503+M512+M492</f>
        <v>15524</v>
      </c>
      <c r="N531" s="191">
        <f>N428+N450+N503+N512+N492</f>
        <v>15324</v>
      </c>
      <c r="O531" s="464"/>
      <c r="P531" s="464"/>
      <c r="Q531" s="464"/>
    </row>
    <row r="532" spans="1:17" ht="12.75">
      <c r="A532" s="48"/>
      <c r="B532" s="48"/>
      <c r="C532" s="46"/>
      <c r="D532" s="43"/>
      <c r="E532" s="43"/>
      <c r="F532" s="43"/>
      <c r="G532" s="43"/>
      <c r="H532" s="43" t="s">
        <v>15</v>
      </c>
      <c r="I532" s="43" t="s">
        <v>34</v>
      </c>
      <c r="J532" s="191">
        <f>J451</f>
        <v>838</v>
      </c>
      <c r="K532" s="191">
        <f>K451</f>
        <v>838</v>
      </c>
      <c r="L532" s="191">
        <f>L451</f>
        <v>838</v>
      </c>
      <c r="M532" s="191">
        <f>M451</f>
        <v>838</v>
      </c>
      <c r="N532" s="191">
        <f>N451</f>
        <v>838</v>
      </c>
      <c r="O532" s="464"/>
      <c r="P532" s="464"/>
      <c r="Q532" s="464"/>
    </row>
    <row r="533" spans="1:17" ht="12.75" hidden="1">
      <c r="A533" s="48"/>
      <c r="B533" s="48"/>
      <c r="C533" s="46"/>
      <c r="D533" s="43"/>
      <c r="E533" s="43"/>
      <c r="F533" s="43"/>
      <c r="G533" s="43"/>
      <c r="H533" s="43"/>
      <c r="I533" s="43" t="s">
        <v>35</v>
      </c>
      <c r="J533" s="191"/>
      <c r="K533" s="191"/>
      <c r="L533" s="191"/>
      <c r="M533" s="191"/>
      <c r="N533" s="191"/>
      <c r="O533" s="464"/>
      <c r="P533" s="464"/>
      <c r="Q533" s="464"/>
    </row>
    <row r="534" spans="1:17" ht="12.75" hidden="1">
      <c r="A534" s="48"/>
      <c r="B534" s="48"/>
      <c r="C534" s="46"/>
      <c r="D534" s="43"/>
      <c r="E534" s="43"/>
      <c r="F534" s="43"/>
      <c r="G534" s="43"/>
      <c r="H534" s="43"/>
      <c r="I534" s="43"/>
      <c r="J534" s="191"/>
      <c r="K534" s="191"/>
      <c r="L534" s="191"/>
      <c r="M534" s="191"/>
      <c r="N534" s="191"/>
      <c r="O534" s="464"/>
      <c r="P534" s="464"/>
      <c r="Q534" s="464"/>
    </row>
    <row r="535" spans="1:17" ht="12.75" hidden="1">
      <c r="A535" s="48"/>
      <c r="B535" s="48"/>
      <c r="C535" s="46"/>
      <c r="D535" s="43">
        <v>4</v>
      </c>
      <c r="E535" s="43"/>
      <c r="F535" s="43"/>
      <c r="G535" s="43"/>
      <c r="H535" s="43" t="s">
        <v>36</v>
      </c>
      <c r="I535" s="43"/>
      <c r="J535" s="191"/>
      <c r="K535" s="191"/>
      <c r="L535" s="191"/>
      <c r="M535" s="191"/>
      <c r="N535" s="191"/>
      <c r="O535" s="464"/>
      <c r="P535" s="464"/>
      <c r="Q535" s="464"/>
    </row>
    <row r="536" spans="1:17" ht="12.75" hidden="1">
      <c r="A536" s="48"/>
      <c r="B536" s="48"/>
      <c r="C536" s="46"/>
      <c r="D536" s="43">
        <v>5</v>
      </c>
      <c r="E536" s="43"/>
      <c r="F536" s="43"/>
      <c r="G536" s="43"/>
      <c r="H536" s="43" t="s">
        <v>37</v>
      </c>
      <c r="I536" s="43"/>
      <c r="J536" s="191"/>
      <c r="K536" s="191"/>
      <c r="L536" s="191"/>
      <c r="M536" s="191"/>
      <c r="N536" s="191"/>
      <c r="O536" s="464"/>
      <c r="P536" s="464"/>
      <c r="Q536" s="464"/>
    </row>
    <row r="537" spans="1:17" ht="12.75" hidden="1">
      <c r="A537" s="48"/>
      <c r="B537" s="48"/>
      <c r="C537" s="46"/>
      <c r="D537" s="43">
        <v>4</v>
      </c>
      <c r="E537" s="43"/>
      <c r="F537" s="43"/>
      <c r="G537" s="43"/>
      <c r="H537" s="43" t="s">
        <v>36</v>
      </c>
      <c r="I537" s="43"/>
      <c r="J537" s="191"/>
      <c r="K537" s="191"/>
      <c r="L537" s="191"/>
      <c r="M537" s="191"/>
      <c r="N537" s="191"/>
      <c r="O537" s="464"/>
      <c r="P537" s="464"/>
      <c r="Q537" s="464"/>
    </row>
    <row r="538" spans="1:17" ht="13.5">
      <c r="A538" s="43"/>
      <c r="B538" s="43"/>
      <c r="C538" s="42">
        <v>2</v>
      </c>
      <c r="D538" s="42"/>
      <c r="E538" s="42"/>
      <c r="F538" s="42"/>
      <c r="G538" s="42" t="s">
        <v>257</v>
      </c>
      <c r="H538" s="42"/>
      <c r="I538" s="42"/>
      <c r="J538" s="234">
        <f>J540+J541</f>
        <v>500</v>
      </c>
      <c r="K538" s="234">
        <f>K540+K541</f>
        <v>6200</v>
      </c>
      <c r="L538" s="234">
        <f>L540+L541</f>
        <v>6200</v>
      </c>
      <c r="M538" s="234">
        <f>M540+M541</f>
        <v>6200</v>
      </c>
      <c r="N538" s="234">
        <f>N540+N541</f>
        <v>6400</v>
      </c>
      <c r="O538" s="463"/>
      <c r="P538" s="463"/>
      <c r="Q538" s="463"/>
    </row>
    <row r="539" spans="1:17" ht="12.75" hidden="1">
      <c r="A539" s="43"/>
      <c r="B539" s="43"/>
      <c r="C539" s="42"/>
      <c r="D539" s="43"/>
      <c r="E539" s="42"/>
      <c r="F539" s="42"/>
      <c r="G539" s="42"/>
      <c r="H539" s="43"/>
      <c r="I539" s="42"/>
      <c r="J539" s="191"/>
      <c r="K539" s="191"/>
      <c r="L539" s="191"/>
      <c r="M539" s="191"/>
      <c r="N539" s="191"/>
      <c r="O539" s="464"/>
      <c r="P539" s="464"/>
      <c r="Q539" s="464"/>
    </row>
    <row r="540" spans="1:17" ht="12.75">
      <c r="A540" s="43"/>
      <c r="B540" s="43"/>
      <c r="C540" s="46"/>
      <c r="D540" s="43">
        <v>1</v>
      </c>
      <c r="E540" s="43"/>
      <c r="F540" s="43"/>
      <c r="G540" s="43"/>
      <c r="H540" s="43" t="s">
        <v>40</v>
      </c>
      <c r="I540" s="43"/>
      <c r="J540" s="191">
        <f>J462</f>
        <v>0</v>
      </c>
      <c r="K540" s="191">
        <f>K462</f>
        <v>5200</v>
      </c>
      <c r="L540" s="191">
        <f>L462</f>
        <v>5200</v>
      </c>
      <c r="M540" s="191">
        <f>M462</f>
        <v>5200</v>
      </c>
      <c r="N540" s="191">
        <f>N462</f>
        <v>5400</v>
      </c>
      <c r="O540" s="464"/>
      <c r="P540" s="464"/>
      <c r="Q540" s="464"/>
    </row>
    <row r="541" spans="1:17" ht="12.75">
      <c r="A541" s="43"/>
      <c r="B541" s="43"/>
      <c r="C541" s="42"/>
      <c r="D541" s="42">
        <v>2</v>
      </c>
      <c r="E541" s="42"/>
      <c r="F541" s="42"/>
      <c r="G541" s="42"/>
      <c r="H541" s="232" t="s">
        <v>39</v>
      </c>
      <c r="I541" s="42"/>
      <c r="J541" s="191">
        <f>J467</f>
        <v>500</v>
      </c>
      <c r="K541" s="191">
        <f>K467</f>
        <v>1000</v>
      </c>
      <c r="L541" s="191">
        <f>L467</f>
        <v>1000</v>
      </c>
      <c r="M541" s="191">
        <f>M467</f>
        <v>1000</v>
      </c>
      <c r="N541" s="191">
        <f>N467</f>
        <v>1000</v>
      </c>
      <c r="O541" s="464"/>
      <c r="P541" s="464"/>
      <c r="Q541" s="464"/>
    </row>
    <row r="542" spans="1:17" ht="12.75" hidden="1">
      <c r="A542" s="43"/>
      <c r="B542" s="43"/>
      <c r="C542" s="46"/>
      <c r="D542" s="43"/>
      <c r="E542" s="43"/>
      <c r="F542" s="43"/>
      <c r="G542" s="43"/>
      <c r="H542" s="43"/>
      <c r="I542" s="43"/>
      <c r="J542" s="191"/>
      <c r="K542" s="191"/>
      <c r="L542" s="191"/>
      <c r="M542" s="191"/>
      <c r="N542" s="191"/>
      <c r="O542" s="464"/>
      <c r="P542" s="464"/>
      <c r="Q542" s="464"/>
    </row>
    <row r="543" spans="1:17" ht="12.75" hidden="1">
      <c r="A543" s="43"/>
      <c r="B543" s="43"/>
      <c r="C543" s="42"/>
      <c r="D543" s="42"/>
      <c r="E543" s="42"/>
      <c r="F543" s="42"/>
      <c r="G543" s="42"/>
      <c r="H543" s="42"/>
      <c r="I543" s="42"/>
      <c r="J543" s="191"/>
      <c r="K543" s="191"/>
      <c r="L543" s="191"/>
      <c r="M543" s="191"/>
      <c r="N543" s="191"/>
      <c r="O543" s="464"/>
      <c r="P543" s="464"/>
      <c r="Q543" s="464"/>
    </row>
    <row r="544" spans="1:17" ht="12.75" hidden="1">
      <c r="A544" s="43"/>
      <c r="B544" s="43"/>
      <c r="C544" s="46"/>
      <c r="D544" s="43"/>
      <c r="E544" s="43"/>
      <c r="F544" s="43"/>
      <c r="G544" s="43"/>
      <c r="H544" s="43"/>
      <c r="I544" s="43"/>
      <c r="J544" s="191"/>
      <c r="K544" s="191"/>
      <c r="L544" s="191"/>
      <c r="M544" s="191"/>
      <c r="N544" s="191"/>
      <c r="O544" s="464"/>
      <c r="P544" s="464"/>
      <c r="Q544" s="464"/>
    </row>
    <row r="545" spans="1:17" ht="12.75" hidden="1">
      <c r="A545" s="43"/>
      <c r="B545" s="43"/>
      <c r="C545" s="46"/>
      <c r="D545" s="43"/>
      <c r="E545" s="43"/>
      <c r="F545" s="43"/>
      <c r="G545" s="43"/>
      <c r="H545" s="43"/>
      <c r="I545" s="43"/>
      <c r="J545" s="191"/>
      <c r="K545" s="191"/>
      <c r="L545" s="191"/>
      <c r="M545" s="191"/>
      <c r="N545" s="191"/>
      <c r="O545" s="464"/>
      <c r="P545" s="464"/>
      <c r="Q545" s="464"/>
    </row>
    <row r="546" spans="1:17" ht="12.75">
      <c r="A546" s="43"/>
      <c r="B546" s="43"/>
      <c r="C546" s="43"/>
      <c r="D546" s="43"/>
      <c r="E546" s="43"/>
      <c r="F546" s="42" t="s">
        <v>19</v>
      </c>
      <c r="G546" s="43"/>
      <c r="H546" s="43"/>
      <c r="I546" s="43"/>
      <c r="J546" s="198">
        <f>J526+J538</f>
        <v>61121</v>
      </c>
      <c r="K546" s="198">
        <f>K526+K538</f>
        <v>69160</v>
      </c>
      <c r="L546" s="198">
        <f>L526+L538</f>
        <v>69160</v>
      </c>
      <c r="M546" s="198">
        <f>M526+M538</f>
        <v>69160</v>
      </c>
      <c r="N546" s="198">
        <f>N526+N538</f>
        <v>69160</v>
      </c>
      <c r="O546" s="466"/>
      <c r="P546" s="466"/>
      <c r="Q546" s="466"/>
    </row>
    <row r="547" spans="1:17" ht="12.75">
      <c r="A547" s="43"/>
      <c r="B547" s="43"/>
      <c r="C547" s="43"/>
      <c r="D547" s="43"/>
      <c r="E547" s="43"/>
      <c r="F547" s="42"/>
      <c r="G547" s="16" t="s">
        <v>41</v>
      </c>
      <c r="H547" s="11"/>
      <c r="I547" s="11"/>
      <c r="J547" s="200">
        <f aca="true" t="shared" si="12" ref="J547:K550">J494</f>
        <v>1</v>
      </c>
      <c r="K547" s="200">
        <f t="shared" si="12"/>
        <v>1</v>
      </c>
      <c r="L547" s="200">
        <f aca="true" t="shared" si="13" ref="L547:M550">L494</f>
        <v>1</v>
      </c>
      <c r="M547" s="200">
        <f t="shared" si="13"/>
        <v>1</v>
      </c>
      <c r="N547" s="200">
        <f>N494</f>
        <v>1</v>
      </c>
      <c r="O547" s="494"/>
      <c r="P547" s="494"/>
      <c r="Q547" s="494"/>
    </row>
    <row r="548" spans="1:17" ht="12.75">
      <c r="A548" s="43"/>
      <c r="B548" s="43"/>
      <c r="C548" s="43"/>
      <c r="D548" s="43"/>
      <c r="E548" s="43"/>
      <c r="F548" s="42"/>
      <c r="G548" s="16" t="s">
        <v>42</v>
      </c>
      <c r="H548" s="43"/>
      <c r="I548" s="43"/>
      <c r="J548" s="200">
        <f t="shared" si="12"/>
        <v>1</v>
      </c>
      <c r="K548" s="200">
        <f t="shared" si="12"/>
        <v>1</v>
      </c>
      <c r="L548" s="200">
        <f t="shared" si="13"/>
        <v>1</v>
      </c>
      <c r="M548" s="200">
        <f t="shared" si="13"/>
        <v>1</v>
      </c>
      <c r="N548" s="200">
        <f>N495</f>
        <v>1</v>
      </c>
      <c r="O548" s="494"/>
      <c r="P548" s="494"/>
      <c r="Q548" s="494"/>
    </row>
    <row r="549" spans="1:17" ht="12.75">
      <c r="A549" s="43"/>
      <c r="B549" s="43"/>
      <c r="C549" s="43"/>
      <c r="D549" s="43"/>
      <c r="E549" s="43"/>
      <c r="F549" s="43"/>
      <c r="G549" s="43" t="s">
        <v>43</v>
      </c>
      <c r="H549" s="43"/>
      <c r="I549" s="43"/>
      <c r="J549" s="200">
        <f t="shared" si="12"/>
        <v>7</v>
      </c>
      <c r="K549" s="200">
        <f t="shared" si="12"/>
        <v>7</v>
      </c>
      <c r="L549" s="200">
        <f t="shared" si="13"/>
        <v>7</v>
      </c>
      <c r="M549" s="200">
        <f t="shared" si="13"/>
        <v>7</v>
      </c>
      <c r="N549" s="200">
        <f>N496</f>
        <v>7</v>
      </c>
      <c r="O549" s="494"/>
      <c r="P549" s="494"/>
      <c r="Q549" s="494"/>
    </row>
    <row r="550" spans="1:17" ht="12.75">
      <c r="A550" s="43"/>
      <c r="B550" s="43"/>
      <c r="C550" s="43"/>
      <c r="D550" s="43"/>
      <c r="E550" s="43"/>
      <c r="F550" s="43"/>
      <c r="G550" s="43" t="s">
        <v>44</v>
      </c>
      <c r="H550" s="43"/>
      <c r="I550" s="43"/>
      <c r="J550" s="200">
        <f t="shared" si="12"/>
        <v>7</v>
      </c>
      <c r="K550" s="200">
        <f t="shared" si="12"/>
        <v>7</v>
      </c>
      <c r="L550" s="200">
        <f t="shared" si="13"/>
        <v>7</v>
      </c>
      <c r="M550" s="200">
        <f t="shared" si="13"/>
        <v>7</v>
      </c>
      <c r="N550" s="200">
        <f>N497</f>
        <v>7</v>
      </c>
      <c r="O550" s="494"/>
      <c r="P550" s="494"/>
      <c r="Q550" s="494"/>
    </row>
    <row r="551" spans="1:17" ht="12.75">
      <c r="A551" s="43"/>
      <c r="B551" s="43"/>
      <c r="C551" s="43"/>
      <c r="D551" s="43"/>
      <c r="E551" s="43"/>
      <c r="F551" s="43"/>
      <c r="G551" s="43" t="s">
        <v>45</v>
      </c>
      <c r="H551" s="43"/>
      <c r="I551" s="43"/>
      <c r="J551" s="200">
        <f aca="true" t="shared" si="14" ref="J551:L552">J470+J505</f>
        <v>10</v>
      </c>
      <c r="K551" s="200">
        <f t="shared" si="14"/>
        <v>10</v>
      </c>
      <c r="L551" s="200">
        <f t="shared" si="14"/>
        <v>10</v>
      </c>
      <c r="M551" s="200">
        <f>M470+M505</f>
        <v>10</v>
      </c>
      <c r="N551" s="200">
        <f>N470+N505</f>
        <v>10</v>
      </c>
      <c r="O551" s="494"/>
      <c r="P551" s="494"/>
      <c r="Q551" s="494"/>
    </row>
    <row r="552" spans="1:17" ht="12.75">
      <c r="A552" s="43"/>
      <c r="B552" s="43"/>
      <c r="C552" s="43"/>
      <c r="D552" s="43"/>
      <c r="E552" s="43"/>
      <c r="F552" s="43"/>
      <c r="G552" s="43" t="s">
        <v>46</v>
      </c>
      <c r="H552" s="43"/>
      <c r="I552" s="43"/>
      <c r="J552" s="200">
        <f t="shared" si="14"/>
        <v>10</v>
      </c>
      <c r="K552" s="200">
        <f t="shared" si="14"/>
        <v>10</v>
      </c>
      <c r="L552" s="200">
        <f t="shared" si="14"/>
        <v>10</v>
      </c>
      <c r="M552" s="200">
        <f>M471+M506</f>
        <v>10</v>
      </c>
      <c r="N552" s="200">
        <f>N471+N506</f>
        <v>10</v>
      </c>
      <c r="O552" s="494"/>
      <c r="P552" s="494"/>
      <c r="Q552" s="494"/>
    </row>
    <row r="553" spans="1:17" ht="12.75">
      <c r="A553" s="43"/>
      <c r="B553" s="43"/>
      <c r="C553" s="43"/>
      <c r="D553" s="43"/>
      <c r="E553" s="43"/>
      <c r="F553" s="43"/>
      <c r="G553" s="43" t="s">
        <v>47</v>
      </c>
      <c r="H553" s="43"/>
      <c r="I553" s="43"/>
      <c r="J553" s="200">
        <f aca="true" t="shared" si="15" ref="J553:L554">J514</f>
        <v>1</v>
      </c>
      <c r="K553" s="200">
        <f t="shared" si="15"/>
        <v>1</v>
      </c>
      <c r="L553" s="200">
        <f t="shared" si="15"/>
        <v>1</v>
      </c>
      <c r="M553" s="200">
        <f>M514</f>
        <v>1</v>
      </c>
      <c r="N553" s="200">
        <f>N514</f>
        <v>1</v>
      </c>
      <c r="O553" s="494"/>
      <c r="P553" s="494"/>
      <c r="Q553" s="494"/>
    </row>
    <row r="554" spans="1:17" ht="12.75">
      <c r="A554" s="43"/>
      <c r="B554" s="43"/>
      <c r="C554" s="43"/>
      <c r="D554" s="43"/>
      <c r="E554" s="43"/>
      <c r="F554" s="43"/>
      <c r="G554" s="43" t="s">
        <v>48</v>
      </c>
      <c r="H554" s="43"/>
      <c r="I554" s="43"/>
      <c r="J554" s="200">
        <f t="shared" si="15"/>
        <v>1</v>
      </c>
      <c r="K554" s="200">
        <f t="shared" si="15"/>
        <v>1</v>
      </c>
      <c r="L554" s="200">
        <f t="shared" si="15"/>
        <v>1</v>
      </c>
      <c r="M554" s="200">
        <f>M515</f>
        <v>1</v>
      </c>
      <c r="N554" s="200">
        <f>N515</f>
        <v>1</v>
      </c>
      <c r="O554" s="494"/>
      <c r="P554" s="494"/>
      <c r="Q554" s="494"/>
    </row>
    <row r="555" spans="1:17" ht="12.75" hidden="1">
      <c r="A555" s="43"/>
      <c r="B555" s="43"/>
      <c r="C555" s="43"/>
      <c r="D555" s="43"/>
      <c r="E555" s="43"/>
      <c r="F555" s="43"/>
      <c r="G555" s="43" t="s">
        <v>158</v>
      </c>
      <c r="H555" s="43"/>
      <c r="I555" s="43"/>
      <c r="J555" s="200"/>
      <c r="K555" s="200"/>
      <c r="L555" s="200"/>
      <c r="M555" s="200"/>
      <c r="N555" s="200"/>
      <c r="O555" s="494"/>
      <c r="P555" s="494"/>
      <c r="Q555" s="494"/>
    </row>
    <row r="556" spans="1:17" ht="12.75" hidden="1">
      <c r="A556" s="43"/>
      <c r="B556" s="43"/>
      <c r="C556" s="43"/>
      <c r="D556" s="43"/>
      <c r="E556" s="43"/>
      <c r="F556" s="43"/>
      <c r="G556" s="43" t="s">
        <v>159</v>
      </c>
      <c r="H556" s="43"/>
      <c r="I556" s="43"/>
      <c r="J556" s="200"/>
      <c r="K556" s="200"/>
      <c r="L556" s="200"/>
      <c r="M556" s="200"/>
      <c r="N556" s="200"/>
      <c r="O556" s="494"/>
      <c r="P556" s="494"/>
      <c r="Q556" s="494"/>
    </row>
    <row r="557" spans="1:17" ht="12.75" hidden="1">
      <c r="A557" s="43"/>
      <c r="B557" s="43"/>
      <c r="C557" s="43"/>
      <c r="D557" s="43"/>
      <c r="E557" s="43"/>
      <c r="F557" s="43"/>
      <c r="G557" s="43" t="s">
        <v>51</v>
      </c>
      <c r="H557" s="43"/>
      <c r="I557" s="43"/>
      <c r="J557" s="60"/>
      <c r="K557" s="60"/>
      <c r="L557" s="60"/>
      <c r="M557" s="60"/>
      <c r="N557" s="60"/>
      <c r="O557" s="19"/>
      <c r="P557" s="19"/>
      <c r="Q557" s="19"/>
    </row>
    <row r="558" spans="1:17" ht="12.75" hidden="1">
      <c r="A558" s="43"/>
      <c r="B558" s="43"/>
      <c r="C558" s="43"/>
      <c r="D558" s="43"/>
      <c r="E558" s="43"/>
      <c r="F558" s="43"/>
      <c r="G558" s="43" t="s">
        <v>52</v>
      </c>
      <c r="H558" s="43"/>
      <c r="I558" s="43"/>
      <c r="J558" s="62"/>
      <c r="K558" s="62"/>
      <c r="L558" s="62"/>
      <c r="M558" s="62"/>
      <c r="N558" s="62"/>
      <c r="O558" s="2"/>
      <c r="P558" s="2"/>
      <c r="Q558" s="2"/>
    </row>
    <row r="559" spans="1:17" ht="12.75">
      <c r="A559" s="43"/>
      <c r="B559" s="43"/>
      <c r="C559" s="43"/>
      <c r="D559" s="43"/>
      <c r="E559" s="43"/>
      <c r="F559" s="43"/>
      <c r="G559" s="43"/>
      <c r="H559" s="43"/>
      <c r="I559" s="43"/>
      <c r="J559" s="62"/>
      <c r="K559" s="62"/>
      <c r="L559" s="62"/>
      <c r="M559" s="62"/>
      <c r="N559" s="62"/>
      <c r="O559" s="2"/>
      <c r="P559" s="2"/>
      <c r="Q559" s="2"/>
    </row>
    <row r="560" spans="1:17" ht="15.75" hidden="1">
      <c r="A560" s="218"/>
      <c r="B560" s="218"/>
      <c r="C560" s="218"/>
      <c r="D560" s="218"/>
      <c r="E560" s="218"/>
      <c r="F560" s="218"/>
      <c r="G560" s="218"/>
      <c r="H560" s="238"/>
      <c r="I560" s="238"/>
      <c r="J560" s="62"/>
      <c r="K560" s="62"/>
      <c r="L560" s="62"/>
      <c r="M560" s="62"/>
      <c r="N560" s="62"/>
      <c r="O560" s="2"/>
      <c r="P560" s="2"/>
      <c r="Q560" s="2"/>
    </row>
    <row r="561" spans="1:17" ht="12.75" hidden="1">
      <c r="A561" s="43"/>
      <c r="B561" s="43"/>
      <c r="C561" s="240"/>
      <c r="D561" s="240"/>
      <c r="E561" s="240"/>
      <c r="F561" s="240"/>
      <c r="G561" s="240"/>
      <c r="H561" s="240"/>
      <c r="I561" s="240"/>
      <c r="J561" s="62"/>
      <c r="K561" s="62"/>
      <c r="L561" s="62"/>
      <c r="M561" s="62"/>
      <c r="N561" s="62"/>
      <c r="O561" s="2"/>
      <c r="P561" s="2"/>
      <c r="Q561" s="2"/>
    </row>
    <row r="562" spans="1:17" ht="12.75" hidden="1">
      <c r="A562" s="43"/>
      <c r="B562" s="43"/>
      <c r="C562" s="43"/>
      <c r="D562" s="43"/>
      <c r="E562" s="43"/>
      <c r="F562" s="43"/>
      <c r="G562" s="43"/>
      <c r="H562" s="43"/>
      <c r="I562" s="43"/>
      <c r="J562" s="62"/>
      <c r="K562" s="62"/>
      <c r="L562" s="62"/>
      <c r="M562" s="62"/>
      <c r="N562" s="62"/>
      <c r="O562" s="2"/>
      <c r="P562" s="2"/>
      <c r="Q562" s="2"/>
    </row>
    <row r="563" spans="1:17" ht="12.75" hidden="1">
      <c r="A563" s="43"/>
      <c r="B563" s="43"/>
      <c r="C563" s="43"/>
      <c r="D563" s="43"/>
      <c r="E563" s="43"/>
      <c r="F563" s="43"/>
      <c r="G563" s="43"/>
      <c r="H563" s="43"/>
      <c r="I563" s="43"/>
      <c r="J563" s="62"/>
      <c r="K563" s="62"/>
      <c r="L563" s="62"/>
      <c r="M563" s="62"/>
      <c r="N563" s="62"/>
      <c r="O563" s="2"/>
      <c r="P563" s="2"/>
      <c r="Q563" s="2"/>
    </row>
    <row r="564" spans="1:17" ht="12.75" hidden="1">
      <c r="A564" s="43"/>
      <c r="B564" s="43"/>
      <c r="C564" s="43"/>
      <c r="D564" s="43"/>
      <c r="E564" s="43"/>
      <c r="F564" s="43"/>
      <c r="G564" s="43"/>
      <c r="H564" s="43"/>
      <c r="I564" s="43"/>
      <c r="J564" s="62"/>
      <c r="K564" s="62"/>
      <c r="L564" s="62"/>
      <c r="M564" s="62"/>
      <c r="N564" s="62"/>
      <c r="O564" s="2"/>
      <c r="P564" s="2"/>
      <c r="Q564" s="2"/>
    </row>
    <row r="565" spans="1:17" ht="12.75" hidden="1">
      <c r="A565" s="43"/>
      <c r="B565" s="43"/>
      <c r="C565" s="43"/>
      <c r="D565" s="43"/>
      <c r="E565" s="43"/>
      <c r="F565" s="43"/>
      <c r="G565" s="43"/>
      <c r="H565" s="43"/>
      <c r="I565" s="43"/>
      <c r="J565" s="62"/>
      <c r="K565" s="62"/>
      <c r="L565" s="62"/>
      <c r="M565" s="62"/>
      <c r="N565" s="62"/>
      <c r="O565" s="2"/>
      <c r="P565" s="2"/>
      <c r="Q565" s="2"/>
    </row>
    <row r="566" spans="1:17" ht="12.75" hidden="1">
      <c r="A566" s="43"/>
      <c r="B566" s="43"/>
      <c r="C566" s="43"/>
      <c r="D566" s="43"/>
      <c r="E566" s="43"/>
      <c r="F566" s="43"/>
      <c r="G566" s="43"/>
      <c r="H566" s="43"/>
      <c r="I566" s="43"/>
      <c r="J566" s="62"/>
      <c r="K566" s="62"/>
      <c r="L566" s="62"/>
      <c r="M566" s="62"/>
      <c r="N566" s="62"/>
      <c r="O566" s="2"/>
      <c r="P566" s="2"/>
      <c r="Q566" s="2"/>
    </row>
    <row r="567" spans="1:17" ht="12.75" hidden="1">
      <c r="A567" s="43"/>
      <c r="B567" s="43"/>
      <c r="C567" s="43"/>
      <c r="D567" s="43"/>
      <c r="E567" s="43"/>
      <c r="F567" s="43"/>
      <c r="G567" s="43"/>
      <c r="H567" s="43"/>
      <c r="I567" s="43"/>
      <c r="J567" s="62"/>
      <c r="K567" s="62"/>
      <c r="L567" s="62"/>
      <c r="M567" s="62"/>
      <c r="N567" s="62"/>
      <c r="O567" s="2"/>
      <c r="P567" s="2"/>
      <c r="Q567" s="2"/>
    </row>
    <row r="568" spans="1:17" ht="12.75" hidden="1">
      <c r="A568" s="43"/>
      <c r="B568" s="43"/>
      <c r="C568" s="43"/>
      <c r="D568" s="43"/>
      <c r="E568" s="43"/>
      <c r="F568" s="43"/>
      <c r="G568" s="43"/>
      <c r="H568" s="43"/>
      <c r="I568" s="43"/>
      <c r="J568" s="62"/>
      <c r="K568" s="62"/>
      <c r="L568" s="62"/>
      <c r="M568" s="62"/>
      <c r="N568" s="62"/>
      <c r="O568" s="2"/>
      <c r="P568" s="2"/>
      <c r="Q568" s="2"/>
    </row>
    <row r="569" spans="1:17" ht="12.75" hidden="1">
      <c r="A569" s="43"/>
      <c r="B569" s="43"/>
      <c r="C569" s="43"/>
      <c r="D569" s="43"/>
      <c r="E569" s="43"/>
      <c r="F569" s="43"/>
      <c r="G569" s="43"/>
      <c r="H569" s="43"/>
      <c r="I569" s="43"/>
      <c r="J569" s="62"/>
      <c r="K569" s="62"/>
      <c r="L569" s="62"/>
      <c r="M569" s="62"/>
      <c r="N569" s="62"/>
      <c r="O569" s="2"/>
      <c r="P569" s="2"/>
      <c r="Q569" s="2"/>
    </row>
    <row r="570" spans="1:17" ht="12.75" hidden="1">
      <c r="A570" s="43"/>
      <c r="B570" s="43"/>
      <c r="C570" s="240"/>
      <c r="D570" s="240"/>
      <c r="E570" s="240"/>
      <c r="F570" s="240"/>
      <c r="G570" s="240"/>
      <c r="H570" s="240"/>
      <c r="I570" s="240"/>
      <c r="J570" s="62"/>
      <c r="K570" s="62"/>
      <c r="L570" s="62"/>
      <c r="M570" s="62"/>
      <c r="N570" s="62"/>
      <c r="O570" s="2"/>
      <c r="P570" s="2"/>
      <c r="Q570" s="2"/>
    </row>
    <row r="571" spans="1:17" ht="12.75" hidden="1">
      <c r="A571" s="43"/>
      <c r="B571" s="43"/>
      <c r="C571" s="43"/>
      <c r="D571" s="43"/>
      <c r="E571" s="43"/>
      <c r="F571" s="43"/>
      <c r="G571" s="43"/>
      <c r="H571" s="43"/>
      <c r="I571" s="43"/>
      <c r="J571" s="62"/>
      <c r="K571" s="62"/>
      <c r="L571" s="62"/>
      <c r="M571" s="62"/>
      <c r="N571" s="62"/>
      <c r="O571" s="2"/>
      <c r="P571" s="2"/>
      <c r="Q571" s="2"/>
    </row>
    <row r="572" spans="1:17" ht="12.75" hidden="1">
      <c r="A572" s="43"/>
      <c r="B572" s="43"/>
      <c r="C572" s="43"/>
      <c r="D572" s="43"/>
      <c r="E572" s="43"/>
      <c r="F572" s="43"/>
      <c r="G572" s="43"/>
      <c r="H572" s="43"/>
      <c r="I572" s="43"/>
      <c r="J572" s="62"/>
      <c r="K572" s="62"/>
      <c r="L572" s="62"/>
      <c r="M572" s="62"/>
      <c r="N572" s="62"/>
      <c r="O572" s="2"/>
      <c r="P572" s="2"/>
      <c r="Q572" s="2"/>
    </row>
    <row r="573" spans="1:17" ht="12.75" hidden="1">
      <c r="A573" s="43"/>
      <c r="B573" s="43"/>
      <c r="C573" s="43"/>
      <c r="D573" s="43"/>
      <c r="E573" s="43"/>
      <c r="F573" s="43"/>
      <c r="G573" s="43"/>
      <c r="H573" s="43"/>
      <c r="I573" s="43"/>
      <c r="J573" s="62"/>
      <c r="K573" s="62"/>
      <c r="L573" s="62"/>
      <c r="M573" s="62"/>
      <c r="N573" s="62"/>
      <c r="O573" s="2"/>
      <c r="P573" s="2"/>
      <c r="Q573" s="2"/>
    </row>
    <row r="574" spans="1:17" ht="12.75" hidden="1">
      <c r="A574" s="43"/>
      <c r="B574" s="43"/>
      <c r="C574" s="43"/>
      <c r="D574" s="43"/>
      <c r="E574" s="43"/>
      <c r="F574" s="43"/>
      <c r="G574" s="43"/>
      <c r="H574" s="43"/>
      <c r="I574" s="43"/>
      <c r="J574" s="62"/>
      <c r="K574" s="62"/>
      <c r="L574" s="62"/>
      <c r="M574" s="62"/>
      <c r="N574" s="62"/>
      <c r="O574" s="2"/>
      <c r="P574" s="2"/>
      <c r="Q574" s="2"/>
    </row>
    <row r="575" spans="1:17" ht="12.75" hidden="1">
      <c r="A575" s="43"/>
      <c r="B575" s="43"/>
      <c r="C575" s="43"/>
      <c r="D575" s="43"/>
      <c r="E575" s="43"/>
      <c r="F575" s="240"/>
      <c r="G575" s="43"/>
      <c r="H575" s="43"/>
      <c r="I575" s="43"/>
      <c r="J575" s="198">
        <f>J562+J564+J566+J571</f>
        <v>0</v>
      </c>
      <c r="K575" s="198">
        <f>K562+K564+K566+K571</f>
        <v>0</v>
      </c>
      <c r="L575" s="198">
        <f>L562+L564+L566+L571</f>
        <v>0</v>
      </c>
      <c r="M575" s="198">
        <f>M562+M564+M566+M571</f>
        <v>0</v>
      </c>
      <c r="N575" s="198">
        <f>N562+N564+N566+N571</f>
        <v>0</v>
      </c>
      <c r="O575" s="466"/>
      <c r="P575" s="466"/>
      <c r="Q575" s="466"/>
    </row>
    <row r="576" spans="1:17" ht="12.75" hidden="1">
      <c r="A576" s="43"/>
      <c r="B576" s="43"/>
      <c r="C576" s="43"/>
      <c r="D576" s="43"/>
      <c r="E576" s="43"/>
      <c r="F576" s="43"/>
      <c r="G576" s="43"/>
      <c r="H576" s="43"/>
      <c r="I576" s="43"/>
      <c r="J576" s="121"/>
      <c r="K576" s="121"/>
      <c r="L576" s="121"/>
      <c r="M576" s="121"/>
      <c r="N576" s="121"/>
      <c r="O576" s="99"/>
      <c r="P576" s="99"/>
      <c r="Q576" s="99"/>
    </row>
    <row r="577" spans="1:17" ht="12.75" hidden="1">
      <c r="A577" s="43"/>
      <c r="B577" s="43"/>
      <c r="C577" s="43"/>
      <c r="D577" s="43"/>
      <c r="E577" s="43"/>
      <c r="F577" s="43"/>
      <c r="G577" s="43"/>
      <c r="H577" s="43"/>
      <c r="I577" s="43"/>
      <c r="J577" s="121"/>
      <c r="K577" s="121"/>
      <c r="L577" s="121"/>
      <c r="M577" s="121"/>
      <c r="N577" s="121"/>
      <c r="O577" s="99"/>
      <c r="P577" s="99"/>
      <c r="Q577" s="99"/>
    </row>
    <row r="578" spans="1:17" ht="12.75">
      <c r="A578" s="43"/>
      <c r="B578" s="43"/>
      <c r="C578" s="43"/>
      <c r="D578" s="43"/>
      <c r="E578" s="43"/>
      <c r="F578" s="43"/>
      <c r="G578" s="43"/>
      <c r="H578" s="43"/>
      <c r="I578" s="43"/>
      <c r="J578" s="62"/>
      <c r="K578" s="62"/>
      <c r="L578" s="62"/>
      <c r="M578" s="62"/>
      <c r="N578" s="62"/>
      <c r="O578" s="2"/>
      <c r="P578" s="2"/>
      <c r="Q578" s="2"/>
    </row>
    <row r="579" spans="1:17" ht="12.75" hidden="1">
      <c r="A579" s="43"/>
      <c r="B579" s="43"/>
      <c r="C579" s="43"/>
      <c r="D579" s="43"/>
      <c r="E579" s="43"/>
      <c r="F579" s="42"/>
      <c r="G579" s="42"/>
      <c r="H579" s="42"/>
      <c r="I579" s="42"/>
      <c r="J579" s="115"/>
      <c r="K579" s="115"/>
      <c r="L579" s="115"/>
      <c r="M579" s="115"/>
      <c r="N579" s="115"/>
      <c r="O579" s="14"/>
      <c r="P579" s="14"/>
      <c r="Q579" s="14"/>
    </row>
    <row r="580" spans="1:17" ht="12.75" customHeight="1" hidden="1">
      <c r="A580" s="43"/>
      <c r="B580" s="43"/>
      <c r="C580" s="43"/>
      <c r="D580" s="43"/>
      <c r="E580" s="43"/>
      <c r="F580" s="42"/>
      <c r="G580" s="42"/>
      <c r="H580" s="42"/>
      <c r="I580" s="42"/>
      <c r="J580" s="54"/>
      <c r="K580" s="54"/>
      <c r="L580" s="54"/>
      <c r="M580" s="54"/>
      <c r="N580" s="54"/>
      <c r="O580" s="486"/>
      <c r="P580" s="486"/>
      <c r="Q580" s="486"/>
    </row>
    <row r="581" spans="1:17" ht="12.75" hidden="1">
      <c r="A581" s="43"/>
      <c r="B581" s="43"/>
      <c r="C581" s="43"/>
      <c r="D581" s="43"/>
      <c r="E581" s="43"/>
      <c r="F581" s="42"/>
      <c r="G581" s="42"/>
      <c r="H581" s="42"/>
      <c r="I581" s="42"/>
      <c r="J581" s="54"/>
      <c r="K581" s="54"/>
      <c r="L581" s="54"/>
      <c r="M581" s="54"/>
      <c r="N581" s="54"/>
      <c r="O581" s="486"/>
      <c r="P581" s="486"/>
      <c r="Q581" s="486"/>
    </row>
    <row r="582" spans="1:17" ht="12.75" customHeight="1" hidden="1">
      <c r="A582" s="43"/>
      <c r="B582" s="43"/>
      <c r="C582" s="43"/>
      <c r="D582" s="43"/>
      <c r="E582" s="43"/>
      <c r="F582" s="43"/>
      <c r="G582" s="43"/>
      <c r="H582" s="43"/>
      <c r="I582" s="43"/>
      <c r="J582" s="62"/>
      <c r="K582" s="62"/>
      <c r="L582" s="62"/>
      <c r="M582" s="62"/>
      <c r="N582" s="62"/>
      <c r="O582" s="2"/>
      <c r="P582" s="2"/>
      <c r="Q582" s="2"/>
    </row>
    <row r="583" spans="1:17" ht="15.75">
      <c r="A583" s="12">
        <v>3</v>
      </c>
      <c r="B583" s="12"/>
      <c r="C583" s="12"/>
      <c r="D583" s="12"/>
      <c r="E583" s="12" t="s">
        <v>156</v>
      </c>
      <c r="F583" s="12"/>
      <c r="G583" s="12"/>
      <c r="H583" s="12"/>
      <c r="I583" s="29"/>
      <c r="J583" s="62"/>
      <c r="K583" s="62"/>
      <c r="L583" s="62"/>
      <c r="M583" s="62"/>
      <c r="N583" s="62"/>
      <c r="O583" s="2"/>
      <c r="P583" s="2"/>
      <c r="Q583" s="2"/>
    </row>
    <row r="584" spans="1:17" ht="15.75">
      <c r="A584" s="12" t="s">
        <v>434</v>
      </c>
      <c r="B584" s="12"/>
      <c r="C584" s="12"/>
      <c r="D584" s="12"/>
      <c r="E584" s="12"/>
      <c r="F584" s="12"/>
      <c r="G584" s="12"/>
      <c r="H584" s="12"/>
      <c r="I584" s="29"/>
      <c r="J584" s="62"/>
      <c r="K584" s="62"/>
      <c r="L584" s="62"/>
      <c r="M584" s="62"/>
      <c r="N584" s="62"/>
      <c r="O584" s="2"/>
      <c r="P584" s="2"/>
      <c r="Q584" s="2"/>
    </row>
    <row r="585" spans="1:17" ht="14.25">
      <c r="A585" s="12"/>
      <c r="B585" s="11">
        <v>1</v>
      </c>
      <c r="C585" s="11"/>
      <c r="D585" s="11"/>
      <c r="E585" s="12"/>
      <c r="F585" s="11" t="s">
        <v>251</v>
      </c>
      <c r="G585" s="11"/>
      <c r="H585" s="11"/>
      <c r="I585" s="11"/>
      <c r="J585" s="62"/>
      <c r="K585" s="62"/>
      <c r="L585" s="62"/>
      <c r="M585" s="62"/>
      <c r="N585" s="62"/>
      <c r="O585" s="2"/>
      <c r="P585" s="2"/>
      <c r="Q585" s="2"/>
    </row>
    <row r="586" spans="1:17" ht="12.75" customHeight="1">
      <c r="A586" s="42"/>
      <c r="B586" s="42"/>
      <c r="C586" s="42">
        <v>1</v>
      </c>
      <c r="D586" s="42"/>
      <c r="E586" s="42"/>
      <c r="F586" s="42"/>
      <c r="G586" s="42" t="s">
        <v>29</v>
      </c>
      <c r="H586" s="42"/>
      <c r="I586" s="42"/>
      <c r="J586" s="62"/>
      <c r="K586" s="62"/>
      <c r="L586" s="62"/>
      <c r="M586" s="62"/>
      <c r="N586" s="62"/>
      <c r="O586" s="2"/>
      <c r="P586" s="2"/>
      <c r="Q586" s="2"/>
    </row>
    <row r="587" spans="1:17" ht="12.75" customHeight="1">
      <c r="A587" s="48"/>
      <c r="B587" s="48"/>
      <c r="C587" s="46"/>
      <c r="D587" s="43">
        <v>1</v>
      </c>
      <c r="E587" s="43"/>
      <c r="F587" s="43"/>
      <c r="G587" s="43"/>
      <c r="H587" s="43" t="s">
        <v>30</v>
      </c>
      <c r="I587" s="43"/>
      <c r="J587" s="62">
        <v>7164</v>
      </c>
      <c r="K587" s="62">
        <v>7164</v>
      </c>
      <c r="L587" s="62">
        <v>7164</v>
      </c>
      <c r="M587" s="62">
        <v>7164</v>
      </c>
      <c r="N587" s="62">
        <v>7164</v>
      </c>
      <c r="O587" s="2"/>
      <c r="P587" s="2"/>
      <c r="Q587" s="2"/>
    </row>
    <row r="588" spans="1:17" ht="12.75" hidden="1">
      <c r="A588" s="43"/>
      <c r="B588" s="43"/>
      <c r="C588" s="46"/>
      <c r="D588" s="43"/>
      <c r="E588" s="43"/>
      <c r="F588" s="43"/>
      <c r="G588" s="43"/>
      <c r="H588" s="43" t="s">
        <v>15</v>
      </c>
      <c r="I588" s="43" t="s">
        <v>31</v>
      </c>
      <c r="J588" s="62"/>
      <c r="K588" s="62"/>
      <c r="L588" s="62"/>
      <c r="M588" s="62"/>
      <c r="N588" s="62"/>
      <c r="O588" s="2"/>
      <c r="P588" s="2"/>
      <c r="Q588" s="2"/>
    </row>
    <row r="589" spans="1:17" ht="12.75" hidden="1">
      <c r="A589" s="43"/>
      <c r="B589" s="43"/>
      <c r="C589" s="46"/>
      <c r="D589" s="43">
        <v>2</v>
      </c>
      <c r="E589" s="43"/>
      <c r="F589" s="43"/>
      <c r="G589" s="43"/>
      <c r="H589" s="43" t="s">
        <v>32</v>
      </c>
      <c r="I589" s="43"/>
      <c r="J589" s="62"/>
      <c r="K589" s="62"/>
      <c r="L589" s="62"/>
      <c r="M589" s="62"/>
      <c r="N589" s="62"/>
      <c r="O589" s="2"/>
      <c r="P589" s="2"/>
      <c r="Q589" s="2"/>
    </row>
    <row r="590" spans="1:17" ht="12.75" hidden="1">
      <c r="A590" s="43"/>
      <c r="B590" s="43"/>
      <c r="C590" s="46"/>
      <c r="D590" s="43"/>
      <c r="E590" s="43"/>
      <c r="F590" s="43"/>
      <c r="G590" s="43"/>
      <c r="H590" s="43" t="s">
        <v>15</v>
      </c>
      <c r="I590" s="43" t="s">
        <v>31</v>
      </c>
      <c r="J590" s="62"/>
      <c r="K590" s="62"/>
      <c r="L590" s="62"/>
      <c r="M590" s="62"/>
      <c r="N590" s="62"/>
      <c r="O590" s="2"/>
      <c r="P590" s="2"/>
      <c r="Q590" s="2"/>
    </row>
    <row r="591" spans="1:17" ht="12.75">
      <c r="A591" s="43"/>
      <c r="B591" s="43"/>
      <c r="C591" s="46"/>
      <c r="D591" s="43">
        <v>2</v>
      </c>
      <c r="E591" s="43"/>
      <c r="F591" s="43"/>
      <c r="G591" s="43"/>
      <c r="H591" s="43" t="s">
        <v>32</v>
      </c>
      <c r="I591" s="43"/>
      <c r="J591" s="62">
        <v>1912</v>
      </c>
      <c r="K591" s="62">
        <v>1912</v>
      </c>
      <c r="L591" s="62">
        <v>1912</v>
      </c>
      <c r="M591" s="62">
        <v>1912</v>
      </c>
      <c r="N591" s="62">
        <v>1912</v>
      </c>
      <c r="O591" s="2"/>
      <c r="P591" s="2"/>
      <c r="Q591" s="2"/>
    </row>
    <row r="592" spans="1:17" ht="12.75">
      <c r="A592" s="48"/>
      <c r="B592" s="48"/>
      <c r="C592" s="46"/>
      <c r="D592" s="43">
        <v>3</v>
      </c>
      <c r="E592" s="43"/>
      <c r="F592" s="43"/>
      <c r="G592" s="43"/>
      <c r="H592" s="43" t="s">
        <v>33</v>
      </c>
      <c r="I592" s="43"/>
      <c r="J592" s="62">
        <v>17424</v>
      </c>
      <c r="K592" s="62">
        <v>17424</v>
      </c>
      <c r="L592" s="62">
        <v>17424</v>
      </c>
      <c r="M592" s="62">
        <v>17424</v>
      </c>
      <c r="N592" s="62">
        <v>17424</v>
      </c>
      <c r="O592" s="2"/>
      <c r="P592" s="2"/>
      <c r="Q592" s="2"/>
    </row>
    <row r="593" spans="1:17" ht="12.75">
      <c r="A593" s="48"/>
      <c r="B593" s="48"/>
      <c r="C593" s="46"/>
      <c r="D593" s="43"/>
      <c r="E593" s="43"/>
      <c r="F593" s="43"/>
      <c r="G593" s="43"/>
      <c r="H593" s="43" t="s">
        <v>15</v>
      </c>
      <c r="I593" s="43" t="s">
        <v>34</v>
      </c>
      <c r="J593" s="62">
        <v>1213</v>
      </c>
      <c r="K593" s="62">
        <v>1213</v>
      </c>
      <c r="L593" s="62">
        <v>1213</v>
      </c>
      <c r="M593" s="62">
        <v>1213</v>
      </c>
      <c r="N593" s="62">
        <v>1213</v>
      </c>
      <c r="O593" s="2"/>
      <c r="P593" s="2"/>
      <c r="Q593" s="2"/>
    </row>
    <row r="594" spans="1:17" ht="12.75">
      <c r="A594" s="48"/>
      <c r="B594" s="48"/>
      <c r="C594" s="48"/>
      <c r="D594" s="232"/>
      <c r="E594" s="232"/>
      <c r="F594" s="232"/>
      <c r="G594" s="232"/>
      <c r="H594" s="232"/>
      <c r="I594" s="232" t="s">
        <v>200</v>
      </c>
      <c r="J594" s="62">
        <v>15157</v>
      </c>
      <c r="K594" s="62">
        <v>15157</v>
      </c>
      <c r="L594" s="62">
        <v>15157</v>
      </c>
      <c r="M594" s="62">
        <v>15157</v>
      </c>
      <c r="N594" s="62">
        <v>15157</v>
      </c>
      <c r="O594" s="2"/>
      <c r="P594" s="2"/>
      <c r="Q594" s="2"/>
    </row>
    <row r="595" spans="1:17" ht="12.75" hidden="1">
      <c r="A595" s="48"/>
      <c r="B595" s="48"/>
      <c r="C595" s="42">
        <v>2</v>
      </c>
      <c r="D595" s="232"/>
      <c r="E595" s="232"/>
      <c r="F595" s="232"/>
      <c r="G595" s="197" t="s">
        <v>38</v>
      </c>
      <c r="H595" s="232"/>
      <c r="I595" s="232"/>
      <c r="J595" s="62"/>
      <c r="K595" s="62"/>
      <c r="L595" s="62"/>
      <c r="M595" s="62"/>
      <c r="N595" s="62"/>
      <c r="O595" s="2"/>
      <c r="P595" s="2"/>
      <c r="Q595" s="2"/>
    </row>
    <row r="596" spans="1:17" ht="12.75" hidden="1">
      <c r="A596" s="48"/>
      <c r="B596" s="48"/>
      <c r="C596" s="48"/>
      <c r="D596" s="232">
        <v>2</v>
      </c>
      <c r="E596" s="232"/>
      <c r="F596" s="232"/>
      <c r="G596" s="232"/>
      <c r="H596" s="232" t="s">
        <v>40</v>
      </c>
      <c r="I596" s="232"/>
      <c r="J596" s="62"/>
      <c r="K596" s="62"/>
      <c r="L596" s="62"/>
      <c r="M596" s="62"/>
      <c r="N596" s="62"/>
      <c r="O596" s="2"/>
      <c r="P596" s="2"/>
      <c r="Q596" s="2"/>
    </row>
    <row r="597" spans="1:17" s="15" customFormat="1" ht="12.75">
      <c r="A597" s="43"/>
      <c r="B597" s="43"/>
      <c r="C597" s="43"/>
      <c r="D597" s="232"/>
      <c r="E597" s="232"/>
      <c r="F597" s="42" t="s">
        <v>19</v>
      </c>
      <c r="G597" s="232"/>
      <c r="H597" s="232"/>
      <c r="I597" s="232"/>
      <c r="J597" s="198">
        <f>J587+J591+J592+J596</f>
        <v>26500</v>
      </c>
      <c r="K597" s="198">
        <f>K587+K591+K592+K596</f>
        <v>26500</v>
      </c>
      <c r="L597" s="198">
        <f>L587+L591+L592+L596</f>
        <v>26500</v>
      </c>
      <c r="M597" s="198">
        <f>M587+M591+M592+M596</f>
        <v>26500</v>
      </c>
      <c r="N597" s="198">
        <f>N587+N591+N592+N596</f>
        <v>26500</v>
      </c>
      <c r="O597" s="466"/>
      <c r="P597" s="466"/>
      <c r="Q597" s="466"/>
    </row>
    <row r="598" spans="1:17" s="51" customFormat="1" ht="13.5">
      <c r="A598" s="43"/>
      <c r="B598" s="43"/>
      <c r="C598" s="43"/>
      <c r="D598" s="232"/>
      <c r="E598" s="232"/>
      <c r="F598" s="232"/>
      <c r="G598" s="43" t="s">
        <v>51</v>
      </c>
      <c r="H598" s="232"/>
      <c r="I598" s="232"/>
      <c r="J598" s="121">
        <v>4.5</v>
      </c>
      <c r="K598" s="121">
        <v>4.5</v>
      </c>
      <c r="L598" s="121">
        <v>4.5</v>
      </c>
      <c r="M598" s="121">
        <v>4.5</v>
      </c>
      <c r="N598" s="121">
        <v>4.5</v>
      </c>
      <c r="O598" s="99"/>
      <c r="P598" s="99"/>
      <c r="Q598" s="99"/>
    </row>
    <row r="599" spans="1:17" s="51" customFormat="1" ht="13.5">
      <c r="A599" s="43"/>
      <c r="B599" s="43"/>
      <c r="C599" s="43"/>
      <c r="D599" s="232"/>
      <c r="E599" s="232"/>
      <c r="F599" s="232"/>
      <c r="G599" s="43" t="s">
        <v>52</v>
      </c>
      <c r="H599" s="232"/>
      <c r="I599" s="232"/>
      <c r="J599" s="121">
        <v>4.5</v>
      </c>
      <c r="K599" s="121">
        <v>4.5</v>
      </c>
      <c r="L599" s="121">
        <v>4.5</v>
      </c>
      <c r="M599" s="121">
        <v>4.5</v>
      </c>
      <c r="N599" s="121">
        <v>4.5</v>
      </c>
      <c r="O599" s="99"/>
      <c r="P599" s="99"/>
      <c r="Q599" s="99"/>
    </row>
    <row r="600" spans="1:17" s="51" customFormat="1" ht="13.5">
      <c r="A600" s="42"/>
      <c r="B600" s="42"/>
      <c r="C600" s="240"/>
      <c r="D600" s="240"/>
      <c r="E600" s="240"/>
      <c r="F600" s="240"/>
      <c r="G600" s="240"/>
      <c r="H600" s="240"/>
      <c r="I600" s="240"/>
      <c r="J600" s="62"/>
      <c r="K600" s="62"/>
      <c r="L600" s="62"/>
      <c r="M600" s="62"/>
      <c r="N600" s="62"/>
      <c r="O600" s="2"/>
      <c r="P600" s="2"/>
      <c r="Q600" s="2"/>
    </row>
    <row r="601" spans="1:17" s="51" customFormat="1" ht="13.5" customHeight="1" hidden="1">
      <c r="A601" s="42"/>
      <c r="B601" s="11"/>
      <c r="C601" s="11"/>
      <c r="D601" s="11"/>
      <c r="E601" s="12"/>
      <c r="F601" s="11"/>
      <c r="G601" s="11"/>
      <c r="H601" s="11"/>
      <c r="I601" s="11"/>
      <c r="J601" s="191"/>
      <c r="K601" s="191"/>
      <c r="L601" s="191"/>
      <c r="M601" s="191"/>
      <c r="N601" s="191"/>
      <c r="O601" s="464"/>
      <c r="P601" s="464"/>
      <c r="Q601" s="464"/>
    </row>
    <row r="602" spans="1:17" ht="12.75" customHeight="1" hidden="1">
      <c r="A602" s="42"/>
      <c r="B602" s="42"/>
      <c r="C602" s="42"/>
      <c r="D602" s="240"/>
      <c r="E602" s="240"/>
      <c r="F602" s="240"/>
      <c r="G602" s="240"/>
      <c r="H602" s="212"/>
      <c r="I602" s="243"/>
      <c r="J602" s="62"/>
      <c r="K602" s="62"/>
      <c r="L602" s="62"/>
      <c r="M602" s="62"/>
      <c r="N602" s="62"/>
      <c r="O602" s="2"/>
      <c r="P602" s="2"/>
      <c r="Q602" s="2"/>
    </row>
    <row r="603" spans="1:17" ht="12.75" customHeight="1" hidden="1">
      <c r="A603" s="42"/>
      <c r="B603" s="42"/>
      <c r="C603" s="42"/>
      <c r="D603" s="240"/>
      <c r="E603" s="240"/>
      <c r="F603" s="240"/>
      <c r="G603" s="240"/>
      <c r="H603" s="212"/>
      <c r="I603" s="212"/>
      <c r="J603" s="62"/>
      <c r="K603" s="62"/>
      <c r="L603" s="62"/>
      <c r="M603" s="62"/>
      <c r="N603" s="62"/>
      <c r="O603" s="2"/>
      <c r="P603" s="2"/>
      <c r="Q603" s="2"/>
    </row>
    <row r="604" spans="1:17" ht="12.75" customHeight="1" hidden="1">
      <c r="A604" s="48"/>
      <c r="B604" s="48"/>
      <c r="C604" s="42"/>
      <c r="D604" s="42"/>
      <c r="E604" s="42"/>
      <c r="F604" s="42"/>
      <c r="G604" s="42"/>
      <c r="H604" s="42"/>
      <c r="I604" s="42"/>
      <c r="J604" s="191"/>
      <c r="K604" s="191"/>
      <c r="L604" s="191"/>
      <c r="M604" s="191"/>
      <c r="N604" s="191"/>
      <c r="O604" s="464"/>
      <c r="P604" s="464"/>
      <c r="Q604" s="464"/>
    </row>
    <row r="605" spans="1:17" ht="12.75" customHeight="1" hidden="1">
      <c r="A605" s="48"/>
      <c r="B605" s="48"/>
      <c r="C605" s="46"/>
      <c r="D605" s="43"/>
      <c r="E605" s="43"/>
      <c r="F605" s="43"/>
      <c r="G605" s="43"/>
      <c r="H605" s="43"/>
      <c r="I605" s="43"/>
      <c r="J605" s="62"/>
      <c r="K605" s="62"/>
      <c r="L605" s="62"/>
      <c r="M605" s="62"/>
      <c r="N605" s="62"/>
      <c r="O605" s="2"/>
      <c r="P605" s="2"/>
      <c r="Q605" s="2"/>
    </row>
    <row r="606" spans="1:17" ht="12.75" customHeight="1" hidden="1">
      <c r="A606" s="48"/>
      <c r="B606" s="48"/>
      <c r="C606" s="48"/>
      <c r="D606" s="48"/>
      <c r="E606" s="48"/>
      <c r="F606" s="48"/>
      <c r="G606" s="48"/>
      <c r="H606" s="16"/>
      <c r="I606" s="16"/>
      <c r="J606" s="62"/>
      <c r="K606" s="62"/>
      <c r="L606" s="62"/>
      <c r="M606" s="62"/>
      <c r="N606" s="62"/>
      <c r="O606" s="2"/>
      <c r="P606" s="2"/>
      <c r="Q606" s="2"/>
    </row>
    <row r="607" spans="1:17" ht="12.75" customHeight="1" hidden="1">
      <c r="A607" s="48"/>
      <c r="B607" s="48"/>
      <c r="C607" s="48"/>
      <c r="D607" s="48"/>
      <c r="E607" s="48"/>
      <c r="F607" s="48"/>
      <c r="G607" s="48"/>
      <c r="H607" s="16"/>
      <c r="I607" s="23"/>
      <c r="J607" s="62"/>
      <c r="K607" s="62"/>
      <c r="L607" s="62"/>
      <c r="M607" s="62"/>
      <c r="N607" s="62"/>
      <c r="O607" s="2"/>
      <c r="P607" s="2"/>
      <c r="Q607" s="2"/>
    </row>
    <row r="608" spans="1:17" ht="12.75" customHeight="1" hidden="1">
      <c r="A608" s="48"/>
      <c r="B608" s="48"/>
      <c r="C608" s="48"/>
      <c r="D608" s="48"/>
      <c r="E608" s="48"/>
      <c r="F608" s="48"/>
      <c r="G608" s="48"/>
      <c r="H608" s="16"/>
      <c r="I608" s="16"/>
      <c r="J608" s="62"/>
      <c r="K608" s="62"/>
      <c r="L608" s="62"/>
      <c r="M608" s="62"/>
      <c r="N608" s="62"/>
      <c r="O608" s="2"/>
      <c r="P608" s="2"/>
      <c r="Q608" s="2"/>
    </row>
    <row r="609" spans="1:17" ht="12.75" customHeight="1" hidden="1">
      <c r="A609" s="42"/>
      <c r="B609" s="42"/>
      <c r="C609" s="42"/>
      <c r="D609" s="43"/>
      <c r="E609" s="43"/>
      <c r="F609" s="43"/>
      <c r="G609" s="43"/>
      <c r="H609" s="43"/>
      <c r="I609" s="43"/>
      <c r="J609" s="115"/>
      <c r="K609" s="115"/>
      <c r="L609" s="115"/>
      <c r="M609" s="115"/>
      <c r="N609" s="115"/>
      <c r="O609" s="14"/>
      <c r="P609" s="14"/>
      <c r="Q609" s="14"/>
    </row>
    <row r="610" spans="1:17" s="51" customFormat="1" ht="13.5" customHeight="1" hidden="1">
      <c r="A610" s="42"/>
      <c r="B610" s="42"/>
      <c r="C610" s="42"/>
      <c r="D610" s="43"/>
      <c r="E610" s="43"/>
      <c r="F610" s="43"/>
      <c r="G610" s="43"/>
      <c r="H610" s="43"/>
      <c r="I610" s="43"/>
      <c r="J610" s="224"/>
      <c r="K610" s="224"/>
      <c r="L610" s="224"/>
      <c r="M610" s="224"/>
      <c r="N610" s="224"/>
      <c r="O610" s="489"/>
      <c r="P610" s="489"/>
      <c r="Q610" s="489"/>
    </row>
    <row r="611" spans="1:17" ht="12.75" customHeight="1" hidden="1">
      <c r="A611" s="42"/>
      <c r="B611" s="42"/>
      <c r="C611" s="42"/>
      <c r="D611" s="43"/>
      <c r="E611" s="43"/>
      <c r="F611" s="43"/>
      <c r="G611" s="43"/>
      <c r="H611" s="43"/>
      <c r="I611" s="43"/>
      <c r="J611" s="224"/>
      <c r="K611" s="224"/>
      <c r="L611" s="224"/>
      <c r="M611" s="224"/>
      <c r="N611" s="224"/>
      <c r="O611" s="489"/>
      <c r="P611" s="489"/>
      <c r="Q611" s="489"/>
    </row>
    <row r="612" spans="1:17" ht="12.75" customHeight="1" hidden="1">
      <c r="A612" s="42"/>
      <c r="B612" s="42"/>
      <c r="C612" s="42"/>
      <c r="D612" s="43"/>
      <c r="E612" s="43"/>
      <c r="F612" s="43"/>
      <c r="G612" s="43"/>
      <c r="H612" s="43"/>
      <c r="I612" s="43"/>
      <c r="J612" s="224"/>
      <c r="K612" s="224"/>
      <c r="L612" s="224"/>
      <c r="M612" s="224"/>
      <c r="N612" s="224"/>
      <c r="O612" s="489"/>
      <c r="P612" s="489"/>
      <c r="Q612" s="489"/>
    </row>
    <row r="613" spans="1:17" ht="12.75" customHeight="1" hidden="1">
      <c r="A613" s="42"/>
      <c r="B613" s="42"/>
      <c r="C613" s="42"/>
      <c r="D613" s="232"/>
      <c r="E613" s="232"/>
      <c r="F613" s="232"/>
      <c r="G613" s="232"/>
      <c r="H613" s="232"/>
      <c r="I613" s="232"/>
      <c r="J613" s="224"/>
      <c r="K613" s="224"/>
      <c r="L613" s="224"/>
      <c r="M613" s="224"/>
      <c r="N613" s="224"/>
      <c r="O613" s="489"/>
      <c r="P613" s="489"/>
      <c r="Q613" s="489"/>
    </row>
    <row r="614" spans="1:17" ht="12.75" customHeight="1" hidden="1">
      <c r="A614" s="42"/>
      <c r="B614" s="42"/>
      <c r="C614" s="42"/>
      <c r="D614" s="232"/>
      <c r="E614" s="232"/>
      <c r="F614" s="42"/>
      <c r="G614" s="232"/>
      <c r="H614" s="232"/>
      <c r="I614" s="232"/>
      <c r="J614" s="242"/>
      <c r="K614" s="242"/>
      <c r="L614" s="242"/>
      <c r="M614" s="242"/>
      <c r="N614" s="242"/>
      <c r="O614" s="488"/>
      <c r="P614" s="488"/>
      <c r="Q614" s="488"/>
    </row>
    <row r="615" spans="1:17" ht="12.75" customHeight="1" hidden="1">
      <c r="A615" s="42"/>
      <c r="B615" s="42"/>
      <c r="C615" s="42"/>
      <c r="D615" s="232"/>
      <c r="E615" s="232"/>
      <c r="F615" s="232"/>
      <c r="G615" s="43"/>
      <c r="H615" s="232"/>
      <c r="I615" s="232"/>
      <c r="J615" s="54"/>
      <c r="K615" s="54"/>
      <c r="L615" s="54"/>
      <c r="M615" s="54"/>
      <c r="N615" s="54"/>
      <c r="O615" s="486"/>
      <c r="P615" s="486"/>
      <c r="Q615" s="486"/>
    </row>
    <row r="616" spans="1:17" ht="12.75" customHeight="1" hidden="1">
      <c r="A616" s="42"/>
      <c r="B616" s="42"/>
      <c r="C616" s="42"/>
      <c r="D616" s="232"/>
      <c r="E616" s="232"/>
      <c r="F616" s="232"/>
      <c r="G616" s="43"/>
      <c r="H616" s="232"/>
      <c r="I616" s="232"/>
      <c r="J616" s="54"/>
      <c r="K616" s="54"/>
      <c r="L616" s="54"/>
      <c r="M616" s="54"/>
      <c r="N616" s="54"/>
      <c r="O616" s="486"/>
      <c r="P616" s="486"/>
      <c r="Q616" s="486"/>
    </row>
    <row r="617" spans="1:17" ht="12.75" customHeight="1" hidden="1">
      <c r="A617" s="42"/>
      <c r="B617" s="42"/>
      <c r="C617" s="42"/>
      <c r="D617" s="42"/>
      <c r="E617" s="42"/>
      <c r="F617" s="42"/>
      <c r="G617" s="232"/>
      <c r="H617" s="42"/>
      <c r="I617" s="42"/>
      <c r="J617" s="54"/>
      <c r="K617" s="54"/>
      <c r="L617" s="54"/>
      <c r="M617" s="54"/>
      <c r="N617" s="54"/>
      <c r="O617" s="486"/>
      <c r="P617" s="486"/>
      <c r="Q617" s="486"/>
    </row>
    <row r="618" spans="1:17" ht="12.75" customHeight="1" hidden="1">
      <c r="A618" s="42"/>
      <c r="B618" s="11">
        <v>3</v>
      </c>
      <c r="C618" s="11"/>
      <c r="D618" s="11"/>
      <c r="E618" s="11"/>
      <c r="F618" s="11" t="s">
        <v>201</v>
      </c>
      <c r="G618" s="11"/>
      <c r="H618" s="11"/>
      <c r="I618" s="11"/>
      <c r="J618" s="54"/>
      <c r="K618" s="54"/>
      <c r="L618" s="54"/>
      <c r="M618" s="54"/>
      <c r="N618" s="54"/>
      <c r="O618" s="486"/>
      <c r="P618" s="486"/>
      <c r="Q618" s="486"/>
    </row>
    <row r="619" spans="1:17" ht="12.75" customHeight="1" hidden="1">
      <c r="A619" s="42"/>
      <c r="B619" s="42"/>
      <c r="C619" s="42">
        <v>1</v>
      </c>
      <c r="D619" s="42"/>
      <c r="E619" s="42"/>
      <c r="F619" s="42"/>
      <c r="G619" s="42" t="s">
        <v>29</v>
      </c>
      <c r="H619" s="42"/>
      <c r="I619" s="42"/>
      <c r="J619" s="54"/>
      <c r="K619" s="54"/>
      <c r="L619" s="54"/>
      <c r="M619" s="54"/>
      <c r="N619" s="54"/>
      <c r="O619" s="486"/>
      <c r="P619" s="486"/>
      <c r="Q619" s="486"/>
    </row>
    <row r="620" spans="1:17" ht="12.75" customHeight="1" hidden="1">
      <c r="A620" s="42"/>
      <c r="B620" s="42"/>
      <c r="C620" s="46"/>
      <c r="D620" s="43">
        <v>1</v>
      </c>
      <c r="E620" s="43"/>
      <c r="F620" s="43"/>
      <c r="G620" s="43"/>
      <c r="H620" s="43" t="s">
        <v>30</v>
      </c>
      <c r="I620" s="43"/>
      <c r="J620" s="224"/>
      <c r="K620" s="224"/>
      <c r="L620" s="224"/>
      <c r="M620" s="224"/>
      <c r="N620" s="224"/>
      <c r="O620" s="489"/>
      <c r="P620" s="489"/>
      <c r="Q620" s="489"/>
    </row>
    <row r="621" spans="1:17" ht="12.75" customHeight="1" hidden="1">
      <c r="A621" s="42"/>
      <c r="B621" s="42"/>
      <c r="C621" s="48"/>
      <c r="D621" s="48"/>
      <c r="E621" s="48"/>
      <c r="F621" s="48"/>
      <c r="G621" s="48"/>
      <c r="H621" s="16"/>
      <c r="I621" s="16"/>
      <c r="J621" s="54"/>
      <c r="K621" s="54"/>
      <c r="L621" s="54"/>
      <c r="M621" s="54"/>
      <c r="N621" s="54"/>
      <c r="O621" s="486"/>
      <c r="P621" s="486"/>
      <c r="Q621" s="486"/>
    </row>
    <row r="622" spans="1:17" ht="12.75" customHeight="1" hidden="1">
      <c r="A622" s="42"/>
      <c r="B622" s="42"/>
      <c r="C622" s="48"/>
      <c r="D622" s="48"/>
      <c r="E622" s="48"/>
      <c r="F622" s="48"/>
      <c r="G622" s="48"/>
      <c r="H622" s="16"/>
      <c r="I622" s="23"/>
      <c r="J622" s="54"/>
      <c r="K622" s="54"/>
      <c r="L622" s="54"/>
      <c r="M622" s="54"/>
      <c r="N622" s="54"/>
      <c r="O622" s="486"/>
      <c r="P622" s="486"/>
      <c r="Q622" s="486"/>
    </row>
    <row r="623" spans="1:17" ht="12.75" customHeight="1" hidden="1">
      <c r="A623" s="42"/>
      <c r="B623" s="42"/>
      <c r="C623" s="48"/>
      <c r="D623" s="48"/>
      <c r="E623" s="48"/>
      <c r="F623" s="48"/>
      <c r="G623" s="48"/>
      <c r="H623" s="16"/>
      <c r="I623" s="16"/>
      <c r="J623" s="54"/>
      <c r="K623" s="54"/>
      <c r="L623" s="54"/>
      <c r="M623" s="54"/>
      <c r="N623" s="54"/>
      <c r="O623" s="486"/>
      <c r="P623" s="486"/>
      <c r="Q623" s="486"/>
    </row>
    <row r="624" spans="1:17" ht="12.75" customHeight="1" hidden="1">
      <c r="A624" s="42"/>
      <c r="B624" s="42"/>
      <c r="C624" s="42"/>
      <c r="D624" s="43">
        <v>1</v>
      </c>
      <c r="E624" s="43"/>
      <c r="F624" s="43"/>
      <c r="G624" s="43"/>
      <c r="H624" s="43" t="s">
        <v>30</v>
      </c>
      <c r="I624" s="43"/>
      <c r="J624" s="54"/>
      <c r="K624" s="54"/>
      <c r="L624" s="54"/>
      <c r="M624" s="54"/>
      <c r="N624" s="54"/>
      <c r="O624" s="486"/>
      <c r="P624" s="486"/>
      <c r="Q624" s="486"/>
    </row>
    <row r="625" spans="1:17" ht="12.75" customHeight="1" hidden="1">
      <c r="A625" s="42"/>
      <c r="B625" s="42"/>
      <c r="C625" s="42"/>
      <c r="D625" s="43">
        <v>2</v>
      </c>
      <c r="E625" s="43"/>
      <c r="F625" s="43"/>
      <c r="G625" s="43"/>
      <c r="H625" s="43" t="s">
        <v>32</v>
      </c>
      <c r="I625" s="43"/>
      <c r="J625" s="224"/>
      <c r="K625" s="224"/>
      <c r="L625" s="224"/>
      <c r="M625" s="224"/>
      <c r="N625" s="224"/>
      <c r="O625" s="489"/>
      <c r="P625" s="489"/>
      <c r="Q625" s="489"/>
    </row>
    <row r="626" spans="1:17" ht="12.75" customHeight="1" hidden="1">
      <c r="A626" s="42"/>
      <c r="B626" s="42"/>
      <c r="C626" s="42"/>
      <c r="D626" s="43">
        <v>3</v>
      </c>
      <c r="E626" s="43"/>
      <c r="F626" s="43"/>
      <c r="G626" s="43"/>
      <c r="H626" s="43" t="s">
        <v>33</v>
      </c>
      <c r="I626" s="43"/>
      <c r="J626" s="224"/>
      <c r="K626" s="224"/>
      <c r="L626" s="224"/>
      <c r="M626" s="224"/>
      <c r="N626" s="224"/>
      <c r="O626" s="489"/>
      <c r="P626" s="489"/>
      <c r="Q626" s="489"/>
    </row>
    <row r="627" spans="1:17" ht="12.75" customHeight="1" hidden="1">
      <c r="A627" s="42"/>
      <c r="B627" s="42"/>
      <c r="C627" s="42"/>
      <c r="D627" s="43"/>
      <c r="E627" s="43"/>
      <c r="F627" s="43"/>
      <c r="G627" s="43"/>
      <c r="H627" s="43" t="s">
        <v>15</v>
      </c>
      <c r="I627" s="43" t="s">
        <v>34</v>
      </c>
      <c r="J627" s="224"/>
      <c r="K627" s="224"/>
      <c r="L627" s="224"/>
      <c r="M627" s="224"/>
      <c r="N627" s="224"/>
      <c r="O627" s="489"/>
      <c r="P627" s="489"/>
      <c r="Q627" s="489"/>
    </row>
    <row r="628" spans="1:17" ht="12.75" customHeight="1" hidden="1">
      <c r="A628" s="42"/>
      <c r="B628" s="42"/>
      <c r="C628" s="42"/>
      <c r="D628" s="232"/>
      <c r="E628" s="232"/>
      <c r="F628" s="232"/>
      <c r="G628" s="232"/>
      <c r="H628" s="232"/>
      <c r="I628" s="232" t="s">
        <v>200</v>
      </c>
      <c r="J628" s="224"/>
      <c r="K628" s="224"/>
      <c r="L628" s="224"/>
      <c r="M628" s="224"/>
      <c r="N628" s="224"/>
      <c r="O628" s="489"/>
      <c r="P628" s="489"/>
      <c r="Q628" s="489"/>
    </row>
    <row r="629" spans="1:17" ht="12.75" customHeight="1" hidden="1">
      <c r="A629" s="42"/>
      <c r="B629" s="42"/>
      <c r="C629" s="42"/>
      <c r="D629" s="232"/>
      <c r="E629" s="232"/>
      <c r="F629" s="42" t="s">
        <v>19</v>
      </c>
      <c r="G629" s="232"/>
      <c r="H629" s="232"/>
      <c r="I629" s="232"/>
      <c r="J629" s="242"/>
      <c r="K629" s="242"/>
      <c r="L629" s="242"/>
      <c r="M629" s="242"/>
      <c r="N629" s="242"/>
      <c r="O629" s="488"/>
      <c r="P629" s="488"/>
      <c r="Q629" s="488"/>
    </row>
    <row r="630" spans="1:17" ht="12.75" customHeight="1" hidden="1">
      <c r="A630" s="42"/>
      <c r="B630" s="42"/>
      <c r="C630" s="42"/>
      <c r="D630" s="232"/>
      <c r="E630" s="232"/>
      <c r="F630" s="232"/>
      <c r="G630" s="43" t="s">
        <v>51</v>
      </c>
      <c r="H630" s="232"/>
      <c r="I630" s="232"/>
      <c r="J630" s="54"/>
      <c r="K630" s="54"/>
      <c r="L630" s="54"/>
      <c r="M630" s="54"/>
      <c r="N630" s="54"/>
      <c r="O630" s="486"/>
      <c r="P630" s="486"/>
      <c r="Q630" s="486"/>
    </row>
    <row r="631" spans="1:17" ht="12.75" customHeight="1" hidden="1">
      <c r="A631" s="42"/>
      <c r="B631" s="42"/>
      <c r="C631" s="42"/>
      <c r="D631" s="232"/>
      <c r="E631" s="232"/>
      <c r="F631" s="232"/>
      <c r="G631" s="43" t="s">
        <v>52</v>
      </c>
      <c r="H631" s="232"/>
      <c r="I631" s="232"/>
      <c r="J631" s="54"/>
      <c r="K631" s="54"/>
      <c r="L631" s="54"/>
      <c r="M631" s="54"/>
      <c r="N631" s="54"/>
      <c r="O631" s="486"/>
      <c r="P631" s="486"/>
      <c r="Q631" s="486"/>
    </row>
    <row r="632" spans="1:17" ht="12.75" customHeight="1" hidden="1">
      <c r="A632" s="42"/>
      <c r="B632" s="42"/>
      <c r="C632" s="42"/>
      <c r="D632" s="232"/>
      <c r="E632" s="232"/>
      <c r="F632" s="232"/>
      <c r="G632" s="43"/>
      <c r="H632" s="232"/>
      <c r="I632" s="232"/>
      <c r="J632" s="54"/>
      <c r="K632" s="54"/>
      <c r="L632" s="54"/>
      <c r="M632" s="54"/>
      <c r="N632" s="54"/>
      <c r="O632" s="486"/>
      <c r="P632" s="486"/>
      <c r="Q632" s="486"/>
    </row>
    <row r="633" spans="1:17" ht="12.75" customHeight="1">
      <c r="A633" s="42"/>
      <c r="B633" s="42">
        <v>2</v>
      </c>
      <c r="C633" s="42"/>
      <c r="D633" s="232"/>
      <c r="E633" s="232"/>
      <c r="F633" s="240" t="s">
        <v>199</v>
      </c>
      <c r="G633" s="43"/>
      <c r="H633" s="232"/>
      <c r="I633" s="232"/>
      <c r="J633" s="54"/>
      <c r="K633" s="54"/>
      <c r="L633" s="54"/>
      <c r="M633" s="54"/>
      <c r="N633" s="54"/>
      <c r="O633" s="486"/>
      <c r="P633" s="486"/>
      <c r="Q633" s="486"/>
    </row>
    <row r="634" spans="1:17" ht="12.75" customHeight="1">
      <c r="A634" s="42"/>
      <c r="B634" s="42"/>
      <c r="C634" s="42">
        <v>1</v>
      </c>
      <c r="D634" s="42"/>
      <c r="E634" s="42"/>
      <c r="F634" s="42"/>
      <c r="G634" s="42" t="s">
        <v>29</v>
      </c>
      <c r="H634" s="42"/>
      <c r="I634" s="42"/>
      <c r="J634" s="54"/>
      <c r="K634" s="54"/>
      <c r="L634" s="54"/>
      <c r="M634" s="54"/>
      <c r="N634" s="54"/>
      <c r="O634" s="486"/>
      <c r="P634" s="486"/>
      <c r="Q634" s="486"/>
    </row>
    <row r="635" spans="1:17" ht="12.75" customHeight="1">
      <c r="A635" s="42"/>
      <c r="B635" s="42"/>
      <c r="C635" s="46"/>
      <c r="D635" s="43">
        <v>1</v>
      </c>
      <c r="E635" s="43"/>
      <c r="F635" s="43"/>
      <c r="G635" s="43"/>
      <c r="H635" s="43" t="s">
        <v>30</v>
      </c>
      <c r="I635" s="43"/>
      <c r="J635" s="224">
        <v>38639</v>
      </c>
      <c r="K635" s="224">
        <v>38639</v>
      </c>
      <c r="L635" s="224">
        <v>38639</v>
      </c>
      <c r="M635" s="224">
        <v>38639</v>
      </c>
      <c r="N635" s="224">
        <v>38639</v>
      </c>
      <c r="O635" s="489"/>
      <c r="P635" s="489"/>
      <c r="Q635" s="489"/>
    </row>
    <row r="636" spans="1:17" ht="12.75" customHeight="1">
      <c r="A636" s="42"/>
      <c r="B636" s="42"/>
      <c r="C636" s="42"/>
      <c r="D636" s="43">
        <v>2</v>
      </c>
      <c r="E636" s="43"/>
      <c r="F636" s="43"/>
      <c r="G636" s="43"/>
      <c r="H636" s="43" t="s">
        <v>32</v>
      </c>
      <c r="I636" s="43"/>
      <c r="J636" s="224">
        <v>10280</v>
      </c>
      <c r="K636" s="224">
        <v>10280</v>
      </c>
      <c r="L636" s="224">
        <v>10280</v>
      </c>
      <c r="M636" s="224">
        <v>10280</v>
      </c>
      <c r="N636" s="224">
        <v>10280</v>
      </c>
      <c r="O636" s="489"/>
      <c r="P636" s="489"/>
      <c r="Q636" s="489"/>
    </row>
    <row r="637" spans="1:17" ht="12.75" customHeight="1">
      <c r="A637" s="42"/>
      <c r="B637" s="42"/>
      <c r="C637" s="42"/>
      <c r="D637" s="43">
        <v>3</v>
      </c>
      <c r="E637" s="43"/>
      <c r="F637" s="43"/>
      <c r="G637" s="43"/>
      <c r="H637" s="43" t="s">
        <v>33</v>
      </c>
      <c r="I637" s="43"/>
      <c r="J637" s="224">
        <v>2816</v>
      </c>
      <c r="K637" s="224">
        <v>2831</v>
      </c>
      <c r="L637" s="224">
        <v>3361</v>
      </c>
      <c r="M637" s="224">
        <v>3361</v>
      </c>
      <c r="N637" s="224">
        <v>2761</v>
      </c>
      <c r="O637" s="489"/>
      <c r="P637" s="489"/>
      <c r="Q637" s="489"/>
    </row>
    <row r="638" spans="1:17" ht="12.75" customHeight="1">
      <c r="A638" s="42"/>
      <c r="B638" s="42"/>
      <c r="C638" s="42"/>
      <c r="D638" s="43"/>
      <c r="E638" s="43"/>
      <c r="F638" s="43"/>
      <c r="G638" s="43"/>
      <c r="H638" s="43" t="s">
        <v>15</v>
      </c>
      <c r="I638" s="43" t="s">
        <v>34</v>
      </c>
      <c r="J638" s="224">
        <v>382</v>
      </c>
      <c r="K638" s="224">
        <v>382</v>
      </c>
      <c r="L638" s="224">
        <v>382</v>
      </c>
      <c r="M638" s="224">
        <v>382</v>
      </c>
      <c r="N638" s="224">
        <v>382</v>
      </c>
      <c r="O638" s="489"/>
      <c r="P638" s="489"/>
      <c r="Q638" s="489"/>
    </row>
    <row r="639" spans="1:17" ht="12.75" customHeight="1" hidden="1">
      <c r="A639" s="42"/>
      <c r="B639" s="42"/>
      <c r="C639" s="42"/>
      <c r="D639" s="232"/>
      <c r="E639" s="232"/>
      <c r="F639" s="232"/>
      <c r="G639" s="232"/>
      <c r="H639" s="232"/>
      <c r="I639" s="232" t="s">
        <v>200</v>
      </c>
      <c r="J639" s="54"/>
      <c r="K639" s="54"/>
      <c r="L639" s="54"/>
      <c r="M639" s="54"/>
      <c r="N639" s="54"/>
      <c r="O639" s="486"/>
      <c r="P639" s="486"/>
      <c r="Q639" s="486"/>
    </row>
    <row r="640" spans="1:17" ht="12.75" customHeight="1">
      <c r="A640" s="42"/>
      <c r="B640" s="42"/>
      <c r="C640" s="42">
        <v>2</v>
      </c>
      <c r="D640" s="232"/>
      <c r="E640" s="232"/>
      <c r="F640" s="232"/>
      <c r="G640" s="197" t="s">
        <v>257</v>
      </c>
      <c r="H640" s="232"/>
      <c r="I640" s="232"/>
      <c r="J640" s="224"/>
      <c r="K640" s="224"/>
      <c r="L640" s="224"/>
      <c r="M640" s="224"/>
      <c r="N640" s="224"/>
      <c r="O640" s="489"/>
      <c r="P640" s="489"/>
      <c r="Q640" s="489"/>
    </row>
    <row r="641" spans="1:17" ht="12.75" customHeight="1">
      <c r="A641" s="42"/>
      <c r="B641" s="42"/>
      <c r="C641" s="42"/>
      <c r="D641" s="232">
        <v>1</v>
      </c>
      <c r="E641" s="232"/>
      <c r="F641" s="232"/>
      <c r="G641" s="232"/>
      <c r="H641" s="232" t="s">
        <v>40</v>
      </c>
      <c r="I641" s="232"/>
      <c r="J641" s="522">
        <v>0</v>
      </c>
      <c r="K641" s="522">
        <v>0</v>
      </c>
      <c r="L641" s="522">
        <v>0</v>
      </c>
      <c r="M641" s="522">
        <v>0</v>
      </c>
      <c r="N641" s="224">
        <v>600</v>
      </c>
      <c r="O641" s="489"/>
      <c r="P641" s="489"/>
      <c r="Q641" s="489"/>
    </row>
    <row r="642" spans="1:17" ht="12.75" customHeight="1" hidden="1">
      <c r="A642" s="42"/>
      <c r="B642" s="42"/>
      <c r="C642" s="42"/>
      <c r="D642" s="232">
        <v>2</v>
      </c>
      <c r="E642" s="232"/>
      <c r="F642" s="232"/>
      <c r="G642" s="232"/>
      <c r="H642" s="232" t="s">
        <v>39</v>
      </c>
      <c r="I642" s="232"/>
      <c r="J642" s="224"/>
      <c r="K642" s="224"/>
      <c r="L642" s="224"/>
      <c r="M642" s="224"/>
      <c r="N642" s="224"/>
      <c r="O642" s="489"/>
      <c r="P642" s="489"/>
      <c r="Q642" s="489"/>
    </row>
    <row r="643" spans="1:17" ht="12.75" customHeight="1">
      <c r="A643" s="42"/>
      <c r="B643" s="42"/>
      <c r="C643" s="42"/>
      <c r="D643" s="232"/>
      <c r="E643" s="232"/>
      <c r="F643" s="42" t="s">
        <v>19</v>
      </c>
      <c r="G643" s="232"/>
      <c r="H643" s="232"/>
      <c r="I643" s="232"/>
      <c r="J643" s="242">
        <f>J635+J636+J637+J641+J642</f>
        <v>51735</v>
      </c>
      <c r="K643" s="242">
        <f>K635+K636+K637+K641+K642</f>
        <v>51750</v>
      </c>
      <c r="L643" s="242">
        <f>L635+L636+L637+L641+L642</f>
        <v>52280</v>
      </c>
      <c r="M643" s="242">
        <f>M635+M636+M637+M641+M642</f>
        <v>52280</v>
      </c>
      <c r="N643" s="242">
        <f>N635+N636+N637+N641+N642</f>
        <v>52280</v>
      </c>
      <c r="O643" s="488"/>
      <c r="P643" s="488"/>
      <c r="Q643" s="488"/>
    </row>
    <row r="644" spans="1:17" ht="12.75" customHeight="1">
      <c r="A644" s="42"/>
      <c r="B644" s="42"/>
      <c r="C644" s="42"/>
      <c r="D644" s="232"/>
      <c r="E644" s="232"/>
      <c r="F644" s="232"/>
      <c r="G644" s="43" t="s">
        <v>402</v>
      </c>
      <c r="H644" s="232"/>
      <c r="I644" s="232"/>
      <c r="J644" s="54">
        <v>14.8</v>
      </c>
      <c r="K644" s="54">
        <v>14.8</v>
      </c>
      <c r="L644" s="54">
        <v>14.8</v>
      </c>
      <c r="M644" s="54">
        <v>14.8</v>
      </c>
      <c r="N644" s="54">
        <v>14.8</v>
      </c>
      <c r="O644" s="486"/>
      <c r="P644" s="486"/>
      <c r="Q644" s="486"/>
    </row>
    <row r="645" spans="1:17" ht="12.75" customHeight="1">
      <c r="A645" s="42"/>
      <c r="B645" s="42"/>
      <c r="C645" s="42"/>
      <c r="D645" s="232"/>
      <c r="E645" s="232"/>
      <c r="F645" s="232"/>
      <c r="G645" s="43" t="s">
        <v>402</v>
      </c>
      <c r="H645" s="232"/>
      <c r="I645" s="232"/>
      <c r="J645" s="54">
        <v>14.8</v>
      </c>
      <c r="K645" s="54">
        <v>14.8</v>
      </c>
      <c r="L645" s="54">
        <v>14.8</v>
      </c>
      <c r="M645" s="54">
        <v>14.8</v>
      </c>
      <c r="N645" s="54">
        <v>14.8</v>
      </c>
      <c r="O645" s="486"/>
      <c r="P645" s="486"/>
      <c r="Q645" s="486"/>
    </row>
    <row r="646" spans="1:17" ht="12.75" customHeight="1">
      <c r="A646" s="42"/>
      <c r="B646" s="42"/>
      <c r="C646" s="42"/>
      <c r="D646" s="232"/>
      <c r="E646" s="232"/>
      <c r="F646" s="232"/>
      <c r="G646" s="43"/>
      <c r="H646" s="232"/>
      <c r="I646" s="232"/>
      <c r="J646" s="54"/>
      <c r="K646" s="54"/>
      <c r="L646" s="54"/>
      <c r="M646" s="54"/>
      <c r="N646" s="54"/>
      <c r="O646" s="486"/>
      <c r="P646" s="486"/>
      <c r="Q646" s="486"/>
    </row>
    <row r="647" spans="1:17" ht="12.75" customHeight="1">
      <c r="A647" s="12" t="s">
        <v>435</v>
      </c>
      <c r="B647" s="42"/>
      <c r="C647" s="42"/>
      <c r="D647" s="232"/>
      <c r="E647" s="232"/>
      <c r="F647" s="232"/>
      <c r="G647" s="43"/>
      <c r="H647" s="232"/>
      <c r="I647" s="232"/>
      <c r="J647" s="224">
        <f>J643+J597</f>
        <v>78235</v>
      </c>
      <c r="K647" s="224">
        <f>K643+K597</f>
        <v>78250</v>
      </c>
      <c r="L647" s="224">
        <f>L643+L597</f>
        <v>78780</v>
      </c>
      <c r="M647" s="224">
        <f>M643+M597</f>
        <v>78780</v>
      </c>
      <c r="N647" s="224">
        <f>N643+N597</f>
        <v>78780</v>
      </c>
      <c r="O647" s="489"/>
      <c r="P647" s="489"/>
      <c r="Q647" s="489"/>
    </row>
    <row r="648" spans="1:17" ht="12.75" customHeight="1">
      <c r="A648" s="42"/>
      <c r="B648" s="42"/>
      <c r="C648" s="42">
        <v>1</v>
      </c>
      <c r="D648" s="42"/>
      <c r="E648" s="42"/>
      <c r="F648" s="42"/>
      <c r="G648" s="42" t="s">
        <v>29</v>
      </c>
      <c r="H648" s="42"/>
      <c r="I648" s="42"/>
      <c r="J648" s="382">
        <f>J649+J650+J651</f>
        <v>78235</v>
      </c>
      <c r="K648" s="382">
        <f>K649+K650+K651</f>
        <v>78250</v>
      </c>
      <c r="L648" s="382">
        <f>L649+L650+L651</f>
        <v>78780</v>
      </c>
      <c r="M648" s="382">
        <f>M649+M650+M651</f>
        <v>78780</v>
      </c>
      <c r="N648" s="382">
        <f>N649+N650+N651</f>
        <v>78180</v>
      </c>
      <c r="O648" s="495"/>
      <c r="P648" s="495"/>
      <c r="Q648" s="495"/>
    </row>
    <row r="649" spans="1:17" ht="12.75" customHeight="1">
      <c r="A649" s="42"/>
      <c r="B649" s="42"/>
      <c r="C649" s="42"/>
      <c r="D649" s="43">
        <v>1</v>
      </c>
      <c r="E649" s="43"/>
      <c r="F649" s="43"/>
      <c r="G649" s="43"/>
      <c r="H649" s="43" t="s">
        <v>30</v>
      </c>
      <c r="I649" s="43"/>
      <c r="J649" s="224">
        <f>J587+J609+J620+J635</f>
        <v>45803</v>
      </c>
      <c r="K649" s="224">
        <f>K587+K609+K620+K635</f>
        <v>45803</v>
      </c>
      <c r="L649" s="224">
        <f>L587+L609+L620+L635</f>
        <v>45803</v>
      </c>
      <c r="M649" s="224">
        <f>M587+M609+M620+M635</f>
        <v>45803</v>
      </c>
      <c r="N649" s="224">
        <f>N587+N609+N620+N635</f>
        <v>45803</v>
      </c>
      <c r="O649" s="489"/>
      <c r="P649" s="489"/>
      <c r="Q649" s="489"/>
    </row>
    <row r="650" spans="1:17" ht="12.75" customHeight="1">
      <c r="A650" s="42"/>
      <c r="B650" s="42"/>
      <c r="C650" s="42"/>
      <c r="D650" s="43">
        <v>2</v>
      </c>
      <c r="E650" s="43"/>
      <c r="F650" s="43"/>
      <c r="G650" s="43"/>
      <c r="H650" s="43" t="s">
        <v>32</v>
      </c>
      <c r="I650" s="43"/>
      <c r="J650" s="224">
        <f aca="true" t="shared" si="16" ref="J650:K652">J591+J610+J625+J636</f>
        <v>12192</v>
      </c>
      <c r="K650" s="224">
        <f t="shared" si="16"/>
        <v>12192</v>
      </c>
      <c r="L650" s="224">
        <f aca="true" t="shared" si="17" ref="L650:M652">L591+L610+L625+L636</f>
        <v>12192</v>
      </c>
      <c r="M650" s="224">
        <f t="shared" si="17"/>
        <v>12192</v>
      </c>
      <c r="N650" s="224">
        <f>N591+N610+N625+N636</f>
        <v>12192</v>
      </c>
      <c r="O650" s="489"/>
      <c r="P650" s="489"/>
      <c r="Q650" s="489"/>
    </row>
    <row r="651" spans="1:17" ht="12.75" customHeight="1">
      <c r="A651" s="42"/>
      <c r="B651" s="42"/>
      <c r="C651" s="42"/>
      <c r="D651" s="43">
        <v>3</v>
      </c>
      <c r="E651" s="43"/>
      <c r="F651" s="43"/>
      <c r="G651" s="43"/>
      <c r="H651" s="43" t="s">
        <v>33</v>
      </c>
      <c r="I651" s="43"/>
      <c r="J651" s="224">
        <f t="shared" si="16"/>
        <v>20240</v>
      </c>
      <c r="K651" s="224">
        <f t="shared" si="16"/>
        <v>20255</v>
      </c>
      <c r="L651" s="224">
        <f t="shared" si="17"/>
        <v>20785</v>
      </c>
      <c r="M651" s="224">
        <f t="shared" si="17"/>
        <v>20785</v>
      </c>
      <c r="N651" s="224">
        <f>N592+N611+N626+N637</f>
        <v>20185</v>
      </c>
      <c r="O651" s="489"/>
      <c r="P651" s="489"/>
      <c r="Q651" s="489"/>
    </row>
    <row r="652" spans="1:17" ht="12.75" customHeight="1">
      <c r="A652" s="42"/>
      <c r="B652" s="42"/>
      <c r="C652" s="42"/>
      <c r="D652" s="43"/>
      <c r="E652" s="43"/>
      <c r="F652" s="43"/>
      <c r="G652" s="43"/>
      <c r="H652" s="43" t="s">
        <v>15</v>
      </c>
      <c r="I652" s="43" t="s">
        <v>34</v>
      </c>
      <c r="J652" s="224">
        <f t="shared" si="16"/>
        <v>1595</v>
      </c>
      <c r="K652" s="224">
        <f t="shared" si="16"/>
        <v>1595</v>
      </c>
      <c r="L652" s="224">
        <f t="shared" si="17"/>
        <v>1595</v>
      </c>
      <c r="M652" s="224">
        <f t="shared" si="17"/>
        <v>1595</v>
      </c>
      <c r="N652" s="224">
        <f>N593+N612+N627+N638</f>
        <v>1595</v>
      </c>
      <c r="O652" s="489"/>
      <c r="P652" s="489"/>
      <c r="Q652" s="489"/>
    </row>
    <row r="653" spans="1:17" ht="12.75" customHeight="1">
      <c r="A653" s="42"/>
      <c r="B653" s="42"/>
      <c r="C653" s="42"/>
      <c r="D653" s="232"/>
      <c r="E653" s="232"/>
      <c r="F653" s="232"/>
      <c r="G653" s="232"/>
      <c r="H653" s="232"/>
      <c r="I653" s="232" t="s">
        <v>200</v>
      </c>
      <c r="J653" s="224">
        <f>J594+J613+J628</f>
        <v>15157</v>
      </c>
      <c r="K653" s="224">
        <f>K594+K613+K628</f>
        <v>15157</v>
      </c>
      <c r="L653" s="224">
        <f>L594+L613+L628</f>
        <v>15157</v>
      </c>
      <c r="M653" s="224">
        <f>M594+M613+M628</f>
        <v>15157</v>
      </c>
      <c r="N653" s="224">
        <f>N594+N613+N628</f>
        <v>15157</v>
      </c>
      <c r="O653" s="489"/>
      <c r="P653" s="489"/>
      <c r="Q653" s="489"/>
    </row>
    <row r="654" spans="1:17" ht="12.75" customHeight="1">
      <c r="A654" s="42"/>
      <c r="B654" s="42"/>
      <c r="C654" s="42">
        <v>2</v>
      </c>
      <c r="D654" s="232"/>
      <c r="E654" s="232"/>
      <c r="F654" s="232"/>
      <c r="G654" s="197" t="s">
        <v>38</v>
      </c>
      <c r="H654" s="232"/>
      <c r="I654" s="232"/>
      <c r="J654" s="523">
        <f>J655+J656</f>
        <v>0</v>
      </c>
      <c r="K654" s="523">
        <f>K655+K656</f>
        <v>0</v>
      </c>
      <c r="L654" s="523">
        <f>L655+L656</f>
        <v>0</v>
      </c>
      <c r="M654" s="523">
        <f>M655+M656</f>
        <v>0</v>
      </c>
      <c r="N654" s="382">
        <f>N655+N656</f>
        <v>600</v>
      </c>
      <c r="O654" s="495"/>
      <c r="P654" s="495"/>
      <c r="Q654" s="495"/>
    </row>
    <row r="655" spans="1:17" ht="12.75" customHeight="1">
      <c r="A655" s="42"/>
      <c r="B655" s="42"/>
      <c r="C655" s="42"/>
      <c r="D655" s="232">
        <v>1</v>
      </c>
      <c r="E655" s="232"/>
      <c r="F655" s="232"/>
      <c r="G655" s="232"/>
      <c r="H655" s="232" t="s">
        <v>40</v>
      </c>
      <c r="I655" s="232"/>
      <c r="J655" s="522">
        <f aca="true" t="shared" si="18" ref="J655:L656">J641</f>
        <v>0</v>
      </c>
      <c r="K655" s="522">
        <f t="shared" si="18"/>
        <v>0</v>
      </c>
      <c r="L655" s="522">
        <f t="shared" si="18"/>
        <v>0</v>
      </c>
      <c r="M655" s="522">
        <f>M641</f>
        <v>0</v>
      </c>
      <c r="N655" s="224">
        <f>N641</f>
        <v>600</v>
      </c>
      <c r="O655" s="489"/>
      <c r="P655" s="489"/>
      <c r="Q655" s="489"/>
    </row>
    <row r="656" spans="1:17" ht="12.75" customHeight="1" hidden="1">
      <c r="A656" s="42"/>
      <c r="B656" s="42"/>
      <c r="C656" s="42"/>
      <c r="D656" s="232">
        <v>2</v>
      </c>
      <c r="E656" s="232"/>
      <c r="F656" s="232"/>
      <c r="G656" s="232"/>
      <c r="H656" s="232" t="s">
        <v>39</v>
      </c>
      <c r="I656" s="232"/>
      <c r="J656" s="522">
        <f t="shared" si="18"/>
        <v>0</v>
      </c>
      <c r="K656" s="522">
        <f t="shared" si="18"/>
        <v>0</v>
      </c>
      <c r="L656" s="522">
        <f t="shared" si="18"/>
        <v>0</v>
      </c>
      <c r="M656" s="522">
        <f>M642</f>
        <v>0</v>
      </c>
      <c r="N656" s="224">
        <f>N642</f>
        <v>0</v>
      </c>
      <c r="O656" s="489"/>
      <c r="P656" s="489"/>
      <c r="Q656" s="489"/>
    </row>
    <row r="657" spans="1:17" ht="12.75" customHeight="1">
      <c r="A657" s="42"/>
      <c r="B657" s="42"/>
      <c r="C657" s="42"/>
      <c r="D657" s="232"/>
      <c r="E657" s="232"/>
      <c r="F657" s="42" t="s">
        <v>19</v>
      </c>
      <c r="G657" s="232"/>
      <c r="H657" s="232"/>
      <c r="I657" s="232"/>
      <c r="J657" s="242">
        <f>J648+J654</f>
        <v>78235</v>
      </c>
      <c r="K657" s="242">
        <f>K648+K654</f>
        <v>78250</v>
      </c>
      <c r="L657" s="242">
        <f>L648+L654</f>
        <v>78780</v>
      </c>
      <c r="M657" s="242">
        <f>M648+M654</f>
        <v>78780</v>
      </c>
      <c r="N657" s="242">
        <f>N648+N654</f>
        <v>78780</v>
      </c>
      <c r="O657" s="488"/>
      <c r="P657" s="488"/>
      <c r="Q657" s="488"/>
    </row>
    <row r="658" spans="1:17" ht="12.75" customHeight="1">
      <c r="A658" s="42"/>
      <c r="B658" s="42"/>
      <c r="C658" s="42"/>
      <c r="D658" s="232"/>
      <c r="E658" s="232"/>
      <c r="F658" s="232"/>
      <c r="G658" s="43" t="s">
        <v>51</v>
      </c>
      <c r="H658" s="232"/>
      <c r="I658" s="232"/>
      <c r="J658" s="54">
        <f aca="true" t="shared" si="19" ref="J658:L659">J598+J615+J630+J644</f>
        <v>19.3</v>
      </c>
      <c r="K658" s="54">
        <f t="shared" si="19"/>
        <v>19.3</v>
      </c>
      <c r="L658" s="54">
        <f t="shared" si="19"/>
        <v>19.3</v>
      </c>
      <c r="M658" s="54">
        <f>M598+M615+M630+M644</f>
        <v>19.3</v>
      </c>
      <c r="N658" s="54">
        <f>N598+N615+N630+N644</f>
        <v>19.3</v>
      </c>
      <c r="O658" s="486"/>
      <c r="P658" s="486"/>
      <c r="Q658" s="486"/>
    </row>
    <row r="659" spans="1:17" ht="12.75" customHeight="1">
      <c r="A659" s="42"/>
      <c r="B659" s="42"/>
      <c r="C659" s="42"/>
      <c r="D659" s="232"/>
      <c r="E659" s="232"/>
      <c r="F659" s="232"/>
      <c r="G659" s="43" t="s">
        <v>52</v>
      </c>
      <c r="H659" s="232"/>
      <c r="I659" s="232"/>
      <c r="J659" s="54">
        <f t="shared" si="19"/>
        <v>19.3</v>
      </c>
      <c r="K659" s="54">
        <f t="shared" si="19"/>
        <v>19.3</v>
      </c>
      <c r="L659" s="54">
        <f t="shared" si="19"/>
        <v>19.3</v>
      </c>
      <c r="M659" s="54">
        <f>M599+M616+M631+M645</f>
        <v>19.3</v>
      </c>
      <c r="N659" s="54">
        <f>N599+N616+N631+N645</f>
        <v>19.3</v>
      </c>
      <c r="O659" s="486"/>
      <c r="P659" s="486"/>
      <c r="Q659" s="486"/>
    </row>
    <row r="660" spans="1:17" ht="12.75" customHeight="1">
      <c r="A660" s="42"/>
      <c r="B660" s="42"/>
      <c r="C660" s="42"/>
      <c r="D660" s="232"/>
      <c r="E660" s="232"/>
      <c r="F660" s="232"/>
      <c r="G660" s="43"/>
      <c r="H660" s="232"/>
      <c r="I660" s="232"/>
      <c r="J660" s="54"/>
      <c r="K660" s="54"/>
      <c r="L660" s="54"/>
      <c r="M660" s="54"/>
      <c r="N660" s="54"/>
      <c r="O660" s="486"/>
      <c r="P660" s="486"/>
      <c r="Q660" s="486"/>
    </row>
    <row r="661" spans="1:17" ht="12.75" customHeight="1">
      <c r="A661" s="12" t="s">
        <v>437</v>
      </c>
      <c r="B661" s="42"/>
      <c r="C661" s="42"/>
      <c r="D661" s="232"/>
      <c r="E661" s="232"/>
      <c r="F661" s="232"/>
      <c r="G661" s="43"/>
      <c r="H661" s="232"/>
      <c r="I661" s="232"/>
      <c r="J661" s="54"/>
      <c r="K661" s="54"/>
      <c r="L661" s="54"/>
      <c r="M661" s="54"/>
      <c r="N661" s="54"/>
      <c r="O661" s="486"/>
      <c r="P661" s="486"/>
      <c r="Q661" s="486"/>
    </row>
    <row r="662" spans="1:17" ht="12.75" customHeight="1">
      <c r="A662" s="12"/>
      <c r="B662" s="11">
        <v>1</v>
      </c>
      <c r="C662" s="11"/>
      <c r="D662" s="11"/>
      <c r="E662" s="11"/>
      <c r="F662" s="11" t="s">
        <v>253</v>
      </c>
      <c r="G662" s="11"/>
      <c r="H662" s="11"/>
      <c r="I662" s="11"/>
      <c r="J662" s="54"/>
      <c r="K662" s="54"/>
      <c r="L662" s="54"/>
      <c r="M662" s="54"/>
      <c r="N662" s="54"/>
      <c r="O662" s="486"/>
      <c r="P662" s="486"/>
      <c r="Q662" s="486"/>
    </row>
    <row r="663" spans="1:17" ht="12.75" customHeight="1">
      <c r="A663" s="12"/>
      <c r="B663" s="42"/>
      <c r="C663" s="42">
        <v>1</v>
      </c>
      <c r="D663" s="42"/>
      <c r="E663" s="42"/>
      <c r="F663" s="42"/>
      <c r="G663" s="42" t="s">
        <v>29</v>
      </c>
      <c r="H663" s="42"/>
      <c r="I663" s="42"/>
      <c r="J663" s="54"/>
      <c r="K663" s="54"/>
      <c r="L663" s="54"/>
      <c r="M663" s="54"/>
      <c r="N663" s="54"/>
      <c r="O663" s="486"/>
      <c r="P663" s="486"/>
      <c r="Q663" s="486"/>
    </row>
    <row r="664" spans="1:17" ht="12.75" customHeight="1">
      <c r="A664" s="12"/>
      <c r="B664" s="42"/>
      <c r="C664" s="42"/>
      <c r="D664" s="43">
        <v>1</v>
      </c>
      <c r="E664" s="43"/>
      <c r="F664" s="43"/>
      <c r="G664" s="43"/>
      <c r="H664" s="43" t="s">
        <v>30</v>
      </c>
      <c r="I664" s="43"/>
      <c r="J664" s="224">
        <v>814</v>
      </c>
      <c r="K664" s="224">
        <v>814</v>
      </c>
      <c r="L664" s="224">
        <v>814</v>
      </c>
      <c r="M664" s="224">
        <v>814</v>
      </c>
      <c r="N664" s="224">
        <v>814</v>
      </c>
      <c r="O664" s="489"/>
      <c r="P664" s="489"/>
      <c r="Q664" s="489"/>
    </row>
    <row r="665" spans="1:17" ht="12.75" customHeight="1">
      <c r="A665" s="12"/>
      <c r="B665" s="42"/>
      <c r="C665" s="42"/>
      <c r="D665" s="43">
        <v>2</v>
      </c>
      <c r="E665" s="43"/>
      <c r="F665" s="43"/>
      <c r="G665" s="43"/>
      <c r="H665" s="43" t="s">
        <v>32</v>
      </c>
      <c r="I665" s="43"/>
      <c r="J665" s="224">
        <v>217</v>
      </c>
      <c r="K665" s="224">
        <v>217</v>
      </c>
      <c r="L665" s="224">
        <v>217</v>
      </c>
      <c r="M665" s="224">
        <v>217</v>
      </c>
      <c r="N665" s="224">
        <v>217</v>
      </c>
      <c r="O665" s="489"/>
      <c r="P665" s="489"/>
      <c r="Q665" s="489"/>
    </row>
    <row r="666" spans="1:17" ht="12.75" customHeight="1">
      <c r="A666" s="12"/>
      <c r="B666" s="42"/>
      <c r="C666" s="42"/>
      <c r="D666" s="43">
        <v>3</v>
      </c>
      <c r="E666" s="43"/>
      <c r="F666" s="43"/>
      <c r="G666" s="43"/>
      <c r="H666" s="43" t="s">
        <v>33</v>
      </c>
      <c r="I666" s="43"/>
      <c r="J666" s="224">
        <v>1580</v>
      </c>
      <c r="K666" s="224">
        <v>1580</v>
      </c>
      <c r="L666" s="224">
        <v>1580</v>
      </c>
      <c r="M666" s="224">
        <v>1580</v>
      </c>
      <c r="N666" s="224">
        <v>1580</v>
      </c>
      <c r="O666" s="489"/>
      <c r="P666" s="489"/>
      <c r="Q666" s="489"/>
    </row>
    <row r="667" spans="1:17" ht="12.75" customHeight="1">
      <c r="A667" s="12"/>
      <c r="B667" s="42"/>
      <c r="C667" s="42"/>
      <c r="D667" s="43"/>
      <c r="E667" s="43"/>
      <c r="F667" s="43"/>
      <c r="G667" s="43"/>
      <c r="H667" s="43" t="s">
        <v>15</v>
      </c>
      <c r="I667" s="43" t="s">
        <v>34</v>
      </c>
      <c r="J667" s="224">
        <v>135</v>
      </c>
      <c r="K667" s="224">
        <v>135</v>
      </c>
      <c r="L667" s="224">
        <v>135</v>
      </c>
      <c r="M667" s="224">
        <v>135</v>
      </c>
      <c r="N667" s="224">
        <v>135</v>
      </c>
      <c r="O667" s="489"/>
      <c r="P667" s="489"/>
      <c r="Q667" s="489"/>
    </row>
    <row r="668" spans="1:17" ht="12.75" customHeight="1">
      <c r="A668" s="12"/>
      <c r="B668" s="42"/>
      <c r="C668" s="42"/>
      <c r="D668" s="232"/>
      <c r="E668" s="232"/>
      <c r="F668" s="232"/>
      <c r="G668" s="232"/>
      <c r="H668" s="232"/>
      <c r="I668" s="232" t="s">
        <v>200</v>
      </c>
      <c r="J668" s="224">
        <v>1356</v>
      </c>
      <c r="K668" s="224">
        <v>1356</v>
      </c>
      <c r="L668" s="224">
        <v>1356</v>
      </c>
      <c r="M668" s="224">
        <v>1356</v>
      </c>
      <c r="N668" s="224">
        <v>1356</v>
      </c>
      <c r="O668" s="489"/>
      <c r="P668" s="489"/>
      <c r="Q668" s="489"/>
    </row>
    <row r="669" spans="1:17" ht="12.75" customHeight="1">
      <c r="A669" s="12"/>
      <c r="B669" s="42"/>
      <c r="C669" s="42"/>
      <c r="D669" s="232"/>
      <c r="E669" s="232"/>
      <c r="F669" s="42" t="s">
        <v>19</v>
      </c>
      <c r="G669" s="232"/>
      <c r="H669" s="232"/>
      <c r="I669" s="232"/>
      <c r="J669" s="242">
        <f>J664+J665+J666</f>
        <v>2611</v>
      </c>
      <c r="K669" s="242">
        <f>K664+K665+K666</f>
        <v>2611</v>
      </c>
      <c r="L669" s="242">
        <f>L664+L665+L666</f>
        <v>2611</v>
      </c>
      <c r="M669" s="242">
        <f>M664+M665+M666</f>
        <v>2611</v>
      </c>
      <c r="N669" s="242">
        <f>N664+N665+N666</f>
        <v>2611</v>
      </c>
      <c r="O669" s="488"/>
      <c r="P669" s="488"/>
      <c r="Q669" s="488"/>
    </row>
    <row r="670" spans="1:17" ht="12.75" customHeight="1">
      <c r="A670" s="12"/>
      <c r="B670" s="42"/>
      <c r="C670" s="42"/>
      <c r="D670" s="232"/>
      <c r="E670" s="232"/>
      <c r="F670" s="232"/>
      <c r="G670" s="43" t="s">
        <v>51</v>
      </c>
      <c r="H670" s="232"/>
      <c r="I670" s="232"/>
      <c r="J670" s="54">
        <v>0.5</v>
      </c>
      <c r="K670" s="54">
        <v>0.5</v>
      </c>
      <c r="L670" s="54">
        <v>0.5</v>
      </c>
      <c r="M670" s="54">
        <v>0.5</v>
      </c>
      <c r="N670" s="54">
        <v>0.5</v>
      </c>
      <c r="O670" s="486"/>
      <c r="P670" s="486"/>
      <c r="Q670" s="486"/>
    </row>
    <row r="671" spans="1:17" ht="12.75" customHeight="1">
      <c r="A671" s="42"/>
      <c r="B671" s="42"/>
      <c r="C671" s="42"/>
      <c r="D671" s="232"/>
      <c r="E671" s="232"/>
      <c r="F671" s="232"/>
      <c r="G671" s="43" t="s">
        <v>52</v>
      </c>
      <c r="H671" s="232"/>
      <c r="I671" s="232"/>
      <c r="J671" s="54">
        <v>0.5</v>
      </c>
      <c r="K671" s="54">
        <v>0.5</v>
      </c>
      <c r="L671" s="54">
        <v>0.5</v>
      </c>
      <c r="M671" s="54">
        <v>0.5</v>
      </c>
      <c r="N671" s="54">
        <v>0.5</v>
      </c>
      <c r="O671" s="486"/>
      <c r="P671" s="486"/>
      <c r="Q671" s="486"/>
    </row>
    <row r="672" spans="1:17" ht="12.75" customHeight="1">
      <c r="A672" s="42"/>
      <c r="B672" s="42"/>
      <c r="C672" s="42"/>
      <c r="D672" s="232"/>
      <c r="E672" s="232"/>
      <c r="F672" s="232"/>
      <c r="G672" s="43"/>
      <c r="H672" s="232"/>
      <c r="I672" s="232"/>
      <c r="J672" s="54"/>
      <c r="K672" s="54"/>
      <c r="L672" s="54"/>
      <c r="M672" s="54"/>
      <c r="N672" s="54"/>
      <c r="O672" s="486"/>
      <c r="P672" s="486"/>
      <c r="Q672" s="486"/>
    </row>
    <row r="673" spans="1:17" ht="12.75" customHeight="1">
      <c r="A673" s="42"/>
      <c r="B673" s="11">
        <v>2</v>
      </c>
      <c r="C673" s="11"/>
      <c r="D673" s="11"/>
      <c r="E673" s="11"/>
      <c r="F673" s="11" t="s">
        <v>427</v>
      </c>
      <c r="G673" s="11"/>
      <c r="H673" s="11"/>
      <c r="I673" s="11"/>
      <c r="J673" s="54"/>
      <c r="K673" s="54"/>
      <c r="L673" s="54"/>
      <c r="M673" s="54"/>
      <c r="N673" s="54"/>
      <c r="O673" s="486"/>
      <c r="P673" s="486"/>
      <c r="Q673" s="486"/>
    </row>
    <row r="674" spans="1:17" ht="12.75" customHeight="1">
      <c r="A674" s="42"/>
      <c r="B674" s="42"/>
      <c r="C674" s="42">
        <v>1</v>
      </c>
      <c r="D674" s="42"/>
      <c r="E674" s="42"/>
      <c r="F674" s="42"/>
      <c r="G674" s="42" t="s">
        <v>29</v>
      </c>
      <c r="H674" s="42"/>
      <c r="I674" s="42"/>
      <c r="J674" s="54"/>
      <c r="K674" s="54"/>
      <c r="L674" s="54"/>
      <c r="M674" s="54"/>
      <c r="N674" s="54"/>
      <c r="O674" s="486"/>
      <c r="P674" s="486"/>
      <c r="Q674" s="486"/>
    </row>
    <row r="675" spans="1:17" ht="12.75" customHeight="1">
      <c r="A675" s="42"/>
      <c r="B675" s="42"/>
      <c r="C675" s="46"/>
      <c r="D675" s="43">
        <v>1</v>
      </c>
      <c r="E675" s="43"/>
      <c r="F675" s="43"/>
      <c r="G675" s="43"/>
      <c r="H675" s="43" t="s">
        <v>30</v>
      </c>
      <c r="I675" s="43"/>
      <c r="J675" s="224">
        <v>6634</v>
      </c>
      <c r="K675" s="224">
        <v>6634</v>
      </c>
      <c r="L675" s="224">
        <v>6634</v>
      </c>
      <c r="M675" s="224">
        <v>6634</v>
      </c>
      <c r="N675" s="224">
        <v>6634</v>
      </c>
      <c r="O675" s="489"/>
      <c r="P675" s="489"/>
      <c r="Q675" s="489"/>
    </row>
    <row r="676" spans="1:17" ht="12.75" customHeight="1">
      <c r="A676" s="42"/>
      <c r="B676" s="42"/>
      <c r="C676" s="42"/>
      <c r="D676" s="43">
        <v>2</v>
      </c>
      <c r="E676" s="43"/>
      <c r="F676" s="43"/>
      <c r="G676" s="43"/>
      <c r="H676" s="43" t="s">
        <v>32</v>
      </c>
      <c r="I676" s="43"/>
      <c r="J676" s="224">
        <v>1775</v>
      </c>
      <c r="K676" s="224">
        <v>1775</v>
      </c>
      <c r="L676" s="224">
        <v>1775</v>
      </c>
      <c r="M676" s="224">
        <v>1775</v>
      </c>
      <c r="N676" s="224">
        <v>1775</v>
      </c>
      <c r="O676" s="489"/>
      <c r="P676" s="489"/>
      <c r="Q676" s="489"/>
    </row>
    <row r="677" spans="1:17" ht="12.75" customHeight="1">
      <c r="A677" s="42"/>
      <c r="B677" s="42"/>
      <c r="C677" s="42"/>
      <c r="D677" s="43">
        <v>3</v>
      </c>
      <c r="E677" s="43"/>
      <c r="F677" s="43"/>
      <c r="G677" s="43"/>
      <c r="H677" s="43" t="s">
        <v>33</v>
      </c>
      <c r="I677" s="43"/>
      <c r="J677" s="224">
        <v>1127</v>
      </c>
      <c r="K677" s="224">
        <v>1127</v>
      </c>
      <c r="L677" s="224">
        <v>1127</v>
      </c>
      <c r="M677" s="224">
        <v>1127</v>
      </c>
      <c r="N677" s="224">
        <v>1127</v>
      </c>
      <c r="O677" s="489"/>
      <c r="P677" s="489"/>
      <c r="Q677" s="489"/>
    </row>
    <row r="678" spans="1:17" ht="12.75" customHeight="1">
      <c r="A678" s="42"/>
      <c r="B678" s="42"/>
      <c r="C678" s="42"/>
      <c r="D678" s="43"/>
      <c r="E678" s="43"/>
      <c r="F678" s="43"/>
      <c r="G678" s="43"/>
      <c r="H678" s="43" t="s">
        <v>15</v>
      </c>
      <c r="I678" s="43" t="s">
        <v>34</v>
      </c>
      <c r="J678" s="224">
        <v>269</v>
      </c>
      <c r="K678" s="224">
        <v>269</v>
      </c>
      <c r="L678" s="224">
        <v>269</v>
      </c>
      <c r="M678" s="224">
        <v>269</v>
      </c>
      <c r="N678" s="224">
        <v>269</v>
      </c>
      <c r="O678" s="489"/>
      <c r="P678" s="489"/>
      <c r="Q678" s="489"/>
    </row>
    <row r="679" spans="1:17" ht="12.75" customHeight="1">
      <c r="A679" s="42"/>
      <c r="B679" s="42"/>
      <c r="C679" s="42">
        <v>2</v>
      </c>
      <c r="D679" s="42"/>
      <c r="E679" s="42"/>
      <c r="F679" s="42"/>
      <c r="G679" s="42" t="s">
        <v>257</v>
      </c>
      <c r="H679" s="42"/>
      <c r="I679" s="42"/>
      <c r="J679" s="224"/>
      <c r="K679" s="224"/>
      <c r="L679" s="224"/>
      <c r="M679" s="224"/>
      <c r="N679" s="224"/>
      <c r="O679" s="489"/>
      <c r="P679" s="489"/>
      <c r="Q679" s="489"/>
    </row>
    <row r="680" spans="1:17" ht="12.75" customHeight="1">
      <c r="A680" s="42"/>
      <c r="B680" s="42"/>
      <c r="C680" s="42"/>
      <c r="D680" s="43">
        <v>1</v>
      </c>
      <c r="E680" s="43"/>
      <c r="F680" s="43"/>
      <c r="G680" s="43"/>
      <c r="H680" s="43" t="s">
        <v>40</v>
      </c>
      <c r="I680" s="43"/>
      <c r="J680" s="522">
        <v>0</v>
      </c>
      <c r="K680" s="224">
        <v>500</v>
      </c>
      <c r="L680" s="224">
        <v>500</v>
      </c>
      <c r="M680" s="224">
        <v>500</v>
      </c>
      <c r="N680" s="224">
        <v>640</v>
      </c>
      <c r="O680" s="489"/>
      <c r="P680" s="489"/>
      <c r="Q680" s="489"/>
    </row>
    <row r="681" spans="1:17" ht="12.75" customHeight="1">
      <c r="A681" s="42"/>
      <c r="B681" s="42"/>
      <c r="C681" s="42"/>
      <c r="D681" s="232"/>
      <c r="E681" s="232"/>
      <c r="F681" s="42" t="s">
        <v>19</v>
      </c>
      <c r="G681" s="232"/>
      <c r="H681" s="232"/>
      <c r="I681" s="232"/>
      <c r="J681" s="242">
        <f>J675+J676+J677</f>
        <v>9536</v>
      </c>
      <c r="K681" s="242">
        <f>K675+K676+K677+K680</f>
        <v>10036</v>
      </c>
      <c r="L681" s="242">
        <f>L675+L676+L677+L680</f>
        <v>10036</v>
      </c>
      <c r="M681" s="242">
        <f>M675+M676+M677+M680</f>
        <v>10036</v>
      </c>
      <c r="N681" s="242">
        <f>N675+N676+N677+N680</f>
        <v>10176</v>
      </c>
      <c r="O681" s="488"/>
      <c r="P681" s="488"/>
      <c r="Q681" s="488"/>
    </row>
    <row r="682" spans="1:17" ht="12.75" customHeight="1">
      <c r="A682" s="42"/>
      <c r="B682" s="42"/>
      <c r="C682" s="42"/>
      <c r="D682" s="232"/>
      <c r="E682" s="232"/>
      <c r="F682" s="232"/>
      <c r="G682" s="43" t="s">
        <v>51</v>
      </c>
      <c r="H682" s="232"/>
      <c r="I682" s="232"/>
      <c r="J682" s="54">
        <v>3.8</v>
      </c>
      <c r="K682" s="54">
        <v>3.8</v>
      </c>
      <c r="L682" s="54">
        <v>3.8</v>
      </c>
      <c r="M682" s="54">
        <v>3.8</v>
      </c>
      <c r="N682" s="54">
        <v>3.8</v>
      </c>
      <c r="O682" s="486"/>
      <c r="P682" s="486"/>
      <c r="Q682" s="486"/>
    </row>
    <row r="683" spans="1:17" ht="12.75" customHeight="1">
      <c r="A683" s="42"/>
      <c r="B683" s="42"/>
      <c r="C683" s="42"/>
      <c r="D683" s="232"/>
      <c r="E683" s="232"/>
      <c r="F683" s="232"/>
      <c r="G683" s="43" t="s">
        <v>52</v>
      </c>
      <c r="H683" s="232"/>
      <c r="I683" s="232"/>
      <c r="J683" s="54">
        <v>3.8</v>
      </c>
      <c r="K683" s="54">
        <v>3.8</v>
      </c>
      <c r="L683" s="54">
        <v>3.8</v>
      </c>
      <c r="M683" s="54">
        <v>3.8</v>
      </c>
      <c r="N683" s="54">
        <v>3.8</v>
      </c>
      <c r="O683" s="486"/>
      <c r="P683" s="486"/>
      <c r="Q683" s="486"/>
    </row>
    <row r="684" spans="1:17" ht="12.75" customHeight="1">
      <c r="A684" s="42"/>
      <c r="B684" s="42"/>
      <c r="C684" s="42"/>
      <c r="D684" s="232"/>
      <c r="E684" s="232"/>
      <c r="F684" s="232"/>
      <c r="G684" s="43"/>
      <c r="H684" s="232"/>
      <c r="I684" s="232"/>
      <c r="J684" s="54"/>
      <c r="K684" s="54"/>
      <c r="L684" s="54"/>
      <c r="M684" s="54"/>
      <c r="N684" s="54"/>
      <c r="O684" s="486"/>
      <c r="P684" s="486"/>
      <c r="Q684" s="486"/>
    </row>
    <row r="685" spans="1:17" ht="12.75" customHeight="1">
      <c r="A685" s="12" t="s">
        <v>438</v>
      </c>
      <c r="B685" s="42"/>
      <c r="C685" s="42"/>
      <c r="D685" s="232"/>
      <c r="E685" s="232"/>
      <c r="F685" s="232"/>
      <c r="G685" s="43"/>
      <c r="H685" s="232"/>
      <c r="I685" s="232"/>
      <c r="J685" s="54"/>
      <c r="K685" s="54"/>
      <c r="L685" s="54"/>
      <c r="M685" s="54"/>
      <c r="N685" s="54"/>
      <c r="O685" s="486"/>
      <c r="P685" s="486"/>
      <c r="Q685" s="486"/>
    </row>
    <row r="686" spans="1:17" ht="12.75" customHeight="1">
      <c r="A686" s="42"/>
      <c r="B686" s="42"/>
      <c r="C686" s="42">
        <v>1</v>
      </c>
      <c r="D686" s="42"/>
      <c r="E686" s="42"/>
      <c r="F686" s="42"/>
      <c r="G686" s="42" t="s">
        <v>29</v>
      </c>
      <c r="H686" s="42"/>
      <c r="I686" s="42"/>
      <c r="J686" s="382">
        <f>J687+J688+J689</f>
        <v>12147</v>
      </c>
      <c r="K686" s="382">
        <f>K687+K688+K689</f>
        <v>12147</v>
      </c>
      <c r="L686" s="382">
        <f>L687+L688+L689</f>
        <v>12147</v>
      </c>
      <c r="M686" s="382">
        <f>M687+M688+M689</f>
        <v>12147</v>
      </c>
      <c r="N686" s="382">
        <f>N687+N688+N689</f>
        <v>12147</v>
      </c>
      <c r="O686" s="495"/>
      <c r="P686" s="495"/>
      <c r="Q686" s="495"/>
    </row>
    <row r="687" spans="1:17" ht="12.75" customHeight="1">
      <c r="A687" s="42"/>
      <c r="B687" s="42"/>
      <c r="C687" s="42"/>
      <c r="D687" s="43">
        <v>1</v>
      </c>
      <c r="E687" s="43"/>
      <c r="F687" s="43"/>
      <c r="G687" s="43"/>
      <c r="H687" s="43" t="s">
        <v>30</v>
      </c>
      <c r="I687" s="43"/>
      <c r="J687" s="224">
        <f aca="true" t="shared" si="20" ref="J687:K691">J664+J675</f>
        <v>7448</v>
      </c>
      <c r="K687" s="224">
        <f t="shared" si="20"/>
        <v>7448</v>
      </c>
      <c r="L687" s="224">
        <f aca="true" t="shared" si="21" ref="L687:M691">L664+L675</f>
        <v>7448</v>
      </c>
      <c r="M687" s="224">
        <f t="shared" si="21"/>
        <v>7448</v>
      </c>
      <c r="N687" s="224">
        <f>N664+N675</f>
        <v>7448</v>
      </c>
      <c r="O687" s="489"/>
      <c r="P687" s="489"/>
      <c r="Q687" s="489"/>
    </row>
    <row r="688" spans="1:17" ht="12.75" customHeight="1">
      <c r="A688" s="42"/>
      <c r="B688" s="42"/>
      <c r="C688" s="42"/>
      <c r="D688" s="43">
        <v>2</v>
      </c>
      <c r="E688" s="43"/>
      <c r="F688" s="43"/>
      <c r="G688" s="43"/>
      <c r="H688" s="43" t="s">
        <v>32</v>
      </c>
      <c r="I688" s="43"/>
      <c r="J688" s="224">
        <f t="shared" si="20"/>
        <v>1992</v>
      </c>
      <c r="K688" s="224">
        <f t="shared" si="20"/>
        <v>1992</v>
      </c>
      <c r="L688" s="224">
        <f t="shared" si="21"/>
        <v>1992</v>
      </c>
      <c r="M688" s="224">
        <f t="shared" si="21"/>
        <v>1992</v>
      </c>
      <c r="N688" s="224">
        <f>N665+N676</f>
        <v>1992</v>
      </c>
      <c r="O688" s="489"/>
      <c r="P688" s="489"/>
      <c r="Q688" s="489"/>
    </row>
    <row r="689" spans="1:17" ht="12.75" customHeight="1">
      <c r="A689" s="42"/>
      <c r="B689" s="42"/>
      <c r="C689" s="42"/>
      <c r="D689" s="43">
        <v>3</v>
      </c>
      <c r="E689" s="43"/>
      <c r="F689" s="43"/>
      <c r="G689" s="43"/>
      <c r="H689" s="43" t="s">
        <v>33</v>
      </c>
      <c r="I689" s="43"/>
      <c r="J689" s="224">
        <f t="shared" si="20"/>
        <v>2707</v>
      </c>
      <c r="K689" s="224">
        <f t="shared" si="20"/>
        <v>2707</v>
      </c>
      <c r="L689" s="224">
        <f t="shared" si="21"/>
        <v>2707</v>
      </c>
      <c r="M689" s="224">
        <f t="shared" si="21"/>
        <v>2707</v>
      </c>
      <c r="N689" s="224">
        <f>N666+N677</f>
        <v>2707</v>
      </c>
      <c r="O689" s="489"/>
      <c r="P689" s="489"/>
      <c r="Q689" s="489"/>
    </row>
    <row r="690" spans="1:17" ht="12.75" customHeight="1">
      <c r="A690" s="42"/>
      <c r="B690" s="42"/>
      <c r="C690" s="42"/>
      <c r="D690" s="43"/>
      <c r="E690" s="43"/>
      <c r="F690" s="43"/>
      <c r="G690" s="43"/>
      <c r="H690" s="43" t="s">
        <v>15</v>
      </c>
      <c r="I690" s="43" t="s">
        <v>34</v>
      </c>
      <c r="J690" s="224">
        <f t="shared" si="20"/>
        <v>404</v>
      </c>
      <c r="K690" s="224">
        <f t="shared" si="20"/>
        <v>404</v>
      </c>
      <c r="L690" s="224">
        <f t="shared" si="21"/>
        <v>404</v>
      </c>
      <c r="M690" s="224">
        <f t="shared" si="21"/>
        <v>404</v>
      </c>
      <c r="N690" s="224">
        <f>N667+N678</f>
        <v>404</v>
      </c>
      <c r="O690" s="489"/>
      <c r="P690" s="489"/>
      <c r="Q690" s="489"/>
    </row>
    <row r="691" spans="1:17" ht="12.75" customHeight="1">
      <c r="A691" s="42"/>
      <c r="B691" s="42"/>
      <c r="C691" s="42"/>
      <c r="D691" s="232"/>
      <c r="E691" s="232"/>
      <c r="F691" s="232"/>
      <c r="G691" s="232"/>
      <c r="H691" s="232"/>
      <c r="I691" s="232" t="s">
        <v>200</v>
      </c>
      <c r="J691" s="224">
        <f t="shared" si="20"/>
        <v>1356</v>
      </c>
      <c r="K691" s="224">
        <f t="shared" si="20"/>
        <v>1356</v>
      </c>
      <c r="L691" s="224">
        <f t="shared" si="21"/>
        <v>1356</v>
      </c>
      <c r="M691" s="224">
        <f t="shared" si="21"/>
        <v>1356</v>
      </c>
      <c r="N691" s="224">
        <f>N668+N679</f>
        <v>1356</v>
      </c>
      <c r="O691" s="489"/>
      <c r="P691" s="489"/>
      <c r="Q691" s="489"/>
    </row>
    <row r="692" spans="1:17" ht="12.75" customHeight="1">
      <c r="A692" s="42"/>
      <c r="B692" s="42"/>
      <c r="C692" s="42">
        <v>2</v>
      </c>
      <c r="D692" s="232"/>
      <c r="E692" s="232"/>
      <c r="F692" s="232"/>
      <c r="G692" s="197" t="s">
        <v>38</v>
      </c>
      <c r="H692" s="232"/>
      <c r="I692" s="232"/>
      <c r="J692" s="224"/>
      <c r="K692" s="242"/>
      <c r="L692" s="242"/>
      <c r="M692" s="242"/>
      <c r="N692" s="242"/>
      <c r="O692" s="489"/>
      <c r="P692" s="489"/>
      <c r="Q692" s="489"/>
    </row>
    <row r="693" spans="1:17" ht="12.75" customHeight="1" hidden="1">
      <c r="A693" s="42"/>
      <c r="B693" s="42"/>
      <c r="C693" s="42"/>
      <c r="D693" s="232">
        <v>1</v>
      </c>
      <c r="E693" s="232"/>
      <c r="F693" s="232"/>
      <c r="G693" s="232"/>
      <c r="H693" s="232" t="s">
        <v>39</v>
      </c>
      <c r="I693" s="232"/>
      <c r="J693" s="224"/>
      <c r="K693" s="224"/>
      <c r="L693" s="224"/>
      <c r="M693" s="224"/>
      <c r="N693" s="224"/>
      <c r="O693" s="489"/>
      <c r="P693" s="489"/>
      <c r="Q693" s="489"/>
    </row>
    <row r="694" spans="1:17" ht="12.75" customHeight="1">
      <c r="A694" s="42"/>
      <c r="B694" s="42"/>
      <c r="C694" s="42"/>
      <c r="D694" s="232">
        <v>1</v>
      </c>
      <c r="E694" s="232"/>
      <c r="F694" s="232"/>
      <c r="G694" s="232"/>
      <c r="H694" s="232" t="s">
        <v>40</v>
      </c>
      <c r="I694" s="232"/>
      <c r="J694" s="522">
        <v>0</v>
      </c>
      <c r="K694" s="224">
        <f>K680</f>
        <v>500</v>
      </c>
      <c r="L694" s="224">
        <f>L680</f>
        <v>500</v>
      </c>
      <c r="M694" s="224">
        <f>M680</f>
        <v>500</v>
      </c>
      <c r="N694" s="224">
        <f>N680</f>
        <v>640</v>
      </c>
      <c r="O694" s="489"/>
      <c r="P694" s="489"/>
      <c r="Q694" s="489"/>
    </row>
    <row r="695" spans="1:17" ht="12.75" customHeight="1">
      <c r="A695" s="42"/>
      <c r="B695" s="42"/>
      <c r="C695" s="42"/>
      <c r="D695" s="232"/>
      <c r="E695" s="232"/>
      <c r="F695" s="42" t="s">
        <v>19</v>
      </c>
      <c r="G695" s="232"/>
      <c r="H695" s="232"/>
      <c r="I695" s="232"/>
      <c r="J695" s="242">
        <f>J686</f>
        <v>12147</v>
      </c>
      <c r="K695" s="242">
        <f>K686+K694</f>
        <v>12647</v>
      </c>
      <c r="L695" s="242">
        <f>L686+L694</f>
        <v>12647</v>
      </c>
      <c r="M695" s="242">
        <f>M686+M694</f>
        <v>12647</v>
      </c>
      <c r="N695" s="242">
        <f>N686+N694</f>
        <v>12787</v>
      </c>
      <c r="O695" s="488"/>
      <c r="P695" s="488"/>
      <c r="Q695" s="488"/>
    </row>
    <row r="696" spans="1:17" ht="12.75" customHeight="1">
      <c r="A696" s="42"/>
      <c r="B696" s="42"/>
      <c r="C696" s="42"/>
      <c r="D696" s="232"/>
      <c r="E696" s="232"/>
      <c r="F696" s="232"/>
      <c r="G696" s="43" t="s">
        <v>51</v>
      </c>
      <c r="H696" s="232"/>
      <c r="I696" s="232"/>
      <c r="J696" s="54">
        <f aca="true" t="shared" si="22" ref="J696:L697">J670+J682</f>
        <v>4.3</v>
      </c>
      <c r="K696" s="54">
        <f t="shared" si="22"/>
        <v>4.3</v>
      </c>
      <c r="L696" s="54">
        <f t="shared" si="22"/>
        <v>4.3</v>
      </c>
      <c r="M696" s="54">
        <f>M670+M682</f>
        <v>4.3</v>
      </c>
      <c r="N696" s="54">
        <f>N670+N682</f>
        <v>4.3</v>
      </c>
      <c r="O696" s="486"/>
      <c r="P696" s="486"/>
      <c r="Q696" s="486"/>
    </row>
    <row r="697" spans="1:17" ht="12.75" customHeight="1">
      <c r="A697" s="42"/>
      <c r="B697" s="42"/>
      <c r="C697" s="42"/>
      <c r="D697" s="232"/>
      <c r="E697" s="232"/>
      <c r="F697" s="232"/>
      <c r="G697" s="43" t="s">
        <v>52</v>
      </c>
      <c r="H697" s="232"/>
      <c r="I697" s="232"/>
      <c r="J697" s="54">
        <f t="shared" si="22"/>
        <v>4.3</v>
      </c>
      <c r="K697" s="54">
        <f t="shared" si="22"/>
        <v>4.3</v>
      </c>
      <c r="L697" s="54">
        <f t="shared" si="22"/>
        <v>4.3</v>
      </c>
      <c r="M697" s="54">
        <f>M671+M683</f>
        <v>4.3</v>
      </c>
      <c r="N697" s="54">
        <f>N671+N683</f>
        <v>4.3</v>
      </c>
      <c r="O697" s="486"/>
      <c r="P697" s="486"/>
      <c r="Q697" s="486"/>
    </row>
    <row r="698" spans="1:17" ht="12.75" customHeight="1">
      <c r="A698" s="42"/>
      <c r="B698" s="42"/>
      <c r="C698" s="42"/>
      <c r="D698" s="232"/>
      <c r="E698" s="232"/>
      <c r="F698" s="232"/>
      <c r="G698" s="43"/>
      <c r="H698" s="232"/>
      <c r="I698" s="232"/>
      <c r="J698" s="54"/>
      <c r="K698" s="54"/>
      <c r="L698" s="54"/>
      <c r="M698" s="54"/>
      <c r="N698" s="54"/>
      <c r="O698" s="486"/>
      <c r="P698" s="486"/>
      <c r="Q698" s="486"/>
    </row>
    <row r="699" spans="1:17" ht="12.75" customHeight="1">
      <c r="A699" s="16"/>
      <c r="B699" s="42"/>
      <c r="C699" s="42"/>
      <c r="D699" s="232"/>
      <c r="E699" s="12" t="s">
        <v>194</v>
      </c>
      <c r="F699" s="232"/>
      <c r="G699" s="43"/>
      <c r="H699" s="232"/>
      <c r="I699" s="232"/>
      <c r="J699" s="242">
        <f>J657+J695</f>
        <v>90382</v>
      </c>
      <c r="K699" s="242">
        <f>K657+K695</f>
        <v>90897</v>
      </c>
      <c r="L699" s="242">
        <f>L657+L695</f>
        <v>91427</v>
      </c>
      <c r="M699" s="242">
        <f>M657+M695</f>
        <v>91427</v>
      </c>
      <c r="N699" s="242">
        <f>N657+N695</f>
        <v>91567</v>
      </c>
      <c r="O699" s="488"/>
      <c r="P699" s="488"/>
      <c r="Q699" s="488"/>
    </row>
    <row r="700" spans="1:17" ht="12.75" customHeight="1">
      <c r="A700" s="42"/>
      <c r="B700" s="42"/>
      <c r="C700" s="42">
        <v>1</v>
      </c>
      <c r="D700" s="42"/>
      <c r="E700" s="42"/>
      <c r="F700" s="42"/>
      <c r="G700" s="42" t="s">
        <v>29</v>
      </c>
      <c r="H700" s="42"/>
      <c r="I700" s="42"/>
      <c r="J700" s="382">
        <f>J701+J702+J703</f>
        <v>90382</v>
      </c>
      <c r="K700" s="382">
        <f>K701+K702+K703</f>
        <v>90397</v>
      </c>
      <c r="L700" s="382">
        <f>L701+L702+L703</f>
        <v>90927</v>
      </c>
      <c r="M700" s="382">
        <f>M701+M702+M703</f>
        <v>90927</v>
      </c>
      <c r="N700" s="382">
        <f>N701+N702+N703</f>
        <v>90327</v>
      </c>
      <c r="O700" s="495"/>
      <c r="P700" s="495"/>
      <c r="Q700" s="495"/>
    </row>
    <row r="701" spans="1:17" ht="12.75" customHeight="1">
      <c r="A701" s="42"/>
      <c r="B701" s="42"/>
      <c r="C701" s="42"/>
      <c r="D701" s="43">
        <v>1</v>
      </c>
      <c r="E701" s="43"/>
      <c r="F701" s="43"/>
      <c r="G701" s="43"/>
      <c r="H701" s="43" t="s">
        <v>30</v>
      </c>
      <c r="I701" s="43"/>
      <c r="J701" s="224">
        <f>J687+J649</f>
        <v>53251</v>
      </c>
      <c r="K701" s="224">
        <f>K687+K649</f>
        <v>53251</v>
      </c>
      <c r="L701" s="224">
        <f>L687+L649</f>
        <v>53251</v>
      </c>
      <c r="M701" s="224">
        <f>M687+M649</f>
        <v>53251</v>
      </c>
      <c r="N701" s="224">
        <f>N687+N649</f>
        <v>53251</v>
      </c>
      <c r="O701" s="489"/>
      <c r="P701" s="489"/>
      <c r="Q701" s="489"/>
    </row>
    <row r="702" spans="1:17" ht="12.75" customHeight="1">
      <c r="A702" s="42"/>
      <c r="B702" s="42"/>
      <c r="C702" s="42"/>
      <c r="D702" s="43">
        <v>2</v>
      </c>
      <c r="E702" s="43"/>
      <c r="F702" s="43"/>
      <c r="G702" s="43"/>
      <c r="H702" s="43" t="s">
        <v>32</v>
      </c>
      <c r="I702" s="43"/>
      <c r="J702" s="224">
        <f aca="true" t="shared" si="23" ref="J702:K705">J650+J688</f>
        <v>14184</v>
      </c>
      <c r="K702" s="224">
        <f t="shared" si="23"/>
        <v>14184</v>
      </c>
      <c r="L702" s="224">
        <f aca="true" t="shared" si="24" ref="L702:M705">L650+L688</f>
        <v>14184</v>
      </c>
      <c r="M702" s="224">
        <f t="shared" si="24"/>
        <v>14184</v>
      </c>
      <c r="N702" s="224">
        <f>N650+N688</f>
        <v>14184</v>
      </c>
      <c r="O702" s="489"/>
      <c r="P702" s="489"/>
      <c r="Q702" s="489"/>
    </row>
    <row r="703" spans="1:17" ht="12.75" customHeight="1">
      <c r="A703" s="42"/>
      <c r="B703" s="42"/>
      <c r="C703" s="42"/>
      <c r="D703" s="43">
        <v>3</v>
      </c>
      <c r="E703" s="43"/>
      <c r="F703" s="43"/>
      <c r="G703" s="43"/>
      <c r="H703" s="43" t="s">
        <v>33</v>
      </c>
      <c r="I703" s="43"/>
      <c r="J703" s="224">
        <f t="shared" si="23"/>
        <v>22947</v>
      </c>
      <c r="K703" s="224">
        <f t="shared" si="23"/>
        <v>22962</v>
      </c>
      <c r="L703" s="224">
        <f t="shared" si="24"/>
        <v>23492</v>
      </c>
      <c r="M703" s="224">
        <f t="shared" si="24"/>
        <v>23492</v>
      </c>
      <c r="N703" s="224">
        <f>N651+N689</f>
        <v>22892</v>
      </c>
      <c r="O703" s="489"/>
      <c r="P703" s="489"/>
      <c r="Q703" s="489"/>
    </row>
    <row r="704" spans="1:17" ht="12.75" customHeight="1">
      <c r="A704" s="42"/>
      <c r="B704" s="42"/>
      <c r="C704" s="42"/>
      <c r="D704" s="43"/>
      <c r="E704" s="43"/>
      <c r="F704" s="43"/>
      <c r="G704" s="43"/>
      <c r="H704" s="43" t="s">
        <v>15</v>
      </c>
      <c r="I704" s="43" t="s">
        <v>34</v>
      </c>
      <c r="J704" s="224">
        <f t="shared" si="23"/>
        <v>1999</v>
      </c>
      <c r="K704" s="224">
        <f t="shared" si="23"/>
        <v>1999</v>
      </c>
      <c r="L704" s="224">
        <f t="shared" si="24"/>
        <v>1999</v>
      </c>
      <c r="M704" s="224">
        <f t="shared" si="24"/>
        <v>1999</v>
      </c>
      <c r="N704" s="224">
        <f>N652+N690</f>
        <v>1999</v>
      </c>
      <c r="O704" s="489"/>
      <c r="P704" s="489"/>
      <c r="Q704" s="489"/>
    </row>
    <row r="705" spans="1:17" ht="12.75" customHeight="1">
      <c r="A705" s="42"/>
      <c r="B705" s="42"/>
      <c r="C705" s="42"/>
      <c r="D705" s="232"/>
      <c r="E705" s="232"/>
      <c r="F705" s="232"/>
      <c r="G705" s="232"/>
      <c r="H705" s="232"/>
      <c r="I705" s="232" t="s">
        <v>200</v>
      </c>
      <c r="J705" s="224">
        <f t="shared" si="23"/>
        <v>16513</v>
      </c>
      <c r="K705" s="224">
        <f t="shared" si="23"/>
        <v>16513</v>
      </c>
      <c r="L705" s="224">
        <f t="shared" si="24"/>
        <v>16513</v>
      </c>
      <c r="M705" s="224">
        <f t="shared" si="24"/>
        <v>16513</v>
      </c>
      <c r="N705" s="224">
        <f>N653+N691</f>
        <v>16513</v>
      </c>
      <c r="O705" s="489"/>
      <c r="P705" s="489"/>
      <c r="Q705" s="489"/>
    </row>
    <row r="706" spans="1:17" ht="12.75" customHeight="1">
      <c r="A706" s="42"/>
      <c r="B706" s="42"/>
      <c r="C706" s="42">
        <v>2</v>
      </c>
      <c r="D706" s="232"/>
      <c r="E706" s="232"/>
      <c r="F706" s="232"/>
      <c r="G706" s="197" t="s">
        <v>257</v>
      </c>
      <c r="H706" s="232"/>
      <c r="I706" s="232"/>
      <c r="J706" s="523">
        <f>J707+J708</f>
        <v>0</v>
      </c>
      <c r="K706" s="382">
        <f>K707+K708</f>
        <v>500</v>
      </c>
      <c r="L706" s="382">
        <f>L707+L708</f>
        <v>500</v>
      </c>
      <c r="M706" s="382">
        <f>M707+M708</f>
        <v>500</v>
      </c>
      <c r="N706" s="382">
        <f>N707+N708</f>
        <v>1240</v>
      </c>
      <c r="O706" s="495"/>
      <c r="P706" s="495"/>
      <c r="Q706" s="495"/>
    </row>
    <row r="707" spans="1:17" ht="12.75" customHeight="1">
      <c r="A707" s="42"/>
      <c r="B707" s="42"/>
      <c r="C707" s="42"/>
      <c r="D707" s="232">
        <v>1</v>
      </c>
      <c r="E707" s="232"/>
      <c r="F707" s="232"/>
      <c r="G707" s="232"/>
      <c r="H707" s="232" t="s">
        <v>40</v>
      </c>
      <c r="I707" s="232"/>
      <c r="J707" s="522">
        <v>0</v>
      </c>
      <c r="K707" s="224">
        <f>K694</f>
        <v>500</v>
      </c>
      <c r="L707" s="224">
        <f>L694</f>
        <v>500</v>
      </c>
      <c r="M707" s="224">
        <f>M694</f>
        <v>500</v>
      </c>
      <c r="N707" s="224">
        <f>N694+N641</f>
        <v>1240</v>
      </c>
      <c r="O707" s="489"/>
      <c r="P707" s="489"/>
      <c r="Q707" s="489"/>
    </row>
    <row r="708" spans="1:17" ht="12.75" customHeight="1" hidden="1">
      <c r="A708" s="42"/>
      <c r="B708" s="42"/>
      <c r="C708" s="42"/>
      <c r="D708" s="232">
        <v>2</v>
      </c>
      <c r="E708" s="232"/>
      <c r="F708" s="232"/>
      <c r="G708" s="232"/>
      <c r="H708" s="232" t="s">
        <v>39</v>
      </c>
      <c r="I708" s="232"/>
      <c r="J708" s="224">
        <f>J656</f>
        <v>0</v>
      </c>
      <c r="K708" s="224">
        <f>K656</f>
        <v>0</v>
      </c>
      <c r="L708" s="224">
        <f>L656</f>
        <v>0</v>
      </c>
      <c r="M708" s="224">
        <f>M656</f>
        <v>0</v>
      </c>
      <c r="N708" s="224">
        <f>N656</f>
        <v>0</v>
      </c>
      <c r="O708" s="489"/>
      <c r="P708" s="489"/>
      <c r="Q708" s="489"/>
    </row>
    <row r="709" spans="1:17" ht="12.75" customHeight="1">
      <c r="A709" s="42"/>
      <c r="B709" s="42"/>
      <c r="C709" s="42"/>
      <c r="D709" s="232"/>
      <c r="E709" s="232"/>
      <c r="F709" s="42" t="s">
        <v>19</v>
      </c>
      <c r="G709" s="232"/>
      <c r="H709" s="232"/>
      <c r="I709" s="232"/>
      <c r="J709" s="242">
        <f>J700+J706</f>
        <v>90382</v>
      </c>
      <c r="K709" s="242">
        <f>K700+K706</f>
        <v>90897</v>
      </c>
      <c r="L709" s="242">
        <f>L700+L706</f>
        <v>91427</v>
      </c>
      <c r="M709" s="242">
        <f>M700+M706</f>
        <v>91427</v>
      </c>
      <c r="N709" s="242">
        <f>N700+N706</f>
        <v>91567</v>
      </c>
      <c r="O709" s="488"/>
      <c r="P709" s="488"/>
      <c r="Q709" s="488"/>
    </row>
    <row r="710" spans="1:17" ht="12.75" customHeight="1">
      <c r="A710" s="42"/>
      <c r="B710" s="42"/>
      <c r="C710" s="42"/>
      <c r="D710" s="232"/>
      <c r="E710" s="232"/>
      <c r="F710" s="232"/>
      <c r="G710" s="43" t="s">
        <v>51</v>
      </c>
      <c r="H710" s="232"/>
      <c r="I710" s="232"/>
      <c r="J710" s="54">
        <f aca="true" t="shared" si="25" ref="J710:L711">J658+J696</f>
        <v>23.6</v>
      </c>
      <c r="K710" s="54">
        <f t="shared" si="25"/>
        <v>23.6</v>
      </c>
      <c r="L710" s="54">
        <f t="shared" si="25"/>
        <v>23.6</v>
      </c>
      <c r="M710" s="54">
        <f>M658+M696</f>
        <v>23.6</v>
      </c>
      <c r="N710" s="54">
        <f>N658+N696</f>
        <v>23.6</v>
      </c>
      <c r="O710" s="486"/>
      <c r="P710" s="486"/>
      <c r="Q710" s="486"/>
    </row>
    <row r="711" spans="1:17" ht="12.75" customHeight="1">
      <c r="A711" s="42"/>
      <c r="B711" s="42"/>
      <c r="C711" s="42"/>
      <c r="D711" s="232"/>
      <c r="E711" s="232"/>
      <c r="F711" s="232"/>
      <c r="G711" s="43" t="s">
        <v>52</v>
      </c>
      <c r="H711" s="232"/>
      <c r="I711" s="232"/>
      <c r="J711" s="54">
        <f t="shared" si="25"/>
        <v>23.6</v>
      </c>
      <c r="K711" s="54">
        <f t="shared" si="25"/>
        <v>23.6</v>
      </c>
      <c r="L711" s="54">
        <f t="shared" si="25"/>
        <v>23.6</v>
      </c>
      <c r="M711" s="54">
        <f>M659+M697</f>
        <v>23.6</v>
      </c>
      <c r="N711" s="54">
        <f>N659+N697</f>
        <v>23.6</v>
      </c>
      <c r="O711" s="486"/>
      <c r="P711" s="486"/>
      <c r="Q711" s="486"/>
    </row>
    <row r="712" spans="1:17" ht="12.75" customHeight="1" hidden="1">
      <c r="A712" s="42"/>
      <c r="B712" s="42"/>
      <c r="C712" s="42"/>
      <c r="D712" s="232"/>
      <c r="E712" s="232"/>
      <c r="F712" s="232"/>
      <c r="G712" s="43"/>
      <c r="H712" s="232"/>
      <c r="I712" s="232"/>
      <c r="J712" s="54"/>
      <c r="K712" s="54"/>
      <c r="L712" s="54"/>
      <c r="M712" s="54"/>
      <c r="N712" s="54"/>
      <c r="O712" s="486"/>
      <c r="P712" s="486"/>
      <c r="Q712" s="486"/>
    </row>
    <row r="713" spans="1:17" ht="12.75" customHeight="1" hidden="1">
      <c r="A713" s="42"/>
      <c r="B713" s="42"/>
      <c r="C713" s="42"/>
      <c r="D713" s="232"/>
      <c r="E713" s="232"/>
      <c r="F713" s="232"/>
      <c r="G713" s="43"/>
      <c r="H713" s="232"/>
      <c r="I713" s="232"/>
      <c r="J713" s="54"/>
      <c r="K713" s="54"/>
      <c r="L713" s="54"/>
      <c r="M713" s="54"/>
      <c r="N713" s="54"/>
      <c r="O713" s="486"/>
      <c r="P713" s="486"/>
      <c r="Q713" s="486"/>
    </row>
    <row r="714" spans="1:17" ht="12.75" customHeight="1" hidden="1">
      <c r="A714" s="42"/>
      <c r="B714" s="42"/>
      <c r="C714" s="42"/>
      <c r="D714" s="232"/>
      <c r="E714" s="232"/>
      <c r="F714" s="232"/>
      <c r="G714" s="43"/>
      <c r="H714" s="232"/>
      <c r="I714" s="232"/>
      <c r="J714" s="54"/>
      <c r="K714" s="54"/>
      <c r="L714" s="54"/>
      <c r="M714" s="54"/>
      <c r="N714" s="54"/>
      <c r="O714" s="486"/>
      <c r="P714" s="486"/>
      <c r="Q714" s="486"/>
    </row>
    <row r="715" spans="1:17" ht="12.7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62"/>
      <c r="K715" s="62"/>
      <c r="L715" s="62"/>
      <c r="M715" s="62"/>
      <c r="N715" s="62"/>
      <c r="O715" s="2"/>
      <c r="P715" s="2"/>
      <c r="Q715" s="2"/>
    </row>
    <row r="716" spans="1:17" ht="18.75" customHeight="1">
      <c r="A716" s="12">
        <v>4</v>
      </c>
      <c r="B716" s="12"/>
      <c r="C716" s="12"/>
      <c r="D716" s="12"/>
      <c r="E716" s="12" t="s">
        <v>28</v>
      </c>
      <c r="F716" s="12"/>
      <c r="G716" s="12"/>
      <c r="H716" s="12"/>
      <c r="I716" s="12"/>
      <c r="J716" s="62"/>
      <c r="K716" s="62"/>
      <c r="L716" s="62"/>
      <c r="M716" s="62"/>
      <c r="N716" s="62"/>
      <c r="O716" s="2"/>
      <c r="P716" s="2"/>
      <c r="Q716" s="2"/>
    </row>
    <row r="717" spans="1:17" ht="18.75" customHeight="1">
      <c r="A717" s="12" t="s">
        <v>434</v>
      </c>
      <c r="B717" s="12"/>
      <c r="C717" s="12"/>
      <c r="D717" s="12"/>
      <c r="E717" s="12"/>
      <c r="F717" s="12"/>
      <c r="G717" s="12"/>
      <c r="H717" s="12"/>
      <c r="I717" s="12"/>
      <c r="J717" s="62"/>
      <c r="K717" s="62"/>
      <c r="L717" s="62"/>
      <c r="M717" s="62"/>
      <c r="N717" s="62"/>
      <c r="O717" s="2"/>
      <c r="P717" s="2"/>
      <c r="Q717" s="2"/>
    </row>
    <row r="718" spans="1:17" ht="18.75" customHeight="1">
      <c r="A718" s="12"/>
      <c r="B718" s="11">
        <v>1</v>
      </c>
      <c r="C718" s="11"/>
      <c r="D718" s="11"/>
      <c r="E718" s="11"/>
      <c r="F718" s="11" t="s">
        <v>195</v>
      </c>
      <c r="G718" s="11"/>
      <c r="H718" s="11"/>
      <c r="I718" s="11"/>
      <c r="J718" s="62"/>
      <c r="K718" s="62"/>
      <c r="L718" s="62"/>
      <c r="M718" s="62"/>
      <c r="N718" s="62"/>
      <c r="O718" s="2"/>
      <c r="P718" s="2"/>
      <c r="Q718" s="2"/>
    </row>
    <row r="719" spans="1:17" ht="12.75" customHeight="1">
      <c r="A719" s="42"/>
      <c r="B719" s="42"/>
      <c r="C719" s="240">
        <v>1</v>
      </c>
      <c r="D719" s="240"/>
      <c r="E719" s="240"/>
      <c r="F719" s="240"/>
      <c r="G719" s="240" t="s">
        <v>29</v>
      </c>
      <c r="H719" s="240"/>
      <c r="I719" s="240"/>
      <c r="J719" s="62"/>
      <c r="K719" s="62"/>
      <c r="L719" s="62"/>
      <c r="M719" s="62"/>
      <c r="N719" s="62"/>
      <c r="O719" s="2"/>
      <c r="P719" s="2"/>
      <c r="Q719" s="2"/>
    </row>
    <row r="720" spans="1:17" ht="12.75" customHeight="1">
      <c r="A720" s="48"/>
      <c r="B720" s="48"/>
      <c r="C720" s="236"/>
      <c r="D720" s="232">
        <v>1</v>
      </c>
      <c r="E720" s="232"/>
      <c r="F720" s="232"/>
      <c r="G720" s="232"/>
      <c r="H720" s="232" t="s">
        <v>30</v>
      </c>
      <c r="I720" s="232"/>
      <c r="J720" s="62">
        <v>3887</v>
      </c>
      <c r="K720" s="62">
        <v>3887</v>
      </c>
      <c r="L720" s="62">
        <v>3887</v>
      </c>
      <c r="M720" s="62">
        <v>3887</v>
      </c>
      <c r="N720" s="62">
        <v>3887</v>
      </c>
      <c r="O720" s="2"/>
      <c r="P720" s="2"/>
      <c r="Q720" s="2"/>
    </row>
    <row r="721" spans="1:17" ht="12.75" customHeight="1">
      <c r="A721" s="48"/>
      <c r="B721" s="48"/>
      <c r="C721" s="236"/>
      <c r="D721" s="232">
        <v>2</v>
      </c>
      <c r="E721" s="232"/>
      <c r="F721" s="232"/>
      <c r="G721" s="232"/>
      <c r="H721" s="232" t="s">
        <v>32</v>
      </c>
      <c r="I721" s="232"/>
      <c r="J721" s="62">
        <v>1040</v>
      </c>
      <c r="K721" s="62">
        <v>1040</v>
      </c>
      <c r="L721" s="62">
        <v>1040</v>
      </c>
      <c r="M721" s="62">
        <v>1040</v>
      </c>
      <c r="N721" s="62">
        <v>1040</v>
      </c>
      <c r="O721" s="2"/>
      <c r="P721" s="2"/>
      <c r="Q721" s="2"/>
    </row>
    <row r="722" spans="1:17" ht="12.75" customHeight="1">
      <c r="A722" s="48"/>
      <c r="B722" s="48"/>
      <c r="C722" s="236"/>
      <c r="D722" s="232">
        <v>3</v>
      </c>
      <c r="E722" s="232"/>
      <c r="F722" s="232"/>
      <c r="G722" s="232"/>
      <c r="H722" s="232" t="s">
        <v>33</v>
      </c>
      <c r="I722" s="232"/>
      <c r="J722" s="60">
        <v>2428</v>
      </c>
      <c r="K722" s="60">
        <v>2428</v>
      </c>
      <c r="L722" s="60">
        <v>2728</v>
      </c>
      <c r="M722" s="60">
        <v>2797</v>
      </c>
      <c r="N722" s="60">
        <v>2823</v>
      </c>
      <c r="O722" s="19"/>
      <c r="P722" s="19"/>
      <c r="Q722" s="19"/>
    </row>
    <row r="723" spans="1:17" ht="16.5" customHeight="1">
      <c r="A723" s="43"/>
      <c r="B723" s="43"/>
      <c r="C723" s="232"/>
      <c r="D723" s="232"/>
      <c r="E723" s="232"/>
      <c r="F723" s="232"/>
      <c r="G723" s="232"/>
      <c r="H723" s="232" t="s">
        <v>17</v>
      </c>
      <c r="I723" s="232" t="s">
        <v>34</v>
      </c>
      <c r="J723" s="62">
        <v>766</v>
      </c>
      <c r="K723" s="62">
        <v>766</v>
      </c>
      <c r="L723" s="62">
        <v>766</v>
      </c>
      <c r="M723" s="62">
        <v>766</v>
      </c>
      <c r="N723" s="62">
        <v>766</v>
      </c>
      <c r="O723" s="2"/>
      <c r="P723" s="2"/>
      <c r="Q723" s="2"/>
    </row>
    <row r="724" spans="1:17" ht="12" customHeight="1">
      <c r="A724" s="43"/>
      <c r="B724" s="43"/>
      <c r="C724" s="232"/>
      <c r="D724" s="232"/>
      <c r="E724" s="232"/>
      <c r="F724" s="232"/>
      <c r="G724" s="232"/>
      <c r="H724" s="232"/>
      <c r="I724" s="232" t="s">
        <v>56</v>
      </c>
      <c r="J724" s="62">
        <v>150</v>
      </c>
      <c r="K724" s="62">
        <v>150</v>
      </c>
      <c r="L724" s="62">
        <v>150</v>
      </c>
      <c r="M724" s="62">
        <v>150</v>
      </c>
      <c r="N724" s="62">
        <v>150</v>
      </c>
      <c r="O724" s="2"/>
      <c r="P724" s="2"/>
      <c r="Q724" s="2"/>
    </row>
    <row r="725" spans="1:17" s="15" customFormat="1" ht="12.75">
      <c r="A725" s="43"/>
      <c r="B725" s="43"/>
      <c r="C725" s="232"/>
      <c r="D725" s="232"/>
      <c r="E725" s="232"/>
      <c r="F725" s="232"/>
      <c r="G725" s="232"/>
      <c r="H725" s="232"/>
      <c r="I725" s="232" t="s">
        <v>53</v>
      </c>
      <c r="J725" s="62"/>
      <c r="K725" s="62"/>
      <c r="L725" s="62"/>
      <c r="M725" s="62"/>
      <c r="N725" s="62"/>
      <c r="O725" s="2"/>
      <c r="P725" s="2"/>
      <c r="Q725" s="2"/>
    </row>
    <row r="726" spans="1:17" s="51" customFormat="1" ht="13.5">
      <c r="A726" s="42"/>
      <c r="B726" s="42"/>
      <c r="C726" s="240">
        <v>2</v>
      </c>
      <c r="D726" s="240"/>
      <c r="E726" s="240"/>
      <c r="F726" s="240"/>
      <c r="G726" s="240" t="s">
        <v>257</v>
      </c>
      <c r="H726" s="240"/>
      <c r="I726" s="240"/>
      <c r="J726" s="116"/>
      <c r="K726" s="116"/>
      <c r="L726" s="116"/>
      <c r="M726" s="116"/>
      <c r="N726" s="116"/>
      <c r="O726" s="85"/>
      <c r="P726" s="85"/>
      <c r="Q726" s="85"/>
    </row>
    <row r="727" spans="1:17" ht="12.75">
      <c r="A727" s="48"/>
      <c r="B727" s="48"/>
      <c r="C727" s="236"/>
      <c r="D727" s="232">
        <v>1</v>
      </c>
      <c r="E727" s="232"/>
      <c r="F727" s="232"/>
      <c r="G727" s="232"/>
      <c r="H727" s="212" t="s">
        <v>40</v>
      </c>
      <c r="I727" s="212"/>
      <c r="J727" s="191">
        <v>0</v>
      </c>
      <c r="K727" s="191">
        <v>550</v>
      </c>
      <c r="L727" s="191">
        <v>550</v>
      </c>
      <c r="M727" s="191">
        <v>550</v>
      </c>
      <c r="N727" s="191">
        <v>650</v>
      </c>
      <c r="O727" s="464"/>
      <c r="P727" s="464"/>
      <c r="Q727" s="464"/>
    </row>
    <row r="728" spans="1:17" s="15" customFormat="1" ht="12.75" hidden="1">
      <c r="A728" s="43"/>
      <c r="B728" s="43"/>
      <c r="C728" s="232"/>
      <c r="D728" s="232"/>
      <c r="E728" s="232"/>
      <c r="F728" s="232"/>
      <c r="G728" s="232"/>
      <c r="H728" s="212"/>
      <c r="I728" s="212"/>
      <c r="J728" s="191"/>
      <c r="K728" s="191"/>
      <c r="L728" s="191"/>
      <c r="M728" s="191"/>
      <c r="N728" s="191"/>
      <c r="O728" s="464"/>
      <c r="P728" s="464"/>
      <c r="Q728" s="464"/>
    </row>
    <row r="729" spans="1:17" s="51" customFormat="1" ht="13.5" hidden="1">
      <c r="A729" s="43"/>
      <c r="B729" s="43"/>
      <c r="C729" s="232"/>
      <c r="D729" s="232"/>
      <c r="E729" s="232"/>
      <c r="F729" s="232"/>
      <c r="G729" s="232"/>
      <c r="H729" s="212"/>
      <c r="I729" s="212"/>
      <c r="J729" s="191"/>
      <c r="K729" s="191"/>
      <c r="L729" s="191"/>
      <c r="M729" s="191"/>
      <c r="N729" s="191"/>
      <c r="O729" s="464"/>
      <c r="P729" s="464"/>
      <c r="Q729" s="464"/>
    </row>
    <row r="730" spans="1:17" ht="12.75" hidden="1">
      <c r="A730" s="43"/>
      <c r="B730" s="43"/>
      <c r="C730" s="232"/>
      <c r="D730" s="232">
        <v>2</v>
      </c>
      <c r="E730" s="232"/>
      <c r="F730" s="232"/>
      <c r="G730" s="232"/>
      <c r="H730" s="212"/>
      <c r="I730" s="212"/>
      <c r="J730" s="191"/>
      <c r="K730" s="191"/>
      <c r="L730" s="191"/>
      <c r="M730" s="191"/>
      <c r="N730" s="191"/>
      <c r="O730" s="464"/>
      <c r="P730" s="464"/>
      <c r="Q730" s="464"/>
    </row>
    <row r="731" spans="1:17" ht="12.75" hidden="1">
      <c r="A731" s="43"/>
      <c r="B731" s="43"/>
      <c r="C731" s="43"/>
      <c r="D731" s="46"/>
      <c r="E731" s="43"/>
      <c r="F731" s="43"/>
      <c r="G731" s="43"/>
      <c r="H731" s="16"/>
      <c r="I731" s="16"/>
      <c r="J731" s="62"/>
      <c r="K731" s="62"/>
      <c r="L731" s="62"/>
      <c r="M731" s="62"/>
      <c r="N731" s="62"/>
      <c r="O731" s="2"/>
      <c r="P731" s="2"/>
      <c r="Q731" s="2"/>
    </row>
    <row r="732" spans="1:17" s="51" customFormat="1" ht="13.5" hidden="1">
      <c r="A732" s="43"/>
      <c r="B732" s="43"/>
      <c r="C732" s="43"/>
      <c r="D732" s="43"/>
      <c r="E732" s="43"/>
      <c r="F732" s="43"/>
      <c r="G732" s="43"/>
      <c r="H732" s="16"/>
      <c r="I732" s="16"/>
      <c r="J732" s="62"/>
      <c r="K732" s="62"/>
      <c r="L732" s="62"/>
      <c r="M732" s="62"/>
      <c r="N732" s="62"/>
      <c r="O732" s="2"/>
      <c r="P732" s="2"/>
      <c r="Q732" s="2"/>
    </row>
    <row r="733" spans="1:17" ht="12.75" customHeight="1" hidden="1">
      <c r="A733" s="43"/>
      <c r="B733" s="43"/>
      <c r="C733" s="43"/>
      <c r="D733" s="43"/>
      <c r="E733" s="43"/>
      <c r="F733" s="43"/>
      <c r="G733" s="43"/>
      <c r="H733" s="43"/>
      <c r="I733" s="43"/>
      <c r="J733" s="60"/>
      <c r="K733" s="60"/>
      <c r="L733" s="60"/>
      <c r="M733" s="60"/>
      <c r="N733" s="60"/>
      <c r="O733" s="19"/>
      <c r="P733" s="19"/>
      <c r="Q733" s="19"/>
    </row>
    <row r="734" spans="1:17" ht="12.75" customHeight="1" hidden="1">
      <c r="A734" s="43"/>
      <c r="B734" s="43"/>
      <c r="C734" s="43"/>
      <c r="D734" s="43"/>
      <c r="E734" s="43"/>
      <c r="F734" s="43"/>
      <c r="G734" s="43"/>
      <c r="H734" s="43"/>
      <c r="I734" s="43"/>
      <c r="J734" s="60"/>
      <c r="K734" s="60"/>
      <c r="L734" s="60"/>
      <c r="M734" s="60"/>
      <c r="N734" s="60"/>
      <c r="O734" s="19"/>
      <c r="P734" s="19"/>
      <c r="Q734" s="19"/>
    </row>
    <row r="735" spans="1:17" ht="12.75" customHeight="1">
      <c r="A735" s="42"/>
      <c r="B735" s="42"/>
      <c r="C735" s="42"/>
      <c r="D735" s="42"/>
      <c r="E735" s="42"/>
      <c r="F735" s="42" t="s">
        <v>19</v>
      </c>
      <c r="G735" s="42"/>
      <c r="H735" s="42"/>
      <c r="I735" s="42"/>
      <c r="J735" s="115">
        <f>J720+J721+J722+J727+J730</f>
        <v>7355</v>
      </c>
      <c r="K735" s="115">
        <f>K720+K721+K722+K727</f>
        <v>7905</v>
      </c>
      <c r="L735" s="115">
        <f>L720+L721+L722+L727</f>
        <v>8205</v>
      </c>
      <c r="M735" s="115">
        <f>M720+M721+M722+M727</f>
        <v>8274</v>
      </c>
      <c r="N735" s="115">
        <f>N720+N721+N722+N727</f>
        <v>8400</v>
      </c>
      <c r="O735" s="14"/>
      <c r="P735" s="14"/>
      <c r="Q735" s="14"/>
    </row>
    <row r="736" spans="1:17" ht="12.75" customHeight="1">
      <c r="A736" s="42"/>
      <c r="B736" s="42"/>
      <c r="C736" s="42"/>
      <c r="D736" s="42"/>
      <c r="E736" s="42"/>
      <c r="F736" s="42"/>
      <c r="G736" s="42" t="s">
        <v>54</v>
      </c>
      <c r="H736" s="42"/>
      <c r="I736" s="42"/>
      <c r="J736" s="54">
        <v>1</v>
      </c>
      <c r="K736" s="54">
        <v>1</v>
      </c>
      <c r="L736" s="54">
        <v>1</v>
      </c>
      <c r="M736" s="54">
        <v>1</v>
      </c>
      <c r="N736" s="54">
        <v>1</v>
      </c>
      <c r="O736" s="486"/>
      <c r="P736" s="486"/>
      <c r="Q736" s="486"/>
    </row>
    <row r="737" spans="1:17" ht="12.75" customHeight="1">
      <c r="A737" s="42"/>
      <c r="B737" s="42"/>
      <c r="C737" s="42"/>
      <c r="D737" s="42"/>
      <c r="E737" s="42"/>
      <c r="F737" s="42"/>
      <c r="G737" s="42" t="s">
        <v>55</v>
      </c>
      <c r="H737" s="42"/>
      <c r="I737" s="42"/>
      <c r="J737" s="54">
        <v>1</v>
      </c>
      <c r="K737" s="54">
        <v>1</v>
      </c>
      <c r="L737" s="54">
        <v>1</v>
      </c>
      <c r="M737" s="54">
        <v>1</v>
      </c>
      <c r="N737" s="54">
        <v>1</v>
      </c>
      <c r="O737" s="486"/>
      <c r="P737" s="486"/>
      <c r="Q737" s="486"/>
    </row>
    <row r="738" spans="1:17" ht="12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54"/>
      <c r="K738" s="54"/>
      <c r="L738" s="54"/>
      <c r="M738" s="54"/>
      <c r="N738" s="54"/>
      <c r="O738" s="486"/>
      <c r="P738" s="486"/>
      <c r="Q738" s="486"/>
    </row>
    <row r="739" spans="1:17" ht="12.75" customHeight="1">
      <c r="A739" s="42"/>
      <c r="B739" s="42">
        <v>2</v>
      </c>
      <c r="C739" s="42"/>
      <c r="D739" s="42"/>
      <c r="E739" s="42"/>
      <c r="F739" s="42" t="s">
        <v>203</v>
      </c>
      <c r="G739" s="42"/>
      <c r="H739" s="42"/>
      <c r="I739" s="42"/>
      <c r="J739" s="54"/>
      <c r="K739" s="54"/>
      <c r="L739" s="54"/>
      <c r="M739" s="54"/>
      <c r="N739" s="54"/>
      <c r="O739" s="486"/>
      <c r="P739" s="486"/>
      <c r="Q739" s="486"/>
    </row>
    <row r="740" spans="1:17" ht="12.75" customHeight="1">
      <c r="A740" s="42"/>
      <c r="B740" s="42"/>
      <c r="C740" s="240">
        <v>1</v>
      </c>
      <c r="D740" s="240"/>
      <c r="E740" s="240"/>
      <c r="F740" s="240"/>
      <c r="G740" s="240" t="s">
        <v>29</v>
      </c>
      <c r="H740" s="240"/>
      <c r="I740" s="240"/>
      <c r="J740" s="54"/>
      <c r="K740" s="54"/>
      <c r="L740" s="54"/>
      <c r="M740" s="54"/>
      <c r="N740" s="54"/>
      <c r="O740" s="486"/>
      <c r="P740" s="486"/>
      <c r="Q740" s="486"/>
    </row>
    <row r="741" spans="1:17" ht="12.75" customHeight="1">
      <c r="A741" s="42"/>
      <c r="B741" s="42"/>
      <c r="C741" s="236"/>
      <c r="D741" s="232">
        <v>1</v>
      </c>
      <c r="E741" s="232"/>
      <c r="F741" s="232"/>
      <c r="G741" s="232"/>
      <c r="H741" s="232" t="s">
        <v>30</v>
      </c>
      <c r="I741" s="232"/>
      <c r="J741" s="224">
        <v>2350</v>
      </c>
      <c r="K741" s="224">
        <v>2350</v>
      </c>
      <c r="L741" s="224">
        <v>2350</v>
      </c>
      <c r="M741" s="224">
        <v>2350</v>
      </c>
      <c r="N741" s="224">
        <v>2350</v>
      </c>
      <c r="O741" s="489"/>
      <c r="P741" s="489"/>
      <c r="Q741" s="489"/>
    </row>
    <row r="742" spans="1:17" ht="12.75" customHeight="1">
      <c r="A742" s="42"/>
      <c r="B742" s="42"/>
      <c r="C742" s="236"/>
      <c r="D742" s="232">
        <v>2</v>
      </c>
      <c r="E742" s="232"/>
      <c r="F742" s="232"/>
      <c r="G742" s="232"/>
      <c r="H742" s="232" t="s">
        <v>32</v>
      </c>
      <c r="I742" s="232"/>
      <c r="J742" s="224">
        <v>630</v>
      </c>
      <c r="K742" s="224">
        <v>630</v>
      </c>
      <c r="L742" s="224">
        <v>630</v>
      </c>
      <c r="M742" s="224">
        <v>630</v>
      </c>
      <c r="N742" s="224">
        <v>630</v>
      </c>
      <c r="O742" s="489"/>
      <c r="P742" s="489"/>
      <c r="Q742" s="489"/>
    </row>
    <row r="743" spans="1:17" ht="12.75" customHeight="1">
      <c r="A743" s="42"/>
      <c r="B743" s="42"/>
      <c r="C743" s="236"/>
      <c r="D743" s="232">
        <v>3</v>
      </c>
      <c r="E743" s="232"/>
      <c r="F743" s="232"/>
      <c r="G743" s="232"/>
      <c r="H743" s="232" t="s">
        <v>33</v>
      </c>
      <c r="I743" s="232"/>
      <c r="J743" s="224">
        <v>1246</v>
      </c>
      <c r="K743" s="224">
        <v>1246</v>
      </c>
      <c r="L743" s="224">
        <v>1419</v>
      </c>
      <c r="M743" s="224">
        <v>1419</v>
      </c>
      <c r="N743" s="224">
        <v>1419</v>
      </c>
      <c r="O743" s="489"/>
      <c r="P743" s="489"/>
      <c r="Q743" s="489"/>
    </row>
    <row r="744" spans="1:17" ht="12.75" customHeight="1">
      <c r="A744" s="42"/>
      <c r="B744" s="42"/>
      <c r="C744" s="232"/>
      <c r="D744" s="232"/>
      <c r="E744" s="232"/>
      <c r="F744" s="232"/>
      <c r="G744" s="232"/>
      <c r="H744" s="232" t="s">
        <v>17</v>
      </c>
      <c r="I744" s="232" t="s">
        <v>34</v>
      </c>
      <c r="J744" s="224">
        <v>349</v>
      </c>
      <c r="K744" s="224">
        <v>349</v>
      </c>
      <c r="L744" s="224">
        <v>349</v>
      </c>
      <c r="M744" s="224">
        <v>349</v>
      </c>
      <c r="N744" s="224">
        <v>349</v>
      </c>
      <c r="O744" s="489"/>
      <c r="P744" s="489"/>
      <c r="Q744" s="489"/>
    </row>
    <row r="745" spans="1:17" ht="12.75" customHeight="1">
      <c r="A745" s="42"/>
      <c r="B745" s="42"/>
      <c r="C745" s="42"/>
      <c r="D745" s="42"/>
      <c r="E745" s="42"/>
      <c r="F745" s="42" t="s">
        <v>19</v>
      </c>
      <c r="G745" s="42"/>
      <c r="H745" s="42"/>
      <c r="I745" s="42"/>
      <c r="J745" s="242">
        <f>J741+J742+J743</f>
        <v>4226</v>
      </c>
      <c r="K745" s="242">
        <f>K741+K742+K743</f>
        <v>4226</v>
      </c>
      <c r="L745" s="242">
        <f>L741+L742+L743</f>
        <v>4399</v>
      </c>
      <c r="M745" s="242">
        <f>M741+M742+M743</f>
        <v>4399</v>
      </c>
      <c r="N745" s="242">
        <f>N741+N742+N743</f>
        <v>4399</v>
      </c>
      <c r="O745" s="488"/>
      <c r="P745" s="488"/>
      <c r="Q745" s="488"/>
    </row>
    <row r="746" spans="1:17" ht="12.75" customHeight="1">
      <c r="A746" s="42"/>
      <c r="B746" s="42"/>
      <c r="C746" s="42"/>
      <c r="D746" s="42"/>
      <c r="E746" s="42"/>
      <c r="F746" s="42"/>
      <c r="G746" s="42" t="s">
        <v>54</v>
      </c>
      <c r="H746" s="42"/>
      <c r="I746" s="42"/>
      <c r="J746" s="54">
        <v>1</v>
      </c>
      <c r="K746" s="54">
        <v>1</v>
      </c>
      <c r="L746" s="54">
        <v>1</v>
      </c>
      <c r="M746" s="54">
        <v>1</v>
      </c>
      <c r="N746" s="54">
        <v>1</v>
      </c>
      <c r="O746" s="486"/>
      <c r="P746" s="486"/>
      <c r="Q746" s="486"/>
    </row>
    <row r="747" spans="1:17" ht="12.75" customHeight="1">
      <c r="A747" s="42"/>
      <c r="B747" s="42"/>
      <c r="C747" s="42"/>
      <c r="D747" s="42"/>
      <c r="E747" s="42"/>
      <c r="F747" s="42"/>
      <c r="G747" s="42" t="s">
        <v>55</v>
      </c>
      <c r="H747" s="42"/>
      <c r="I747" s="42"/>
      <c r="J747" s="54">
        <v>1</v>
      </c>
      <c r="K747" s="54">
        <v>1</v>
      </c>
      <c r="L747" s="54">
        <v>1</v>
      </c>
      <c r="M747" s="54">
        <v>1</v>
      </c>
      <c r="N747" s="54">
        <v>1</v>
      </c>
      <c r="O747" s="486"/>
      <c r="P747" s="486"/>
      <c r="Q747" s="486"/>
    </row>
    <row r="748" spans="1:17" ht="12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54"/>
      <c r="K748" s="54"/>
      <c r="L748" s="54"/>
      <c r="M748" s="54"/>
      <c r="N748" s="54"/>
      <c r="O748" s="486"/>
      <c r="P748" s="486"/>
      <c r="Q748" s="486"/>
    </row>
    <row r="749" spans="1:17" ht="12.75" customHeight="1">
      <c r="A749" s="12" t="s">
        <v>435</v>
      </c>
      <c r="B749" s="42"/>
      <c r="C749" s="42"/>
      <c r="D749" s="232"/>
      <c r="E749" s="232"/>
      <c r="F749" s="232"/>
      <c r="G749" s="43"/>
      <c r="H749" s="232"/>
      <c r="I749" s="232"/>
      <c r="J749" s="242">
        <f>J745+J735</f>
        <v>11581</v>
      </c>
      <c r="K749" s="242">
        <f>K745+K735</f>
        <v>12131</v>
      </c>
      <c r="L749" s="242">
        <f>L745+L735</f>
        <v>12604</v>
      </c>
      <c r="M749" s="242">
        <f>M745+M735</f>
        <v>12673</v>
      </c>
      <c r="N749" s="242">
        <f>N745+N735</f>
        <v>12799</v>
      </c>
      <c r="O749" s="488"/>
      <c r="P749" s="488"/>
      <c r="Q749" s="488"/>
    </row>
    <row r="750" spans="1:17" ht="12.75" customHeight="1">
      <c r="A750" s="42"/>
      <c r="B750" s="42"/>
      <c r="C750" s="42">
        <v>1</v>
      </c>
      <c r="D750" s="42"/>
      <c r="E750" s="42"/>
      <c r="F750" s="42"/>
      <c r="G750" s="42" t="s">
        <v>29</v>
      </c>
      <c r="H750" s="42"/>
      <c r="I750" s="42"/>
      <c r="J750" s="382">
        <f>J751+J752+J753</f>
        <v>11581</v>
      </c>
      <c r="K750" s="382">
        <f>K751+K752+K753</f>
        <v>11581</v>
      </c>
      <c r="L750" s="382">
        <f>L751+L752+L753</f>
        <v>12054</v>
      </c>
      <c r="M750" s="382">
        <f>M751+M752+M753</f>
        <v>12123</v>
      </c>
      <c r="N750" s="382">
        <f>N751+N752+N753</f>
        <v>12149</v>
      </c>
      <c r="O750" s="495"/>
      <c r="P750" s="495"/>
      <c r="Q750" s="495"/>
    </row>
    <row r="751" spans="1:17" ht="12.75" customHeight="1">
      <c r="A751" s="42"/>
      <c r="B751" s="42"/>
      <c r="C751" s="42"/>
      <c r="D751" s="43">
        <v>1</v>
      </c>
      <c r="E751" s="43"/>
      <c r="F751" s="43"/>
      <c r="G751" s="43"/>
      <c r="H751" s="43" t="s">
        <v>30</v>
      </c>
      <c r="I751" s="43"/>
      <c r="J751" s="224">
        <f aca="true" t="shared" si="26" ref="J751:K754">J720+J741</f>
        <v>6237</v>
      </c>
      <c r="K751" s="224">
        <f t="shared" si="26"/>
        <v>6237</v>
      </c>
      <c r="L751" s="224">
        <f aca="true" t="shared" si="27" ref="L751:M754">L720+L741</f>
        <v>6237</v>
      </c>
      <c r="M751" s="224">
        <f t="shared" si="27"/>
        <v>6237</v>
      </c>
      <c r="N751" s="224">
        <f>N720+N741</f>
        <v>6237</v>
      </c>
      <c r="O751" s="489"/>
      <c r="P751" s="489"/>
      <c r="Q751" s="489"/>
    </row>
    <row r="752" spans="1:17" ht="12.75" customHeight="1">
      <c r="A752" s="42"/>
      <c r="B752" s="42"/>
      <c r="C752" s="42"/>
      <c r="D752" s="43">
        <v>2</v>
      </c>
      <c r="E752" s="43"/>
      <c r="F752" s="43"/>
      <c r="G752" s="43"/>
      <c r="H752" s="43" t="s">
        <v>32</v>
      </c>
      <c r="I752" s="43"/>
      <c r="J752" s="224">
        <f t="shared" si="26"/>
        <v>1670</v>
      </c>
      <c r="K752" s="224">
        <f t="shared" si="26"/>
        <v>1670</v>
      </c>
      <c r="L752" s="224">
        <f t="shared" si="27"/>
        <v>1670</v>
      </c>
      <c r="M752" s="224">
        <f t="shared" si="27"/>
        <v>1670</v>
      </c>
      <c r="N752" s="224">
        <f>N721+N742</f>
        <v>1670</v>
      </c>
      <c r="O752" s="489"/>
      <c r="P752" s="489"/>
      <c r="Q752" s="489"/>
    </row>
    <row r="753" spans="1:17" ht="12.75" customHeight="1">
      <c r="A753" s="42"/>
      <c r="B753" s="42"/>
      <c r="C753" s="42"/>
      <c r="D753" s="43">
        <v>3</v>
      </c>
      <c r="E753" s="43"/>
      <c r="F753" s="43"/>
      <c r="G753" s="43"/>
      <c r="H753" s="43" t="s">
        <v>33</v>
      </c>
      <c r="I753" s="43"/>
      <c r="J753" s="224">
        <f t="shared" si="26"/>
        <v>3674</v>
      </c>
      <c r="K753" s="224">
        <f t="shared" si="26"/>
        <v>3674</v>
      </c>
      <c r="L753" s="224">
        <f t="shared" si="27"/>
        <v>4147</v>
      </c>
      <c r="M753" s="224">
        <f t="shared" si="27"/>
        <v>4216</v>
      </c>
      <c r="N753" s="224">
        <f>N722+N743</f>
        <v>4242</v>
      </c>
      <c r="O753" s="489"/>
      <c r="P753" s="489"/>
      <c r="Q753" s="489"/>
    </row>
    <row r="754" spans="1:17" ht="12.75" customHeight="1">
      <c r="A754" s="42"/>
      <c r="B754" s="42"/>
      <c r="C754" s="42"/>
      <c r="D754" s="43"/>
      <c r="E754" s="43"/>
      <c r="F754" s="43"/>
      <c r="G754" s="43"/>
      <c r="H754" s="43" t="s">
        <v>15</v>
      </c>
      <c r="I754" s="43" t="s">
        <v>34</v>
      </c>
      <c r="J754" s="224">
        <f t="shared" si="26"/>
        <v>1115</v>
      </c>
      <c r="K754" s="224">
        <f t="shared" si="26"/>
        <v>1115</v>
      </c>
      <c r="L754" s="224">
        <f t="shared" si="27"/>
        <v>1115</v>
      </c>
      <c r="M754" s="224">
        <f t="shared" si="27"/>
        <v>1115</v>
      </c>
      <c r="N754" s="224">
        <f>N723+N744</f>
        <v>1115</v>
      </c>
      <c r="O754" s="489"/>
      <c r="P754" s="489"/>
      <c r="Q754" s="489"/>
    </row>
    <row r="755" spans="1:17" ht="12.75" customHeight="1">
      <c r="A755" s="42"/>
      <c r="B755" s="42"/>
      <c r="C755" s="42"/>
      <c r="D755" s="42"/>
      <c r="E755" s="42"/>
      <c r="F755" s="42"/>
      <c r="G755" s="42"/>
      <c r="H755" s="42"/>
      <c r="I755" s="232" t="s">
        <v>56</v>
      </c>
      <c r="J755" s="224">
        <f>J724</f>
        <v>150</v>
      </c>
      <c r="K755" s="224">
        <f>K724</f>
        <v>150</v>
      </c>
      <c r="L755" s="224">
        <f>L724</f>
        <v>150</v>
      </c>
      <c r="M755" s="224">
        <f>M724</f>
        <v>150</v>
      </c>
      <c r="N755" s="224">
        <f>N724</f>
        <v>150</v>
      </c>
      <c r="O755" s="489"/>
      <c r="P755" s="489"/>
      <c r="Q755" s="489"/>
    </row>
    <row r="756" spans="1:17" ht="12.75" customHeight="1">
      <c r="A756" s="42"/>
      <c r="B756" s="42"/>
      <c r="C756" s="42">
        <v>2</v>
      </c>
      <c r="D756" s="42"/>
      <c r="E756" s="42"/>
      <c r="F756" s="42"/>
      <c r="G756" s="42" t="s">
        <v>257</v>
      </c>
      <c r="H756" s="42"/>
      <c r="I756" s="232"/>
      <c r="J756" s="523">
        <f>J757+J758</f>
        <v>0</v>
      </c>
      <c r="K756" s="382">
        <f>K757+K758</f>
        <v>550</v>
      </c>
      <c r="L756" s="382">
        <f>L757+L758</f>
        <v>550</v>
      </c>
      <c r="M756" s="382">
        <f>M757+M758</f>
        <v>550</v>
      </c>
      <c r="N756" s="382">
        <f>N757+N758</f>
        <v>650</v>
      </c>
      <c r="O756" s="495"/>
      <c r="P756" s="495"/>
      <c r="Q756" s="495"/>
    </row>
    <row r="757" spans="1:17" ht="12.75" customHeight="1">
      <c r="A757" s="42"/>
      <c r="B757" s="42"/>
      <c r="C757" s="42"/>
      <c r="D757" s="232">
        <v>1</v>
      </c>
      <c r="E757" s="232"/>
      <c r="F757" s="232"/>
      <c r="G757" s="232"/>
      <c r="H757" s="232" t="s">
        <v>40</v>
      </c>
      <c r="I757" s="232"/>
      <c r="J757" s="522">
        <f>J727</f>
        <v>0</v>
      </c>
      <c r="K757" s="224">
        <f>K727</f>
        <v>550</v>
      </c>
      <c r="L757" s="224">
        <f>L727</f>
        <v>550</v>
      </c>
      <c r="M757" s="224">
        <f>M727</f>
        <v>550</v>
      </c>
      <c r="N757" s="224">
        <f>N727</f>
        <v>650</v>
      </c>
      <c r="O757" s="489"/>
      <c r="P757" s="489"/>
      <c r="Q757" s="489"/>
    </row>
    <row r="758" spans="1:17" ht="12.75" customHeight="1" hidden="1">
      <c r="A758" s="42"/>
      <c r="B758" s="42"/>
      <c r="C758" s="42"/>
      <c r="D758" s="232">
        <v>2</v>
      </c>
      <c r="E758" s="232"/>
      <c r="F758" s="232"/>
      <c r="G758" s="232"/>
      <c r="H758" s="232" t="s">
        <v>39</v>
      </c>
      <c r="I758" s="232"/>
      <c r="J758" s="224">
        <f>J730</f>
        <v>0</v>
      </c>
      <c r="K758" s="224">
        <f>K730</f>
        <v>0</v>
      </c>
      <c r="L758" s="224">
        <f>L730</f>
        <v>0</v>
      </c>
      <c r="M758" s="224">
        <f>M730</f>
        <v>0</v>
      </c>
      <c r="N758" s="224">
        <f>N730</f>
        <v>0</v>
      </c>
      <c r="O758" s="489"/>
      <c r="P758" s="489"/>
      <c r="Q758" s="489"/>
    </row>
    <row r="759" spans="1:17" ht="12.75" customHeight="1">
      <c r="A759" s="42"/>
      <c r="B759" s="42"/>
      <c r="C759" s="42"/>
      <c r="D759" s="42"/>
      <c r="E759" s="42"/>
      <c r="F759" s="42" t="s">
        <v>19</v>
      </c>
      <c r="G759" s="42"/>
      <c r="H759" s="42"/>
      <c r="I759" s="42"/>
      <c r="J759" s="242">
        <f>J750+J756</f>
        <v>11581</v>
      </c>
      <c r="K759" s="242">
        <f>K750+K756</f>
        <v>12131</v>
      </c>
      <c r="L759" s="242">
        <f>L750+L756</f>
        <v>12604</v>
      </c>
      <c r="M759" s="242">
        <f>M750+M756</f>
        <v>12673</v>
      </c>
      <c r="N759" s="242">
        <f>N750+N756</f>
        <v>12799</v>
      </c>
      <c r="O759" s="488"/>
      <c r="P759" s="488"/>
      <c r="Q759" s="488"/>
    </row>
    <row r="760" spans="1:17" ht="12.75" customHeight="1">
      <c r="A760" s="42"/>
      <c r="B760" s="42"/>
      <c r="C760" s="42"/>
      <c r="D760" s="42"/>
      <c r="E760" s="42"/>
      <c r="F760" s="42"/>
      <c r="G760" s="42" t="s">
        <v>54</v>
      </c>
      <c r="H760" s="42"/>
      <c r="I760" s="42"/>
      <c r="J760" s="54">
        <f aca="true" t="shared" si="28" ref="J760:L761">J736+J746</f>
        <v>2</v>
      </c>
      <c r="K760" s="54">
        <f t="shared" si="28"/>
        <v>2</v>
      </c>
      <c r="L760" s="54">
        <f t="shared" si="28"/>
        <v>2</v>
      </c>
      <c r="M760" s="54">
        <f>M736+M746</f>
        <v>2</v>
      </c>
      <c r="N760" s="54">
        <f>N736+N746</f>
        <v>2</v>
      </c>
      <c r="O760" s="486"/>
      <c r="P760" s="486"/>
      <c r="Q760" s="486"/>
    </row>
    <row r="761" spans="1:17" ht="12.75" customHeight="1">
      <c r="A761" s="42"/>
      <c r="B761" s="42"/>
      <c r="C761" s="42"/>
      <c r="D761" s="42"/>
      <c r="E761" s="42"/>
      <c r="F761" s="42"/>
      <c r="G761" s="42" t="s">
        <v>55</v>
      </c>
      <c r="H761" s="42"/>
      <c r="I761" s="42"/>
      <c r="J761" s="54">
        <f t="shared" si="28"/>
        <v>2</v>
      </c>
      <c r="K761" s="54">
        <f t="shared" si="28"/>
        <v>2</v>
      </c>
      <c r="L761" s="54">
        <f t="shared" si="28"/>
        <v>2</v>
      </c>
      <c r="M761" s="54">
        <f>M737+M747</f>
        <v>2</v>
      </c>
      <c r="N761" s="54">
        <f>N737+N747</f>
        <v>2</v>
      </c>
      <c r="O761" s="486"/>
      <c r="P761" s="486"/>
      <c r="Q761" s="486"/>
    </row>
    <row r="762" spans="1:17" ht="12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54"/>
      <c r="K762" s="54"/>
      <c r="L762" s="54"/>
      <c r="M762" s="54"/>
      <c r="N762" s="54"/>
      <c r="O762" s="486"/>
      <c r="P762" s="486"/>
      <c r="Q762" s="486"/>
    </row>
    <row r="763" spans="1:17" ht="12.75" customHeight="1">
      <c r="A763" s="313" t="s">
        <v>436</v>
      </c>
      <c r="B763" s="11"/>
      <c r="C763" s="11"/>
      <c r="D763" s="11"/>
      <c r="E763" s="12"/>
      <c r="F763" s="11"/>
      <c r="G763" s="11"/>
      <c r="H763" s="11"/>
      <c r="I763" s="11"/>
      <c r="J763" s="54"/>
      <c r="K763" s="54"/>
      <c r="L763" s="54"/>
      <c r="M763" s="54"/>
      <c r="N763" s="54"/>
      <c r="O763" s="486"/>
      <c r="P763" s="486"/>
      <c r="Q763" s="486"/>
    </row>
    <row r="764" spans="1:17" ht="12.75" customHeight="1">
      <c r="A764" s="11"/>
      <c r="B764" s="11">
        <v>1</v>
      </c>
      <c r="C764" s="11"/>
      <c r="D764" s="11"/>
      <c r="E764" s="11"/>
      <c r="F764" s="11" t="s">
        <v>196</v>
      </c>
      <c r="G764" s="11"/>
      <c r="H764" s="11"/>
      <c r="I764" s="11"/>
      <c r="J764" s="54"/>
      <c r="K764" s="54"/>
      <c r="L764" s="54"/>
      <c r="M764" s="54"/>
      <c r="N764" s="54"/>
      <c r="O764" s="486"/>
      <c r="P764" s="486"/>
      <c r="Q764" s="486"/>
    </row>
    <row r="765" spans="1:17" ht="12.75" customHeight="1">
      <c r="A765" s="42"/>
      <c r="B765" s="42"/>
      <c r="C765" s="42">
        <v>1</v>
      </c>
      <c r="D765" s="42"/>
      <c r="E765" s="42"/>
      <c r="F765" s="42"/>
      <c r="G765" s="42" t="s">
        <v>29</v>
      </c>
      <c r="H765" s="42"/>
      <c r="I765" s="42"/>
      <c r="J765" s="54"/>
      <c r="K765" s="54"/>
      <c r="L765" s="54"/>
      <c r="M765" s="54"/>
      <c r="N765" s="54"/>
      <c r="O765" s="486"/>
      <c r="P765" s="486"/>
      <c r="Q765" s="486"/>
    </row>
    <row r="766" spans="1:17" ht="12.75" customHeight="1">
      <c r="A766" s="42"/>
      <c r="B766" s="42"/>
      <c r="C766" s="42"/>
      <c r="D766" s="43">
        <v>1</v>
      </c>
      <c r="E766" s="43"/>
      <c r="F766" s="43"/>
      <c r="G766" s="43"/>
      <c r="H766" s="43" t="s">
        <v>30</v>
      </c>
      <c r="I766" s="43"/>
      <c r="J766" s="224">
        <v>1524</v>
      </c>
      <c r="K766" s="224">
        <v>1524</v>
      </c>
      <c r="L766" s="224">
        <v>1524</v>
      </c>
      <c r="M766" s="224">
        <v>1524</v>
      </c>
      <c r="N766" s="224">
        <v>1524</v>
      </c>
      <c r="O766" s="489"/>
      <c r="P766" s="489"/>
      <c r="Q766" s="489"/>
    </row>
    <row r="767" spans="1:17" ht="12.75" customHeight="1">
      <c r="A767" s="42"/>
      <c r="B767" s="42"/>
      <c r="C767" s="42"/>
      <c r="D767" s="43">
        <v>2</v>
      </c>
      <c r="E767" s="43"/>
      <c r="F767" s="43"/>
      <c r="G767" s="43"/>
      <c r="H767" s="43" t="s">
        <v>32</v>
      </c>
      <c r="I767" s="43"/>
      <c r="J767" s="224">
        <v>417</v>
      </c>
      <c r="K767" s="224">
        <v>417</v>
      </c>
      <c r="L767" s="224">
        <v>417</v>
      </c>
      <c r="M767" s="224">
        <v>417</v>
      </c>
      <c r="N767" s="224">
        <v>417</v>
      </c>
      <c r="O767" s="489"/>
      <c r="P767" s="489"/>
      <c r="Q767" s="489"/>
    </row>
    <row r="768" spans="1:17" ht="12.75" customHeight="1">
      <c r="A768" s="42"/>
      <c r="B768" s="42"/>
      <c r="C768" s="42"/>
      <c r="D768" s="43">
        <v>3</v>
      </c>
      <c r="E768" s="43"/>
      <c r="F768" s="43"/>
      <c r="G768" s="43"/>
      <c r="H768" s="43" t="s">
        <v>33</v>
      </c>
      <c r="I768" s="43"/>
      <c r="J768" s="224">
        <v>1267</v>
      </c>
      <c r="K768" s="224">
        <v>1267</v>
      </c>
      <c r="L768" s="224">
        <v>1267</v>
      </c>
      <c r="M768" s="224">
        <v>1267</v>
      </c>
      <c r="N768" s="224">
        <v>1267</v>
      </c>
      <c r="O768" s="489"/>
      <c r="P768" s="489"/>
      <c r="Q768" s="489"/>
    </row>
    <row r="769" spans="1:17" ht="12.75" customHeight="1">
      <c r="A769" s="42"/>
      <c r="B769" s="42"/>
      <c r="C769" s="42"/>
      <c r="D769" s="42"/>
      <c r="E769" s="42"/>
      <c r="F769" s="42"/>
      <c r="G769" s="42"/>
      <c r="H769" s="43" t="s">
        <v>15</v>
      </c>
      <c r="I769" s="43" t="s">
        <v>34</v>
      </c>
      <c r="J769" s="224">
        <v>349</v>
      </c>
      <c r="K769" s="224">
        <v>349</v>
      </c>
      <c r="L769" s="224">
        <v>349</v>
      </c>
      <c r="M769" s="224">
        <v>349</v>
      </c>
      <c r="N769" s="224">
        <v>349</v>
      </c>
      <c r="O769" s="489"/>
      <c r="P769" s="489"/>
      <c r="Q769" s="489"/>
    </row>
    <row r="770" spans="1:17" ht="12.75" customHeight="1" hidden="1">
      <c r="A770" s="42"/>
      <c r="B770" s="42"/>
      <c r="C770" s="42">
        <v>2</v>
      </c>
      <c r="D770" s="42"/>
      <c r="E770" s="42"/>
      <c r="F770" s="42"/>
      <c r="G770" s="42" t="s">
        <v>257</v>
      </c>
      <c r="H770" s="42"/>
      <c r="I770" s="232"/>
      <c r="J770" s="224"/>
      <c r="K770" s="224"/>
      <c r="L770" s="224"/>
      <c r="M770" s="224"/>
      <c r="N770" s="224"/>
      <c r="O770" s="489"/>
      <c r="P770" s="489"/>
      <c r="Q770" s="489"/>
    </row>
    <row r="771" spans="1:17" ht="12.75" customHeight="1" hidden="1">
      <c r="A771" s="42"/>
      <c r="B771" s="42"/>
      <c r="C771" s="42"/>
      <c r="D771" s="232">
        <v>1</v>
      </c>
      <c r="E771" s="232"/>
      <c r="F771" s="232"/>
      <c r="G771" s="232"/>
      <c r="H771" s="232" t="s">
        <v>40</v>
      </c>
      <c r="I771" s="232"/>
      <c r="J771" s="224"/>
      <c r="K771" s="224"/>
      <c r="L771" s="224"/>
      <c r="M771" s="224"/>
      <c r="N771" s="224"/>
      <c r="O771" s="489"/>
      <c r="P771" s="489"/>
      <c r="Q771" s="489"/>
    </row>
    <row r="772" spans="1:17" ht="12.75" customHeight="1">
      <c r="A772" s="42"/>
      <c r="B772" s="42"/>
      <c r="C772" s="42"/>
      <c r="D772" s="42"/>
      <c r="E772" s="42"/>
      <c r="F772" s="42" t="s">
        <v>19</v>
      </c>
      <c r="G772" s="42"/>
      <c r="H772" s="42"/>
      <c r="I772" s="42"/>
      <c r="J772" s="242">
        <f>J766+J767+J768</f>
        <v>3208</v>
      </c>
      <c r="K772" s="242">
        <f>K766+K767+K768</f>
        <v>3208</v>
      </c>
      <c r="L772" s="242">
        <f>L766+L767+L768</f>
        <v>3208</v>
      </c>
      <c r="M772" s="242">
        <f>M766+M767+M768</f>
        <v>3208</v>
      </c>
      <c r="N772" s="242">
        <f>N766+N767+N768</f>
        <v>3208</v>
      </c>
      <c r="O772" s="488"/>
      <c r="P772" s="488"/>
      <c r="Q772" s="488"/>
    </row>
    <row r="773" spans="1:17" ht="12.75" customHeight="1">
      <c r="A773" s="42"/>
      <c r="B773" s="42"/>
      <c r="C773" s="42"/>
      <c r="D773" s="42"/>
      <c r="E773" s="42"/>
      <c r="F773" s="42"/>
      <c r="G773" s="42" t="s">
        <v>54</v>
      </c>
      <c r="H773" s="42"/>
      <c r="I773" s="42"/>
      <c r="J773" s="515">
        <v>1</v>
      </c>
      <c r="K773" s="515">
        <v>1</v>
      </c>
      <c r="L773" s="515">
        <v>1</v>
      </c>
      <c r="M773" s="515">
        <v>1</v>
      </c>
      <c r="N773" s="515">
        <v>1</v>
      </c>
      <c r="O773" s="496"/>
      <c r="P773" s="496"/>
      <c r="Q773" s="496"/>
    </row>
    <row r="774" spans="1:17" ht="12.75" customHeight="1">
      <c r="A774" s="42"/>
      <c r="B774" s="42"/>
      <c r="C774" s="42"/>
      <c r="D774" s="42"/>
      <c r="E774" s="42"/>
      <c r="F774" s="42"/>
      <c r="G774" s="42" t="s">
        <v>55</v>
      </c>
      <c r="H774" s="42"/>
      <c r="I774" s="42"/>
      <c r="J774" s="515">
        <v>1</v>
      </c>
      <c r="K774" s="515">
        <v>1</v>
      </c>
      <c r="L774" s="515">
        <v>1</v>
      </c>
      <c r="M774" s="515">
        <v>1</v>
      </c>
      <c r="N774" s="515">
        <v>1</v>
      </c>
      <c r="O774" s="496"/>
      <c r="P774" s="496"/>
      <c r="Q774" s="496"/>
    </row>
    <row r="775" spans="1:17" ht="12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54"/>
      <c r="K775" s="54"/>
      <c r="L775" s="54"/>
      <c r="M775" s="54"/>
      <c r="N775" s="54"/>
      <c r="O775" s="486"/>
      <c r="P775" s="486"/>
      <c r="Q775" s="486"/>
    </row>
    <row r="776" spans="1:17" ht="12.75" customHeight="1">
      <c r="A776" s="16"/>
      <c r="B776" s="42"/>
      <c r="C776" s="42"/>
      <c r="D776" s="42"/>
      <c r="E776" s="12" t="s">
        <v>197</v>
      </c>
      <c r="F776" s="42"/>
      <c r="G776" s="42"/>
      <c r="H776" s="42"/>
      <c r="I776" s="42"/>
      <c r="J776" s="242">
        <f>J772+J759</f>
        <v>14789</v>
      </c>
      <c r="K776" s="242">
        <f>K772+K759</f>
        <v>15339</v>
      </c>
      <c r="L776" s="242">
        <f>L772+L759</f>
        <v>15812</v>
      </c>
      <c r="M776" s="242">
        <f>M772+M759</f>
        <v>15881</v>
      </c>
      <c r="N776" s="242">
        <f>N772+N759</f>
        <v>16007</v>
      </c>
      <c r="O776" s="488"/>
      <c r="P776" s="488"/>
      <c r="Q776" s="488"/>
    </row>
    <row r="777" spans="1:17" ht="12.75" customHeight="1">
      <c r="A777" s="42"/>
      <c r="B777" s="42"/>
      <c r="C777" s="42">
        <v>1</v>
      </c>
      <c r="D777" s="42"/>
      <c r="E777" s="42"/>
      <c r="F777" s="42"/>
      <c r="G777" s="42" t="s">
        <v>29</v>
      </c>
      <c r="H777" s="42"/>
      <c r="I777" s="42"/>
      <c r="J777" s="382">
        <f>J778+J779+J780</f>
        <v>14789</v>
      </c>
      <c r="K777" s="382">
        <f>K778+K779+K780</f>
        <v>14789</v>
      </c>
      <c r="L777" s="382">
        <f>L778+L779+L780</f>
        <v>15262</v>
      </c>
      <c r="M777" s="382">
        <f>M778+M779+M780</f>
        <v>15331</v>
      </c>
      <c r="N777" s="382">
        <f>N778+N779+N780</f>
        <v>15357</v>
      </c>
      <c r="O777" s="495"/>
      <c r="P777" s="495"/>
      <c r="Q777" s="495"/>
    </row>
    <row r="778" spans="1:17" ht="12.75" customHeight="1">
      <c r="A778" s="42"/>
      <c r="B778" s="42"/>
      <c r="C778" s="42"/>
      <c r="D778" s="43">
        <v>1</v>
      </c>
      <c r="E778" s="43"/>
      <c r="F778" s="43"/>
      <c r="G778" s="43"/>
      <c r="H778" s="43" t="s">
        <v>30</v>
      </c>
      <c r="I778" s="43"/>
      <c r="J778" s="224">
        <f aca="true" t="shared" si="29" ref="J778:K781">J751+J766</f>
        <v>7761</v>
      </c>
      <c r="K778" s="224">
        <f t="shared" si="29"/>
        <v>7761</v>
      </c>
      <c r="L778" s="224">
        <f aca="true" t="shared" si="30" ref="L778:M781">L751+L766</f>
        <v>7761</v>
      </c>
      <c r="M778" s="224">
        <f t="shared" si="30"/>
        <v>7761</v>
      </c>
      <c r="N778" s="224">
        <f>N751+N766</f>
        <v>7761</v>
      </c>
      <c r="O778" s="489"/>
      <c r="P778" s="489"/>
      <c r="Q778" s="489"/>
    </row>
    <row r="779" spans="1:17" ht="12.75" customHeight="1">
      <c r="A779" s="42"/>
      <c r="B779" s="42"/>
      <c r="C779" s="42"/>
      <c r="D779" s="43">
        <v>2</v>
      </c>
      <c r="E779" s="43"/>
      <c r="F779" s="43"/>
      <c r="G779" s="43"/>
      <c r="H779" s="43" t="s">
        <v>32</v>
      </c>
      <c r="I779" s="43"/>
      <c r="J779" s="224">
        <f t="shared" si="29"/>
        <v>2087</v>
      </c>
      <c r="K779" s="224">
        <f t="shared" si="29"/>
        <v>2087</v>
      </c>
      <c r="L779" s="224">
        <f t="shared" si="30"/>
        <v>2087</v>
      </c>
      <c r="M779" s="224">
        <f t="shared" si="30"/>
        <v>2087</v>
      </c>
      <c r="N779" s="224">
        <f>N752+N767</f>
        <v>2087</v>
      </c>
      <c r="O779" s="489"/>
      <c r="P779" s="489"/>
      <c r="Q779" s="489"/>
    </row>
    <row r="780" spans="1:17" ht="12.75" customHeight="1">
      <c r="A780" s="42"/>
      <c r="B780" s="42"/>
      <c r="C780" s="42"/>
      <c r="D780" s="43">
        <v>3</v>
      </c>
      <c r="E780" s="43"/>
      <c r="F780" s="43"/>
      <c r="G780" s="43"/>
      <c r="H780" s="43" t="s">
        <v>33</v>
      </c>
      <c r="I780" s="43"/>
      <c r="J780" s="224">
        <f t="shared" si="29"/>
        <v>4941</v>
      </c>
      <c r="K780" s="224">
        <f t="shared" si="29"/>
        <v>4941</v>
      </c>
      <c r="L780" s="224">
        <f t="shared" si="30"/>
        <v>5414</v>
      </c>
      <c r="M780" s="224">
        <f t="shared" si="30"/>
        <v>5483</v>
      </c>
      <c r="N780" s="224">
        <f>N753+N768</f>
        <v>5509</v>
      </c>
      <c r="O780" s="489"/>
      <c r="P780" s="489"/>
      <c r="Q780" s="489"/>
    </row>
    <row r="781" spans="1:17" ht="12.75" customHeight="1">
      <c r="A781" s="42"/>
      <c r="B781" s="42"/>
      <c r="C781" s="42"/>
      <c r="D781" s="43"/>
      <c r="E781" s="43"/>
      <c r="F781" s="43"/>
      <c r="G781" s="43"/>
      <c r="H781" s="43" t="s">
        <v>15</v>
      </c>
      <c r="I781" s="43" t="s">
        <v>34</v>
      </c>
      <c r="J781" s="224">
        <f t="shared" si="29"/>
        <v>1464</v>
      </c>
      <c r="K781" s="224">
        <f t="shared" si="29"/>
        <v>1464</v>
      </c>
      <c r="L781" s="224">
        <f t="shared" si="30"/>
        <v>1464</v>
      </c>
      <c r="M781" s="224">
        <f t="shared" si="30"/>
        <v>1464</v>
      </c>
      <c r="N781" s="224">
        <f>N754+N769</f>
        <v>1464</v>
      </c>
      <c r="O781" s="489"/>
      <c r="P781" s="489"/>
      <c r="Q781" s="489"/>
    </row>
    <row r="782" spans="1:17" ht="12.75" customHeight="1">
      <c r="A782" s="42"/>
      <c r="B782" s="42"/>
      <c r="C782" s="42"/>
      <c r="D782" s="42"/>
      <c r="E782" s="42"/>
      <c r="F782" s="42"/>
      <c r="G782" s="42"/>
      <c r="H782" s="42"/>
      <c r="I782" s="232" t="s">
        <v>56</v>
      </c>
      <c r="J782" s="224">
        <f>J755</f>
        <v>150</v>
      </c>
      <c r="K782" s="224">
        <f>K755</f>
        <v>150</v>
      </c>
      <c r="L782" s="224">
        <f>L755</f>
        <v>150</v>
      </c>
      <c r="M782" s="224">
        <f>M755</f>
        <v>150</v>
      </c>
      <c r="N782" s="224">
        <f>N755</f>
        <v>150</v>
      </c>
      <c r="O782" s="489"/>
      <c r="P782" s="489"/>
      <c r="Q782" s="489"/>
    </row>
    <row r="783" spans="1:17" ht="12.75" customHeight="1">
      <c r="A783" s="42"/>
      <c r="B783" s="42"/>
      <c r="C783" s="42">
        <v>2</v>
      </c>
      <c r="D783" s="42"/>
      <c r="E783" s="42"/>
      <c r="F783" s="42"/>
      <c r="G783" s="42" t="s">
        <v>257</v>
      </c>
      <c r="H783" s="42"/>
      <c r="I783" s="232"/>
      <c r="J783" s="523">
        <f>J784+J785</f>
        <v>0</v>
      </c>
      <c r="K783" s="382">
        <f>K784+K785</f>
        <v>550</v>
      </c>
      <c r="L783" s="382">
        <f>L784+L785</f>
        <v>550</v>
      </c>
      <c r="M783" s="382">
        <f>M784+M785</f>
        <v>550</v>
      </c>
      <c r="N783" s="382">
        <f>N784+N785</f>
        <v>650</v>
      </c>
      <c r="O783" s="495"/>
      <c r="P783" s="495"/>
      <c r="Q783" s="495"/>
    </row>
    <row r="784" spans="1:17" ht="12.75" customHeight="1">
      <c r="A784" s="42"/>
      <c r="B784" s="42"/>
      <c r="C784" s="42"/>
      <c r="D784" s="232">
        <v>1</v>
      </c>
      <c r="E784" s="232"/>
      <c r="F784" s="232"/>
      <c r="G784" s="232"/>
      <c r="H784" s="232" t="s">
        <v>40</v>
      </c>
      <c r="I784" s="232"/>
      <c r="J784" s="522">
        <f aca="true" t="shared" si="31" ref="J784:L785">J757</f>
        <v>0</v>
      </c>
      <c r="K784" s="224">
        <f t="shared" si="31"/>
        <v>550</v>
      </c>
      <c r="L784" s="224">
        <f t="shared" si="31"/>
        <v>550</v>
      </c>
      <c r="M784" s="224">
        <f>M757</f>
        <v>550</v>
      </c>
      <c r="N784" s="224">
        <f>N757</f>
        <v>650</v>
      </c>
      <c r="O784" s="489"/>
      <c r="P784" s="489"/>
      <c r="Q784" s="489"/>
    </row>
    <row r="785" spans="1:17" ht="12.75" customHeight="1" hidden="1">
      <c r="A785" s="42"/>
      <c r="B785" s="42"/>
      <c r="C785" s="42"/>
      <c r="D785" s="232">
        <v>2</v>
      </c>
      <c r="E785" s="232"/>
      <c r="F785" s="232"/>
      <c r="G785" s="232"/>
      <c r="H785" s="232" t="s">
        <v>39</v>
      </c>
      <c r="I785" s="232"/>
      <c r="J785" s="224">
        <f t="shared" si="31"/>
        <v>0</v>
      </c>
      <c r="K785" s="224">
        <f t="shared" si="31"/>
        <v>0</v>
      </c>
      <c r="L785" s="224">
        <f t="shared" si="31"/>
        <v>0</v>
      </c>
      <c r="M785" s="224">
        <f>M758</f>
        <v>0</v>
      </c>
      <c r="N785" s="224">
        <f>N758</f>
        <v>0</v>
      </c>
      <c r="O785" s="489"/>
      <c r="P785" s="489"/>
      <c r="Q785" s="489"/>
    </row>
    <row r="786" spans="1:17" ht="12.75" customHeight="1">
      <c r="A786" s="42"/>
      <c r="B786" s="42"/>
      <c r="C786" s="42"/>
      <c r="D786" s="42"/>
      <c r="E786" s="42"/>
      <c r="F786" s="42" t="s">
        <v>19</v>
      </c>
      <c r="G786" s="42"/>
      <c r="H786" s="42"/>
      <c r="I786" s="42"/>
      <c r="J786" s="242">
        <f>J783+J777</f>
        <v>14789</v>
      </c>
      <c r="K786" s="242">
        <f>K783+K777</f>
        <v>15339</v>
      </c>
      <c r="L786" s="242">
        <f>L783+L777</f>
        <v>15812</v>
      </c>
      <c r="M786" s="242">
        <f>M783+M777</f>
        <v>15881</v>
      </c>
      <c r="N786" s="242">
        <f>N783+N777</f>
        <v>16007</v>
      </c>
      <c r="O786" s="488"/>
      <c r="P786" s="488"/>
      <c r="Q786" s="488"/>
    </row>
    <row r="787" spans="1:17" ht="12.75" customHeight="1">
      <c r="A787" s="42"/>
      <c r="B787" s="42"/>
      <c r="C787" s="42"/>
      <c r="D787" s="42"/>
      <c r="E787" s="42"/>
      <c r="F787" s="42"/>
      <c r="G787" s="232" t="s">
        <v>54</v>
      </c>
      <c r="H787" s="42"/>
      <c r="I787" s="42"/>
      <c r="J787" s="54">
        <f aca="true" t="shared" si="32" ref="J787:L788">J760+J773</f>
        <v>3</v>
      </c>
      <c r="K787" s="54">
        <f t="shared" si="32"/>
        <v>3</v>
      </c>
      <c r="L787" s="54">
        <f t="shared" si="32"/>
        <v>3</v>
      </c>
      <c r="M787" s="54">
        <f>M760+M773</f>
        <v>3</v>
      </c>
      <c r="N787" s="54">
        <f>N760+N773</f>
        <v>3</v>
      </c>
      <c r="O787" s="486"/>
      <c r="P787" s="486"/>
      <c r="Q787" s="486"/>
    </row>
    <row r="788" spans="1:17" ht="12.75" customHeight="1">
      <c r="A788" s="42"/>
      <c r="B788" s="42"/>
      <c r="C788" s="42"/>
      <c r="D788" s="42"/>
      <c r="E788" s="42"/>
      <c r="F788" s="42"/>
      <c r="G788" s="232" t="s">
        <v>55</v>
      </c>
      <c r="H788" s="42"/>
      <c r="I788" s="42"/>
      <c r="J788" s="54">
        <f t="shared" si="32"/>
        <v>3</v>
      </c>
      <c r="K788" s="54">
        <f t="shared" si="32"/>
        <v>3</v>
      </c>
      <c r="L788" s="54">
        <f t="shared" si="32"/>
        <v>3</v>
      </c>
      <c r="M788" s="54">
        <f>M761+M774</f>
        <v>3</v>
      </c>
      <c r="N788" s="54">
        <f>N761+N774</f>
        <v>3</v>
      </c>
      <c r="O788" s="486"/>
      <c r="P788" s="486"/>
      <c r="Q788" s="486"/>
    </row>
    <row r="789" spans="1:17" ht="12.75" customHeight="1" hidden="1">
      <c r="A789" s="42"/>
      <c r="B789" s="42"/>
      <c r="C789" s="42"/>
      <c r="D789" s="42"/>
      <c r="E789" s="42"/>
      <c r="F789" s="42"/>
      <c r="G789" s="43" t="s">
        <v>47</v>
      </c>
      <c r="H789" s="42"/>
      <c r="I789" s="42"/>
      <c r="J789" s="54"/>
      <c r="K789" s="54"/>
      <c r="L789" s="54"/>
      <c r="M789" s="54"/>
      <c r="N789" s="54"/>
      <c r="O789" s="486"/>
      <c r="P789" s="486"/>
      <c r="Q789" s="486"/>
    </row>
    <row r="790" spans="1:17" ht="12.75" customHeight="1" hidden="1">
      <c r="A790" s="42"/>
      <c r="B790" s="42"/>
      <c r="C790" s="42"/>
      <c r="D790" s="42"/>
      <c r="E790" s="42"/>
      <c r="F790" s="42"/>
      <c r="G790" s="43" t="s">
        <v>48</v>
      </c>
      <c r="H790" s="42"/>
      <c r="I790" s="42"/>
      <c r="J790" s="54"/>
      <c r="K790" s="54"/>
      <c r="L790" s="54"/>
      <c r="M790" s="54"/>
      <c r="N790" s="54"/>
      <c r="O790" s="486"/>
      <c r="P790" s="486"/>
      <c r="Q790" s="486"/>
    </row>
    <row r="791" spans="1:17" ht="12.7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62"/>
      <c r="K791" s="62"/>
      <c r="L791" s="62"/>
      <c r="M791" s="62"/>
      <c r="N791" s="62"/>
      <c r="O791" s="2"/>
      <c r="P791" s="2"/>
      <c r="Q791" s="2"/>
    </row>
    <row r="792" spans="1:17" ht="29.25" customHeight="1">
      <c r="A792" s="43"/>
      <c r="B792" s="43"/>
      <c r="C792" s="43"/>
      <c r="D792" s="43"/>
      <c r="E792" s="604" t="s">
        <v>157</v>
      </c>
      <c r="F792" s="605"/>
      <c r="G792" s="605"/>
      <c r="H792" s="605"/>
      <c r="I792" s="605"/>
      <c r="J792" s="198">
        <f>J786+J709+J546+J409</f>
        <v>466901</v>
      </c>
      <c r="K792" s="198">
        <f>K786+K709+K546+K409</f>
        <v>657522</v>
      </c>
      <c r="L792" s="198">
        <f>L786+L709+L546+L409</f>
        <v>680396</v>
      </c>
      <c r="M792" s="198">
        <f>M786+M709+M546+M409</f>
        <v>680695</v>
      </c>
      <c r="N792" s="198">
        <f>N786+N709+N546+N409</f>
        <v>724787</v>
      </c>
      <c r="O792" s="466"/>
      <c r="P792" s="466"/>
      <c r="Q792" s="466"/>
    </row>
    <row r="793" spans="1:17" ht="12.75" customHeight="1">
      <c r="A793" s="42"/>
      <c r="B793" s="42"/>
      <c r="C793" s="42">
        <v>1</v>
      </c>
      <c r="D793" s="42"/>
      <c r="E793" s="42"/>
      <c r="F793" s="42"/>
      <c r="G793" s="42" t="s">
        <v>29</v>
      </c>
      <c r="H793" s="42"/>
      <c r="I793" s="42"/>
      <c r="J793" s="234">
        <f>J794+J795+J796+J799+J800+J805</f>
        <v>454882</v>
      </c>
      <c r="K793" s="234">
        <f>K794+K795+K796+K799+K800+K805</f>
        <v>525373</v>
      </c>
      <c r="L793" s="234">
        <f>L794+L795+L796+L799+L800+L805</f>
        <v>518696</v>
      </c>
      <c r="M793" s="234">
        <f>M794+M795+M796+M799+M800+M805</f>
        <v>511916</v>
      </c>
      <c r="N793" s="234">
        <f>N794+N795+N796+N799+N800+N805</f>
        <v>518930</v>
      </c>
      <c r="O793" s="463"/>
      <c r="P793" s="463"/>
      <c r="Q793" s="463"/>
    </row>
    <row r="794" spans="1:17" ht="12.75" customHeight="1">
      <c r="A794" s="46"/>
      <c r="B794" s="46"/>
      <c r="C794" s="46"/>
      <c r="D794" s="46">
        <v>1</v>
      </c>
      <c r="E794" s="46"/>
      <c r="F794" s="46"/>
      <c r="G794" s="46"/>
      <c r="H794" s="46" t="s">
        <v>30</v>
      </c>
      <c r="I794" s="46"/>
      <c r="J794" s="62">
        <f>J778+J701+J527+J381</f>
        <v>141738</v>
      </c>
      <c r="K794" s="62">
        <f>K778+K701+K527+K381</f>
        <v>143593</v>
      </c>
      <c r="L794" s="62">
        <f>L778+L701+L527+L381</f>
        <v>143593</v>
      </c>
      <c r="M794" s="62">
        <f>M778+M701+M527+M381</f>
        <v>143593</v>
      </c>
      <c r="N794" s="62">
        <f>N778+N701+N527+N381</f>
        <v>144406</v>
      </c>
      <c r="O794" s="2"/>
      <c r="P794" s="2"/>
      <c r="Q794" s="2"/>
    </row>
    <row r="795" spans="1:17" ht="12.75" customHeight="1">
      <c r="A795" s="46"/>
      <c r="B795" s="46"/>
      <c r="C795" s="46"/>
      <c r="D795" s="46">
        <v>2</v>
      </c>
      <c r="E795" s="46"/>
      <c r="F795" s="46"/>
      <c r="G795" s="46"/>
      <c r="H795" s="46" t="s">
        <v>32</v>
      </c>
      <c r="I795" s="46"/>
      <c r="J795" s="62">
        <f>J779+J702+J529+J383</f>
        <v>33021</v>
      </c>
      <c r="K795" s="62">
        <f>K779+K702+K529+K383</f>
        <v>33522</v>
      </c>
      <c r="L795" s="62">
        <f>L779+L702+L529+L383</f>
        <v>33522</v>
      </c>
      <c r="M795" s="62">
        <f>M779+M702+M529+M383</f>
        <v>33522</v>
      </c>
      <c r="N795" s="62">
        <f>N779+N702+N529+N383</f>
        <v>33792</v>
      </c>
      <c r="O795" s="2"/>
      <c r="P795" s="2"/>
      <c r="Q795" s="2"/>
    </row>
    <row r="796" spans="1:17" ht="12.75" customHeight="1">
      <c r="A796" s="46"/>
      <c r="B796" s="46"/>
      <c r="C796" s="46"/>
      <c r="D796" s="46">
        <v>3</v>
      </c>
      <c r="E796" s="46"/>
      <c r="F796" s="46"/>
      <c r="G796" s="46"/>
      <c r="H796" s="46" t="s">
        <v>33</v>
      </c>
      <c r="I796" s="46"/>
      <c r="J796" s="62">
        <f aca="true" t="shared" si="33" ref="J796:L797">J780+J703+J531+J385</f>
        <v>89045</v>
      </c>
      <c r="K796" s="62">
        <f t="shared" si="33"/>
        <v>113651</v>
      </c>
      <c r="L796" s="62">
        <f t="shared" si="33"/>
        <v>108329</v>
      </c>
      <c r="M796" s="62">
        <f>M780+M703+M531+M385</f>
        <v>109358</v>
      </c>
      <c r="N796" s="62">
        <f>N780+N703+N531+N385</f>
        <v>111331</v>
      </c>
      <c r="O796" s="2"/>
      <c r="P796" s="2"/>
      <c r="Q796" s="2"/>
    </row>
    <row r="797" spans="1:17" ht="12.75" customHeight="1">
      <c r="A797" s="46"/>
      <c r="B797" s="46"/>
      <c r="C797" s="46"/>
      <c r="D797" s="46"/>
      <c r="E797" s="46"/>
      <c r="F797" s="46"/>
      <c r="G797" s="46"/>
      <c r="H797" s="46" t="s">
        <v>15</v>
      </c>
      <c r="I797" s="43" t="s">
        <v>34</v>
      </c>
      <c r="J797" s="62">
        <f t="shared" si="33"/>
        <v>7820</v>
      </c>
      <c r="K797" s="62">
        <f t="shared" si="33"/>
        <v>7820</v>
      </c>
      <c r="L797" s="62">
        <f t="shared" si="33"/>
        <v>7820</v>
      </c>
      <c r="M797" s="62">
        <f>M781+M704+M532+M386</f>
        <v>7820</v>
      </c>
      <c r="N797" s="62">
        <f>N781+N704+N532+N386</f>
        <v>7820</v>
      </c>
      <c r="O797" s="2"/>
      <c r="P797" s="2"/>
      <c r="Q797" s="2"/>
    </row>
    <row r="798" spans="1:17" ht="12.75" customHeight="1">
      <c r="A798" s="46"/>
      <c r="B798" s="46"/>
      <c r="C798" s="46"/>
      <c r="D798" s="46"/>
      <c r="E798" s="46"/>
      <c r="F798" s="46"/>
      <c r="G798" s="46"/>
      <c r="H798" s="46"/>
      <c r="I798" s="46" t="s">
        <v>35</v>
      </c>
      <c r="J798" s="62">
        <f>J387</f>
        <v>7958</v>
      </c>
      <c r="K798" s="62">
        <f>K387</f>
        <v>7958</v>
      </c>
      <c r="L798" s="62">
        <f>L387</f>
        <v>7958</v>
      </c>
      <c r="M798" s="62">
        <f>M387</f>
        <v>7958</v>
      </c>
      <c r="N798" s="62">
        <f>N387</f>
        <v>7958</v>
      </c>
      <c r="O798" s="2"/>
      <c r="P798" s="2"/>
      <c r="Q798" s="2"/>
    </row>
    <row r="799" spans="1:17" ht="12.75" customHeight="1">
      <c r="A799" s="46"/>
      <c r="B799" s="46"/>
      <c r="C799" s="46"/>
      <c r="D799" s="46">
        <v>4</v>
      </c>
      <c r="E799" s="46"/>
      <c r="F799" s="46"/>
      <c r="G799" s="46"/>
      <c r="H799" s="598" t="s">
        <v>259</v>
      </c>
      <c r="I799" s="599"/>
      <c r="J799" s="62">
        <f>J389</f>
        <v>14943</v>
      </c>
      <c r="K799" s="62">
        <f>K389</f>
        <v>14943</v>
      </c>
      <c r="L799" s="62">
        <f>L389</f>
        <v>14943</v>
      </c>
      <c r="M799" s="62">
        <f>M389</f>
        <v>16624</v>
      </c>
      <c r="N799" s="62">
        <f>N389</f>
        <v>18665</v>
      </c>
      <c r="O799" s="2"/>
      <c r="P799" s="2"/>
      <c r="Q799" s="2"/>
    </row>
    <row r="800" spans="1:17" ht="12.75" customHeight="1">
      <c r="A800" s="46"/>
      <c r="B800" s="46"/>
      <c r="C800" s="46"/>
      <c r="D800" s="46">
        <v>5</v>
      </c>
      <c r="E800" s="46"/>
      <c r="F800" s="46"/>
      <c r="G800" s="46"/>
      <c r="H800" s="598" t="s">
        <v>260</v>
      </c>
      <c r="I800" s="599"/>
      <c r="J800" s="62">
        <f>J801+J802</f>
        <v>26968</v>
      </c>
      <c r="K800" s="62">
        <f>K801+K802+K804</f>
        <v>56194</v>
      </c>
      <c r="L800" s="62">
        <f>L801+L802+L804</f>
        <v>54666</v>
      </c>
      <c r="M800" s="62">
        <f>M801+M802+M804</f>
        <v>45176</v>
      </c>
      <c r="N800" s="62">
        <f>N801+N802+N804</f>
        <v>46827</v>
      </c>
      <c r="O800" s="2"/>
      <c r="P800" s="2"/>
      <c r="Q800" s="2"/>
    </row>
    <row r="801" spans="1:17" ht="12.75" customHeight="1">
      <c r="A801" s="46"/>
      <c r="B801" s="46"/>
      <c r="C801" s="46"/>
      <c r="D801" s="16"/>
      <c r="E801" s="16">
        <v>1</v>
      </c>
      <c r="F801" s="16"/>
      <c r="G801" s="16"/>
      <c r="H801" s="126"/>
      <c r="I801" s="368" t="s">
        <v>261</v>
      </c>
      <c r="J801" s="62">
        <f aca="true" t="shared" si="34" ref="J801:L802">J391</f>
        <v>23766</v>
      </c>
      <c r="K801" s="62">
        <f t="shared" si="34"/>
        <v>23766</v>
      </c>
      <c r="L801" s="62">
        <f t="shared" si="34"/>
        <v>23766</v>
      </c>
      <c r="M801" s="62">
        <f>M391</f>
        <v>23766</v>
      </c>
      <c r="N801" s="62">
        <f>N391</f>
        <v>23766</v>
      </c>
      <c r="O801" s="2"/>
      <c r="P801" s="2"/>
      <c r="Q801" s="2"/>
    </row>
    <row r="802" spans="1:17" ht="12.75" customHeight="1">
      <c r="A802" s="46"/>
      <c r="B802" s="46"/>
      <c r="C802" s="46"/>
      <c r="D802" s="16"/>
      <c r="E802" s="16">
        <v>2</v>
      </c>
      <c r="F802" s="16"/>
      <c r="G802" s="16"/>
      <c r="H802" s="126"/>
      <c r="I802" s="368" t="s">
        <v>262</v>
      </c>
      <c r="J802" s="62">
        <f t="shared" si="34"/>
        <v>3202</v>
      </c>
      <c r="K802" s="62">
        <f t="shared" si="34"/>
        <v>3702</v>
      </c>
      <c r="L802" s="62">
        <f t="shared" si="34"/>
        <v>3702</v>
      </c>
      <c r="M802" s="62">
        <f>M392</f>
        <v>3702</v>
      </c>
      <c r="N802" s="62">
        <f>N392</f>
        <v>4252</v>
      </c>
      <c r="O802" s="2"/>
      <c r="P802" s="2"/>
      <c r="Q802" s="2"/>
    </row>
    <row r="803" spans="1:17" ht="12.75" customHeight="1" hidden="1">
      <c r="A803" s="46"/>
      <c r="B803" s="46"/>
      <c r="C803" s="46"/>
      <c r="D803" s="16"/>
      <c r="E803" s="16"/>
      <c r="F803" s="16"/>
      <c r="G803" s="16"/>
      <c r="H803" s="413"/>
      <c r="I803" s="314" t="s">
        <v>305</v>
      </c>
      <c r="J803" s="62">
        <v>0</v>
      </c>
      <c r="K803" s="62">
        <v>0</v>
      </c>
      <c r="L803" s="62">
        <v>0</v>
      </c>
      <c r="M803" s="62">
        <v>0</v>
      </c>
      <c r="N803" s="62">
        <v>0</v>
      </c>
      <c r="O803" s="2"/>
      <c r="P803" s="2"/>
      <c r="Q803" s="2"/>
    </row>
    <row r="804" spans="1:17" ht="12.75" customHeight="1">
      <c r="A804" s="46"/>
      <c r="B804" s="46"/>
      <c r="C804" s="46"/>
      <c r="D804" s="16"/>
      <c r="E804" s="16"/>
      <c r="F804" s="16"/>
      <c r="G804" s="16"/>
      <c r="H804" s="413"/>
      <c r="I804" s="212" t="s">
        <v>306</v>
      </c>
      <c r="J804" s="62">
        <v>0</v>
      </c>
      <c r="K804" s="62">
        <f>K394</f>
        <v>28726</v>
      </c>
      <c r="L804" s="62">
        <f>L394</f>
        <v>27198</v>
      </c>
      <c r="M804" s="62">
        <f>M394</f>
        <v>17708</v>
      </c>
      <c r="N804" s="62">
        <f>N394</f>
        <v>18809</v>
      </c>
      <c r="O804" s="2"/>
      <c r="P804" s="2"/>
      <c r="Q804" s="2"/>
    </row>
    <row r="805" spans="1:17" ht="12.75" customHeight="1">
      <c r="A805" s="46"/>
      <c r="B805" s="46"/>
      <c r="C805" s="46"/>
      <c r="D805" s="16">
        <v>6</v>
      </c>
      <c r="E805" s="16"/>
      <c r="F805" s="16"/>
      <c r="G805" s="16"/>
      <c r="H805" s="598" t="s">
        <v>263</v>
      </c>
      <c r="I805" s="599"/>
      <c r="J805" s="62">
        <f>J806</f>
        <v>149167</v>
      </c>
      <c r="K805" s="62">
        <f>K806+K807</f>
        <v>163470</v>
      </c>
      <c r="L805" s="62">
        <f>L806+L807</f>
        <v>163643</v>
      </c>
      <c r="M805" s="62">
        <f>M806+M807</f>
        <v>163643</v>
      </c>
      <c r="N805" s="62">
        <f>N806+N807</f>
        <v>163909</v>
      </c>
      <c r="O805" s="2"/>
      <c r="P805" s="2"/>
      <c r="Q805" s="2"/>
    </row>
    <row r="806" spans="1:17" ht="12.75" customHeight="1">
      <c r="A806" s="46"/>
      <c r="B806" s="46"/>
      <c r="C806" s="46"/>
      <c r="D806" s="16"/>
      <c r="E806" s="16">
        <v>1</v>
      </c>
      <c r="F806" s="16"/>
      <c r="G806" s="16"/>
      <c r="H806" s="375"/>
      <c r="I806" s="368" t="s">
        <v>264</v>
      </c>
      <c r="J806" s="62">
        <f>J396</f>
        <v>149167</v>
      </c>
      <c r="K806" s="62">
        <f>K396</f>
        <v>157007</v>
      </c>
      <c r="L806" s="62">
        <f>L396</f>
        <v>157180</v>
      </c>
      <c r="M806" s="62">
        <f>M396</f>
        <v>157180</v>
      </c>
      <c r="N806" s="62">
        <f>N396</f>
        <v>157446</v>
      </c>
      <c r="O806" s="2"/>
      <c r="P806" s="2"/>
      <c r="Q806" s="2"/>
    </row>
    <row r="807" spans="1:17" ht="12.75" customHeight="1">
      <c r="A807" s="46"/>
      <c r="B807" s="46"/>
      <c r="C807" s="46"/>
      <c r="D807" s="16"/>
      <c r="E807" s="16">
        <v>2</v>
      </c>
      <c r="F807" s="16"/>
      <c r="G807" s="16"/>
      <c r="H807" s="375"/>
      <c r="I807" s="314" t="s">
        <v>469</v>
      </c>
      <c r="J807" s="62">
        <v>0</v>
      </c>
      <c r="K807" s="62">
        <f>K397</f>
        <v>6463</v>
      </c>
      <c r="L807" s="62">
        <f>L397</f>
        <v>6463</v>
      </c>
      <c r="M807" s="62">
        <f>M397</f>
        <v>6463</v>
      </c>
      <c r="N807" s="62">
        <f>N397</f>
        <v>6463</v>
      </c>
      <c r="O807" s="2"/>
      <c r="P807" s="2"/>
      <c r="Q807" s="2"/>
    </row>
    <row r="808" spans="1:17" ht="12.75" customHeight="1">
      <c r="A808" s="42"/>
      <c r="B808" s="42"/>
      <c r="C808" s="42">
        <v>2</v>
      </c>
      <c r="D808" s="42"/>
      <c r="E808" s="42"/>
      <c r="F808" s="42"/>
      <c r="G808" s="42" t="s">
        <v>257</v>
      </c>
      <c r="H808" s="42"/>
      <c r="I808" s="42"/>
      <c r="J808" s="234">
        <f>J809+J810+J813+J814</f>
        <v>12019</v>
      </c>
      <c r="K808" s="234">
        <f>K809+K810+K813+K814+K817</f>
        <v>132149</v>
      </c>
      <c r="L808" s="234">
        <f>L809+L810+L813+L814+L817</f>
        <v>161700</v>
      </c>
      <c r="M808" s="234">
        <f>M809+M810+M813+M814+M817</f>
        <v>168779</v>
      </c>
      <c r="N808" s="234">
        <f>N809+N810+N813+N814+N817+N818</f>
        <v>205857</v>
      </c>
      <c r="O808" s="463"/>
      <c r="P808" s="463"/>
      <c r="Q808" s="463"/>
    </row>
    <row r="809" spans="1:17" ht="12.75">
      <c r="A809" s="46"/>
      <c r="B809" s="46"/>
      <c r="C809" s="46"/>
      <c r="D809" s="46">
        <v>1</v>
      </c>
      <c r="E809" s="46"/>
      <c r="F809" s="46"/>
      <c r="G809" s="46"/>
      <c r="H809" s="46" t="s">
        <v>40</v>
      </c>
      <c r="I809" s="46"/>
      <c r="J809" s="62">
        <f>J784+J707+J540+J399</f>
        <v>6500</v>
      </c>
      <c r="K809" s="62">
        <f>K784+K707+K540+K399</f>
        <v>110556</v>
      </c>
      <c r="L809" s="62">
        <f>L784+L707+L540+L399</f>
        <v>137447</v>
      </c>
      <c r="M809" s="62">
        <f>M784+M707+M540+M399</f>
        <v>144526</v>
      </c>
      <c r="N809" s="62">
        <f>N784+N707+N540+N399</f>
        <v>151859</v>
      </c>
      <c r="O809" s="2"/>
      <c r="P809" s="2"/>
      <c r="Q809" s="2"/>
    </row>
    <row r="810" spans="1:17" ht="12.75">
      <c r="A810" s="46"/>
      <c r="B810" s="46"/>
      <c r="C810" s="46"/>
      <c r="D810" s="46">
        <v>2</v>
      </c>
      <c r="E810" s="46"/>
      <c r="F810" s="46"/>
      <c r="G810" s="46"/>
      <c r="H810" s="46" t="s">
        <v>39</v>
      </c>
      <c r="I810" s="46"/>
      <c r="J810" s="62">
        <f>J785+J708+J400+J541</f>
        <v>2783</v>
      </c>
      <c r="K810" s="62">
        <f>K785+K708+K400+K541</f>
        <v>7500</v>
      </c>
      <c r="L810" s="62">
        <f>L785+L708+L400+L541</f>
        <v>7500</v>
      </c>
      <c r="M810" s="62">
        <f>M785+M708+M400+M541</f>
        <v>7500</v>
      </c>
      <c r="N810" s="62">
        <f>N785+N708+N400+N541</f>
        <v>29307</v>
      </c>
      <c r="O810" s="2"/>
      <c r="P810" s="2"/>
      <c r="Q810" s="2"/>
    </row>
    <row r="811" spans="1:17" s="15" customFormat="1" ht="12.75" hidden="1">
      <c r="A811" s="42"/>
      <c r="B811" s="42"/>
      <c r="C811" s="42"/>
      <c r="D811" s="42"/>
      <c r="E811" s="42"/>
      <c r="F811" s="42"/>
      <c r="G811" s="42"/>
      <c r="H811" s="42"/>
      <c r="I811" s="42"/>
      <c r="J811" s="115"/>
      <c r="K811" s="115"/>
      <c r="L811" s="115"/>
      <c r="M811" s="115"/>
      <c r="N811" s="115"/>
      <c r="O811" s="14"/>
      <c r="P811" s="14"/>
      <c r="Q811" s="14"/>
    </row>
    <row r="812" spans="1:17" s="15" customFormat="1" ht="12.75" hidden="1">
      <c r="A812" s="46"/>
      <c r="B812" s="46"/>
      <c r="C812" s="46"/>
      <c r="D812" s="46">
        <v>3</v>
      </c>
      <c r="E812" s="46"/>
      <c r="F812" s="46"/>
      <c r="G812" s="46"/>
      <c r="H812" s="598" t="s">
        <v>265</v>
      </c>
      <c r="I812" s="599"/>
      <c r="J812" s="221"/>
      <c r="K812" s="221"/>
      <c r="L812" s="221"/>
      <c r="M812" s="221"/>
      <c r="N812" s="221"/>
      <c r="O812" s="497"/>
      <c r="P812" s="497"/>
      <c r="Q812" s="497"/>
    </row>
    <row r="813" spans="1:17" s="15" customFormat="1" ht="12.75">
      <c r="A813" s="46"/>
      <c r="B813" s="46"/>
      <c r="C813" s="46"/>
      <c r="D813" s="16">
        <v>3</v>
      </c>
      <c r="E813" s="16"/>
      <c r="F813" s="16"/>
      <c r="G813" s="16"/>
      <c r="H813" s="598" t="s">
        <v>308</v>
      </c>
      <c r="I813" s="599"/>
      <c r="J813" s="191">
        <v>0</v>
      </c>
      <c r="K813" s="191">
        <f>K401</f>
        <v>3910</v>
      </c>
      <c r="L813" s="191">
        <f>L401</f>
        <v>4410</v>
      </c>
      <c r="M813" s="191">
        <f>M401</f>
        <v>4410</v>
      </c>
      <c r="N813" s="191">
        <f>N401</f>
        <v>4410</v>
      </c>
      <c r="O813" s="464"/>
      <c r="P813" s="464"/>
      <c r="Q813" s="464"/>
    </row>
    <row r="814" spans="1:17" s="15" customFormat="1" ht="12.75">
      <c r="A814" s="42"/>
      <c r="B814" s="42"/>
      <c r="C814" s="42"/>
      <c r="D814" s="42">
        <v>4</v>
      </c>
      <c r="E814" s="42"/>
      <c r="F814" s="42"/>
      <c r="G814" s="42"/>
      <c r="H814" s="598" t="s">
        <v>263</v>
      </c>
      <c r="I814" s="599"/>
      <c r="J814" s="191">
        <f>J815+J816</f>
        <v>2736</v>
      </c>
      <c r="K814" s="191">
        <f>K815+K816</f>
        <v>2736</v>
      </c>
      <c r="L814" s="191">
        <f>L815+L816</f>
        <v>2736</v>
      </c>
      <c r="M814" s="191">
        <f>M815+M816</f>
        <v>2736</v>
      </c>
      <c r="N814" s="191">
        <f>N815+N816</f>
        <v>2736</v>
      </c>
      <c r="O814" s="464"/>
      <c r="P814" s="464"/>
      <c r="Q814" s="464"/>
    </row>
    <row r="815" spans="1:17" s="15" customFormat="1" ht="12.75">
      <c r="A815" s="46"/>
      <c r="B815" s="46"/>
      <c r="C815" s="46"/>
      <c r="D815" s="46"/>
      <c r="E815" s="46">
        <v>1</v>
      </c>
      <c r="F815" s="46"/>
      <c r="G815" s="46"/>
      <c r="H815" s="46"/>
      <c r="I815" s="371" t="s">
        <v>266</v>
      </c>
      <c r="J815" s="235">
        <f>J404</f>
        <v>2736</v>
      </c>
      <c r="K815" s="235">
        <f>K404</f>
        <v>2736</v>
      </c>
      <c r="L815" s="235">
        <f>L404</f>
        <v>2736</v>
      </c>
      <c r="M815" s="235">
        <f>M404</f>
        <v>2736</v>
      </c>
      <c r="N815" s="235">
        <f>N404</f>
        <v>2736</v>
      </c>
      <c r="O815" s="481"/>
      <c r="P815" s="481"/>
      <c r="Q815" s="481"/>
    </row>
    <row r="816" spans="1:17" s="15" customFormat="1" ht="12.75" hidden="1">
      <c r="A816" s="46"/>
      <c r="B816" s="46"/>
      <c r="C816" s="46"/>
      <c r="D816" s="46"/>
      <c r="E816" s="46">
        <v>2</v>
      </c>
      <c r="F816" s="46"/>
      <c r="G816" s="46"/>
      <c r="H816" s="232"/>
      <c r="I816" s="368"/>
      <c r="J816" s="62"/>
      <c r="K816" s="62"/>
      <c r="L816" s="62"/>
      <c r="M816" s="62"/>
      <c r="N816" s="62"/>
      <c r="O816" s="2"/>
      <c r="P816" s="2"/>
      <c r="Q816" s="2"/>
    </row>
    <row r="817" spans="1:17" s="15" customFormat="1" ht="12.75">
      <c r="A817" s="46"/>
      <c r="B817" s="46"/>
      <c r="C817" s="46"/>
      <c r="D817" s="46">
        <v>5</v>
      </c>
      <c r="E817" s="46"/>
      <c r="F817" s="46"/>
      <c r="G817" s="46"/>
      <c r="H817" s="598" t="s">
        <v>468</v>
      </c>
      <c r="I817" s="599"/>
      <c r="J817" s="62">
        <v>0</v>
      </c>
      <c r="K817" s="62">
        <f aca="true" t="shared" si="35" ref="K817:N818">K406</f>
        <v>7447</v>
      </c>
      <c r="L817" s="62">
        <f t="shared" si="35"/>
        <v>9607</v>
      </c>
      <c r="M817" s="62">
        <f t="shared" si="35"/>
        <v>9607</v>
      </c>
      <c r="N817" s="62">
        <f t="shared" si="35"/>
        <v>10410</v>
      </c>
      <c r="O817" s="2"/>
      <c r="P817" s="2"/>
      <c r="Q817" s="2"/>
    </row>
    <row r="818" spans="1:17" s="15" customFormat="1" ht="12.75">
      <c r="A818" s="46"/>
      <c r="B818" s="46"/>
      <c r="C818" s="46"/>
      <c r="D818" s="16">
        <v>6</v>
      </c>
      <c r="E818" s="16"/>
      <c r="F818" s="11"/>
      <c r="G818" s="16"/>
      <c r="H818" s="598" t="s">
        <v>525</v>
      </c>
      <c r="I818" s="599"/>
      <c r="J818" s="62">
        <f>J407</f>
        <v>0</v>
      </c>
      <c r="K818" s="62">
        <f t="shared" si="35"/>
        <v>0</v>
      </c>
      <c r="L818" s="62">
        <f t="shared" si="35"/>
        <v>0</v>
      </c>
      <c r="M818" s="62">
        <f t="shared" si="35"/>
        <v>0</v>
      </c>
      <c r="N818" s="62">
        <f t="shared" si="35"/>
        <v>7135</v>
      </c>
      <c r="O818" s="2"/>
      <c r="P818" s="2"/>
      <c r="Q818" s="2"/>
    </row>
    <row r="819" spans="1:17" s="15" customFormat="1" ht="12.75">
      <c r="A819" s="46"/>
      <c r="B819" s="46"/>
      <c r="C819" s="46"/>
      <c r="D819" s="46"/>
      <c r="E819" s="239" t="s">
        <v>387</v>
      </c>
      <c r="F819" s="46"/>
      <c r="G819" s="46"/>
      <c r="H819" s="212"/>
      <c r="I819" s="231"/>
      <c r="J819" s="198">
        <f>J793+J808</f>
        <v>466901</v>
      </c>
      <c r="K819" s="198">
        <f>K793+K808</f>
        <v>657522</v>
      </c>
      <c r="L819" s="198">
        <f>L793+L808</f>
        <v>680396</v>
      </c>
      <c r="M819" s="198">
        <f>M793+M808</f>
        <v>680695</v>
      </c>
      <c r="N819" s="198">
        <f>N793+N808</f>
        <v>724787</v>
      </c>
      <c r="O819" s="466"/>
      <c r="P819" s="466"/>
      <c r="Q819" s="466"/>
    </row>
    <row r="820" spans="1:17" s="15" customFormat="1" ht="12.75">
      <c r="A820" s="46"/>
      <c r="B820" s="46"/>
      <c r="C820" s="46"/>
      <c r="D820" s="46"/>
      <c r="E820" s="46"/>
      <c r="F820" s="46"/>
      <c r="G820" s="46"/>
      <c r="H820" s="11"/>
      <c r="I820" s="231"/>
      <c r="J820" s="217"/>
      <c r="K820" s="217"/>
      <c r="L820" s="217"/>
      <c r="M820" s="217"/>
      <c r="N820" s="217"/>
      <c r="O820" s="462"/>
      <c r="P820" s="462"/>
      <c r="Q820" s="462"/>
    </row>
    <row r="821" spans="1:17" s="15" customFormat="1" ht="12.75" hidden="1">
      <c r="A821" s="46"/>
      <c r="B821" s="46"/>
      <c r="C821" s="240"/>
      <c r="D821" s="46"/>
      <c r="E821" s="46"/>
      <c r="F821" s="46"/>
      <c r="G821" s="197"/>
      <c r="H821" s="231"/>
      <c r="I821" s="43"/>
      <c r="J821" s="191"/>
      <c r="K821" s="191"/>
      <c r="L821" s="191"/>
      <c r="M821" s="191"/>
      <c r="N821" s="191"/>
      <c r="O821" s="464"/>
      <c r="P821" s="464"/>
      <c r="Q821" s="464"/>
    </row>
    <row r="822" spans="1:17" s="15" customFormat="1" ht="12.75" hidden="1">
      <c r="A822" s="239"/>
      <c r="B822" s="239"/>
      <c r="C822" s="239"/>
      <c r="D822" s="239"/>
      <c r="F822" s="239"/>
      <c r="G822" s="239"/>
      <c r="H822" s="239"/>
      <c r="I822" s="239"/>
      <c r="J822" s="115"/>
      <c r="K822" s="115"/>
      <c r="L822" s="115"/>
      <c r="M822" s="115"/>
      <c r="N822" s="115"/>
      <c r="O822" s="14"/>
      <c r="P822" s="14"/>
      <c r="Q822" s="14"/>
    </row>
    <row r="823" spans="1:17" s="51" customFormat="1" ht="13.5" hidden="1">
      <c r="A823" s="48"/>
      <c r="B823" s="48"/>
      <c r="C823" s="48"/>
      <c r="D823" s="48"/>
      <c r="E823" s="48"/>
      <c r="F823" s="48"/>
      <c r="G823" s="48"/>
      <c r="H823" s="48"/>
      <c r="I823" s="48"/>
      <c r="J823" s="116"/>
      <c r="K823" s="116"/>
      <c r="L823" s="116"/>
      <c r="M823" s="116"/>
      <c r="N823" s="116"/>
      <c r="O823" s="85"/>
      <c r="P823" s="85"/>
      <c r="Q823" s="85"/>
    </row>
    <row r="824" spans="1:17" ht="12.75">
      <c r="A824" s="43"/>
      <c r="B824" s="43"/>
      <c r="C824" s="43"/>
      <c r="D824" s="43"/>
      <c r="E824" s="42" t="s">
        <v>160</v>
      </c>
      <c r="F824" s="43"/>
      <c r="G824" s="43"/>
      <c r="H824" s="43"/>
      <c r="I824" s="43"/>
      <c r="J824" s="62"/>
      <c r="K824" s="62"/>
      <c r="L824" s="62"/>
      <c r="M824" s="62"/>
      <c r="N824" s="62"/>
      <c r="O824" s="2"/>
      <c r="P824" s="2"/>
      <c r="Q824" s="2"/>
    </row>
    <row r="825" spans="1:17" ht="12.75">
      <c r="A825" s="43"/>
      <c r="B825" s="43"/>
      <c r="C825" s="43"/>
      <c r="D825" s="43"/>
      <c r="E825" s="42"/>
      <c r="F825" s="43"/>
      <c r="G825" s="16" t="s">
        <v>41</v>
      </c>
      <c r="H825" s="11"/>
      <c r="I825" s="11"/>
      <c r="J825" s="54">
        <f aca="true" t="shared" si="36" ref="J825:L826">J547</f>
        <v>1</v>
      </c>
      <c r="K825" s="54">
        <f t="shared" si="36"/>
        <v>1</v>
      </c>
      <c r="L825" s="54">
        <f t="shared" si="36"/>
        <v>1</v>
      </c>
      <c r="M825" s="54">
        <f>M547</f>
        <v>1</v>
      </c>
      <c r="N825" s="54">
        <f>N547</f>
        <v>1</v>
      </c>
      <c r="O825" s="486"/>
      <c r="P825" s="486"/>
      <c r="Q825" s="486"/>
    </row>
    <row r="826" spans="1:17" ht="12.75">
      <c r="A826" s="43"/>
      <c r="B826" s="43"/>
      <c r="C826" s="43"/>
      <c r="D826" s="43"/>
      <c r="E826" s="42"/>
      <c r="F826" s="43"/>
      <c r="G826" s="16" t="s">
        <v>42</v>
      </c>
      <c r="H826" s="43"/>
      <c r="I826" s="43"/>
      <c r="J826" s="54">
        <f t="shared" si="36"/>
        <v>1</v>
      </c>
      <c r="K826" s="54">
        <f t="shared" si="36"/>
        <v>1</v>
      </c>
      <c r="L826" s="54">
        <f t="shared" si="36"/>
        <v>1</v>
      </c>
      <c r="M826" s="54">
        <f>M548</f>
        <v>1</v>
      </c>
      <c r="N826" s="54">
        <f>N548</f>
        <v>1</v>
      </c>
      <c r="O826" s="486"/>
      <c r="P826" s="486"/>
      <c r="Q826" s="486"/>
    </row>
    <row r="827" spans="1:17" s="51" customFormat="1" ht="13.5">
      <c r="A827" s="42"/>
      <c r="B827" s="42"/>
      <c r="C827" s="42"/>
      <c r="D827" s="42"/>
      <c r="E827" s="42"/>
      <c r="F827" s="42"/>
      <c r="G827" s="43" t="s">
        <v>43</v>
      </c>
      <c r="H827" s="43"/>
      <c r="I827" s="43"/>
      <c r="J827" s="54">
        <v>7</v>
      </c>
      <c r="K827" s="54">
        <v>7</v>
      </c>
      <c r="L827" s="54">
        <v>7</v>
      </c>
      <c r="M827" s="54">
        <v>7</v>
      </c>
      <c r="N827" s="54">
        <v>7</v>
      </c>
      <c r="O827" s="486"/>
      <c r="P827" s="486"/>
      <c r="Q827" s="486"/>
    </row>
    <row r="828" spans="1:17" ht="12.75">
      <c r="A828" s="42"/>
      <c r="B828" s="42"/>
      <c r="C828" s="42"/>
      <c r="D828" s="42"/>
      <c r="E828" s="42"/>
      <c r="F828" s="42"/>
      <c r="G828" s="43" t="s">
        <v>44</v>
      </c>
      <c r="H828" s="43"/>
      <c r="I828" s="43"/>
      <c r="J828" s="222">
        <f aca="true" t="shared" si="37" ref="J828:K830">J550</f>
        <v>7</v>
      </c>
      <c r="K828" s="222">
        <f t="shared" si="37"/>
        <v>7</v>
      </c>
      <c r="L828" s="222">
        <f aca="true" t="shared" si="38" ref="L828:M830">L550</f>
        <v>7</v>
      </c>
      <c r="M828" s="222">
        <f t="shared" si="38"/>
        <v>7</v>
      </c>
      <c r="N828" s="222">
        <f>N550</f>
        <v>7</v>
      </c>
      <c r="O828" s="498"/>
      <c r="P828" s="498"/>
      <c r="Q828" s="498"/>
    </row>
    <row r="829" spans="1:17" s="51" customFormat="1" ht="13.5">
      <c r="A829" s="43"/>
      <c r="B829" s="43"/>
      <c r="C829" s="43"/>
      <c r="D829" s="43"/>
      <c r="E829" s="43"/>
      <c r="F829" s="43"/>
      <c r="G829" s="43" t="s">
        <v>45</v>
      </c>
      <c r="H829" s="43"/>
      <c r="I829" s="43"/>
      <c r="J829" s="54">
        <f t="shared" si="37"/>
        <v>10</v>
      </c>
      <c r="K829" s="54">
        <f t="shared" si="37"/>
        <v>10</v>
      </c>
      <c r="L829" s="54">
        <f t="shared" si="38"/>
        <v>10</v>
      </c>
      <c r="M829" s="54">
        <f t="shared" si="38"/>
        <v>10</v>
      </c>
      <c r="N829" s="54">
        <f>N551</f>
        <v>10</v>
      </c>
      <c r="O829" s="486"/>
      <c r="P829" s="486"/>
      <c r="Q829" s="486"/>
    </row>
    <row r="830" spans="1:17" ht="12.75">
      <c r="A830" s="43"/>
      <c r="B830" s="43"/>
      <c r="C830" s="43"/>
      <c r="D830" s="43"/>
      <c r="E830" s="43"/>
      <c r="F830" s="43"/>
      <c r="G830" s="43" t="s">
        <v>46</v>
      </c>
      <c r="H830" s="43"/>
      <c r="I830" s="43"/>
      <c r="J830" s="54">
        <f t="shared" si="37"/>
        <v>10</v>
      </c>
      <c r="K830" s="54">
        <f t="shared" si="37"/>
        <v>10</v>
      </c>
      <c r="L830" s="54">
        <f t="shared" si="38"/>
        <v>10</v>
      </c>
      <c r="M830" s="54">
        <f t="shared" si="38"/>
        <v>10</v>
      </c>
      <c r="N830" s="54">
        <f>N552</f>
        <v>10</v>
      </c>
      <c r="O830" s="486"/>
      <c r="P830" s="486"/>
      <c r="Q830" s="486"/>
    </row>
    <row r="831" spans="1:17" ht="12.75" customHeight="1">
      <c r="A831" s="43"/>
      <c r="B831" s="43"/>
      <c r="C831" s="43"/>
      <c r="D831" s="43"/>
      <c r="E831" s="43"/>
      <c r="F831" s="43"/>
      <c r="G831" s="43" t="s">
        <v>58</v>
      </c>
      <c r="H831" s="43"/>
      <c r="I831" s="43"/>
      <c r="J831" s="54">
        <f>J416+J553+J789</f>
        <v>5</v>
      </c>
      <c r="K831" s="54">
        <f>K416+K553+K789</f>
        <v>5</v>
      </c>
      <c r="L831" s="54">
        <f>L416+L553+L789</f>
        <v>5</v>
      </c>
      <c r="M831" s="54">
        <f>M416+M553+M789</f>
        <v>5</v>
      </c>
      <c r="N831" s="54">
        <f>N416+N553+N789</f>
        <v>5</v>
      </c>
      <c r="O831" s="486"/>
      <c r="P831" s="486"/>
      <c r="Q831" s="486"/>
    </row>
    <row r="832" spans="1:17" ht="12.75" customHeight="1">
      <c r="A832" s="43"/>
      <c r="B832" s="43"/>
      <c r="C832" s="43"/>
      <c r="D832" s="43"/>
      <c r="E832" s="43"/>
      <c r="F832" s="43"/>
      <c r="G832" s="43" t="s">
        <v>59</v>
      </c>
      <c r="H832" s="43"/>
      <c r="I832" s="43"/>
      <c r="J832" s="54">
        <f>J554+J417+J790</f>
        <v>5</v>
      </c>
      <c r="K832" s="54">
        <f>K554+K417+K790</f>
        <v>5</v>
      </c>
      <c r="L832" s="54">
        <f>L554+L417+L790</f>
        <v>5</v>
      </c>
      <c r="M832" s="54">
        <f>M554+M417+M790</f>
        <v>5</v>
      </c>
      <c r="N832" s="54">
        <f>N554+N417+N790</f>
        <v>5</v>
      </c>
      <c r="O832" s="486"/>
      <c r="P832" s="486"/>
      <c r="Q832" s="486"/>
    </row>
    <row r="833" spans="1:17" ht="12.75">
      <c r="A833" s="43"/>
      <c r="B833" s="43"/>
      <c r="C833" s="43"/>
      <c r="D833" s="43"/>
      <c r="E833" s="43"/>
      <c r="F833" s="43"/>
      <c r="G833" s="43" t="s">
        <v>54</v>
      </c>
      <c r="H833" s="43"/>
      <c r="I833" s="43"/>
      <c r="J833" s="54">
        <f aca="true" t="shared" si="39" ref="J833:L834">J787+J710+J420</f>
        <v>28.6</v>
      </c>
      <c r="K833" s="54">
        <f t="shared" si="39"/>
        <v>28.6</v>
      </c>
      <c r="L833" s="54">
        <f t="shared" si="39"/>
        <v>28.6</v>
      </c>
      <c r="M833" s="54">
        <f>M787+M710+M420</f>
        <v>28.6</v>
      </c>
      <c r="N833" s="54">
        <f>N787+N710+N420</f>
        <v>28.6</v>
      </c>
      <c r="O833" s="486"/>
      <c r="P833" s="486"/>
      <c r="Q833" s="486"/>
    </row>
    <row r="834" spans="1:17" ht="12.75" customHeight="1">
      <c r="A834" s="43"/>
      <c r="B834" s="43"/>
      <c r="C834" s="43"/>
      <c r="D834" s="43"/>
      <c r="E834" s="43"/>
      <c r="F834" s="43"/>
      <c r="G834" s="43" t="s">
        <v>55</v>
      </c>
      <c r="H834" s="43"/>
      <c r="I834" s="43"/>
      <c r="J834" s="54">
        <f t="shared" si="39"/>
        <v>28.6</v>
      </c>
      <c r="K834" s="54">
        <f t="shared" si="39"/>
        <v>28.6</v>
      </c>
      <c r="L834" s="54">
        <f t="shared" si="39"/>
        <v>28.6</v>
      </c>
      <c r="M834" s="54">
        <f>M788+M711+M421</f>
        <v>28.6</v>
      </c>
      <c r="N834" s="54">
        <f>N788+N711+N421</f>
        <v>28.6</v>
      </c>
      <c r="O834" s="486"/>
      <c r="P834" s="486"/>
      <c r="Q834" s="486"/>
    </row>
    <row r="835" spans="1:17" ht="12.75">
      <c r="A835" s="43"/>
      <c r="B835" s="43"/>
      <c r="C835" s="43"/>
      <c r="D835" s="43"/>
      <c r="E835" s="43"/>
      <c r="F835" s="43"/>
      <c r="G835" s="43" t="s">
        <v>60</v>
      </c>
      <c r="H835" s="43"/>
      <c r="I835" s="43"/>
      <c r="J835" s="54">
        <f aca="true" t="shared" si="40" ref="J835:L836">J418</f>
        <v>44</v>
      </c>
      <c r="K835" s="54">
        <f t="shared" si="40"/>
        <v>44</v>
      </c>
      <c r="L835" s="54">
        <f t="shared" si="40"/>
        <v>44</v>
      </c>
      <c r="M835" s="54">
        <f>M418</f>
        <v>44</v>
      </c>
      <c r="N835" s="54">
        <f>N418</f>
        <v>44</v>
      </c>
      <c r="O835" s="486"/>
      <c r="P835" s="486"/>
      <c r="Q835" s="486"/>
    </row>
    <row r="836" spans="1:17" s="15" customFormat="1" ht="12.75">
      <c r="A836" s="43"/>
      <c r="B836" s="43"/>
      <c r="C836" s="43"/>
      <c r="D836" s="43"/>
      <c r="E836" s="43"/>
      <c r="F836" s="43"/>
      <c r="G836" s="43" t="s">
        <v>61</v>
      </c>
      <c r="H836" s="43"/>
      <c r="I836" s="43"/>
      <c r="J836" s="54">
        <f t="shared" si="40"/>
        <v>44</v>
      </c>
      <c r="K836" s="54">
        <f t="shared" si="40"/>
        <v>44</v>
      </c>
      <c r="L836" s="54">
        <f t="shared" si="40"/>
        <v>44</v>
      </c>
      <c r="M836" s="54">
        <f>M419</f>
        <v>44</v>
      </c>
      <c r="N836" s="54">
        <f>N419</f>
        <v>44</v>
      </c>
      <c r="O836" s="486"/>
      <c r="P836" s="486"/>
      <c r="Q836" s="486"/>
    </row>
    <row r="837" spans="1:14" s="15" customFormat="1" ht="12.75" customHeight="1" hidden="1">
      <c r="A837" s="42"/>
      <c r="B837" s="42"/>
      <c r="C837" s="42"/>
      <c r="D837" s="42"/>
      <c r="E837" s="42"/>
      <c r="F837" s="42"/>
      <c r="G837" s="602" t="s">
        <v>62</v>
      </c>
      <c r="H837" s="602"/>
      <c r="I837" s="602"/>
      <c r="J837" s="54"/>
      <c r="K837" s="471"/>
      <c r="L837" s="472"/>
      <c r="M837" s="471"/>
      <c r="N837" s="471"/>
    </row>
    <row r="838" spans="1:14" s="15" customFormat="1" ht="12.75" customHeight="1" hidden="1">
      <c r="A838" s="11"/>
      <c r="B838" s="11"/>
      <c r="C838" s="11"/>
      <c r="D838" s="11"/>
      <c r="E838" s="11"/>
      <c r="F838" s="11"/>
      <c r="G838" s="603" t="s">
        <v>63</v>
      </c>
      <c r="H838" s="603"/>
      <c r="I838" s="603"/>
      <c r="J838" s="54"/>
      <c r="K838" s="54"/>
      <c r="L838" s="53"/>
      <c r="M838" s="54"/>
      <c r="N838" s="54"/>
    </row>
    <row r="839" spans="1:12" s="15" customFormat="1" ht="12.75" customHeight="1">
      <c r="A839" s="42"/>
      <c r="B839" s="42"/>
      <c r="C839" s="42"/>
      <c r="D839" s="42"/>
      <c r="E839" s="42"/>
      <c r="F839" s="42"/>
      <c r="G839" s="42"/>
      <c r="H839" s="43"/>
      <c r="I839" s="43"/>
      <c r="J839" s="62"/>
      <c r="K839" s="13"/>
      <c r="L839" s="53"/>
    </row>
    <row r="840" spans="1:12" s="51" customFormat="1" ht="13.5">
      <c r="A840" s="48"/>
      <c r="B840" s="48"/>
      <c r="C840" s="48"/>
      <c r="D840" s="48"/>
      <c r="E840" s="48"/>
      <c r="F840" s="48"/>
      <c r="G840" s="48"/>
      <c r="H840" s="48"/>
      <c r="I840" s="48"/>
      <c r="J840" s="116"/>
      <c r="K840" s="49"/>
      <c r="L840" s="50"/>
    </row>
    <row r="841" spans="1:12" ht="12.7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62"/>
      <c r="K841" s="17"/>
      <c r="L841" s="53"/>
    </row>
    <row r="842" spans="1:12" ht="12.7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62"/>
      <c r="K842" s="17"/>
      <c r="L842" s="53"/>
    </row>
    <row r="843" spans="1:12" ht="12.75">
      <c r="A843" s="43"/>
      <c r="B843" s="43"/>
      <c r="C843" s="43"/>
      <c r="D843" s="43"/>
      <c r="E843" s="43"/>
      <c r="F843" s="43"/>
      <c r="G843" s="43"/>
      <c r="H843" s="43"/>
      <c r="I843" s="43"/>
      <c r="J843" s="62"/>
      <c r="K843" s="17"/>
      <c r="L843" s="53"/>
    </row>
    <row r="844" spans="1:12" ht="12.75">
      <c r="A844" s="43"/>
      <c r="B844" s="43"/>
      <c r="C844" s="43"/>
      <c r="D844" s="43"/>
      <c r="E844" s="43"/>
      <c r="F844" s="43"/>
      <c r="G844" s="43"/>
      <c r="H844" s="43"/>
      <c r="I844" s="43"/>
      <c r="J844" s="62"/>
      <c r="K844" s="17"/>
      <c r="L844" s="53"/>
    </row>
    <row r="845" spans="1:12" ht="12.75">
      <c r="A845" s="43"/>
      <c r="B845" s="43"/>
      <c r="C845" s="43"/>
      <c r="D845" s="43"/>
      <c r="E845" s="43"/>
      <c r="F845" s="43"/>
      <c r="G845" s="43"/>
      <c r="H845" s="43"/>
      <c r="I845" s="43"/>
      <c r="J845" s="62"/>
      <c r="K845" s="17"/>
      <c r="L845" s="53"/>
    </row>
    <row r="846" spans="1:12" ht="12.75">
      <c r="A846" s="43"/>
      <c r="B846" s="43"/>
      <c r="C846" s="43"/>
      <c r="D846" s="43"/>
      <c r="E846" s="43"/>
      <c r="F846" s="43"/>
      <c r="G846" s="43"/>
      <c r="H846" s="43"/>
      <c r="I846" s="43"/>
      <c r="J846" s="47"/>
      <c r="K846" s="17"/>
      <c r="L846" s="53"/>
    </row>
    <row r="847" spans="1:12" ht="12.75">
      <c r="A847" s="43"/>
      <c r="B847" s="43"/>
      <c r="C847" s="43"/>
      <c r="D847" s="43"/>
      <c r="E847" s="43"/>
      <c r="F847" s="43"/>
      <c r="G847" s="43"/>
      <c r="H847" s="43"/>
      <c r="I847" s="43"/>
      <c r="J847" s="47"/>
      <c r="K847" s="17"/>
      <c r="L847" s="53"/>
    </row>
    <row r="848" spans="1:12" ht="12.75">
      <c r="A848" s="43"/>
      <c r="B848" s="43"/>
      <c r="C848" s="43"/>
      <c r="D848" s="43"/>
      <c r="E848" s="43"/>
      <c r="F848" s="43"/>
      <c r="G848" s="43"/>
      <c r="H848" s="43"/>
      <c r="I848" s="43"/>
      <c r="J848" s="47"/>
      <c r="K848" s="17"/>
      <c r="L848" s="53"/>
    </row>
    <row r="849" spans="1:12" ht="12.75">
      <c r="A849" s="43"/>
      <c r="B849" s="43"/>
      <c r="C849" s="43"/>
      <c r="D849" s="43"/>
      <c r="E849" s="43"/>
      <c r="F849" s="43"/>
      <c r="G849" s="43"/>
      <c r="H849" s="43"/>
      <c r="I849" s="43"/>
      <c r="J849" s="47"/>
      <c r="K849" s="17"/>
      <c r="L849" s="53"/>
    </row>
    <row r="850" spans="1:12" s="15" customFormat="1" ht="12.75">
      <c r="A850" s="42"/>
      <c r="B850" s="42"/>
      <c r="C850" s="42"/>
      <c r="D850" s="42"/>
      <c r="E850" s="42"/>
      <c r="F850" s="42"/>
      <c r="G850" s="42"/>
      <c r="H850" s="42"/>
      <c r="I850" s="42"/>
      <c r="J850" s="44"/>
      <c r="K850" s="13"/>
      <c r="L850" s="45"/>
    </row>
    <row r="851" spans="1:12" s="15" customFormat="1" ht="12.75">
      <c r="A851" s="42"/>
      <c r="B851" s="42"/>
      <c r="C851" s="42"/>
      <c r="D851" s="42"/>
      <c r="E851" s="42"/>
      <c r="F851" s="42"/>
      <c r="G851" s="42"/>
      <c r="H851" s="42"/>
      <c r="I851" s="42"/>
      <c r="J851" s="66"/>
      <c r="K851" s="64"/>
      <c r="L851" s="65"/>
    </row>
    <row r="852" spans="1:12" s="15" customFormat="1" ht="12.75">
      <c r="A852" s="42"/>
      <c r="B852" s="42"/>
      <c r="C852" s="42"/>
      <c r="D852" s="42"/>
      <c r="E852" s="42"/>
      <c r="F852" s="42"/>
      <c r="G852" s="42"/>
      <c r="H852" s="42"/>
      <c r="I852" s="42"/>
      <c r="J852" s="66"/>
      <c r="K852" s="64"/>
      <c r="L852" s="65"/>
    </row>
    <row r="853" spans="1:12" s="15" customFormat="1" ht="12.75">
      <c r="A853" s="42"/>
      <c r="B853" s="42"/>
      <c r="C853" s="42"/>
      <c r="D853" s="42"/>
      <c r="E853" s="42"/>
      <c r="F853" s="42"/>
      <c r="G853" s="42"/>
      <c r="H853" s="42"/>
      <c r="I853" s="42"/>
      <c r="J853" s="66"/>
      <c r="K853" s="64"/>
      <c r="L853" s="65"/>
    </row>
    <row r="854" spans="1:12" s="15" customFormat="1" ht="12.75">
      <c r="A854" s="42"/>
      <c r="B854" s="42"/>
      <c r="C854" s="42"/>
      <c r="D854" s="42"/>
      <c r="E854" s="42"/>
      <c r="F854" s="42"/>
      <c r="G854" s="42"/>
      <c r="H854" s="42"/>
      <c r="I854" s="42"/>
      <c r="J854" s="66"/>
      <c r="K854" s="64"/>
      <c r="L854" s="65"/>
    </row>
    <row r="855" spans="1:12" s="15" customFormat="1" ht="12.75">
      <c r="A855" s="42"/>
      <c r="B855" s="42"/>
      <c r="C855" s="42"/>
      <c r="D855" s="42"/>
      <c r="E855" s="42"/>
      <c r="F855" s="42"/>
      <c r="G855" s="42"/>
      <c r="H855" s="42"/>
      <c r="I855" s="42"/>
      <c r="J855" s="66"/>
      <c r="K855" s="64"/>
      <c r="L855" s="65"/>
    </row>
    <row r="856" spans="1:12" s="15" customFormat="1" ht="12.75">
      <c r="A856" s="42"/>
      <c r="B856" s="42"/>
      <c r="C856" s="42"/>
      <c r="D856" s="42"/>
      <c r="E856" s="42"/>
      <c r="F856" s="42"/>
      <c r="G856" s="42"/>
      <c r="H856" s="42"/>
      <c r="I856" s="42"/>
      <c r="J856" s="66"/>
      <c r="K856" s="64"/>
      <c r="L856" s="65"/>
    </row>
    <row r="857" spans="1:12" s="15" customFormat="1" ht="12.75">
      <c r="A857" s="42"/>
      <c r="B857" s="42"/>
      <c r="C857" s="42"/>
      <c r="D857" s="42"/>
      <c r="E857" s="42"/>
      <c r="F857" s="42"/>
      <c r="G857" s="42"/>
      <c r="H857" s="42"/>
      <c r="I857" s="42"/>
      <c r="J857" s="66"/>
      <c r="K857" s="64"/>
      <c r="L857" s="65"/>
    </row>
    <row r="858" spans="1:12" s="15" customFormat="1" ht="12.75">
      <c r="A858" s="42"/>
      <c r="B858" s="42"/>
      <c r="C858" s="48"/>
      <c r="D858" s="48"/>
      <c r="E858" s="48"/>
      <c r="F858" s="48"/>
      <c r="G858" s="48"/>
      <c r="H858" s="48"/>
      <c r="I858" s="48"/>
      <c r="J858" s="66"/>
      <c r="K858" s="64"/>
      <c r="L858" s="65"/>
    </row>
    <row r="859" spans="1:12" s="15" customFormat="1" ht="12.75">
      <c r="A859" s="42"/>
      <c r="B859" s="42"/>
      <c r="C859" s="42"/>
      <c r="D859" s="48"/>
      <c r="E859" s="48"/>
      <c r="F859" s="48"/>
      <c r="G859" s="48"/>
      <c r="H859" s="48"/>
      <c r="I859" s="48"/>
      <c r="J859" s="66"/>
      <c r="K859" s="64"/>
      <c r="L859" s="65"/>
    </row>
    <row r="860" spans="1:12" s="15" customFormat="1" ht="12.75">
      <c r="A860" s="42"/>
      <c r="B860" s="42"/>
      <c r="C860" s="42"/>
      <c r="D860" s="48"/>
      <c r="E860" s="48"/>
      <c r="F860" s="48"/>
      <c r="G860" s="48"/>
      <c r="H860" s="48"/>
      <c r="I860" s="48"/>
      <c r="J860" s="66"/>
      <c r="K860" s="64"/>
      <c r="L860" s="65"/>
    </row>
    <row r="861" spans="1:12" s="15" customFormat="1" ht="12.75">
      <c r="A861" s="42"/>
      <c r="B861" s="42"/>
      <c r="C861" s="42"/>
      <c r="D861" s="42"/>
      <c r="E861" s="42"/>
      <c r="F861" s="42"/>
      <c r="G861" s="42"/>
      <c r="H861" s="42"/>
      <c r="I861" s="42"/>
      <c r="J861" s="66"/>
      <c r="K861" s="64"/>
      <c r="L861" s="65"/>
    </row>
    <row r="862" spans="1:12" s="15" customFormat="1" ht="12.75">
      <c r="A862" s="42"/>
      <c r="B862" s="42"/>
      <c r="C862" s="42"/>
      <c r="D862" s="42"/>
      <c r="E862" s="42"/>
      <c r="F862" s="42"/>
      <c r="G862" s="42"/>
      <c r="H862" s="42"/>
      <c r="I862" s="42"/>
      <c r="J862" s="66"/>
      <c r="K862" s="64"/>
      <c r="L862" s="65"/>
    </row>
    <row r="863" spans="1:12" s="15" customFormat="1" ht="12.75">
      <c r="A863" s="42"/>
      <c r="B863" s="42"/>
      <c r="C863" s="42"/>
      <c r="D863" s="42"/>
      <c r="E863" s="42"/>
      <c r="F863" s="42"/>
      <c r="G863" s="42"/>
      <c r="H863" s="42"/>
      <c r="I863" s="42"/>
      <c r="J863" s="66"/>
      <c r="K863" s="64"/>
      <c r="L863" s="65"/>
    </row>
    <row r="864" spans="1:12" s="15" customFormat="1" ht="12.75">
      <c r="A864" s="42"/>
      <c r="B864" s="42"/>
      <c r="C864" s="42"/>
      <c r="D864" s="42"/>
      <c r="E864" s="42"/>
      <c r="F864" s="42"/>
      <c r="G864" s="42"/>
      <c r="H864" s="42"/>
      <c r="I864" s="42"/>
      <c r="J864" s="66"/>
      <c r="K864" s="64"/>
      <c r="L864" s="65"/>
    </row>
    <row r="865" spans="1:12" s="15" customFormat="1" ht="12.75">
      <c r="A865" s="70"/>
      <c r="B865" s="70"/>
      <c r="C865" s="70"/>
      <c r="D865" s="70"/>
      <c r="E865" s="70"/>
      <c r="F865" s="70"/>
      <c r="G865" s="70"/>
      <c r="H865" s="70"/>
      <c r="I865" s="70"/>
      <c r="J865" s="67"/>
      <c r="K865" s="68"/>
      <c r="L865" s="69"/>
    </row>
    <row r="866" spans="1:12" s="15" customFormat="1" ht="16.5" customHeight="1">
      <c r="A866" s="42"/>
      <c r="B866" s="42"/>
      <c r="C866" s="42"/>
      <c r="D866" s="42"/>
      <c r="E866" s="42"/>
      <c r="F866" s="71"/>
      <c r="G866" s="71"/>
      <c r="H866" s="71"/>
      <c r="I866" s="71"/>
      <c r="J866" s="44"/>
      <c r="K866" s="13"/>
      <c r="L866" s="72"/>
    </row>
    <row r="867" spans="1:12" s="15" customFormat="1" ht="9.75" customHeight="1">
      <c r="A867" s="42"/>
      <c r="B867" s="42"/>
      <c r="C867" s="42"/>
      <c r="D867" s="42"/>
      <c r="E867" s="42"/>
      <c r="F867" s="73"/>
      <c r="G867" s="73"/>
      <c r="H867" s="73"/>
      <c r="I867" s="73"/>
      <c r="J867" s="44"/>
      <c r="K867" s="13"/>
      <c r="L867" s="74"/>
    </row>
    <row r="868" spans="1:12" s="15" customFormat="1" ht="12.75">
      <c r="A868" s="42"/>
      <c r="B868" s="42"/>
      <c r="C868" s="42"/>
      <c r="D868" s="42"/>
      <c r="E868" s="42"/>
      <c r="F868" s="42"/>
      <c r="G868" s="42"/>
      <c r="H868" s="42"/>
      <c r="I868" s="42"/>
      <c r="J868" s="44"/>
      <c r="K868" s="13"/>
      <c r="L868" s="45"/>
    </row>
    <row r="869" spans="1:12" s="51" customFormat="1" ht="13.5">
      <c r="A869" s="48"/>
      <c r="B869" s="48"/>
      <c r="C869" s="48"/>
      <c r="D869" s="48"/>
      <c r="E869" s="48"/>
      <c r="F869" s="48"/>
      <c r="G869" s="48"/>
      <c r="H869" s="48"/>
      <c r="I869" s="48"/>
      <c r="J869" s="52"/>
      <c r="K869" s="49"/>
      <c r="L869" s="50"/>
    </row>
    <row r="870" spans="1:12" ht="12.7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7"/>
      <c r="K870" s="17"/>
      <c r="L870" s="53"/>
    </row>
    <row r="871" spans="1:12" ht="12.7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7"/>
      <c r="K871" s="17"/>
      <c r="L871" s="53"/>
    </row>
    <row r="872" spans="1:12" s="51" customFormat="1" ht="13.5">
      <c r="A872" s="48"/>
      <c r="B872" s="48"/>
      <c r="C872" s="48"/>
      <c r="D872" s="48"/>
      <c r="E872" s="48"/>
      <c r="F872" s="48"/>
      <c r="G872" s="48"/>
      <c r="H872" s="48"/>
      <c r="I872" s="48"/>
      <c r="J872" s="52"/>
      <c r="K872" s="49"/>
      <c r="L872" s="50"/>
    </row>
    <row r="873" spans="1:12" ht="12.7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7"/>
      <c r="K873" s="17"/>
      <c r="L873" s="53"/>
    </row>
    <row r="874" spans="1:12" ht="12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7"/>
      <c r="K874" s="17"/>
      <c r="L874" s="53"/>
    </row>
    <row r="875" spans="1:12" s="51" customFormat="1" ht="13.5">
      <c r="A875" s="48"/>
      <c r="B875" s="48"/>
      <c r="C875" s="48"/>
      <c r="D875" s="48"/>
      <c r="E875" s="48"/>
      <c r="F875" s="48"/>
      <c r="G875" s="48"/>
      <c r="H875" s="48"/>
      <c r="I875" s="48"/>
      <c r="J875" s="52"/>
      <c r="K875" s="49"/>
      <c r="L875" s="50"/>
    </row>
    <row r="876" spans="1:12" ht="12.75">
      <c r="A876" s="43"/>
      <c r="B876" s="43"/>
      <c r="C876" s="43"/>
      <c r="D876" s="43"/>
      <c r="E876" s="43"/>
      <c r="F876" s="43"/>
      <c r="G876" s="43"/>
      <c r="H876" s="43"/>
      <c r="I876" s="43"/>
      <c r="J876" s="47"/>
      <c r="K876" s="17"/>
      <c r="L876" s="53"/>
    </row>
    <row r="877" spans="1:12" ht="12.75">
      <c r="A877" s="43"/>
      <c r="B877" s="43"/>
      <c r="C877" s="43"/>
      <c r="D877" s="43"/>
      <c r="E877" s="43"/>
      <c r="F877" s="43"/>
      <c r="G877" s="43"/>
      <c r="H877" s="43"/>
      <c r="I877" s="43"/>
      <c r="J877" s="47"/>
      <c r="K877" s="17"/>
      <c r="L877" s="53"/>
    </row>
    <row r="878" spans="1:12" ht="12.75">
      <c r="A878" s="43"/>
      <c r="B878" s="43"/>
      <c r="C878" s="43"/>
      <c r="D878" s="43"/>
      <c r="E878" s="43"/>
      <c r="F878" s="43"/>
      <c r="G878" s="43"/>
      <c r="H878" s="43"/>
      <c r="I878" s="43"/>
      <c r="J878" s="47"/>
      <c r="K878" s="17"/>
      <c r="L878" s="53"/>
    </row>
    <row r="879" spans="1:12" ht="12.7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7"/>
      <c r="K879" s="17"/>
      <c r="L879" s="53"/>
    </row>
    <row r="880" spans="1:12" ht="12.75">
      <c r="A880" s="43"/>
      <c r="B880" s="43"/>
      <c r="C880" s="43"/>
      <c r="D880" s="43"/>
      <c r="E880" s="43"/>
      <c r="F880" s="43"/>
      <c r="G880" s="43"/>
      <c r="H880" s="43"/>
      <c r="I880" s="43"/>
      <c r="J880" s="47"/>
      <c r="K880" s="17"/>
      <c r="L880" s="53"/>
    </row>
    <row r="881" spans="1:12" ht="12.75" customHeight="1">
      <c r="A881" s="43"/>
      <c r="B881" s="43"/>
      <c r="C881" s="43"/>
      <c r="D881" s="43"/>
      <c r="E881" s="43"/>
      <c r="F881" s="43"/>
      <c r="G881" s="43"/>
      <c r="H881" s="43"/>
      <c r="I881" s="75"/>
      <c r="J881" s="47"/>
      <c r="K881" s="17"/>
      <c r="L881" s="53"/>
    </row>
    <row r="882" spans="1:12" ht="12.75">
      <c r="A882" s="43"/>
      <c r="B882" s="43"/>
      <c r="C882" s="42"/>
      <c r="D882" s="42"/>
      <c r="E882" s="42"/>
      <c r="F882" s="42"/>
      <c r="G882" s="42"/>
      <c r="H882" s="42"/>
      <c r="I882" s="42"/>
      <c r="J882" s="47"/>
      <c r="K882" s="17"/>
      <c r="L882" s="53"/>
    </row>
    <row r="883" spans="1:12" ht="12.75" customHeight="1">
      <c r="A883" s="43"/>
      <c r="B883" s="43"/>
      <c r="C883" s="42"/>
      <c r="D883" s="46"/>
      <c r="E883" s="42"/>
      <c r="F883" s="42"/>
      <c r="G883" s="42"/>
      <c r="H883" s="46"/>
      <c r="I883" s="42"/>
      <c r="J883" s="58"/>
      <c r="K883" s="17"/>
      <c r="L883" s="55"/>
    </row>
    <row r="884" spans="1:12" ht="12.75" customHeight="1">
      <c r="A884" s="43"/>
      <c r="B884" s="43"/>
      <c r="C884" s="42"/>
      <c r="D884" s="42"/>
      <c r="E884" s="42"/>
      <c r="F884" s="42"/>
      <c r="G884" s="42"/>
      <c r="H884" s="43"/>
      <c r="I884" s="43"/>
      <c r="J884" s="47"/>
      <c r="K884" s="17"/>
      <c r="L884" s="53"/>
    </row>
    <row r="885" spans="1:12" ht="12.75">
      <c r="A885" s="43"/>
      <c r="B885" s="43"/>
      <c r="C885" s="43"/>
      <c r="D885" s="48"/>
      <c r="E885" s="48"/>
      <c r="F885" s="48"/>
      <c r="G885" s="48"/>
      <c r="H885" s="48"/>
      <c r="I885" s="48"/>
      <c r="J885" s="52"/>
      <c r="K885" s="17"/>
      <c r="L885" s="50"/>
    </row>
    <row r="886" spans="1:12" ht="12.75">
      <c r="A886" s="43"/>
      <c r="B886" s="43"/>
      <c r="C886" s="43"/>
      <c r="D886" s="43"/>
      <c r="E886" s="43"/>
      <c r="F886" s="43"/>
      <c r="G886" s="43"/>
      <c r="H886" s="43"/>
      <c r="I886" s="43"/>
      <c r="J886" s="47"/>
      <c r="K886" s="17"/>
      <c r="L886" s="53"/>
    </row>
    <row r="887" spans="1:12" ht="12.7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7"/>
      <c r="K887" s="17"/>
      <c r="L887" s="53"/>
    </row>
    <row r="888" spans="1:12" ht="12.7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7"/>
      <c r="K888" s="17"/>
      <c r="L888" s="53"/>
    </row>
    <row r="889" spans="1:12" s="15" customFormat="1" ht="12.75">
      <c r="A889" s="42"/>
      <c r="B889" s="42"/>
      <c r="C889" s="42"/>
      <c r="D889" s="42"/>
      <c r="E889" s="42"/>
      <c r="F889" s="42"/>
      <c r="G889" s="42"/>
      <c r="H889" s="42"/>
      <c r="I889" s="42"/>
      <c r="J889" s="44"/>
      <c r="K889" s="13"/>
      <c r="L889" s="45"/>
    </row>
    <row r="890" spans="1:12" s="15" customFormat="1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66"/>
      <c r="K890" s="64"/>
      <c r="L890" s="65"/>
    </row>
    <row r="891" spans="1:12" s="15" customFormat="1" ht="12.75">
      <c r="A891" s="42"/>
      <c r="B891" s="42"/>
      <c r="C891" s="42"/>
      <c r="D891" s="42"/>
      <c r="E891" s="42"/>
      <c r="F891" s="42"/>
      <c r="G891" s="42"/>
      <c r="H891" s="42"/>
      <c r="I891" s="42"/>
      <c r="J891" s="66"/>
      <c r="K891" s="64"/>
      <c r="L891" s="65"/>
    </row>
    <row r="892" spans="1:12" s="15" customFormat="1" ht="12.75">
      <c r="A892" s="42"/>
      <c r="B892" s="42"/>
      <c r="C892" s="42"/>
      <c r="D892" s="42"/>
      <c r="E892" s="42"/>
      <c r="F892" s="42"/>
      <c r="G892" s="42"/>
      <c r="H892" s="42"/>
      <c r="I892" s="42"/>
      <c r="J892" s="66"/>
      <c r="K892" s="64"/>
      <c r="L892" s="65"/>
    </row>
    <row r="893" spans="1:12" s="15" customFormat="1" ht="12.75">
      <c r="A893" s="42"/>
      <c r="B893" s="42"/>
      <c r="C893" s="42"/>
      <c r="D893" s="42"/>
      <c r="E893" s="42"/>
      <c r="F893" s="42"/>
      <c r="G893" s="42"/>
      <c r="H893" s="42"/>
      <c r="I893" s="42"/>
      <c r="J893" s="66"/>
      <c r="K893" s="64"/>
      <c r="L893" s="65"/>
    </row>
    <row r="894" spans="1:12" s="15" customFormat="1" ht="12.75">
      <c r="A894" s="42"/>
      <c r="B894" s="42"/>
      <c r="C894" s="42"/>
      <c r="D894" s="42"/>
      <c r="E894" s="42"/>
      <c r="F894" s="42"/>
      <c r="G894" s="42"/>
      <c r="H894" s="42"/>
      <c r="I894" s="42"/>
      <c r="J894" s="66"/>
      <c r="K894" s="64"/>
      <c r="L894" s="65"/>
    </row>
    <row r="895" spans="1:12" s="15" customFormat="1" ht="12.75">
      <c r="A895" s="42"/>
      <c r="B895" s="42"/>
      <c r="C895" s="42"/>
      <c r="D895" s="42"/>
      <c r="E895" s="42"/>
      <c r="F895" s="42"/>
      <c r="G895" s="42"/>
      <c r="H895" s="42"/>
      <c r="I895" s="42"/>
      <c r="J895" s="66"/>
      <c r="K895" s="64"/>
      <c r="L895" s="65"/>
    </row>
    <row r="896" spans="1:12" s="15" customFormat="1" ht="12.75">
      <c r="A896" s="42"/>
      <c r="B896" s="42"/>
      <c r="C896" s="42"/>
      <c r="D896" s="42"/>
      <c r="E896" s="42"/>
      <c r="F896" s="42"/>
      <c r="G896" s="42"/>
      <c r="H896" s="42"/>
      <c r="I896" s="42"/>
      <c r="J896" s="66"/>
      <c r="K896" s="64"/>
      <c r="L896" s="65"/>
    </row>
    <row r="897" spans="1:12" s="15" customFormat="1" ht="12.7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7"/>
      <c r="K897" s="68"/>
      <c r="L897" s="69"/>
    </row>
    <row r="898" spans="1:12" s="15" customFormat="1" ht="12.75">
      <c r="A898" s="78"/>
      <c r="B898" s="79"/>
      <c r="C898" s="79"/>
      <c r="D898" s="79"/>
      <c r="E898" s="79"/>
      <c r="F898" s="79"/>
      <c r="G898" s="79"/>
      <c r="H898" s="79"/>
      <c r="I898" s="79"/>
      <c r="J898" s="80"/>
      <c r="K898" s="14"/>
      <c r="L898" s="45"/>
    </row>
    <row r="899" spans="1:12" s="15" customFormat="1" ht="12.75">
      <c r="A899" s="81"/>
      <c r="B899" s="42"/>
      <c r="C899" s="42"/>
      <c r="D899" s="42"/>
      <c r="E899" s="42"/>
      <c r="F899" s="42"/>
      <c r="G899" s="42"/>
      <c r="H899" s="42"/>
      <c r="I899" s="42"/>
      <c r="J899" s="82"/>
      <c r="K899" s="14"/>
      <c r="L899" s="45"/>
    </row>
    <row r="900" spans="1:12" s="51" customFormat="1" ht="13.5">
      <c r="A900" s="83"/>
      <c r="B900" s="48"/>
      <c r="C900" s="48"/>
      <c r="D900" s="48"/>
      <c r="E900" s="48"/>
      <c r="F900" s="48"/>
      <c r="G900" s="48"/>
      <c r="H900" s="48"/>
      <c r="I900" s="48"/>
      <c r="J900" s="84"/>
      <c r="K900" s="85"/>
      <c r="L900" s="50"/>
    </row>
    <row r="901" spans="1:12" s="51" customFormat="1" ht="13.5" customHeight="1">
      <c r="A901" s="83"/>
      <c r="B901" s="48"/>
      <c r="C901" s="48"/>
      <c r="D901" s="48"/>
      <c r="E901" s="48"/>
      <c r="F901" s="48"/>
      <c r="G901" s="48"/>
      <c r="H901" s="37"/>
      <c r="I901" s="43"/>
      <c r="J901" s="84"/>
      <c r="K901" s="85"/>
      <c r="L901" s="53"/>
    </row>
    <row r="902" spans="1:12" s="51" customFormat="1" ht="13.5">
      <c r="A902" s="83"/>
      <c r="B902" s="48"/>
      <c r="C902" s="48"/>
      <c r="D902" s="48"/>
      <c r="E902" s="48"/>
      <c r="F902" s="48"/>
      <c r="G902" s="48"/>
      <c r="H902" s="48"/>
      <c r="I902" s="48"/>
      <c r="J902" s="84"/>
      <c r="K902" s="85"/>
      <c r="L902" s="50"/>
    </row>
    <row r="903" spans="1:12" s="51" customFormat="1" ht="13.5" customHeight="1">
      <c r="A903" s="83"/>
      <c r="B903" s="48"/>
      <c r="C903" s="48"/>
      <c r="D903" s="48"/>
      <c r="E903" s="48"/>
      <c r="F903" s="48"/>
      <c r="G903" s="48"/>
      <c r="H903" s="48"/>
      <c r="I903" s="43"/>
      <c r="J903" s="84"/>
      <c r="K903" s="85"/>
      <c r="L903" s="53"/>
    </row>
    <row r="904" spans="1:12" s="51" customFormat="1" ht="13.5">
      <c r="A904" s="83"/>
      <c r="B904" s="48"/>
      <c r="C904" s="48"/>
      <c r="D904" s="48"/>
      <c r="E904" s="48"/>
      <c r="F904" s="48"/>
      <c r="G904" s="48"/>
      <c r="H904" s="48"/>
      <c r="I904" s="48"/>
      <c r="J904" s="84"/>
      <c r="K904" s="85"/>
      <c r="L904" s="50"/>
    </row>
    <row r="905" spans="1:12" ht="12.75">
      <c r="A905" s="57"/>
      <c r="B905" s="43"/>
      <c r="C905" s="43"/>
      <c r="D905" s="43"/>
      <c r="E905" s="43"/>
      <c r="F905" s="43"/>
      <c r="G905" s="43"/>
      <c r="H905" s="43"/>
      <c r="I905" s="43"/>
      <c r="J905" s="86"/>
      <c r="L905" s="53"/>
    </row>
    <row r="906" spans="1:12" ht="12.75" customHeight="1">
      <c r="A906" s="57"/>
      <c r="B906" s="43"/>
      <c r="C906" s="43"/>
      <c r="D906" s="43"/>
      <c r="E906" s="43"/>
      <c r="F906" s="43"/>
      <c r="G906" s="43"/>
      <c r="H906" s="43"/>
      <c r="I906" s="43"/>
      <c r="J906" s="86"/>
      <c r="L906" s="53"/>
    </row>
    <row r="907" spans="1:12" ht="12.75" customHeight="1">
      <c r="A907" s="57"/>
      <c r="B907" s="43"/>
      <c r="C907" s="43"/>
      <c r="D907" s="43"/>
      <c r="E907" s="43"/>
      <c r="F907" s="43"/>
      <c r="G907" s="43"/>
      <c r="H907" s="43"/>
      <c r="I907" s="43"/>
      <c r="J907" s="86"/>
      <c r="L907" s="53"/>
    </row>
    <row r="908" spans="1:12" ht="12.75" customHeight="1">
      <c r="A908" s="57"/>
      <c r="B908" s="43"/>
      <c r="C908" s="42"/>
      <c r="D908" s="43"/>
      <c r="E908" s="43"/>
      <c r="F908" s="43"/>
      <c r="G908" s="42"/>
      <c r="H908" s="43"/>
      <c r="I908" s="43"/>
      <c r="J908" s="86"/>
      <c r="L908" s="53"/>
    </row>
    <row r="909" spans="1:12" ht="12.75" customHeight="1">
      <c r="A909" s="57"/>
      <c r="B909" s="43"/>
      <c r="C909" s="43"/>
      <c r="D909" s="46"/>
      <c r="E909" s="43"/>
      <c r="F909" s="43"/>
      <c r="G909" s="43"/>
      <c r="H909" s="46"/>
      <c r="I909" s="43"/>
      <c r="J909" s="87"/>
      <c r="L909" s="55"/>
    </row>
    <row r="910" spans="1:12" ht="12.75" customHeight="1">
      <c r="A910" s="57"/>
      <c r="B910" s="43"/>
      <c r="C910" s="43"/>
      <c r="D910" s="43"/>
      <c r="E910" s="43"/>
      <c r="F910" s="43"/>
      <c r="G910" s="43"/>
      <c r="H910" s="43"/>
      <c r="I910" s="43"/>
      <c r="J910" s="86"/>
      <c r="L910" s="53"/>
    </row>
    <row r="911" spans="1:12" ht="12.75" customHeight="1">
      <c r="A911" s="57"/>
      <c r="B911" s="43"/>
      <c r="C911" s="43"/>
      <c r="D911" s="43"/>
      <c r="E911" s="43"/>
      <c r="F911" s="43"/>
      <c r="G911" s="43"/>
      <c r="H911" s="43"/>
      <c r="I911" s="43"/>
      <c r="J911" s="86"/>
      <c r="L911" s="53"/>
    </row>
    <row r="912" spans="1:12" ht="12.75" customHeight="1">
      <c r="A912" s="57"/>
      <c r="B912" s="43"/>
      <c r="C912" s="43"/>
      <c r="D912" s="43"/>
      <c r="E912" s="43"/>
      <c r="F912" s="43"/>
      <c r="G912" s="43"/>
      <c r="H912" s="43"/>
      <c r="I912" s="43"/>
      <c r="J912" s="86"/>
      <c r="L912" s="53"/>
    </row>
    <row r="913" spans="1:12" ht="12.75" customHeight="1">
      <c r="A913" s="57"/>
      <c r="B913" s="43"/>
      <c r="C913" s="43"/>
      <c r="D913" s="46"/>
      <c r="E913" s="43"/>
      <c r="F913" s="43"/>
      <c r="G913" s="43"/>
      <c r="H913" s="46"/>
      <c r="I913" s="43"/>
      <c r="J913" s="87"/>
      <c r="L913" s="55"/>
    </row>
    <row r="914" spans="1:12" ht="12.75" customHeight="1">
      <c r="A914" s="57"/>
      <c r="B914" s="43"/>
      <c r="C914" s="43"/>
      <c r="D914" s="46"/>
      <c r="E914" s="43"/>
      <c r="F914" s="43"/>
      <c r="G914" s="43"/>
      <c r="H914" s="46"/>
      <c r="I914" s="43"/>
      <c r="J914" s="86"/>
      <c r="L914" s="53"/>
    </row>
    <row r="915" spans="1:12" ht="12.75">
      <c r="A915" s="57"/>
      <c r="B915" s="43"/>
      <c r="C915" s="43"/>
      <c r="D915" s="46"/>
      <c r="E915" s="43"/>
      <c r="F915" s="43"/>
      <c r="G915" s="43"/>
      <c r="H915" s="46"/>
      <c r="I915" s="43"/>
      <c r="J915" s="86"/>
      <c r="L915" s="53"/>
    </row>
    <row r="916" spans="1:12" ht="12.75">
      <c r="A916" s="57"/>
      <c r="B916" s="43"/>
      <c r="C916" s="43"/>
      <c r="D916" s="46"/>
      <c r="E916" s="43"/>
      <c r="F916" s="43"/>
      <c r="G916" s="43"/>
      <c r="H916" s="46"/>
      <c r="I916" s="75"/>
      <c r="J916" s="86"/>
      <c r="L916" s="53"/>
    </row>
    <row r="917" spans="1:12" s="15" customFormat="1" ht="12.75">
      <c r="A917" s="81"/>
      <c r="B917" s="42"/>
      <c r="C917" s="42"/>
      <c r="D917" s="42"/>
      <c r="E917" s="42"/>
      <c r="F917" s="42"/>
      <c r="G917" s="42"/>
      <c r="H917" s="42"/>
      <c r="I917" s="42"/>
      <c r="J917" s="82"/>
      <c r="K917" s="14"/>
      <c r="L917" s="45"/>
    </row>
    <row r="918" spans="1:12" s="15" customFormat="1" ht="12.75">
      <c r="A918" s="81"/>
      <c r="B918" s="42"/>
      <c r="C918" s="42"/>
      <c r="D918" s="42"/>
      <c r="E918" s="42"/>
      <c r="F918" s="42"/>
      <c r="G918" s="42"/>
      <c r="H918" s="42"/>
      <c r="I918" s="42"/>
      <c r="J918" s="88"/>
      <c r="K918" s="89"/>
      <c r="L918" s="65"/>
    </row>
    <row r="919" spans="1:12" s="15" customFormat="1" ht="12.75">
      <c r="A919" s="81"/>
      <c r="B919" s="42"/>
      <c r="C919" s="42"/>
      <c r="D919" s="42"/>
      <c r="E919" s="42"/>
      <c r="F919" s="42"/>
      <c r="G919" s="42"/>
      <c r="H919" s="42"/>
      <c r="I919" s="42"/>
      <c r="J919" s="88"/>
      <c r="K919" s="89"/>
      <c r="L919" s="65"/>
    </row>
    <row r="920" spans="1:12" s="15" customFormat="1" ht="12.75">
      <c r="A920" s="90"/>
      <c r="B920" s="91"/>
      <c r="C920" s="92"/>
      <c r="D920" s="92"/>
      <c r="E920" s="92"/>
      <c r="F920" s="92"/>
      <c r="G920" s="92"/>
      <c r="H920" s="92"/>
      <c r="I920" s="90"/>
      <c r="J920" s="93"/>
      <c r="K920" s="94"/>
      <c r="L920" s="69"/>
    </row>
    <row r="921" spans="1:12" s="15" customFormat="1" ht="24" customHeight="1">
      <c r="A921" s="81"/>
      <c r="B921" s="42"/>
      <c r="C921" s="42"/>
      <c r="D921" s="42"/>
      <c r="E921" s="42"/>
      <c r="F921" s="601"/>
      <c r="G921" s="601"/>
      <c r="H921" s="601"/>
      <c r="I921" s="601"/>
      <c r="J921" s="82"/>
      <c r="K921" s="14"/>
      <c r="L921" s="45"/>
    </row>
    <row r="922" spans="1:12" s="15" customFormat="1" ht="12.75">
      <c r="A922" s="81"/>
      <c r="B922" s="42"/>
      <c r="C922" s="42"/>
      <c r="D922" s="42"/>
      <c r="E922" s="42"/>
      <c r="F922" s="42"/>
      <c r="G922" s="42"/>
      <c r="H922" s="42"/>
      <c r="I922" s="42"/>
      <c r="J922" s="82"/>
      <c r="K922" s="14"/>
      <c r="L922" s="45"/>
    </row>
    <row r="923" spans="1:12" s="51" customFormat="1" ht="13.5">
      <c r="A923" s="83"/>
      <c r="B923" s="48"/>
      <c r="C923" s="48"/>
      <c r="D923" s="48"/>
      <c r="E923" s="48"/>
      <c r="F923" s="48"/>
      <c r="G923" s="48"/>
      <c r="H923" s="48"/>
      <c r="I923" s="48"/>
      <c r="J923" s="84"/>
      <c r="K923" s="85"/>
      <c r="L923" s="50"/>
    </row>
    <row r="924" spans="1:12" s="15" customFormat="1" ht="12.75">
      <c r="A924" s="81"/>
      <c r="B924" s="42"/>
      <c r="C924" s="42"/>
      <c r="D924" s="42"/>
      <c r="E924" s="42"/>
      <c r="F924" s="42"/>
      <c r="G924" s="42"/>
      <c r="H924" s="42"/>
      <c r="I924" s="42"/>
      <c r="J924" s="82"/>
      <c r="K924" s="14"/>
      <c r="L924" s="45"/>
    </row>
    <row r="925" spans="1:12" s="15" customFormat="1" ht="12.75">
      <c r="A925" s="81"/>
      <c r="B925" s="42"/>
      <c r="C925" s="42"/>
      <c r="D925" s="42"/>
      <c r="E925" s="42"/>
      <c r="F925" s="42"/>
      <c r="G925" s="42"/>
      <c r="H925" s="42"/>
      <c r="I925" s="42"/>
      <c r="J925" s="82"/>
      <c r="K925" s="14"/>
      <c r="L925" s="45"/>
    </row>
    <row r="926" spans="1:12" s="15" customFormat="1" ht="12.75">
      <c r="A926" s="81"/>
      <c r="B926" s="42"/>
      <c r="C926" s="42"/>
      <c r="D926" s="42"/>
      <c r="E926" s="42"/>
      <c r="F926" s="42"/>
      <c r="G926" s="42"/>
      <c r="H926" s="42"/>
      <c r="I926" s="42"/>
      <c r="J926" s="82"/>
      <c r="K926" s="14"/>
      <c r="L926" s="45"/>
    </row>
    <row r="927" spans="1:12" s="15" customFormat="1" ht="12.75">
      <c r="A927" s="81"/>
      <c r="B927" s="42"/>
      <c r="C927" s="42"/>
      <c r="D927" s="42"/>
      <c r="E927" s="42"/>
      <c r="F927" s="42"/>
      <c r="G927" s="42"/>
      <c r="H927" s="42"/>
      <c r="I927" s="42"/>
      <c r="J927" s="82"/>
      <c r="K927" s="14"/>
      <c r="L927" s="45"/>
    </row>
    <row r="928" spans="1:12" s="15" customFormat="1" ht="12.75">
      <c r="A928" s="81"/>
      <c r="B928" s="42"/>
      <c r="C928" s="42"/>
      <c r="D928" s="46"/>
      <c r="E928" s="46"/>
      <c r="F928" s="46"/>
      <c r="G928" s="46"/>
      <c r="H928" s="46"/>
      <c r="I928" s="46"/>
      <c r="J928" s="86"/>
      <c r="K928" s="14"/>
      <c r="L928" s="45"/>
    </row>
    <row r="929" spans="1:12" s="15" customFormat="1" ht="12.75">
      <c r="A929" s="81"/>
      <c r="B929" s="42"/>
      <c r="C929" s="42"/>
      <c r="D929" s="48"/>
      <c r="E929" s="48"/>
      <c r="F929" s="48"/>
      <c r="G929" s="48"/>
      <c r="H929" s="48"/>
      <c r="I929" s="48"/>
      <c r="J929" s="86"/>
      <c r="K929" s="14"/>
      <c r="L929" s="45"/>
    </row>
    <row r="930" spans="1:12" s="15" customFormat="1" ht="12.75">
      <c r="A930" s="81"/>
      <c r="B930" s="42"/>
      <c r="C930" s="42"/>
      <c r="D930" s="48"/>
      <c r="E930" s="48"/>
      <c r="F930" s="48"/>
      <c r="G930" s="48"/>
      <c r="H930" s="48"/>
      <c r="I930" s="48"/>
      <c r="J930" s="86"/>
      <c r="K930" s="14"/>
      <c r="L930" s="45"/>
    </row>
    <row r="931" spans="1:12" s="15" customFormat="1" ht="12.75">
      <c r="A931" s="81"/>
      <c r="B931" s="42"/>
      <c r="C931" s="42"/>
      <c r="D931" s="42"/>
      <c r="E931" s="42"/>
      <c r="F931" s="42"/>
      <c r="G931" s="42"/>
      <c r="H931" s="42"/>
      <c r="I931" s="42"/>
      <c r="J931" s="82"/>
      <c r="K931" s="14"/>
      <c r="L931" s="45"/>
    </row>
    <row r="932" spans="1:12" s="15" customFormat="1" ht="12.75">
      <c r="A932" s="81"/>
      <c r="B932" s="42"/>
      <c r="C932" s="42"/>
      <c r="D932" s="42"/>
      <c r="E932" s="42"/>
      <c r="F932" s="42"/>
      <c r="G932" s="42"/>
      <c r="H932" s="42"/>
      <c r="I932" s="42"/>
      <c r="J932" s="82"/>
      <c r="K932" s="14"/>
      <c r="L932" s="45"/>
    </row>
    <row r="933" spans="1:12" s="15" customFormat="1" ht="12.75">
      <c r="A933" s="90"/>
      <c r="B933" s="70"/>
      <c r="C933" s="70"/>
      <c r="D933" s="70"/>
      <c r="E933" s="70"/>
      <c r="F933" s="70"/>
      <c r="G933" s="70"/>
      <c r="H933" s="70"/>
      <c r="I933" s="70"/>
      <c r="J933" s="93"/>
      <c r="K933" s="94"/>
      <c r="L933" s="69"/>
    </row>
    <row r="934" spans="1:12" ht="12.75">
      <c r="A934" s="57"/>
      <c r="B934" s="43"/>
      <c r="C934" s="37"/>
      <c r="D934" s="37"/>
      <c r="E934" s="37"/>
      <c r="F934" s="37"/>
      <c r="G934" s="37"/>
      <c r="H934" s="37"/>
      <c r="I934" s="37"/>
      <c r="J934" s="82"/>
      <c r="K934" s="14"/>
      <c r="L934" s="45"/>
    </row>
    <row r="935" spans="1:12" s="15" customFormat="1" ht="12.75">
      <c r="A935" s="81"/>
      <c r="B935" s="42"/>
      <c r="C935" s="38"/>
      <c r="D935" s="38"/>
      <c r="E935" s="38"/>
      <c r="F935" s="38"/>
      <c r="G935" s="38"/>
      <c r="H935" s="38"/>
      <c r="I935" s="38"/>
      <c r="J935" s="82"/>
      <c r="K935" s="14"/>
      <c r="L935" s="45"/>
    </row>
    <row r="936" spans="1:12" s="97" customFormat="1" ht="12.75">
      <c r="A936" s="95"/>
      <c r="B936" s="46"/>
      <c r="C936" s="96"/>
      <c r="D936" s="96"/>
      <c r="E936" s="96"/>
      <c r="F936" s="96"/>
      <c r="G936" s="96"/>
      <c r="H936" s="96"/>
      <c r="I936" s="96"/>
      <c r="J936" s="87"/>
      <c r="K936" s="19"/>
      <c r="L936" s="55"/>
    </row>
    <row r="937" spans="1:12" s="97" customFormat="1" ht="12.75">
      <c r="A937" s="95"/>
      <c r="B937" s="46"/>
      <c r="C937" s="96"/>
      <c r="D937" s="96"/>
      <c r="E937" s="96"/>
      <c r="F937" s="96"/>
      <c r="G937" s="96"/>
      <c r="H937" s="96"/>
      <c r="I937" s="96"/>
      <c r="J937" s="87"/>
      <c r="K937" s="19"/>
      <c r="L937" s="55"/>
    </row>
    <row r="938" spans="1:12" s="97" customFormat="1" ht="12.75">
      <c r="A938" s="95"/>
      <c r="B938" s="46"/>
      <c r="C938" s="96"/>
      <c r="D938" s="96"/>
      <c r="E938" s="96"/>
      <c r="F938" s="96"/>
      <c r="G938" s="96"/>
      <c r="H938" s="96"/>
      <c r="I938" s="96"/>
      <c r="J938" s="87"/>
      <c r="K938" s="19"/>
      <c r="L938" s="55"/>
    </row>
    <row r="939" spans="1:12" s="97" customFormat="1" ht="12.75">
      <c r="A939" s="95"/>
      <c r="B939" s="46"/>
      <c r="C939" s="96"/>
      <c r="D939" s="96"/>
      <c r="E939" s="96"/>
      <c r="F939" s="96"/>
      <c r="G939" s="96"/>
      <c r="H939" s="96"/>
      <c r="I939" s="96"/>
      <c r="J939" s="87"/>
      <c r="K939" s="19"/>
      <c r="L939" s="55"/>
    </row>
    <row r="940" spans="1:12" s="97" customFormat="1" ht="12.75">
      <c r="A940" s="95"/>
      <c r="B940" s="46"/>
      <c r="C940" s="96"/>
      <c r="D940" s="96"/>
      <c r="E940" s="96"/>
      <c r="F940" s="96"/>
      <c r="G940" s="96"/>
      <c r="H940" s="96"/>
      <c r="I940" s="96"/>
      <c r="J940" s="87"/>
      <c r="K940" s="19"/>
      <c r="L940" s="55"/>
    </row>
    <row r="941" spans="1:12" s="15" customFormat="1" ht="12.75">
      <c r="A941" s="81"/>
      <c r="B941" s="42"/>
      <c r="C941" s="38"/>
      <c r="D941" s="38"/>
      <c r="E941" s="38"/>
      <c r="F941" s="38"/>
      <c r="G941" s="38"/>
      <c r="H941" s="38"/>
      <c r="I941" s="38"/>
      <c r="J941" s="82"/>
      <c r="K941" s="14"/>
      <c r="L941" s="45"/>
    </row>
    <row r="942" spans="1:12" s="15" customFormat="1" ht="12.75">
      <c r="A942" s="81"/>
      <c r="B942" s="42"/>
      <c r="C942" s="38"/>
      <c r="D942" s="38"/>
      <c r="E942" s="38"/>
      <c r="F942" s="38"/>
      <c r="G942" s="38"/>
      <c r="H942" s="38"/>
      <c r="I942" s="38"/>
      <c r="J942" s="87"/>
      <c r="K942" s="14"/>
      <c r="L942" s="55"/>
    </row>
    <row r="943" spans="1:12" s="97" customFormat="1" ht="12.75">
      <c r="A943" s="95"/>
      <c r="B943" s="46"/>
      <c r="C943" s="96"/>
      <c r="D943" s="96"/>
      <c r="E943" s="96"/>
      <c r="F943" s="96"/>
      <c r="G943" s="96"/>
      <c r="H943" s="96"/>
      <c r="I943" s="96"/>
      <c r="J943" s="87"/>
      <c r="K943" s="19"/>
      <c r="L943" s="55"/>
    </row>
    <row r="944" spans="1:12" s="97" customFormat="1" ht="12.75" hidden="1">
      <c r="A944" s="95"/>
      <c r="B944" s="46"/>
      <c r="C944" s="46"/>
      <c r="D944" s="46"/>
      <c r="E944" s="46"/>
      <c r="F944" s="46"/>
      <c r="G944" s="46"/>
      <c r="H944" s="46"/>
      <c r="I944" s="46"/>
      <c r="J944" s="87"/>
      <c r="K944" s="19"/>
      <c r="L944" s="55"/>
    </row>
    <row r="945" spans="1:12" s="97" customFormat="1" ht="12.75" hidden="1">
      <c r="A945" s="95"/>
      <c r="B945" s="46"/>
      <c r="C945" s="46"/>
      <c r="D945" s="46"/>
      <c r="E945" s="46"/>
      <c r="F945" s="46"/>
      <c r="G945" s="46"/>
      <c r="H945" s="46"/>
      <c r="I945" s="46"/>
      <c r="J945" s="87"/>
      <c r="K945" s="19"/>
      <c r="L945" s="55"/>
    </row>
    <row r="946" spans="1:12" s="97" customFormat="1" ht="12.75" hidden="1">
      <c r="A946" s="95"/>
      <c r="B946" s="46"/>
      <c r="C946" s="46"/>
      <c r="D946" s="46"/>
      <c r="E946" s="46"/>
      <c r="F946" s="46"/>
      <c r="G946" s="46"/>
      <c r="H946" s="46"/>
      <c r="I946" s="46"/>
      <c r="J946" s="87"/>
      <c r="K946" s="19"/>
      <c r="L946" s="55"/>
    </row>
    <row r="947" spans="1:12" s="15" customFormat="1" ht="12.75">
      <c r="A947" s="81"/>
      <c r="B947" s="42"/>
      <c r="C947" s="38"/>
      <c r="D947" s="38"/>
      <c r="E947" s="38"/>
      <c r="F947" s="38"/>
      <c r="G947" s="38"/>
      <c r="H947" s="38"/>
      <c r="I947" s="38"/>
      <c r="J947" s="82"/>
      <c r="K947" s="14"/>
      <c r="L947" s="45"/>
    </row>
    <row r="948" spans="1:12" s="97" customFormat="1" ht="12.75">
      <c r="A948" s="95"/>
      <c r="B948" s="46"/>
      <c r="C948" s="96"/>
      <c r="D948" s="96"/>
      <c r="E948" s="96"/>
      <c r="F948" s="96"/>
      <c r="G948" s="96"/>
      <c r="H948" s="96"/>
      <c r="I948" s="96"/>
      <c r="J948" s="87"/>
      <c r="K948" s="19"/>
      <c r="L948" s="55"/>
    </row>
    <row r="949" spans="1:12" s="15" customFormat="1" ht="12.75">
      <c r="A949" s="81"/>
      <c r="B949" s="42"/>
      <c r="C949" s="38"/>
      <c r="D949" s="38"/>
      <c r="E949" s="38"/>
      <c r="F949" s="38"/>
      <c r="G949" s="38"/>
      <c r="H949" s="38"/>
      <c r="I949" s="38"/>
      <c r="J949" s="82"/>
      <c r="K949" s="14"/>
      <c r="L949" s="45"/>
    </row>
    <row r="950" spans="1:12" s="97" customFormat="1" ht="12.75">
      <c r="A950" s="95"/>
      <c r="B950" s="46"/>
      <c r="C950" s="96"/>
      <c r="D950" s="96"/>
      <c r="E950" s="96"/>
      <c r="F950" s="96"/>
      <c r="G950" s="96"/>
      <c r="H950" s="96"/>
      <c r="I950" s="96"/>
      <c r="J950" s="87"/>
      <c r="K950" s="19"/>
      <c r="L950" s="55"/>
    </row>
    <row r="951" spans="1:12" s="97" customFormat="1" ht="12.75">
      <c r="A951" s="95"/>
      <c r="B951" s="46"/>
      <c r="C951" s="96"/>
      <c r="D951" s="96"/>
      <c r="E951" s="96"/>
      <c r="F951" s="96"/>
      <c r="G951" s="96"/>
      <c r="H951" s="96"/>
      <c r="I951" s="96"/>
      <c r="J951" s="87"/>
      <c r="K951" s="19"/>
      <c r="L951" s="55"/>
    </row>
    <row r="952" spans="1:12" ht="12.75">
      <c r="A952" s="57"/>
      <c r="B952" s="43"/>
      <c r="C952" s="37"/>
      <c r="D952" s="37"/>
      <c r="E952" s="37"/>
      <c r="F952" s="37"/>
      <c r="G952" s="37"/>
      <c r="H952" s="37"/>
      <c r="I952" s="37"/>
      <c r="J952" s="82"/>
      <c r="K952" s="14"/>
      <c r="L952" s="45"/>
    </row>
    <row r="953" spans="1:12" ht="12.75">
      <c r="A953" s="57"/>
      <c r="B953" s="43"/>
      <c r="C953" s="37"/>
      <c r="D953" s="37"/>
      <c r="E953" s="37"/>
      <c r="F953" s="37"/>
      <c r="G953" s="37"/>
      <c r="H953" s="37"/>
      <c r="I953" s="37"/>
      <c r="J953" s="98"/>
      <c r="K953" s="99"/>
      <c r="L953" s="100"/>
    </row>
    <row r="954" spans="1:12" ht="12.75">
      <c r="A954" s="57"/>
      <c r="B954" s="43"/>
      <c r="C954" s="37"/>
      <c r="D954" s="37"/>
      <c r="E954" s="37"/>
      <c r="F954" s="37"/>
      <c r="G954" s="37"/>
      <c r="H954" s="37"/>
      <c r="I954" s="37"/>
      <c r="J954" s="98"/>
      <c r="K954" s="99"/>
      <c r="L954" s="100"/>
    </row>
    <row r="955" spans="1:12" ht="12.75">
      <c r="A955" s="57"/>
      <c r="B955" s="43"/>
      <c r="C955" s="37"/>
      <c r="D955" s="37"/>
      <c r="E955" s="37"/>
      <c r="F955" s="37"/>
      <c r="G955" s="37"/>
      <c r="H955" s="37"/>
      <c r="I955" s="37"/>
      <c r="J955" s="98"/>
      <c r="K955" s="99"/>
      <c r="L955" s="100"/>
    </row>
    <row r="956" spans="1:12" ht="12.75">
      <c r="A956" s="57"/>
      <c r="B956" s="43"/>
      <c r="C956" s="37"/>
      <c r="D956" s="37"/>
      <c r="E956" s="37"/>
      <c r="F956" s="37"/>
      <c r="G956" s="37"/>
      <c r="H956" s="37"/>
      <c r="I956" s="37"/>
      <c r="J956" s="98"/>
      <c r="K956" s="99"/>
      <c r="L956" s="100"/>
    </row>
    <row r="957" spans="1:12" ht="12.75">
      <c r="A957" s="57"/>
      <c r="B957" s="43"/>
      <c r="C957" s="37"/>
      <c r="D957" s="37"/>
      <c r="E957" s="37"/>
      <c r="F957" s="37"/>
      <c r="G957" s="37"/>
      <c r="H957" s="37"/>
      <c r="I957" s="37"/>
      <c r="J957" s="98"/>
      <c r="K957" s="99"/>
      <c r="L957" s="100"/>
    </row>
    <row r="958" spans="1:12" ht="12.75">
      <c r="A958" s="57"/>
      <c r="B958" s="43"/>
      <c r="C958" s="37"/>
      <c r="D958" s="37"/>
      <c r="E958" s="37"/>
      <c r="F958" s="37"/>
      <c r="G958" s="37"/>
      <c r="H958" s="37"/>
      <c r="I958" s="37"/>
      <c r="J958" s="98"/>
      <c r="K958" s="99"/>
      <c r="L958" s="100"/>
    </row>
    <row r="959" spans="1:12" ht="15.75" customHeight="1">
      <c r="A959" s="57"/>
      <c r="B959" s="43"/>
      <c r="C959" s="37"/>
      <c r="D959" s="37"/>
      <c r="E959" s="37"/>
      <c r="F959" s="37"/>
      <c r="G959" s="37"/>
      <c r="H959" s="37"/>
      <c r="I959" s="37"/>
      <c r="J959" s="98"/>
      <c r="K959" s="99"/>
      <c r="L959" s="100"/>
    </row>
    <row r="960" spans="1:12" ht="12.75">
      <c r="A960" s="57"/>
      <c r="B960" s="43"/>
      <c r="C960" s="37"/>
      <c r="D960" s="37"/>
      <c r="E960" s="37"/>
      <c r="F960" s="37"/>
      <c r="G960" s="37"/>
      <c r="H960" s="37"/>
      <c r="I960" s="37"/>
      <c r="J960" s="98"/>
      <c r="K960" s="99"/>
      <c r="L960" s="100"/>
    </row>
    <row r="961" spans="1:12" ht="12.75">
      <c r="A961" s="57"/>
      <c r="B961" s="43"/>
      <c r="C961" s="37"/>
      <c r="D961" s="37"/>
      <c r="E961" s="37"/>
      <c r="F961" s="37"/>
      <c r="G961" s="37"/>
      <c r="H961" s="37"/>
      <c r="I961" s="37"/>
      <c r="J961" s="98"/>
      <c r="K961" s="99"/>
      <c r="L961" s="100"/>
    </row>
    <row r="962" spans="1:12" ht="12.75">
      <c r="A962" s="57"/>
      <c r="B962" s="43"/>
      <c r="C962" s="37"/>
      <c r="D962" s="37"/>
      <c r="E962" s="37"/>
      <c r="F962" s="37"/>
      <c r="G962" s="37"/>
      <c r="H962" s="37"/>
      <c r="I962" s="37"/>
      <c r="J962" s="98"/>
      <c r="K962" s="99"/>
      <c r="L962" s="100"/>
    </row>
    <row r="963" spans="1:12" s="35" customFormat="1" ht="15.75">
      <c r="A963" s="81"/>
      <c r="B963" s="42"/>
      <c r="C963" s="101"/>
      <c r="D963" s="101"/>
      <c r="E963" s="101"/>
      <c r="F963" s="101"/>
      <c r="G963" s="101"/>
      <c r="H963" s="101"/>
      <c r="I963" s="101"/>
      <c r="J963" s="82"/>
      <c r="K963" s="102"/>
      <c r="L963" s="45"/>
    </row>
    <row r="964" spans="1:12" s="35" customFormat="1" ht="18" customHeight="1">
      <c r="A964" s="90"/>
      <c r="B964" s="70"/>
      <c r="C964" s="70"/>
      <c r="D964" s="70"/>
      <c r="E964" s="70"/>
      <c r="F964" s="70"/>
      <c r="G964" s="70"/>
      <c r="H964" s="70"/>
      <c r="I964" s="70"/>
      <c r="J964" s="93"/>
      <c r="K964" s="103"/>
      <c r="L964" s="69"/>
    </row>
    <row r="965" spans="1:12" s="15" customFormat="1" ht="12.75" hidden="1">
      <c r="A965" s="81"/>
      <c r="B965" s="42"/>
      <c r="C965" s="42"/>
      <c r="D965" s="42"/>
      <c r="E965" s="42"/>
      <c r="F965" s="42"/>
      <c r="G965" s="42"/>
      <c r="H965" s="42"/>
      <c r="I965" s="42"/>
      <c r="J965" s="82"/>
      <c r="K965" s="14"/>
      <c r="L965" s="45"/>
    </row>
    <row r="966" spans="1:12" s="15" customFormat="1" ht="12.75" hidden="1">
      <c r="A966" s="81"/>
      <c r="B966" s="42"/>
      <c r="C966" s="42"/>
      <c r="D966" s="42"/>
      <c r="E966" s="42"/>
      <c r="F966" s="42"/>
      <c r="G966" s="42"/>
      <c r="H966" s="42"/>
      <c r="I966" s="42"/>
      <c r="J966" s="82"/>
      <c r="K966" s="14"/>
      <c r="L966" s="45"/>
    </row>
    <row r="967" spans="1:12" s="51" customFormat="1" ht="13.5" hidden="1">
      <c r="A967" s="83"/>
      <c r="B967" s="48"/>
      <c r="C967" s="48"/>
      <c r="D967" s="48"/>
      <c r="E967" s="48"/>
      <c r="F967" s="48"/>
      <c r="G967" s="48"/>
      <c r="H967" s="48"/>
      <c r="I967" s="48"/>
      <c r="J967" s="84"/>
      <c r="K967" s="85"/>
      <c r="L967" s="50"/>
    </row>
    <row r="968" spans="1:12" ht="12.75" hidden="1">
      <c r="A968" s="57"/>
      <c r="B968" s="43"/>
      <c r="C968" s="43"/>
      <c r="D968" s="43"/>
      <c r="E968" s="43"/>
      <c r="F968" s="43"/>
      <c r="G968" s="43"/>
      <c r="H968" s="43"/>
      <c r="I968" s="43"/>
      <c r="J968" s="86"/>
      <c r="L968" s="53"/>
    </row>
    <row r="969" spans="1:12" ht="12.75" hidden="1">
      <c r="A969" s="57"/>
      <c r="B969" s="43"/>
      <c r="C969" s="43"/>
      <c r="D969" s="43"/>
      <c r="E969" s="43"/>
      <c r="F969" s="43"/>
      <c r="G969" s="43"/>
      <c r="H969" s="43"/>
      <c r="I969" s="43"/>
      <c r="J969" s="86"/>
      <c r="L969" s="53"/>
    </row>
    <row r="970" spans="1:12" s="51" customFormat="1" ht="13.5" hidden="1">
      <c r="A970" s="83"/>
      <c r="B970" s="48"/>
      <c r="C970" s="48"/>
      <c r="D970" s="48"/>
      <c r="E970" s="48"/>
      <c r="F970" s="48"/>
      <c r="G970" s="48"/>
      <c r="H970" s="48"/>
      <c r="I970" s="48"/>
      <c r="J970" s="84"/>
      <c r="K970" s="85"/>
      <c r="L970" s="50"/>
    </row>
    <row r="971" spans="1:12" ht="12.75" hidden="1">
      <c r="A971" s="57"/>
      <c r="B971" s="43"/>
      <c r="C971" s="43"/>
      <c r="D971" s="43"/>
      <c r="E971" s="43"/>
      <c r="F971" s="43"/>
      <c r="G971" s="43"/>
      <c r="H971" s="43"/>
      <c r="I971" s="43"/>
      <c r="J971" s="86"/>
      <c r="L971" s="53"/>
    </row>
    <row r="972" spans="1:12" ht="12.75" hidden="1">
      <c r="A972" s="57"/>
      <c r="B972" s="43"/>
      <c r="C972" s="43"/>
      <c r="D972" s="43"/>
      <c r="E972" s="43"/>
      <c r="F972" s="43"/>
      <c r="G972" s="43"/>
      <c r="H972" s="43"/>
      <c r="I972" s="43"/>
      <c r="J972" s="86"/>
      <c r="L972" s="53"/>
    </row>
    <row r="973" spans="1:12" s="51" customFormat="1" ht="13.5" hidden="1">
      <c r="A973" s="83"/>
      <c r="B973" s="48"/>
      <c r="C973" s="48"/>
      <c r="D973" s="48"/>
      <c r="E973" s="48"/>
      <c r="F973" s="48"/>
      <c r="G973" s="48"/>
      <c r="H973" s="48"/>
      <c r="I973" s="48"/>
      <c r="J973" s="84"/>
      <c r="K973" s="85"/>
      <c r="L973" s="50"/>
    </row>
    <row r="974" spans="1:12" ht="12.75" hidden="1">
      <c r="A974" s="57"/>
      <c r="B974" s="43"/>
      <c r="C974" s="43"/>
      <c r="D974" s="43"/>
      <c r="E974" s="43"/>
      <c r="F974" s="43"/>
      <c r="G974" s="43"/>
      <c r="H974" s="43"/>
      <c r="I974" s="43"/>
      <c r="J974" s="86"/>
      <c r="L974" s="53"/>
    </row>
    <row r="975" spans="1:12" ht="12.75" hidden="1">
      <c r="A975" s="57"/>
      <c r="B975" s="43"/>
      <c r="C975" s="43"/>
      <c r="D975" s="43"/>
      <c r="E975" s="43"/>
      <c r="F975" s="43"/>
      <c r="G975" s="43"/>
      <c r="H975" s="43"/>
      <c r="I975" s="43"/>
      <c r="J975" s="86"/>
      <c r="L975" s="53"/>
    </row>
    <row r="976" spans="1:12" ht="12.75" hidden="1">
      <c r="A976" s="57"/>
      <c r="B976" s="43"/>
      <c r="C976" s="43"/>
      <c r="D976" s="43"/>
      <c r="E976" s="43"/>
      <c r="F976" s="43"/>
      <c r="G976" s="43"/>
      <c r="H976" s="43"/>
      <c r="I976" s="43"/>
      <c r="J976" s="86"/>
      <c r="L976" s="53"/>
    </row>
    <row r="977" spans="1:12" ht="12.75" hidden="1">
      <c r="A977" s="57"/>
      <c r="B977" s="43"/>
      <c r="C977" s="42"/>
      <c r="D977" s="43"/>
      <c r="E977" s="43"/>
      <c r="F977" s="43"/>
      <c r="G977" s="42"/>
      <c r="H977" s="43"/>
      <c r="I977" s="43"/>
      <c r="J977" s="86"/>
      <c r="L977" s="53"/>
    </row>
    <row r="978" spans="1:12" ht="12.75" hidden="1">
      <c r="A978" s="57"/>
      <c r="B978" s="43"/>
      <c r="C978" s="43"/>
      <c r="D978" s="48"/>
      <c r="E978" s="43"/>
      <c r="F978" s="43"/>
      <c r="G978" s="43"/>
      <c r="H978" s="48"/>
      <c r="I978" s="43"/>
      <c r="J978" s="84"/>
      <c r="L978" s="50"/>
    </row>
    <row r="979" spans="1:12" ht="12.75" hidden="1">
      <c r="A979" s="57"/>
      <c r="B979" s="43"/>
      <c r="C979" s="43"/>
      <c r="D979" s="43"/>
      <c r="E979" s="43"/>
      <c r="F979" s="43"/>
      <c r="G979" s="43"/>
      <c r="H979" s="43"/>
      <c r="I979" s="43"/>
      <c r="J979" s="86"/>
      <c r="L979" s="53"/>
    </row>
    <row r="980" spans="1:12" ht="12.75" hidden="1">
      <c r="A980" s="57"/>
      <c r="B980" s="43"/>
      <c r="C980" s="43"/>
      <c r="D980" s="43"/>
      <c r="E980" s="43"/>
      <c r="F980" s="43"/>
      <c r="G980" s="43"/>
      <c r="H980" s="43"/>
      <c r="I980" s="43"/>
      <c r="J980" s="86"/>
      <c r="L980" s="53"/>
    </row>
    <row r="981" spans="1:12" ht="12.75" hidden="1">
      <c r="A981" s="57"/>
      <c r="B981" s="43"/>
      <c r="C981" s="43"/>
      <c r="D981" s="43"/>
      <c r="E981" s="43"/>
      <c r="F981" s="43"/>
      <c r="G981" s="43"/>
      <c r="H981" s="43"/>
      <c r="I981" s="75"/>
      <c r="J981" s="86"/>
      <c r="L981" s="53"/>
    </row>
    <row r="982" spans="1:12" ht="12.75" hidden="1">
      <c r="A982" s="57"/>
      <c r="B982" s="43"/>
      <c r="C982" s="43"/>
      <c r="D982" s="43"/>
      <c r="E982" s="43"/>
      <c r="F982" s="43"/>
      <c r="G982" s="43"/>
      <c r="H982" s="43"/>
      <c r="I982" s="43"/>
      <c r="J982" s="86"/>
      <c r="L982" s="53"/>
    </row>
    <row r="983" spans="1:12" ht="12.75" hidden="1">
      <c r="A983" s="57"/>
      <c r="B983" s="43"/>
      <c r="C983" s="43"/>
      <c r="D983" s="43"/>
      <c r="E983" s="43"/>
      <c r="F983" s="43"/>
      <c r="G983" s="43"/>
      <c r="H983" s="43"/>
      <c r="I983" s="43"/>
      <c r="J983" s="86"/>
      <c r="L983" s="53"/>
    </row>
    <row r="984" spans="1:12" ht="12.75" hidden="1">
      <c r="A984" s="57"/>
      <c r="B984" s="43"/>
      <c r="C984" s="43"/>
      <c r="D984" s="48"/>
      <c r="E984" s="43"/>
      <c r="F984" s="43"/>
      <c r="G984" s="43"/>
      <c r="H984" s="48"/>
      <c r="I984" s="43"/>
      <c r="J984" s="84"/>
      <c r="L984" s="50"/>
    </row>
    <row r="985" spans="1:12" ht="12.75" hidden="1">
      <c r="A985" s="57"/>
      <c r="B985" s="43"/>
      <c r="C985" s="43"/>
      <c r="D985" s="48"/>
      <c r="E985" s="43"/>
      <c r="F985" s="43"/>
      <c r="G985" s="43"/>
      <c r="H985" s="43"/>
      <c r="I985" s="43"/>
      <c r="J985" s="86"/>
      <c r="L985" s="53"/>
    </row>
    <row r="986" spans="1:12" ht="12.75" hidden="1">
      <c r="A986" s="57"/>
      <c r="B986" s="43"/>
      <c r="C986" s="43"/>
      <c r="D986" s="48"/>
      <c r="E986" s="43"/>
      <c r="F986" s="43"/>
      <c r="G986" s="43"/>
      <c r="H986" s="43"/>
      <c r="I986" s="61"/>
      <c r="J986" s="86"/>
      <c r="L986" s="53"/>
    </row>
    <row r="987" spans="1:12" ht="12.75" hidden="1">
      <c r="A987" s="57"/>
      <c r="B987" s="43"/>
      <c r="C987" s="43"/>
      <c r="D987" s="48"/>
      <c r="E987" s="43"/>
      <c r="F987" s="43"/>
      <c r="G987" s="43"/>
      <c r="H987" s="46"/>
      <c r="I987" s="43"/>
      <c r="J987" s="87"/>
      <c r="L987" s="55"/>
    </row>
    <row r="988" spans="1:12" ht="12.75" hidden="1">
      <c r="A988" s="57"/>
      <c r="B988" s="43"/>
      <c r="C988" s="43"/>
      <c r="D988" s="48"/>
      <c r="E988" s="43"/>
      <c r="F988" s="43"/>
      <c r="G988" s="43"/>
      <c r="H988" s="43"/>
      <c r="I988" s="75"/>
      <c r="J988" s="86"/>
      <c r="L988" s="53"/>
    </row>
    <row r="989" spans="1:12" ht="12.75" hidden="1">
      <c r="A989" s="57"/>
      <c r="B989" s="43"/>
      <c r="C989" s="43"/>
      <c r="D989" s="48"/>
      <c r="E989" s="43"/>
      <c r="F989" s="43"/>
      <c r="G989" s="43"/>
      <c r="H989" s="43"/>
      <c r="I989" s="43"/>
      <c r="J989" s="86"/>
      <c r="L989" s="53"/>
    </row>
    <row r="990" spans="1:12" s="15" customFormat="1" ht="12.75" hidden="1">
      <c r="A990" s="81"/>
      <c r="B990" s="42"/>
      <c r="C990" s="42"/>
      <c r="D990" s="42"/>
      <c r="E990" s="42"/>
      <c r="F990" s="42"/>
      <c r="G990" s="42"/>
      <c r="H990" s="42"/>
      <c r="I990" s="42"/>
      <c r="J990" s="82"/>
      <c r="K990" s="14"/>
      <c r="L990" s="45"/>
    </row>
    <row r="991" spans="1:12" s="15" customFormat="1" ht="12.75" hidden="1">
      <c r="A991" s="81"/>
      <c r="B991" s="42"/>
      <c r="C991" s="42"/>
      <c r="D991" s="42"/>
      <c r="E991" s="42"/>
      <c r="F991" s="42"/>
      <c r="G991" s="42"/>
      <c r="H991" s="42"/>
      <c r="I991" s="42"/>
      <c r="J991" s="88"/>
      <c r="K991" s="89"/>
      <c r="L991" s="65"/>
    </row>
    <row r="992" spans="1:12" s="15" customFormat="1" ht="12.75" hidden="1">
      <c r="A992" s="81"/>
      <c r="B992" s="42"/>
      <c r="C992" s="42"/>
      <c r="D992" s="42"/>
      <c r="E992" s="42"/>
      <c r="F992" s="42"/>
      <c r="G992" s="42"/>
      <c r="H992" s="42"/>
      <c r="I992" s="42"/>
      <c r="J992" s="88"/>
      <c r="K992" s="89"/>
      <c r="L992" s="65"/>
    </row>
    <row r="993" spans="1:12" s="15" customFormat="1" ht="12.75" customHeight="1" hidden="1">
      <c r="A993" s="92"/>
      <c r="B993" s="92"/>
      <c r="C993" s="92"/>
      <c r="D993" s="92"/>
      <c r="E993" s="92"/>
      <c r="F993" s="92"/>
      <c r="G993" s="92"/>
      <c r="H993" s="92"/>
      <c r="I993" s="90"/>
      <c r="J993" s="82"/>
      <c r="K993" s="14"/>
      <c r="L993" s="45"/>
    </row>
    <row r="994" spans="1:12" s="15" customFormat="1" ht="12.75">
      <c r="A994" s="38"/>
      <c r="B994" s="38"/>
      <c r="C994" s="38"/>
      <c r="D994" s="38"/>
      <c r="E994" s="38"/>
      <c r="F994" s="38"/>
      <c r="G994" s="38"/>
      <c r="H994" s="38"/>
      <c r="I994" s="38"/>
      <c r="J994" s="82"/>
      <c r="K994" s="14"/>
      <c r="L994" s="45"/>
    </row>
    <row r="995" spans="1:12" s="15" customFormat="1" ht="12.75">
      <c r="A995" s="38"/>
      <c r="B995" s="38"/>
      <c r="C995" s="38"/>
      <c r="D995" s="38"/>
      <c r="E995" s="38"/>
      <c r="F995" s="38"/>
      <c r="G995" s="38"/>
      <c r="H995" s="38"/>
      <c r="I995" s="38"/>
      <c r="J995" s="82"/>
      <c r="K995" s="14"/>
      <c r="L995" s="45"/>
    </row>
    <row r="996" spans="1:12" s="51" customFormat="1" ht="13.5">
      <c r="A996" s="104"/>
      <c r="B996" s="104"/>
      <c r="C996" s="104"/>
      <c r="D996" s="104"/>
      <c r="E996" s="104"/>
      <c r="F996" s="104"/>
      <c r="G996" s="104"/>
      <c r="H996" s="104"/>
      <c r="I996" s="104"/>
      <c r="J996" s="84"/>
      <c r="K996" s="85"/>
      <c r="L996" s="50"/>
    </row>
    <row r="997" spans="1:12" ht="12.75">
      <c r="A997" s="37"/>
      <c r="B997" s="37"/>
      <c r="C997" s="37"/>
      <c r="D997" s="37"/>
      <c r="E997" s="37"/>
      <c r="F997" s="37"/>
      <c r="G997" s="37"/>
      <c r="H997" s="37"/>
      <c r="I997" s="37"/>
      <c r="J997" s="86"/>
      <c r="L997" s="53"/>
    </row>
    <row r="998" spans="1:12" ht="12.75">
      <c r="A998" s="37"/>
      <c r="B998" s="37"/>
      <c r="C998" s="37"/>
      <c r="D998" s="37"/>
      <c r="E998" s="37"/>
      <c r="F998" s="37"/>
      <c r="G998" s="37"/>
      <c r="H998" s="37"/>
      <c r="I998" s="37"/>
      <c r="J998" s="86"/>
      <c r="L998" s="53"/>
    </row>
    <row r="999" spans="1:12" ht="12.75">
      <c r="A999" s="37"/>
      <c r="B999" s="37"/>
      <c r="C999" s="37"/>
      <c r="D999" s="37"/>
      <c r="E999" s="37"/>
      <c r="F999" s="37"/>
      <c r="G999" s="37"/>
      <c r="H999" s="37"/>
      <c r="I999" s="37"/>
      <c r="J999" s="86"/>
      <c r="L999" s="53"/>
    </row>
    <row r="1000" spans="1:12" s="51" customFormat="1" ht="13.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84"/>
      <c r="K1000" s="85"/>
      <c r="L1000" s="50"/>
    </row>
    <row r="1001" spans="1:12" ht="12.75">
      <c r="A1001" s="37"/>
      <c r="B1001" s="37"/>
      <c r="C1001" s="37"/>
      <c r="D1001" s="37"/>
      <c r="E1001" s="37"/>
      <c r="F1001" s="37"/>
      <c r="G1001" s="37"/>
      <c r="H1001" s="37"/>
      <c r="I1001" s="37"/>
      <c r="J1001" s="86"/>
      <c r="L1001" s="53"/>
    </row>
    <row r="1002" spans="1:12" s="51" customFormat="1" ht="13.5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84"/>
      <c r="K1002" s="85"/>
      <c r="L1002" s="50"/>
    </row>
    <row r="1003" spans="1:12" ht="12.75">
      <c r="A1003" s="37"/>
      <c r="B1003" s="37"/>
      <c r="C1003" s="37"/>
      <c r="D1003" s="37"/>
      <c r="E1003" s="37"/>
      <c r="F1003" s="37"/>
      <c r="G1003" s="37"/>
      <c r="H1003" s="37"/>
      <c r="I1003" s="37"/>
      <c r="J1003" s="86"/>
      <c r="L1003" s="53"/>
    </row>
    <row r="1004" spans="1:12" ht="12.75" hidden="1">
      <c r="A1004" s="57"/>
      <c r="B1004" s="43"/>
      <c r="C1004" s="43"/>
      <c r="D1004" s="43"/>
      <c r="E1004" s="43"/>
      <c r="F1004" s="43"/>
      <c r="G1004" s="43"/>
      <c r="H1004" s="43"/>
      <c r="I1004" s="43"/>
      <c r="J1004" s="86"/>
      <c r="L1004" s="53"/>
    </row>
    <row r="1005" spans="1:12" ht="12.75" hidden="1">
      <c r="A1005" s="57"/>
      <c r="B1005" s="43"/>
      <c r="C1005" s="43"/>
      <c r="D1005" s="43"/>
      <c r="E1005" s="43"/>
      <c r="F1005" s="43"/>
      <c r="G1005" s="43"/>
      <c r="H1005" s="43"/>
      <c r="I1005" s="43"/>
      <c r="J1005" s="86"/>
      <c r="L1005" s="53"/>
    </row>
    <row r="1006" spans="1:12" ht="12.75" hidden="1">
      <c r="A1006" s="57"/>
      <c r="B1006" s="43"/>
      <c r="C1006" s="43"/>
      <c r="D1006" s="43"/>
      <c r="E1006" s="43"/>
      <c r="F1006" s="43"/>
      <c r="G1006" s="43"/>
      <c r="H1006" s="43"/>
      <c r="I1006" s="43"/>
      <c r="J1006" s="86"/>
      <c r="L1006" s="53"/>
    </row>
    <row r="1007" spans="1:12" ht="12.75" hidden="1">
      <c r="A1007" s="57"/>
      <c r="B1007" s="43"/>
      <c r="C1007" s="43"/>
      <c r="D1007" s="43"/>
      <c r="E1007" s="43"/>
      <c r="F1007" s="43"/>
      <c r="G1007" s="43"/>
      <c r="H1007" s="43"/>
      <c r="I1007" s="43"/>
      <c r="J1007" s="86"/>
      <c r="L1007" s="53"/>
    </row>
    <row r="1008" spans="1:12" ht="12.75" hidden="1">
      <c r="A1008" s="57"/>
      <c r="B1008" s="43"/>
      <c r="C1008" s="43"/>
      <c r="D1008" s="43"/>
      <c r="E1008" s="43"/>
      <c r="F1008" s="43"/>
      <c r="G1008" s="43"/>
      <c r="H1008" s="43"/>
      <c r="I1008" s="43"/>
      <c r="J1008" s="86"/>
      <c r="L1008" s="53"/>
    </row>
    <row r="1009" spans="1:12" ht="12.75">
      <c r="A1009" s="37"/>
      <c r="B1009" s="37"/>
      <c r="C1009" s="37"/>
      <c r="D1009" s="37"/>
      <c r="E1009" s="37"/>
      <c r="F1009" s="37"/>
      <c r="G1009" s="37"/>
      <c r="H1009" s="37"/>
      <c r="I1009" s="37"/>
      <c r="J1009" s="86"/>
      <c r="L1009" s="53"/>
    </row>
    <row r="1010" spans="1:12" s="15" customFormat="1" ht="12.75">
      <c r="A1010" s="38"/>
      <c r="B1010" s="38"/>
      <c r="C1010" s="38"/>
      <c r="D1010" s="38"/>
      <c r="E1010" s="38"/>
      <c r="F1010" s="38"/>
      <c r="G1010" s="38"/>
      <c r="H1010" s="38"/>
      <c r="I1010" s="38"/>
      <c r="J1010" s="82"/>
      <c r="K1010" s="14"/>
      <c r="L1010" s="45"/>
    </row>
    <row r="1011" spans="1:12" s="51" customFormat="1" ht="13.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84"/>
      <c r="K1011" s="85"/>
      <c r="L1011" s="50"/>
    </row>
    <row r="1012" spans="1:12" s="51" customFormat="1" ht="13.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86"/>
      <c r="K1012" s="85"/>
      <c r="L1012" s="53"/>
    </row>
    <row r="1013" spans="1:12" ht="12.75" hidden="1">
      <c r="A1013" s="57"/>
      <c r="B1013" s="43"/>
      <c r="C1013" s="43"/>
      <c r="D1013" s="43"/>
      <c r="E1013" s="43"/>
      <c r="F1013" s="43"/>
      <c r="G1013" s="43"/>
      <c r="H1013" s="37"/>
      <c r="I1013" s="43"/>
      <c r="J1013" s="86"/>
      <c r="L1013" s="53"/>
    </row>
    <row r="1014" spans="1:12" ht="12.75" hidden="1">
      <c r="A1014" s="57"/>
      <c r="B1014" s="43"/>
      <c r="C1014" s="43"/>
      <c r="D1014" s="43"/>
      <c r="E1014" s="43"/>
      <c r="F1014" s="43"/>
      <c r="G1014" s="43"/>
      <c r="H1014" s="43"/>
      <c r="I1014" s="43"/>
      <c r="J1014" s="86"/>
      <c r="L1014" s="53"/>
    </row>
    <row r="1015" spans="1:12" ht="12.75" hidden="1">
      <c r="A1015" s="57"/>
      <c r="B1015" s="43"/>
      <c r="C1015" s="43"/>
      <c r="D1015" s="48"/>
      <c r="E1015" s="43"/>
      <c r="F1015" s="43"/>
      <c r="G1015" s="43"/>
      <c r="H1015" s="46"/>
      <c r="I1015" s="43"/>
      <c r="J1015" s="86"/>
      <c r="L1015" s="53"/>
    </row>
    <row r="1016" spans="1:12" ht="12.75" hidden="1">
      <c r="A1016" s="57"/>
      <c r="B1016" s="43"/>
      <c r="C1016" s="43"/>
      <c r="D1016" s="43"/>
      <c r="E1016" s="43"/>
      <c r="F1016" s="43"/>
      <c r="G1016" s="43"/>
      <c r="H1016" s="43"/>
      <c r="I1016" s="43"/>
      <c r="J1016" s="86"/>
      <c r="L1016" s="53"/>
    </row>
    <row r="1017" spans="1:12" ht="12.75" hidden="1">
      <c r="A1017" s="57"/>
      <c r="B1017" s="43"/>
      <c r="C1017" s="43"/>
      <c r="D1017" s="43"/>
      <c r="E1017" s="43"/>
      <c r="F1017" s="43"/>
      <c r="G1017" s="43"/>
      <c r="H1017" s="43"/>
      <c r="I1017" s="43"/>
      <c r="J1017" s="86"/>
      <c r="L1017" s="53"/>
    </row>
    <row r="1018" spans="1:12" ht="12.75" hidden="1">
      <c r="A1018" s="57"/>
      <c r="B1018" s="43"/>
      <c r="C1018" s="43"/>
      <c r="D1018" s="43"/>
      <c r="E1018" s="43"/>
      <c r="F1018" s="43"/>
      <c r="G1018" s="43"/>
      <c r="H1018" s="43"/>
      <c r="I1018" s="43"/>
      <c r="J1018" s="86"/>
      <c r="L1018" s="53"/>
    </row>
    <row r="1019" spans="1:12" s="15" customFormat="1" ht="12.75">
      <c r="A1019" s="81"/>
      <c r="B1019" s="42"/>
      <c r="C1019" s="42"/>
      <c r="D1019" s="42"/>
      <c r="E1019" s="42"/>
      <c r="F1019" s="38"/>
      <c r="G1019" s="38"/>
      <c r="H1019" s="38"/>
      <c r="I1019" s="38"/>
      <c r="J1019" s="82"/>
      <c r="K1019" s="14"/>
      <c r="L1019" s="45"/>
    </row>
    <row r="1020" spans="1:12" s="15" customFormat="1" ht="12.75">
      <c r="A1020" s="81"/>
      <c r="B1020" s="42"/>
      <c r="C1020" s="42"/>
      <c r="D1020" s="42"/>
      <c r="E1020" s="42"/>
      <c r="F1020" s="38"/>
      <c r="G1020" s="38"/>
      <c r="H1020" s="38"/>
      <c r="I1020" s="38"/>
      <c r="J1020" s="88"/>
      <c r="K1020" s="89"/>
      <c r="L1020" s="65"/>
    </row>
    <row r="1021" spans="1:12" s="15" customFormat="1" ht="12.75">
      <c r="A1021" s="81"/>
      <c r="B1021" s="42"/>
      <c r="C1021" s="42"/>
      <c r="D1021" s="42"/>
      <c r="E1021" s="42"/>
      <c r="F1021" s="38"/>
      <c r="G1021" s="38"/>
      <c r="H1021" s="38"/>
      <c r="I1021" s="38"/>
      <c r="J1021" s="88"/>
      <c r="K1021" s="89"/>
      <c r="L1021" s="65"/>
    </row>
    <row r="1022" spans="1:12" s="15" customFormat="1" ht="18" customHeight="1">
      <c r="A1022" s="92"/>
      <c r="B1022" s="92"/>
      <c r="C1022" s="92"/>
      <c r="D1022" s="92"/>
      <c r="E1022" s="92"/>
      <c r="F1022" s="92"/>
      <c r="G1022" s="92"/>
      <c r="H1022" s="92"/>
      <c r="I1022" s="90"/>
      <c r="J1022" s="82"/>
      <c r="K1022" s="14"/>
      <c r="L1022" s="45"/>
    </row>
    <row r="1023" spans="1:12" s="15" customFormat="1" ht="12.75">
      <c r="A1023" s="38"/>
      <c r="B1023" s="38"/>
      <c r="C1023" s="38"/>
      <c r="D1023" s="38"/>
      <c r="E1023" s="38"/>
      <c r="F1023" s="38"/>
      <c r="G1023" s="38"/>
      <c r="H1023" s="38"/>
      <c r="I1023" s="38"/>
      <c r="J1023" s="82"/>
      <c r="K1023" s="14"/>
      <c r="L1023" s="45"/>
    </row>
    <row r="1024" spans="1:12" s="15" customFormat="1" ht="12.75">
      <c r="A1024" s="38"/>
      <c r="B1024" s="38"/>
      <c r="C1024" s="38"/>
      <c r="D1024" s="38"/>
      <c r="E1024" s="38"/>
      <c r="F1024" s="38"/>
      <c r="G1024" s="38"/>
      <c r="H1024" s="38"/>
      <c r="I1024" s="38"/>
      <c r="J1024" s="82"/>
      <c r="K1024" s="14"/>
      <c r="L1024" s="45"/>
    </row>
    <row r="1025" spans="1:12" s="51" customFormat="1" ht="13.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84"/>
      <c r="K1025" s="85"/>
      <c r="L1025" s="50"/>
    </row>
    <row r="1026" spans="1:12" ht="12.75">
      <c r="A1026" s="37"/>
      <c r="B1026" s="37"/>
      <c r="C1026" s="37"/>
      <c r="D1026" s="37"/>
      <c r="E1026" s="37"/>
      <c r="F1026" s="37"/>
      <c r="G1026" s="37"/>
      <c r="H1026" s="37"/>
      <c r="I1026" s="37"/>
      <c r="J1026" s="86"/>
      <c r="L1026" s="53"/>
    </row>
    <row r="1027" spans="1:12" ht="12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86"/>
      <c r="L1027" s="53"/>
    </row>
    <row r="1028" spans="1:12" ht="12.75">
      <c r="A1028" s="37"/>
      <c r="B1028" s="37"/>
      <c r="C1028" s="37"/>
      <c r="D1028" s="37"/>
      <c r="E1028" s="37"/>
      <c r="F1028" s="37"/>
      <c r="G1028" s="37"/>
      <c r="H1028" s="37"/>
      <c r="I1028" s="37"/>
      <c r="J1028" s="86"/>
      <c r="L1028" s="53"/>
    </row>
    <row r="1029" spans="1:12" s="51" customFormat="1" ht="13.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84"/>
      <c r="K1029" s="85"/>
      <c r="L1029" s="50"/>
    </row>
    <row r="1030" spans="1:12" s="51" customFormat="1" ht="13.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86"/>
      <c r="K1030" s="85"/>
      <c r="L1030" s="53"/>
    </row>
    <row r="1031" spans="1:12" s="51" customFormat="1" ht="13.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84"/>
      <c r="K1031" s="85"/>
      <c r="L1031" s="50"/>
    </row>
    <row r="1032" spans="1:12" ht="12.75">
      <c r="A1032" s="37"/>
      <c r="B1032" s="37"/>
      <c r="C1032" s="37"/>
      <c r="D1032" s="37"/>
      <c r="E1032" s="37"/>
      <c r="F1032" s="37"/>
      <c r="G1032" s="37"/>
      <c r="H1032" s="37"/>
      <c r="I1032" s="37"/>
      <c r="J1032" s="86"/>
      <c r="L1032" s="53"/>
    </row>
    <row r="1033" spans="1:12" ht="12.75">
      <c r="A1033" s="37"/>
      <c r="B1033" s="37"/>
      <c r="C1033" s="37"/>
      <c r="D1033" s="37"/>
      <c r="E1033" s="37"/>
      <c r="F1033" s="37"/>
      <c r="G1033" s="37"/>
      <c r="H1033" s="37"/>
      <c r="I1033" s="37"/>
      <c r="J1033" s="86"/>
      <c r="L1033" s="53"/>
    </row>
    <row r="1034" spans="1:12" ht="12.75" hidden="1">
      <c r="A1034" s="57"/>
      <c r="B1034" s="43"/>
      <c r="C1034" s="43"/>
      <c r="D1034" s="43"/>
      <c r="E1034" s="43"/>
      <c r="F1034" s="43"/>
      <c r="G1034" s="43"/>
      <c r="H1034" s="43"/>
      <c r="I1034" s="43"/>
      <c r="J1034" s="86"/>
      <c r="L1034" s="53"/>
    </row>
    <row r="1035" spans="1:12" ht="12.75" hidden="1">
      <c r="A1035" s="57"/>
      <c r="B1035" s="43"/>
      <c r="C1035" s="43"/>
      <c r="D1035" s="43"/>
      <c r="E1035" s="43"/>
      <c r="F1035" s="43"/>
      <c r="G1035" s="43"/>
      <c r="H1035" s="43"/>
      <c r="I1035" s="43"/>
      <c r="J1035" s="86"/>
      <c r="L1035" s="53"/>
    </row>
    <row r="1036" spans="1:12" ht="12.75" hidden="1">
      <c r="A1036" s="57"/>
      <c r="B1036" s="43"/>
      <c r="C1036" s="43"/>
      <c r="D1036" s="43"/>
      <c r="E1036" s="43"/>
      <c r="F1036" s="43"/>
      <c r="G1036" s="43"/>
      <c r="H1036" s="43"/>
      <c r="I1036" s="43"/>
      <c r="J1036" s="86"/>
      <c r="L1036" s="53"/>
    </row>
    <row r="1037" spans="1:12" ht="12.75">
      <c r="A1037" s="37"/>
      <c r="B1037" s="37"/>
      <c r="C1037" s="37"/>
      <c r="D1037" s="37"/>
      <c r="E1037" s="37"/>
      <c r="F1037" s="37"/>
      <c r="G1037" s="37"/>
      <c r="H1037" s="37"/>
      <c r="I1037" s="37"/>
      <c r="J1037" s="86"/>
      <c r="L1037" s="53"/>
    </row>
    <row r="1038" spans="1:12" s="15" customFormat="1" ht="12.75">
      <c r="A1038" s="38"/>
      <c r="B1038" s="38"/>
      <c r="C1038" s="38"/>
      <c r="D1038" s="38"/>
      <c r="E1038" s="38"/>
      <c r="F1038" s="38"/>
      <c r="G1038" s="38"/>
      <c r="H1038" s="38"/>
      <c r="I1038" s="38"/>
      <c r="J1038" s="82"/>
      <c r="K1038" s="14"/>
      <c r="L1038" s="45"/>
    </row>
    <row r="1039" spans="1:12" s="15" customFormat="1" ht="12.75" hidden="1">
      <c r="A1039" s="81"/>
      <c r="B1039" s="42"/>
      <c r="C1039" s="42"/>
      <c r="D1039" s="48"/>
      <c r="E1039" s="42"/>
      <c r="F1039" s="42"/>
      <c r="G1039" s="42"/>
      <c r="H1039" s="48"/>
      <c r="I1039" s="42"/>
      <c r="J1039" s="82"/>
      <c r="K1039" s="14"/>
      <c r="L1039" s="45"/>
    </row>
    <row r="1040" spans="1:12" s="15" customFormat="1" ht="12.75" hidden="1">
      <c r="A1040" s="81"/>
      <c r="B1040" s="42"/>
      <c r="C1040" s="42"/>
      <c r="D1040" s="42"/>
      <c r="E1040" s="42"/>
      <c r="F1040" s="42"/>
      <c r="G1040" s="42"/>
      <c r="H1040" s="43"/>
      <c r="I1040" s="43"/>
      <c r="J1040" s="86"/>
      <c r="K1040" s="14"/>
      <c r="L1040" s="53"/>
    </row>
    <row r="1041" spans="1:12" s="15" customFormat="1" ht="12.75" hidden="1">
      <c r="A1041" s="81"/>
      <c r="B1041" s="42"/>
      <c r="C1041" s="42"/>
      <c r="D1041" s="42"/>
      <c r="E1041" s="42"/>
      <c r="F1041" s="42"/>
      <c r="G1041" s="42"/>
      <c r="H1041" s="43"/>
      <c r="I1041" s="43"/>
      <c r="J1041" s="86"/>
      <c r="K1041" s="14"/>
      <c r="L1041" s="53"/>
    </row>
    <row r="1042" spans="1:12" s="15" customFormat="1" ht="12.75">
      <c r="A1042" s="38"/>
      <c r="B1042" s="38"/>
      <c r="C1042" s="38"/>
      <c r="D1042" s="38"/>
      <c r="E1042" s="38"/>
      <c r="F1042" s="38"/>
      <c r="G1042" s="38"/>
      <c r="H1042" s="38"/>
      <c r="I1042" s="38"/>
      <c r="J1042" s="87"/>
      <c r="K1042" s="14"/>
      <c r="L1042" s="55"/>
    </row>
    <row r="1043" spans="1:12" s="15" customFormat="1" ht="12.75">
      <c r="A1043" s="38"/>
      <c r="B1043" s="38"/>
      <c r="C1043" s="38"/>
      <c r="D1043" s="38"/>
      <c r="E1043" s="38"/>
      <c r="F1043" s="38"/>
      <c r="G1043" s="38"/>
      <c r="H1043" s="38"/>
      <c r="I1043" s="38"/>
      <c r="J1043" s="86"/>
      <c r="K1043" s="14"/>
      <c r="L1043" s="53"/>
    </row>
    <row r="1044" spans="1:12" s="15" customFormat="1" ht="12.75">
      <c r="A1044" s="38"/>
      <c r="B1044" s="38"/>
      <c r="C1044" s="38"/>
      <c r="D1044" s="38"/>
      <c r="E1044" s="38"/>
      <c r="F1044" s="38"/>
      <c r="G1044" s="38"/>
      <c r="H1044" s="38"/>
      <c r="I1044" s="38"/>
      <c r="J1044" s="86"/>
      <c r="K1044" s="14"/>
      <c r="L1044" s="53"/>
    </row>
    <row r="1045" spans="1:12" s="51" customFormat="1" ht="13.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86"/>
      <c r="K1045" s="85"/>
      <c r="L1045" s="50"/>
    </row>
    <row r="1046" spans="1:12" s="51" customFormat="1" ht="13.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86"/>
      <c r="K1046" s="85"/>
      <c r="L1046" s="53"/>
    </row>
    <row r="1047" spans="1:12" s="51" customFormat="1" ht="13.5" hidden="1">
      <c r="A1047" s="83"/>
      <c r="B1047" s="48"/>
      <c r="C1047" s="48"/>
      <c r="D1047" s="48"/>
      <c r="E1047" s="48"/>
      <c r="F1047" s="48"/>
      <c r="G1047" s="48"/>
      <c r="H1047" s="59"/>
      <c r="I1047" s="43"/>
      <c r="J1047" s="86"/>
      <c r="K1047" s="85"/>
      <c r="L1047" s="53"/>
    </row>
    <row r="1048" spans="1:12" ht="12.75" hidden="1">
      <c r="A1048" s="57"/>
      <c r="B1048" s="43"/>
      <c r="C1048" s="43"/>
      <c r="D1048" s="43"/>
      <c r="E1048" s="43"/>
      <c r="F1048" s="43"/>
      <c r="G1048" s="43"/>
      <c r="H1048" s="16"/>
      <c r="I1048" s="43"/>
      <c r="J1048" s="86"/>
      <c r="L1048" s="53"/>
    </row>
    <row r="1049" spans="1:12" ht="12.75" hidden="1">
      <c r="A1049" s="57"/>
      <c r="B1049" s="43"/>
      <c r="C1049" s="43"/>
      <c r="D1049" s="43"/>
      <c r="E1049" s="43"/>
      <c r="F1049" s="43"/>
      <c r="G1049" s="43"/>
      <c r="H1049" s="43"/>
      <c r="I1049" s="105"/>
      <c r="J1049" s="106"/>
      <c r="L1049" s="63"/>
    </row>
    <row r="1050" spans="1:12" ht="12.75" hidden="1">
      <c r="A1050" s="57"/>
      <c r="B1050" s="43"/>
      <c r="C1050" s="43"/>
      <c r="D1050" s="43"/>
      <c r="E1050" s="43"/>
      <c r="F1050" s="43"/>
      <c r="G1050" s="43"/>
      <c r="H1050" s="43"/>
      <c r="I1050" s="107"/>
      <c r="J1050" s="108"/>
      <c r="L1050" s="56"/>
    </row>
    <row r="1051" spans="1:12" ht="12.75" hidden="1">
      <c r="A1051" s="57"/>
      <c r="B1051" s="43"/>
      <c r="C1051" s="43"/>
      <c r="D1051" s="43"/>
      <c r="E1051" s="43"/>
      <c r="F1051" s="43"/>
      <c r="G1051" s="43"/>
      <c r="H1051" s="43"/>
      <c r="I1051" s="43"/>
      <c r="J1051" s="86"/>
      <c r="L1051" s="53"/>
    </row>
    <row r="1052" spans="1:12" ht="12.75" hidden="1">
      <c r="A1052" s="57"/>
      <c r="B1052" s="43"/>
      <c r="C1052" s="43"/>
      <c r="D1052" s="43"/>
      <c r="E1052" s="43"/>
      <c r="F1052" s="43"/>
      <c r="G1052" s="43"/>
      <c r="H1052" s="43"/>
      <c r="I1052" s="43"/>
      <c r="J1052" s="86"/>
      <c r="L1052" s="53"/>
    </row>
    <row r="1053" spans="1:12" ht="12.75" hidden="1">
      <c r="A1053" s="57"/>
      <c r="B1053" s="43"/>
      <c r="C1053" s="43"/>
      <c r="D1053" s="43"/>
      <c r="E1053" s="43"/>
      <c r="F1053" s="43"/>
      <c r="G1053" s="43"/>
      <c r="H1053" s="43"/>
      <c r="I1053" s="43"/>
      <c r="J1053" s="86"/>
      <c r="L1053" s="53"/>
    </row>
    <row r="1054" spans="1:12" ht="12.75" hidden="1">
      <c r="A1054" s="57"/>
      <c r="B1054" s="43"/>
      <c r="C1054" s="43"/>
      <c r="D1054" s="43"/>
      <c r="E1054" s="43"/>
      <c r="F1054" s="43"/>
      <c r="G1054" s="43"/>
      <c r="H1054" s="43"/>
      <c r="I1054" s="43"/>
      <c r="J1054" s="86"/>
      <c r="L1054" s="53"/>
    </row>
    <row r="1055" spans="1:12" ht="12.75" hidden="1">
      <c r="A1055" s="57"/>
      <c r="B1055" s="43"/>
      <c r="C1055" s="43"/>
      <c r="D1055" s="43"/>
      <c r="E1055" s="43"/>
      <c r="F1055" s="43"/>
      <c r="G1055" s="43"/>
      <c r="H1055" s="43"/>
      <c r="I1055" s="43"/>
      <c r="J1055" s="86"/>
      <c r="L1055" s="53"/>
    </row>
    <row r="1056" spans="1:12" s="15" customFormat="1" ht="12.75">
      <c r="A1056" s="38"/>
      <c r="B1056" s="38"/>
      <c r="C1056" s="38"/>
      <c r="D1056" s="38"/>
      <c r="E1056" s="38"/>
      <c r="F1056" s="38"/>
      <c r="G1056" s="38"/>
      <c r="H1056" s="38"/>
      <c r="I1056" s="38"/>
      <c r="J1056" s="82"/>
      <c r="K1056" s="14"/>
      <c r="L1056" s="45"/>
    </row>
    <row r="1057" spans="1:12" s="15" customFormat="1" ht="12.75">
      <c r="A1057" s="38"/>
      <c r="B1057" s="38"/>
      <c r="C1057" s="38"/>
      <c r="D1057" s="38"/>
      <c r="E1057" s="38"/>
      <c r="F1057" s="38"/>
      <c r="G1057" s="38"/>
      <c r="H1057" s="38"/>
      <c r="I1057" s="38"/>
      <c r="J1057" s="88"/>
      <c r="K1057" s="89"/>
      <c r="L1057" s="65"/>
    </row>
    <row r="1058" spans="1:12" s="15" customFormat="1" ht="12.75">
      <c r="A1058" s="38"/>
      <c r="B1058" s="38"/>
      <c r="C1058" s="38"/>
      <c r="D1058" s="38"/>
      <c r="E1058" s="38"/>
      <c r="F1058" s="38"/>
      <c r="G1058" s="38"/>
      <c r="H1058" s="38"/>
      <c r="I1058" s="38"/>
      <c r="J1058" s="88"/>
      <c r="K1058" s="89"/>
      <c r="L1058" s="65"/>
    </row>
    <row r="1059" spans="1:12" s="15" customFormat="1" ht="18" customHeight="1">
      <c r="A1059" s="92"/>
      <c r="B1059" s="92"/>
      <c r="C1059" s="92"/>
      <c r="D1059" s="92"/>
      <c r="E1059" s="92"/>
      <c r="F1059" s="92"/>
      <c r="G1059" s="92"/>
      <c r="H1059" s="92"/>
      <c r="I1059" s="90"/>
      <c r="J1059" s="82"/>
      <c r="K1059" s="14"/>
      <c r="L1059" s="45"/>
    </row>
    <row r="1060" spans="1:12" s="15" customFormat="1" ht="12.75">
      <c r="A1060" s="38"/>
      <c r="B1060" s="38"/>
      <c r="C1060" s="38"/>
      <c r="D1060" s="38"/>
      <c r="E1060" s="38"/>
      <c r="F1060" s="38"/>
      <c r="G1060" s="38"/>
      <c r="H1060" s="38"/>
      <c r="I1060" s="38"/>
      <c r="J1060" s="82"/>
      <c r="K1060" s="14"/>
      <c r="L1060" s="45"/>
    </row>
    <row r="1061" spans="1:12" s="15" customFormat="1" ht="12.75">
      <c r="A1061" s="38"/>
      <c r="B1061" s="38"/>
      <c r="C1061" s="38"/>
      <c r="D1061" s="38"/>
      <c r="E1061" s="38"/>
      <c r="F1061" s="38"/>
      <c r="G1061" s="38"/>
      <c r="H1061" s="38"/>
      <c r="I1061" s="38"/>
      <c r="J1061" s="82"/>
      <c r="K1061" s="14"/>
      <c r="L1061" s="45"/>
    </row>
    <row r="1062" spans="1:12" s="51" customFormat="1" ht="13.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84"/>
      <c r="K1062" s="85"/>
      <c r="L1062" s="50"/>
    </row>
    <row r="1063" spans="1:12" ht="12.75" hidden="1">
      <c r="A1063" s="57"/>
      <c r="B1063" s="43"/>
      <c r="C1063" s="43"/>
      <c r="D1063" s="43"/>
      <c r="E1063" s="43"/>
      <c r="F1063" s="43"/>
      <c r="G1063" s="43"/>
      <c r="H1063" s="43"/>
      <c r="I1063" s="43"/>
      <c r="J1063" s="86"/>
      <c r="L1063" s="53"/>
    </row>
    <row r="1064" spans="1:12" ht="12.75" hidden="1">
      <c r="A1064" s="57"/>
      <c r="B1064" s="43"/>
      <c r="C1064" s="43"/>
      <c r="D1064" s="43"/>
      <c r="E1064" s="43"/>
      <c r="F1064" s="43"/>
      <c r="G1064" s="43"/>
      <c r="H1064" s="43"/>
      <c r="I1064" s="43"/>
      <c r="J1064" s="86"/>
      <c r="L1064" s="53"/>
    </row>
    <row r="1065" spans="1:12" s="51" customFormat="1" ht="13.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84"/>
      <c r="K1065" s="85"/>
      <c r="L1065" s="50"/>
    </row>
    <row r="1066" spans="1:12" s="51" customFormat="1" ht="13.5">
      <c r="A1066" s="104"/>
      <c r="B1066" s="104"/>
      <c r="C1066" s="104"/>
      <c r="D1066" s="104"/>
      <c r="E1066" s="104"/>
      <c r="F1066" s="104"/>
      <c r="G1066" s="104"/>
      <c r="H1066" s="104"/>
      <c r="I1066" s="104"/>
      <c r="J1066" s="84"/>
      <c r="K1066" s="85"/>
      <c r="L1066" s="50"/>
    </row>
    <row r="1067" spans="1:12" ht="12.75">
      <c r="A1067" s="37"/>
      <c r="B1067" s="37"/>
      <c r="C1067" s="37"/>
      <c r="D1067" s="37"/>
      <c r="E1067" s="37"/>
      <c r="F1067" s="37"/>
      <c r="G1067" s="37"/>
      <c r="H1067" s="37"/>
      <c r="I1067" s="37"/>
      <c r="J1067" s="86"/>
      <c r="L1067" s="53"/>
    </row>
    <row r="1068" spans="1:12" ht="12.75" hidden="1">
      <c r="A1068" s="57"/>
      <c r="B1068" s="43"/>
      <c r="C1068" s="43"/>
      <c r="D1068" s="43"/>
      <c r="E1068" s="43"/>
      <c r="F1068" s="43"/>
      <c r="G1068" s="43"/>
      <c r="H1068" s="43"/>
      <c r="I1068" s="43"/>
      <c r="J1068" s="86"/>
      <c r="L1068" s="53"/>
    </row>
    <row r="1069" spans="1:12" ht="12.75" hidden="1">
      <c r="A1069" s="57"/>
      <c r="B1069" s="43"/>
      <c r="C1069" s="43"/>
      <c r="D1069" s="43"/>
      <c r="E1069" s="43"/>
      <c r="F1069" s="43"/>
      <c r="G1069" s="43"/>
      <c r="H1069" s="43"/>
      <c r="I1069" s="43"/>
      <c r="J1069" s="86"/>
      <c r="L1069" s="53"/>
    </row>
    <row r="1070" spans="1:12" ht="12.75" hidden="1">
      <c r="A1070" s="57"/>
      <c r="B1070" s="43"/>
      <c r="C1070" s="43"/>
      <c r="D1070" s="43"/>
      <c r="E1070" s="43"/>
      <c r="F1070" s="43"/>
      <c r="G1070" s="43"/>
      <c r="H1070" s="43"/>
      <c r="I1070" s="43"/>
      <c r="J1070" s="86"/>
      <c r="L1070" s="53"/>
    </row>
    <row r="1071" spans="1:12" ht="12.75" hidden="1">
      <c r="A1071" s="57"/>
      <c r="B1071" s="43"/>
      <c r="C1071" s="43"/>
      <c r="D1071" s="43"/>
      <c r="E1071" s="43"/>
      <c r="F1071" s="43"/>
      <c r="G1071" s="43"/>
      <c r="H1071" s="43"/>
      <c r="I1071" s="43"/>
      <c r="J1071" s="86"/>
      <c r="L1071" s="53"/>
    </row>
    <row r="1072" spans="1:12" ht="12.75" hidden="1">
      <c r="A1072" s="57"/>
      <c r="B1072" s="43"/>
      <c r="C1072" s="43"/>
      <c r="D1072" s="43"/>
      <c r="E1072" s="43"/>
      <c r="F1072" s="43"/>
      <c r="G1072" s="43"/>
      <c r="H1072" s="43"/>
      <c r="I1072" s="43"/>
      <c r="J1072" s="86"/>
      <c r="L1072" s="53"/>
    </row>
    <row r="1073" spans="1:12" ht="12.75">
      <c r="A1073" s="37"/>
      <c r="B1073" s="37"/>
      <c r="C1073" s="37"/>
      <c r="D1073" s="37"/>
      <c r="E1073" s="37"/>
      <c r="F1073" s="37"/>
      <c r="G1073" s="37"/>
      <c r="H1073" s="37"/>
      <c r="I1073" s="37"/>
      <c r="J1073" s="86"/>
      <c r="L1073" s="53"/>
    </row>
    <row r="1074" spans="1:12" ht="12.75" hidden="1">
      <c r="A1074" s="57"/>
      <c r="B1074" s="43"/>
      <c r="C1074" s="43"/>
      <c r="D1074" s="43"/>
      <c r="E1074" s="43"/>
      <c r="F1074" s="43"/>
      <c r="G1074" s="43"/>
      <c r="H1074" s="43"/>
      <c r="I1074" s="43"/>
      <c r="J1074" s="86"/>
      <c r="L1074" s="53"/>
    </row>
    <row r="1075" spans="1:12" ht="12.75" hidden="1">
      <c r="A1075" s="57"/>
      <c r="B1075" s="43"/>
      <c r="C1075" s="43"/>
      <c r="D1075" s="43"/>
      <c r="E1075" s="43"/>
      <c r="F1075" s="43"/>
      <c r="G1075" s="43"/>
      <c r="H1075" s="43"/>
      <c r="I1075" s="43"/>
      <c r="J1075" s="86"/>
      <c r="L1075" s="53"/>
    </row>
    <row r="1076" spans="1:12" ht="12.75">
      <c r="A1076" s="37"/>
      <c r="B1076" s="37"/>
      <c r="C1076" s="37"/>
      <c r="D1076" s="37"/>
      <c r="E1076" s="37"/>
      <c r="F1076" s="37"/>
      <c r="G1076" s="37"/>
      <c r="H1076" s="37"/>
      <c r="I1076" s="37"/>
      <c r="J1076" s="86"/>
      <c r="L1076" s="53"/>
    </row>
    <row r="1077" spans="1:12" s="15" customFormat="1" ht="12.75">
      <c r="A1077" s="38"/>
      <c r="B1077" s="38"/>
      <c r="C1077" s="38"/>
      <c r="D1077" s="38"/>
      <c r="E1077" s="38"/>
      <c r="F1077" s="38"/>
      <c r="G1077" s="38"/>
      <c r="H1077" s="38"/>
      <c r="I1077" s="38"/>
      <c r="J1077" s="82"/>
      <c r="K1077" s="14"/>
      <c r="L1077" s="45"/>
    </row>
    <row r="1078" spans="1:12" s="51" customFormat="1" ht="13.5">
      <c r="A1078" s="104"/>
      <c r="B1078" s="104"/>
      <c r="C1078" s="104"/>
      <c r="D1078" s="104"/>
      <c r="E1078" s="104"/>
      <c r="F1078" s="104"/>
      <c r="G1078" s="104"/>
      <c r="H1078" s="104"/>
      <c r="I1078" s="104"/>
      <c r="J1078" s="84"/>
      <c r="K1078" s="85"/>
      <c r="L1078" s="50"/>
    </row>
    <row r="1079" spans="1:12" ht="12.75">
      <c r="A1079" s="37"/>
      <c r="B1079" s="37"/>
      <c r="C1079" s="37"/>
      <c r="D1079" s="37"/>
      <c r="E1079" s="37"/>
      <c r="F1079" s="37"/>
      <c r="G1079" s="37"/>
      <c r="H1079" s="37"/>
      <c r="I1079" s="37"/>
      <c r="J1079" s="86"/>
      <c r="L1079" s="53"/>
    </row>
    <row r="1080" spans="1:12" ht="12.75" hidden="1">
      <c r="A1080" s="57"/>
      <c r="B1080" s="43"/>
      <c r="C1080" s="43"/>
      <c r="D1080" s="43"/>
      <c r="E1080" s="43"/>
      <c r="F1080" s="43"/>
      <c r="G1080" s="43"/>
      <c r="H1080" s="43"/>
      <c r="I1080" s="43"/>
      <c r="J1080" s="86"/>
      <c r="L1080" s="53"/>
    </row>
    <row r="1081" spans="1:12" ht="12.75" hidden="1">
      <c r="A1081" s="57"/>
      <c r="B1081" s="43"/>
      <c r="C1081" s="43"/>
      <c r="D1081" s="43"/>
      <c r="E1081" s="43"/>
      <c r="F1081" s="43"/>
      <c r="G1081" s="43"/>
      <c r="H1081" s="43"/>
      <c r="I1081" s="43"/>
      <c r="J1081" s="86"/>
      <c r="L1081" s="53"/>
    </row>
    <row r="1082" spans="1:12" ht="12.75">
      <c r="A1082" s="37"/>
      <c r="B1082" s="37"/>
      <c r="C1082" s="37"/>
      <c r="D1082" s="37"/>
      <c r="E1082" s="37"/>
      <c r="F1082" s="37"/>
      <c r="G1082" s="37"/>
      <c r="H1082" s="37"/>
      <c r="I1082" s="37"/>
      <c r="J1082" s="86"/>
      <c r="L1082" s="53"/>
    </row>
    <row r="1083" spans="1:12" ht="12.75">
      <c r="A1083" s="37"/>
      <c r="B1083" s="37"/>
      <c r="C1083" s="37"/>
      <c r="D1083" s="37"/>
      <c r="E1083" s="37"/>
      <c r="F1083" s="37"/>
      <c r="G1083" s="37"/>
      <c r="H1083" s="37"/>
      <c r="I1083" s="37"/>
      <c r="J1083" s="86"/>
      <c r="L1083" s="53"/>
    </row>
    <row r="1084" spans="1:12" ht="12.75" hidden="1">
      <c r="A1084" s="57"/>
      <c r="B1084" s="43"/>
      <c r="C1084" s="43"/>
      <c r="D1084" s="43"/>
      <c r="E1084" s="43"/>
      <c r="F1084" s="43"/>
      <c r="G1084" s="43"/>
      <c r="H1084" s="43"/>
      <c r="I1084" s="61"/>
      <c r="J1084" s="86"/>
      <c r="L1084" s="53"/>
    </row>
    <row r="1085" spans="1:12" ht="12.75">
      <c r="A1085" s="37"/>
      <c r="B1085" s="37"/>
      <c r="C1085" s="37"/>
      <c r="D1085" s="37"/>
      <c r="E1085" s="37"/>
      <c r="F1085" s="37"/>
      <c r="G1085" s="37"/>
      <c r="H1085" s="37"/>
      <c r="I1085" s="37"/>
      <c r="J1085" s="87"/>
      <c r="L1085" s="55"/>
    </row>
    <row r="1086" spans="1:12" ht="12.75">
      <c r="A1086" s="37"/>
      <c r="B1086" s="37"/>
      <c r="C1086" s="37"/>
      <c r="D1086" s="37"/>
      <c r="E1086" s="37"/>
      <c r="F1086" s="37"/>
      <c r="G1086" s="37"/>
      <c r="H1086" s="37"/>
      <c r="I1086" s="37"/>
      <c r="J1086" s="86"/>
      <c r="L1086" s="53"/>
    </row>
    <row r="1087" spans="1:12" ht="12.75">
      <c r="A1087" s="37"/>
      <c r="B1087" s="37"/>
      <c r="C1087" s="37"/>
      <c r="D1087" s="37"/>
      <c r="E1087" s="37"/>
      <c r="F1087" s="37"/>
      <c r="G1087" s="37"/>
      <c r="H1087" s="37"/>
      <c r="I1087" s="37"/>
      <c r="J1087" s="86"/>
      <c r="L1087" s="53"/>
    </row>
    <row r="1088" spans="1:12" ht="12.75" hidden="1">
      <c r="A1088" s="57"/>
      <c r="B1088" s="43"/>
      <c r="C1088" s="43"/>
      <c r="D1088" s="43"/>
      <c r="E1088" s="43"/>
      <c r="F1088" s="43"/>
      <c r="G1088" s="43"/>
      <c r="H1088" s="43"/>
      <c r="I1088" s="37"/>
      <c r="J1088" s="86"/>
      <c r="L1088" s="53"/>
    </row>
    <row r="1089" spans="1:12" ht="12.75" hidden="1">
      <c r="A1089" s="57"/>
      <c r="B1089" s="43"/>
      <c r="C1089" s="43"/>
      <c r="D1089" s="43"/>
      <c r="E1089" s="43"/>
      <c r="F1089" s="43"/>
      <c r="G1089" s="43"/>
      <c r="H1089" s="43"/>
      <c r="I1089" s="43"/>
      <c r="J1089" s="86"/>
      <c r="L1089" s="53"/>
    </row>
    <row r="1090" spans="1:12" ht="12.75" hidden="1">
      <c r="A1090" s="57"/>
      <c r="B1090" s="43"/>
      <c r="C1090" s="43"/>
      <c r="D1090" s="43"/>
      <c r="E1090" s="43"/>
      <c r="F1090" s="43"/>
      <c r="G1090" s="43"/>
      <c r="H1090" s="43"/>
      <c r="I1090" s="43"/>
      <c r="J1090" s="86"/>
      <c r="L1090" s="53"/>
    </row>
    <row r="1091" spans="1:12" s="15" customFormat="1" ht="12.75">
      <c r="A1091" s="38"/>
      <c r="B1091" s="38"/>
      <c r="C1091" s="38"/>
      <c r="D1091" s="38"/>
      <c r="E1091" s="38"/>
      <c r="F1091" s="38"/>
      <c r="G1091" s="38"/>
      <c r="H1091" s="38"/>
      <c r="I1091" s="38"/>
      <c r="J1091" s="82"/>
      <c r="K1091" s="14"/>
      <c r="L1091" s="45"/>
    </row>
    <row r="1092" spans="1:12" s="15" customFormat="1" ht="12.75">
      <c r="A1092" s="38"/>
      <c r="B1092" s="38"/>
      <c r="C1092" s="38"/>
      <c r="D1092" s="38"/>
      <c r="E1092" s="38"/>
      <c r="F1092" s="38"/>
      <c r="G1092" s="38"/>
      <c r="H1092" s="38"/>
      <c r="I1092" s="38"/>
      <c r="J1092" s="88"/>
      <c r="K1092" s="89"/>
      <c r="L1092" s="65"/>
    </row>
    <row r="1093" spans="1:12" s="15" customFormat="1" ht="12.75">
      <c r="A1093" s="38"/>
      <c r="B1093" s="38"/>
      <c r="C1093" s="38"/>
      <c r="D1093" s="38"/>
      <c r="E1093" s="38"/>
      <c r="F1093" s="38"/>
      <c r="G1093" s="38"/>
      <c r="H1093" s="38"/>
      <c r="I1093" s="38"/>
      <c r="J1093" s="88"/>
      <c r="K1093" s="89"/>
      <c r="L1093" s="65"/>
    </row>
    <row r="1094" spans="1:12" s="15" customFormat="1" ht="19.5" customHeight="1">
      <c r="A1094" s="92"/>
      <c r="B1094" s="92"/>
      <c r="C1094" s="92"/>
      <c r="D1094" s="92"/>
      <c r="E1094" s="92"/>
      <c r="F1094" s="92"/>
      <c r="G1094" s="92"/>
      <c r="H1094" s="92"/>
      <c r="I1094" s="90"/>
      <c r="J1094" s="82"/>
      <c r="K1094" s="14"/>
      <c r="L1094" s="45"/>
    </row>
    <row r="1095" spans="1:12" ht="12.75">
      <c r="A1095" s="37"/>
      <c r="B1095" s="37"/>
      <c r="C1095" s="37"/>
      <c r="D1095" s="37"/>
      <c r="E1095" s="37"/>
      <c r="F1095" s="37"/>
      <c r="G1095" s="37"/>
      <c r="H1095" s="37"/>
      <c r="I1095" s="37"/>
      <c r="J1095" s="82"/>
      <c r="K1095" s="14"/>
      <c r="L1095" s="45"/>
    </row>
    <row r="1096" spans="1:12" s="15" customFormat="1" ht="12.75">
      <c r="A1096" s="38"/>
      <c r="B1096" s="38"/>
      <c r="C1096" s="38"/>
      <c r="D1096" s="38"/>
      <c r="E1096" s="38"/>
      <c r="F1096" s="38"/>
      <c r="G1096" s="38"/>
      <c r="H1096" s="38"/>
      <c r="I1096" s="38"/>
      <c r="J1096" s="82"/>
      <c r="K1096" s="14"/>
      <c r="L1096" s="45"/>
    </row>
    <row r="1097" spans="1:12" s="97" customFormat="1" ht="12.75">
      <c r="A1097" s="96"/>
      <c r="B1097" s="96"/>
      <c r="C1097" s="96"/>
      <c r="D1097" s="96"/>
      <c r="E1097" s="96"/>
      <c r="F1097" s="96"/>
      <c r="G1097" s="96"/>
      <c r="H1097" s="96"/>
      <c r="I1097" s="96"/>
      <c r="J1097" s="87"/>
      <c r="K1097" s="19"/>
      <c r="L1097" s="55"/>
    </row>
    <row r="1098" spans="1:12" s="97" customFormat="1" ht="12.75">
      <c r="A1098" s="96"/>
      <c r="B1098" s="96"/>
      <c r="C1098" s="96"/>
      <c r="D1098" s="96"/>
      <c r="E1098" s="96"/>
      <c r="F1098" s="96"/>
      <c r="G1098" s="96"/>
      <c r="H1098" s="96"/>
      <c r="I1098" s="96"/>
      <c r="J1098" s="87"/>
      <c r="K1098" s="19"/>
      <c r="L1098" s="55"/>
    </row>
    <row r="1099" spans="1:12" s="97" customFormat="1" ht="12.75">
      <c r="A1099" s="96"/>
      <c r="B1099" s="96"/>
      <c r="C1099" s="96"/>
      <c r="D1099" s="96"/>
      <c r="E1099" s="96"/>
      <c r="F1099" s="96"/>
      <c r="G1099" s="96"/>
      <c r="H1099" s="96"/>
      <c r="I1099" s="96"/>
      <c r="J1099" s="87"/>
      <c r="K1099" s="19"/>
      <c r="L1099" s="55"/>
    </row>
    <row r="1100" spans="1:12" s="97" customFormat="1" ht="12.75">
      <c r="A1100" s="96"/>
      <c r="B1100" s="96"/>
      <c r="C1100" s="96"/>
      <c r="D1100" s="96"/>
      <c r="E1100" s="96"/>
      <c r="F1100" s="96"/>
      <c r="G1100" s="96"/>
      <c r="H1100" s="96"/>
      <c r="I1100" s="96"/>
      <c r="J1100" s="87"/>
      <c r="K1100" s="19"/>
      <c r="L1100" s="55"/>
    </row>
    <row r="1101" spans="1:12" s="97" customFormat="1" ht="12.75">
      <c r="A1101" s="96"/>
      <c r="B1101" s="96"/>
      <c r="C1101" s="96"/>
      <c r="D1101" s="96"/>
      <c r="E1101" s="96"/>
      <c r="F1101" s="96"/>
      <c r="G1101" s="96"/>
      <c r="H1101" s="96"/>
      <c r="I1101" s="96"/>
      <c r="J1101" s="87"/>
      <c r="K1101" s="19"/>
      <c r="L1101" s="55"/>
    </row>
    <row r="1102" spans="1:12" s="15" customFormat="1" ht="12.75">
      <c r="A1102" s="38"/>
      <c r="B1102" s="38"/>
      <c r="C1102" s="38"/>
      <c r="D1102" s="38"/>
      <c r="E1102" s="38"/>
      <c r="F1102" s="38"/>
      <c r="G1102" s="38"/>
      <c r="H1102" s="38"/>
      <c r="I1102" s="38"/>
      <c r="J1102" s="82"/>
      <c r="K1102" s="14"/>
      <c r="L1102" s="45"/>
    </row>
    <row r="1103" spans="1:12" s="97" customFormat="1" ht="12.75">
      <c r="A1103" s="96"/>
      <c r="B1103" s="96"/>
      <c r="C1103" s="96"/>
      <c r="D1103" s="96"/>
      <c r="E1103" s="96"/>
      <c r="F1103" s="96"/>
      <c r="G1103" s="96"/>
      <c r="H1103" s="96"/>
      <c r="I1103" s="96"/>
      <c r="J1103" s="87"/>
      <c r="K1103" s="19"/>
      <c r="L1103" s="55"/>
    </row>
    <row r="1104" spans="1:12" s="97" customFormat="1" ht="12.75">
      <c r="A1104" s="96"/>
      <c r="B1104" s="96"/>
      <c r="C1104" s="96"/>
      <c r="D1104" s="96"/>
      <c r="E1104" s="96"/>
      <c r="F1104" s="96"/>
      <c r="G1104" s="96"/>
      <c r="H1104" s="96"/>
      <c r="I1104" s="96"/>
      <c r="J1104" s="87"/>
      <c r="K1104" s="19"/>
      <c r="L1104" s="55"/>
    </row>
    <row r="1105" spans="1:12" s="97" customFormat="1" ht="12.75" hidden="1">
      <c r="A1105" s="95"/>
      <c r="B1105" s="46"/>
      <c r="C1105" s="46"/>
      <c r="D1105" s="46"/>
      <c r="E1105" s="46"/>
      <c r="F1105" s="46"/>
      <c r="G1105" s="46"/>
      <c r="H1105" s="46"/>
      <c r="I1105" s="46"/>
      <c r="J1105" s="87"/>
      <c r="K1105" s="19"/>
      <c r="L1105" s="55"/>
    </row>
    <row r="1106" spans="1:12" s="97" customFormat="1" ht="12.75" hidden="1">
      <c r="A1106" s="95"/>
      <c r="B1106" s="46"/>
      <c r="C1106" s="46"/>
      <c r="D1106" s="46"/>
      <c r="E1106" s="46"/>
      <c r="F1106" s="46"/>
      <c r="G1106" s="46"/>
      <c r="H1106" s="46"/>
      <c r="I1106" s="46"/>
      <c r="J1106" s="87"/>
      <c r="K1106" s="19"/>
      <c r="L1106" s="55"/>
    </row>
    <row r="1107" spans="1:12" s="97" customFormat="1" ht="12.75" hidden="1">
      <c r="A1107" s="95"/>
      <c r="B1107" s="46"/>
      <c r="C1107" s="46"/>
      <c r="D1107" s="46"/>
      <c r="E1107" s="46"/>
      <c r="F1107" s="46"/>
      <c r="G1107" s="46"/>
      <c r="H1107" s="46"/>
      <c r="I1107" s="46"/>
      <c r="J1107" s="87"/>
      <c r="K1107" s="19"/>
      <c r="L1107" s="55"/>
    </row>
    <row r="1108" spans="1:12" s="15" customFormat="1" ht="12.75">
      <c r="A1108" s="38"/>
      <c r="B1108" s="38"/>
      <c r="C1108" s="38"/>
      <c r="D1108" s="38"/>
      <c r="E1108" s="38"/>
      <c r="F1108" s="38"/>
      <c r="G1108" s="38"/>
      <c r="H1108" s="38"/>
      <c r="I1108" s="38"/>
      <c r="J1108" s="82"/>
      <c r="K1108" s="14"/>
      <c r="L1108" s="45"/>
    </row>
    <row r="1109" spans="1:12" s="97" customFormat="1" ht="12.75">
      <c r="A1109" s="96"/>
      <c r="B1109" s="96"/>
      <c r="C1109" s="96"/>
      <c r="D1109" s="96"/>
      <c r="E1109" s="96"/>
      <c r="F1109" s="96"/>
      <c r="G1109" s="96"/>
      <c r="H1109" s="96"/>
      <c r="I1109" s="96"/>
      <c r="J1109" s="87"/>
      <c r="K1109" s="19"/>
      <c r="L1109" s="55"/>
    </row>
    <row r="1110" spans="1:12" s="15" customFormat="1" ht="12.75">
      <c r="A1110" s="38"/>
      <c r="B1110" s="38"/>
      <c r="C1110" s="38"/>
      <c r="D1110" s="38"/>
      <c r="E1110" s="38"/>
      <c r="F1110" s="38"/>
      <c r="G1110" s="38"/>
      <c r="H1110" s="38"/>
      <c r="I1110" s="38"/>
      <c r="J1110" s="82"/>
      <c r="K1110" s="14"/>
      <c r="L1110" s="45"/>
    </row>
    <row r="1111" spans="1:12" s="97" customFormat="1" ht="12.75">
      <c r="A1111" s="96"/>
      <c r="B1111" s="96"/>
      <c r="C1111" s="96"/>
      <c r="D1111" s="96"/>
      <c r="E1111" s="96"/>
      <c r="F1111" s="96"/>
      <c r="G1111" s="96"/>
      <c r="H1111" s="96"/>
      <c r="I1111" s="96"/>
      <c r="J1111" s="87"/>
      <c r="K1111" s="19"/>
      <c r="L1111" s="55"/>
    </row>
    <row r="1112" spans="1:12" s="97" customFormat="1" ht="12.75">
      <c r="A1112" s="96"/>
      <c r="B1112" s="96"/>
      <c r="C1112" s="96"/>
      <c r="D1112" s="96"/>
      <c r="E1112" s="96"/>
      <c r="F1112" s="96"/>
      <c r="G1112" s="96"/>
      <c r="H1112" s="96"/>
      <c r="I1112" s="96"/>
      <c r="J1112" s="87"/>
      <c r="K1112" s="19"/>
      <c r="L1112" s="55"/>
    </row>
    <row r="1113" spans="1:12" ht="12.75">
      <c r="A1113" s="37"/>
      <c r="B1113" s="37"/>
      <c r="C1113" s="37"/>
      <c r="D1113" s="37"/>
      <c r="E1113" s="37"/>
      <c r="F1113" s="37"/>
      <c r="G1113" s="37"/>
      <c r="H1113" s="37"/>
      <c r="I1113" s="37"/>
      <c r="J1113" s="82"/>
      <c r="K1113" s="14"/>
      <c r="L1113" s="45"/>
    </row>
    <row r="1114" spans="1:12" ht="12.75">
      <c r="A1114" s="57"/>
      <c r="B1114" s="43"/>
      <c r="C1114" s="43"/>
      <c r="D1114" s="43"/>
      <c r="E1114" s="109"/>
      <c r="F1114" s="110"/>
      <c r="G1114" s="110"/>
      <c r="H1114" s="110"/>
      <c r="I1114" s="111"/>
      <c r="J1114" s="82"/>
      <c r="K1114" s="14"/>
      <c r="L1114" s="45"/>
    </row>
    <row r="1115" spans="1:12" ht="12.75">
      <c r="A1115" s="37"/>
      <c r="B1115" s="37"/>
      <c r="C1115" s="37"/>
      <c r="D1115" s="37"/>
      <c r="E1115" s="37"/>
      <c r="F1115" s="37"/>
      <c r="G1115" s="37"/>
      <c r="H1115" s="37"/>
      <c r="I1115" s="37"/>
      <c r="J1115" s="86"/>
      <c r="L1115" s="53"/>
    </row>
    <row r="1116" spans="1:12" s="15" customFormat="1" ht="12.75">
      <c r="A1116" s="38"/>
      <c r="B1116" s="38"/>
      <c r="C1116" s="38"/>
      <c r="D1116" s="38"/>
      <c r="E1116" s="38"/>
      <c r="F1116" s="38"/>
      <c r="G1116" s="38"/>
      <c r="H1116" s="38"/>
      <c r="I1116" s="38"/>
      <c r="J1116" s="98"/>
      <c r="K1116" s="89"/>
      <c r="L1116" s="100"/>
    </row>
    <row r="1117" spans="1:12" s="15" customFormat="1" ht="12.75">
      <c r="A1117" s="38"/>
      <c r="B1117" s="38"/>
      <c r="C1117" s="38"/>
      <c r="D1117" s="38"/>
      <c r="E1117" s="38"/>
      <c r="F1117" s="38"/>
      <c r="G1117" s="38"/>
      <c r="H1117" s="38"/>
      <c r="I1117" s="38"/>
      <c r="J1117" s="98"/>
      <c r="K1117" s="89"/>
      <c r="L1117" s="100"/>
    </row>
    <row r="1118" spans="1:12" ht="12.75">
      <c r="A1118" s="37"/>
      <c r="B1118" s="37"/>
      <c r="C1118" s="37"/>
      <c r="D1118" s="37"/>
      <c r="E1118" s="37"/>
      <c r="F1118" s="37"/>
      <c r="G1118" s="37"/>
      <c r="H1118" s="37"/>
      <c r="I1118" s="37"/>
      <c r="J1118" s="98"/>
      <c r="K1118" s="99"/>
      <c r="L1118" s="100"/>
    </row>
    <row r="1119" spans="1:12" ht="12.75">
      <c r="A1119" s="37"/>
      <c r="B1119" s="37"/>
      <c r="C1119" s="37"/>
      <c r="D1119" s="37"/>
      <c r="E1119" s="37"/>
      <c r="F1119" s="37"/>
      <c r="G1119" s="37"/>
      <c r="H1119" s="37"/>
      <c r="I1119" s="37"/>
      <c r="J1119" s="98"/>
      <c r="K1119" s="99"/>
      <c r="L1119" s="100"/>
    </row>
    <row r="1120" spans="1:12" ht="12.75">
      <c r="A1120" s="37"/>
      <c r="B1120" s="37"/>
      <c r="C1120" s="37"/>
      <c r="D1120" s="37"/>
      <c r="E1120" s="37"/>
      <c r="F1120" s="37"/>
      <c r="G1120" s="37"/>
      <c r="H1120" s="37"/>
      <c r="I1120" s="37"/>
      <c r="J1120" s="98"/>
      <c r="K1120" s="99"/>
      <c r="L1120" s="100"/>
    </row>
    <row r="1121" spans="1:12" ht="12.75">
      <c r="A1121" s="37"/>
      <c r="B1121" s="37"/>
      <c r="C1121" s="37"/>
      <c r="D1121" s="37"/>
      <c r="E1121" s="37"/>
      <c r="F1121" s="37"/>
      <c r="G1121" s="37"/>
      <c r="H1121" s="37"/>
      <c r="I1121" s="37"/>
      <c r="J1121" s="98"/>
      <c r="K1121" s="99"/>
      <c r="L1121" s="100"/>
    </row>
    <row r="1122" spans="1:12" ht="12.75">
      <c r="A1122" s="37"/>
      <c r="B1122" s="37"/>
      <c r="C1122" s="37"/>
      <c r="D1122" s="37"/>
      <c r="E1122" s="37"/>
      <c r="F1122" s="37"/>
      <c r="G1122" s="37"/>
      <c r="H1122" s="37"/>
      <c r="I1122" s="37"/>
      <c r="J1122" s="98"/>
      <c r="K1122" s="99"/>
      <c r="L1122" s="100"/>
    </row>
    <row r="1123" spans="1:12" ht="12.75">
      <c r="A1123" s="37"/>
      <c r="B1123" s="37"/>
      <c r="C1123" s="37"/>
      <c r="D1123" s="37"/>
      <c r="E1123" s="37"/>
      <c r="F1123" s="37"/>
      <c r="G1123" s="37"/>
      <c r="H1123" s="37"/>
      <c r="I1123" s="37"/>
      <c r="J1123" s="98"/>
      <c r="K1123" s="99"/>
      <c r="L1123" s="100"/>
    </row>
    <row r="1124" spans="1:12" ht="15.75" customHeight="1">
      <c r="A1124" s="37"/>
      <c r="B1124" s="37"/>
      <c r="C1124" s="37"/>
      <c r="D1124" s="37"/>
      <c r="E1124" s="37"/>
      <c r="F1124" s="37"/>
      <c r="G1124" s="37"/>
      <c r="H1124" s="37"/>
      <c r="I1124" s="37"/>
      <c r="J1124" s="98"/>
      <c r="K1124" s="99"/>
      <c r="L1124" s="100"/>
    </row>
    <row r="1125" spans="1:12" ht="12.75">
      <c r="A1125" s="37"/>
      <c r="B1125" s="37"/>
      <c r="C1125" s="37"/>
      <c r="D1125" s="37"/>
      <c r="E1125" s="37"/>
      <c r="F1125" s="37"/>
      <c r="G1125" s="37"/>
      <c r="H1125" s="37"/>
      <c r="I1125" s="37"/>
      <c r="J1125" s="98"/>
      <c r="K1125" s="99"/>
      <c r="L1125" s="100"/>
    </row>
    <row r="1126" spans="1:12" s="15" customFormat="1" ht="15" customHeight="1">
      <c r="A1126" s="38"/>
      <c r="B1126" s="38"/>
      <c r="C1126" s="38"/>
      <c r="D1126" s="38"/>
      <c r="E1126" s="38"/>
      <c r="F1126" s="38"/>
      <c r="G1126" s="38"/>
      <c r="H1126" s="38"/>
      <c r="I1126" s="38"/>
      <c r="J1126" s="98"/>
      <c r="K1126" s="89"/>
      <c r="L1126" s="100"/>
    </row>
    <row r="1127" spans="1:12" s="15" customFormat="1" ht="13.5" customHeight="1">
      <c r="A1127" s="38"/>
      <c r="B1127" s="38"/>
      <c r="C1127" s="38"/>
      <c r="D1127" s="38"/>
      <c r="E1127" s="38"/>
      <c r="F1127" s="38"/>
      <c r="G1127" s="38"/>
      <c r="H1127" s="38"/>
      <c r="I1127" s="38"/>
      <c r="J1127" s="112"/>
      <c r="K1127" s="89"/>
      <c r="L1127" s="113"/>
    </row>
    <row r="1134" ht="12.75">
      <c r="I1134" s="15"/>
    </row>
  </sheetData>
  <sheetProtection selectLockedCells="1" selectUnlockedCells="1"/>
  <mergeCells count="70">
    <mergeCell ref="G294:I294"/>
    <mergeCell ref="G338:I338"/>
    <mergeCell ref="H367:I367"/>
    <mergeCell ref="G339:I339"/>
    <mergeCell ref="H332:I332"/>
    <mergeCell ref="H407:I407"/>
    <mergeCell ref="H818:I818"/>
    <mergeCell ref="F340:I340"/>
    <mergeCell ref="H406:I406"/>
    <mergeCell ref="A4:D4"/>
    <mergeCell ref="E4:I4"/>
    <mergeCell ref="G210:I210"/>
    <mergeCell ref="H73:I73"/>
    <mergeCell ref="F126:I126"/>
    <mergeCell ref="H128:I128"/>
    <mergeCell ref="H86:I86"/>
    <mergeCell ref="I1:K1"/>
    <mergeCell ref="H3:I3"/>
    <mergeCell ref="H58:I58"/>
    <mergeCell ref="H59:I59"/>
    <mergeCell ref="F18:I18"/>
    <mergeCell ref="G37:I37"/>
    <mergeCell ref="G38:I38"/>
    <mergeCell ref="F203:I203"/>
    <mergeCell ref="H75:I75"/>
    <mergeCell ref="F110:I110"/>
    <mergeCell ref="F56:I56"/>
    <mergeCell ref="H64:I64"/>
    <mergeCell ref="H84:I84"/>
    <mergeCell ref="G209:I209"/>
    <mergeCell ref="F160:I160"/>
    <mergeCell ref="F190:I190"/>
    <mergeCell ref="F921:I921"/>
    <mergeCell ref="G837:I837"/>
    <mergeCell ref="G838:I838"/>
    <mergeCell ref="F499:I499"/>
    <mergeCell ref="F508:I508"/>
    <mergeCell ref="E792:I792"/>
    <mergeCell ref="H813:I813"/>
    <mergeCell ref="H814:I814"/>
    <mergeCell ref="H197:I197"/>
    <mergeCell ref="H331:I331"/>
    <mergeCell ref="A349:H349"/>
    <mergeCell ref="F245:I245"/>
    <mergeCell ref="H322:I322"/>
    <mergeCell ref="G293:I293"/>
    <mergeCell ref="F228:I228"/>
    <mergeCell ref="F306:I306"/>
    <mergeCell ref="F235:I235"/>
    <mergeCell ref="F222:I222"/>
    <mergeCell ref="F240:I240"/>
    <mergeCell ref="H817:I817"/>
    <mergeCell ref="H390:I390"/>
    <mergeCell ref="H395:I395"/>
    <mergeCell ref="H389:I389"/>
    <mergeCell ref="F285:I285"/>
    <mergeCell ref="H321:I321"/>
    <mergeCell ref="G346:I346"/>
    <mergeCell ref="G347:I347"/>
    <mergeCell ref="H351:I351"/>
    <mergeCell ref="F212:I212"/>
    <mergeCell ref="H805:I805"/>
    <mergeCell ref="H812:I812"/>
    <mergeCell ref="H403:I403"/>
    <mergeCell ref="F488:I488"/>
    <mergeCell ref="F479:I479"/>
    <mergeCell ref="F517:I517"/>
    <mergeCell ref="H800:I800"/>
    <mergeCell ref="H799:I799"/>
    <mergeCell ref="F426:I426"/>
  </mergeCells>
  <printOptions horizontalCentered="1"/>
  <pageMargins left="0.4724409448818898" right="0.7874015748031497" top="0.984251968503937" bottom="0.7874015748031497" header="0.5118110236220472" footer="0.7874015748031497"/>
  <pageSetup horizontalDpi="300" verticalDpi="300" orientation="landscape" paperSize="9" scale="80" r:id="rId1"/>
  <headerFooter alignWithMargins="0">
    <oddHeader>&amp;CZákányszék Község Önkormá&amp;"Times New Roman CE,Normál"nyzata és költségvetési szervei 2015.évre tervezett
kiadásai &amp;R
Az 20/2015.(XII.21.) önkormányzati rendelet 2. melléklete
</oddHeader>
    <oddFooter>&amp;R&amp;P</oddFooter>
  </headerFooter>
  <rowBreaks count="17" manualBreakCount="17">
    <brk id="79" max="13" man="1"/>
    <brk id="202" max="13" man="1"/>
    <brk id="263" max="13" man="1"/>
    <brk id="310" max="13" man="1"/>
    <brk id="374" max="13" man="1"/>
    <brk id="421" max="13" man="1"/>
    <brk id="507" max="13" man="1"/>
    <brk id="554" max="13" man="1"/>
    <brk id="660" max="13" man="1"/>
    <brk id="697" max="13" man="1"/>
    <brk id="748" max="13" man="1"/>
    <brk id="790" max="13" man="1"/>
    <brk id="836" max="10" man="1"/>
    <brk id="841" max="9" man="1"/>
    <brk id="893" max="255" man="1"/>
    <brk id="960" max="255" man="1"/>
    <brk id="10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8"/>
  <sheetViews>
    <sheetView zoomScale="90" zoomScaleNormal="90" zoomScaleSheetLayoutView="71" zoomScalePageLayoutView="0" workbookViewId="0" topLeftCell="A237">
      <selection activeCell="N7" sqref="N7"/>
    </sheetView>
  </sheetViews>
  <sheetFormatPr defaultColWidth="9.125" defaultRowHeight="12.75"/>
  <cols>
    <col min="1" max="1" width="3.75390625" style="1" customWidth="1"/>
    <col min="2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3.25390625" style="1" customWidth="1"/>
    <col min="10" max="10" width="10.625" style="2" customWidth="1"/>
    <col min="11" max="11" width="11.00390625" style="2" customWidth="1"/>
    <col min="12" max="12" width="10.75390625" style="1" customWidth="1"/>
    <col min="13" max="13" width="11.125" style="1" customWidth="1"/>
    <col min="14" max="14" width="11.375" style="1" customWidth="1"/>
    <col min="15" max="16" width="12.25390625" style="1" customWidth="1"/>
    <col min="17" max="16384" width="9.125" style="1" customWidth="1"/>
  </cols>
  <sheetData>
    <row r="1" spans="9:11" ht="12.75">
      <c r="I1" s="606"/>
      <c r="J1" s="606"/>
      <c r="K1" s="606"/>
    </row>
    <row r="3" spans="1:12" ht="46.5" customHeight="1">
      <c r="A3" s="616" t="s">
        <v>428</v>
      </c>
      <c r="B3" s="616"/>
      <c r="C3" s="616"/>
      <c r="D3" s="616"/>
      <c r="E3" s="616"/>
      <c r="F3" s="616"/>
      <c r="G3" s="616"/>
      <c r="H3" s="616"/>
      <c r="I3" s="616"/>
      <c r="J3" s="616"/>
      <c r="K3" s="130"/>
      <c r="L3" s="130"/>
    </row>
    <row r="6" spans="1:16" s="6" customFormat="1" ht="42" customHeight="1">
      <c r="A6" s="4" t="s">
        <v>0</v>
      </c>
      <c r="B6" s="5" t="s">
        <v>279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79" t="s">
        <v>5</v>
      </c>
      <c r="I6" s="579"/>
      <c r="J6" s="39" t="s">
        <v>386</v>
      </c>
      <c r="K6" s="39" t="s">
        <v>497</v>
      </c>
      <c r="L6" s="39" t="s">
        <v>508</v>
      </c>
      <c r="M6" s="39" t="s">
        <v>514</v>
      </c>
      <c r="N6" s="39" t="s">
        <v>550</v>
      </c>
      <c r="O6" s="458"/>
      <c r="P6" s="458"/>
    </row>
    <row r="7" spans="1:16" ht="21">
      <c r="A7" s="571" t="s">
        <v>6</v>
      </c>
      <c r="B7" s="571"/>
      <c r="C7" s="571"/>
      <c r="D7" s="571"/>
      <c r="E7" s="571" t="s">
        <v>7</v>
      </c>
      <c r="F7" s="571"/>
      <c r="G7" s="571"/>
      <c r="H7" s="571"/>
      <c r="I7" s="571"/>
      <c r="J7" s="114" t="s">
        <v>8</v>
      </c>
      <c r="K7" s="114" t="s">
        <v>8</v>
      </c>
      <c r="L7" s="114" t="s">
        <v>8</v>
      </c>
      <c r="M7" s="114" t="s">
        <v>8</v>
      </c>
      <c r="N7" s="114" t="s">
        <v>8</v>
      </c>
      <c r="O7" s="459"/>
      <c r="P7" s="459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41"/>
      <c r="K8" s="41"/>
      <c r="L8" s="41"/>
      <c r="M8" s="41"/>
      <c r="N8" s="41"/>
      <c r="O8" s="460"/>
      <c r="P8" s="460"/>
    </row>
    <row r="9" spans="1:16" s="15" customFormat="1" ht="12.75">
      <c r="A9" s="11">
        <v>1</v>
      </c>
      <c r="B9" s="11"/>
      <c r="C9" s="11"/>
      <c r="D9" s="11"/>
      <c r="E9" s="11" t="s">
        <v>164</v>
      </c>
      <c r="F9" s="11"/>
      <c r="G9" s="11"/>
      <c r="H9" s="11"/>
      <c r="I9" s="11"/>
      <c r="J9" s="115"/>
      <c r="K9" s="115"/>
      <c r="L9" s="115"/>
      <c r="M9" s="115"/>
      <c r="N9" s="115"/>
      <c r="O9" s="14"/>
      <c r="P9" s="14"/>
    </row>
    <row r="10" spans="1:16" s="15" customFormat="1" ht="12.75">
      <c r="A10" s="11" t="s">
        <v>211</v>
      </c>
      <c r="B10" s="536" t="s">
        <v>439</v>
      </c>
      <c r="C10" s="558"/>
      <c r="D10" s="558"/>
      <c r="E10" s="558"/>
      <c r="F10" s="558"/>
      <c r="G10" s="558"/>
      <c r="H10" s="558"/>
      <c r="I10" s="558"/>
      <c r="J10" s="115"/>
      <c r="K10" s="115"/>
      <c r="L10" s="115"/>
      <c r="M10" s="115"/>
      <c r="N10" s="115"/>
      <c r="O10" s="14"/>
      <c r="P10" s="14"/>
    </row>
    <row r="11" spans="1:16" s="15" customFormat="1" ht="12.75">
      <c r="A11" s="11"/>
      <c r="B11" s="197">
        <v>1</v>
      </c>
      <c r="C11" s="16"/>
      <c r="D11" s="16"/>
      <c r="E11" s="16"/>
      <c r="F11" s="11" t="s">
        <v>130</v>
      </c>
      <c r="G11" s="16"/>
      <c r="H11" s="16"/>
      <c r="I11" s="16"/>
      <c r="J11" s="115"/>
      <c r="K11" s="115"/>
      <c r="L11" s="115"/>
      <c r="M11" s="115"/>
      <c r="N11" s="115"/>
      <c r="O11" s="14"/>
      <c r="P11" s="14"/>
    </row>
    <row r="12" spans="1:16" s="15" customFormat="1" ht="13.5">
      <c r="A12" s="11"/>
      <c r="B12" s="197"/>
      <c r="C12" s="16"/>
      <c r="D12" s="16"/>
      <c r="E12" s="16"/>
      <c r="F12" s="11"/>
      <c r="G12" s="16"/>
      <c r="H12" s="257" t="s">
        <v>308</v>
      </c>
      <c r="I12" s="16"/>
      <c r="J12" s="115">
        <f>J13</f>
        <v>0</v>
      </c>
      <c r="K12" s="234">
        <f>K13</f>
        <v>3910</v>
      </c>
      <c r="L12" s="234">
        <f>L13</f>
        <v>3910</v>
      </c>
      <c r="M12" s="234">
        <f>M13</f>
        <v>3910</v>
      </c>
      <c r="N12" s="234">
        <f>N13</f>
        <v>3910</v>
      </c>
      <c r="O12" s="14"/>
      <c r="P12" s="14"/>
    </row>
    <row r="13" spans="1:16" s="15" customFormat="1" ht="25.5">
      <c r="A13" s="11"/>
      <c r="B13" s="197"/>
      <c r="C13" s="16"/>
      <c r="D13" s="16"/>
      <c r="E13" s="16"/>
      <c r="F13" s="11"/>
      <c r="G13" s="16"/>
      <c r="H13" s="212"/>
      <c r="I13" s="367" t="s">
        <v>309</v>
      </c>
      <c r="J13" s="191">
        <v>0</v>
      </c>
      <c r="K13" s="191">
        <v>3910</v>
      </c>
      <c r="L13" s="191">
        <v>3910</v>
      </c>
      <c r="M13" s="191">
        <v>3910</v>
      </c>
      <c r="N13" s="191">
        <v>3910</v>
      </c>
      <c r="O13" s="464"/>
      <c r="P13" s="464"/>
    </row>
    <row r="14" spans="1:16" s="15" customFormat="1" ht="12.75">
      <c r="A14" s="11"/>
      <c r="B14" s="11"/>
      <c r="C14" s="11"/>
      <c r="D14" s="11"/>
      <c r="E14" s="11"/>
      <c r="F14" s="11" t="s">
        <v>19</v>
      </c>
      <c r="G14" s="11"/>
      <c r="H14" s="11"/>
      <c r="I14" s="212"/>
      <c r="J14" s="115">
        <f>J13</f>
        <v>0</v>
      </c>
      <c r="K14" s="115">
        <f>K13</f>
        <v>3910</v>
      </c>
      <c r="L14" s="115">
        <f>L13</f>
        <v>3910</v>
      </c>
      <c r="M14" s="115">
        <f>M13</f>
        <v>3910</v>
      </c>
      <c r="N14" s="115">
        <f>N13</f>
        <v>3910</v>
      </c>
      <c r="O14" s="14"/>
      <c r="P14" s="14"/>
    </row>
    <row r="15" spans="1:16" s="15" customFormat="1" ht="12.75" hidden="1">
      <c r="A15" s="11"/>
      <c r="B15" s="11"/>
      <c r="C15" s="11"/>
      <c r="D15" s="11"/>
      <c r="E15" s="11"/>
      <c r="F15" s="11"/>
      <c r="G15" s="11"/>
      <c r="H15" s="11"/>
      <c r="I15" s="212"/>
      <c r="J15" s="115"/>
      <c r="K15" s="115"/>
      <c r="L15" s="115"/>
      <c r="M15" s="115"/>
      <c r="N15" s="115"/>
      <c r="O15" s="14"/>
      <c r="P15" s="14"/>
    </row>
    <row r="16" spans="1:16" s="15" customFormat="1" ht="12.75" hidden="1">
      <c r="A16" s="11"/>
      <c r="B16" s="11"/>
      <c r="C16" s="11"/>
      <c r="D16" s="11"/>
      <c r="E16" s="11"/>
      <c r="F16" s="11"/>
      <c r="G16" s="11"/>
      <c r="H16" s="11"/>
      <c r="I16" s="212"/>
      <c r="J16" s="115"/>
      <c r="K16" s="115"/>
      <c r="L16" s="115"/>
      <c r="M16" s="115"/>
      <c r="N16" s="115"/>
      <c r="O16" s="14"/>
      <c r="P16" s="14"/>
    </row>
    <row r="17" spans="1:16" s="15" customFormat="1" ht="12.75">
      <c r="A17" s="11"/>
      <c r="B17" s="11"/>
      <c r="C17" s="11"/>
      <c r="D17" s="11"/>
      <c r="E17" s="11"/>
      <c r="F17" s="11"/>
      <c r="G17" s="11"/>
      <c r="H17" s="11"/>
      <c r="I17" s="212"/>
      <c r="J17" s="115"/>
      <c r="K17" s="115"/>
      <c r="L17" s="115"/>
      <c r="M17" s="115"/>
      <c r="N17" s="115"/>
      <c r="O17" s="14"/>
      <c r="P17" s="14"/>
    </row>
    <row r="18" spans="1:16" s="15" customFormat="1" ht="12.75">
      <c r="A18" s="11"/>
      <c r="B18" s="197">
        <v>2</v>
      </c>
      <c r="C18" s="16"/>
      <c r="D18" s="16"/>
      <c r="E18" s="16"/>
      <c r="F18" s="11" t="s">
        <v>161</v>
      </c>
      <c r="G18" s="16"/>
      <c r="H18" s="16"/>
      <c r="I18" s="16"/>
      <c r="J18" s="115"/>
      <c r="K18" s="115"/>
      <c r="L18" s="115"/>
      <c r="M18" s="115"/>
      <c r="N18" s="115"/>
      <c r="O18" s="14"/>
      <c r="P18" s="14"/>
    </row>
    <row r="19" spans="1:16" s="15" customFormat="1" ht="13.5">
      <c r="A19" s="11"/>
      <c r="B19" s="197"/>
      <c r="C19" s="16"/>
      <c r="D19" s="16"/>
      <c r="E19" s="16"/>
      <c r="F19" s="11"/>
      <c r="G19" s="16"/>
      <c r="H19" s="233" t="s">
        <v>40</v>
      </c>
      <c r="I19" s="16"/>
      <c r="J19" s="115"/>
      <c r="K19" s="234">
        <v>300</v>
      </c>
      <c r="L19" s="234">
        <v>300</v>
      </c>
      <c r="M19" s="234">
        <v>300</v>
      </c>
      <c r="N19" s="234">
        <v>300</v>
      </c>
      <c r="O19" s="14"/>
      <c r="P19" s="14"/>
    </row>
    <row r="20" spans="1:16" s="15" customFormat="1" ht="12.75">
      <c r="A20" s="11"/>
      <c r="B20" s="197"/>
      <c r="C20" s="16"/>
      <c r="D20" s="16"/>
      <c r="E20" s="16"/>
      <c r="F20" s="11"/>
      <c r="G20" s="16"/>
      <c r="H20" s="212" t="s">
        <v>15</v>
      </c>
      <c r="I20" s="16" t="s">
        <v>470</v>
      </c>
      <c r="J20" s="191">
        <v>0</v>
      </c>
      <c r="K20" s="191">
        <v>300</v>
      </c>
      <c r="L20" s="191">
        <v>300</v>
      </c>
      <c r="M20" s="191">
        <v>300</v>
      </c>
      <c r="N20" s="191">
        <v>300</v>
      </c>
      <c r="O20" s="464"/>
      <c r="P20" s="464"/>
    </row>
    <row r="21" spans="1:16" s="15" customFormat="1" ht="13.5" hidden="1">
      <c r="A21" s="11"/>
      <c r="B21" s="11"/>
      <c r="C21" s="11"/>
      <c r="D21" s="11"/>
      <c r="E21" s="11"/>
      <c r="F21" s="11"/>
      <c r="G21" s="11"/>
      <c r="H21" s="233" t="s">
        <v>172</v>
      </c>
      <c r="I21" s="212"/>
      <c r="J21" s="115"/>
      <c r="K21" s="115"/>
      <c r="L21" s="115"/>
      <c r="M21" s="115"/>
      <c r="N21" s="115"/>
      <c r="O21" s="14"/>
      <c r="P21" s="14"/>
    </row>
    <row r="22" spans="1:16" s="15" customFormat="1" ht="12.75" hidden="1">
      <c r="A22" s="11"/>
      <c r="B22" s="11"/>
      <c r="C22" s="11"/>
      <c r="D22" s="11"/>
      <c r="E22" s="11"/>
      <c r="F22" s="11"/>
      <c r="G22" s="11"/>
      <c r="H22" s="212" t="s">
        <v>15</v>
      </c>
      <c r="I22" s="212" t="s">
        <v>175</v>
      </c>
      <c r="J22" s="115"/>
      <c r="K22" s="115"/>
      <c r="L22" s="115"/>
      <c r="M22" s="115"/>
      <c r="N22" s="115"/>
      <c r="O22" s="14"/>
      <c r="P22" s="14"/>
    </row>
    <row r="23" spans="1:16" s="15" customFormat="1" ht="12.75" hidden="1">
      <c r="A23" s="11"/>
      <c r="B23" s="11"/>
      <c r="C23" s="11"/>
      <c r="D23" s="11"/>
      <c r="E23" s="11"/>
      <c r="F23" s="11"/>
      <c r="G23" s="11"/>
      <c r="H23" s="11" t="s">
        <v>176</v>
      </c>
      <c r="I23" s="212"/>
      <c r="J23" s="115"/>
      <c r="K23" s="115"/>
      <c r="L23" s="115"/>
      <c r="M23" s="115"/>
      <c r="N23" s="115"/>
      <c r="O23" s="14"/>
      <c r="P23" s="14"/>
    </row>
    <row r="24" spans="1:16" s="15" customFormat="1" ht="12.75" hidden="1">
      <c r="A24" s="11"/>
      <c r="B24" s="11"/>
      <c r="C24" s="11"/>
      <c r="D24" s="11"/>
      <c r="E24" s="11"/>
      <c r="F24" s="11"/>
      <c r="G24" s="11"/>
      <c r="H24" s="212" t="s">
        <v>15</v>
      </c>
      <c r="I24" s="212" t="s">
        <v>173</v>
      </c>
      <c r="J24" s="115"/>
      <c r="K24" s="115"/>
      <c r="L24" s="115"/>
      <c r="M24" s="115"/>
      <c r="N24" s="115"/>
      <c r="O24" s="14"/>
      <c r="P24" s="14"/>
    </row>
    <row r="25" spans="1:16" s="15" customFormat="1" ht="13.5">
      <c r="A25" s="11"/>
      <c r="B25" s="11"/>
      <c r="C25" s="11"/>
      <c r="D25" s="11"/>
      <c r="E25" s="11"/>
      <c r="F25" s="11"/>
      <c r="G25" s="11"/>
      <c r="H25" s="233" t="s">
        <v>308</v>
      </c>
      <c r="I25" s="16"/>
      <c r="J25" s="115">
        <v>0</v>
      </c>
      <c r="K25" s="115">
        <v>0</v>
      </c>
      <c r="L25" s="234">
        <f>L26</f>
        <v>500</v>
      </c>
      <c r="M25" s="234">
        <f>M26</f>
        <v>500</v>
      </c>
      <c r="N25" s="234">
        <f>N26</f>
        <v>500</v>
      </c>
      <c r="O25" s="14"/>
      <c r="P25" s="14"/>
    </row>
    <row r="26" spans="1:16" s="15" customFormat="1" ht="12.75">
      <c r="A26" s="11"/>
      <c r="B26" s="11"/>
      <c r="C26" s="11"/>
      <c r="D26" s="11"/>
      <c r="E26" s="11"/>
      <c r="F26" s="11"/>
      <c r="G26" s="11"/>
      <c r="H26" s="16" t="s">
        <v>15</v>
      </c>
      <c r="I26" s="213" t="s">
        <v>502</v>
      </c>
      <c r="J26" s="115">
        <v>0</v>
      </c>
      <c r="K26" s="115">
        <v>0</v>
      </c>
      <c r="L26" s="217">
        <v>500</v>
      </c>
      <c r="M26" s="217">
        <v>500</v>
      </c>
      <c r="N26" s="217">
        <v>500</v>
      </c>
      <c r="O26" s="14"/>
      <c r="P26" s="14"/>
    </row>
    <row r="27" spans="1:16" s="15" customFormat="1" ht="13.5">
      <c r="A27" s="11"/>
      <c r="B27" s="11"/>
      <c r="C27" s="11"/>
      <c r="D27" s="11"/>
      <c r="E27" s="11"/>
      <c r="F27" s="11"/>
      <c r="G27" s="11"/>
      <c r="H27" s="617" t="s">
        <v>468</v>
      </c>
      <c r="I27" s="618"/>
      <c r="J27" s="115">
        <v>0</v>
      </c>
      <c r="K27" s="115">
        <v>0</v>
      </c>
      <c r="L27" s="234">
        <f>L28</f>
        <v>2160</v>
      </c>
      <c r="M27" s="234">
        <f>M28</f>
        <v>2160</v>
      </c>
      <c r="N27" s="234">
        <f>N28</f>
        <v>2963</v>
      </c>
      <c r="O27" s="14"/>
      <c r="P27" s="14"/>
    </row>
    <row r="28" spans="1:16" s="15" customFormat="1" ht="12.75">
      <c r="A28" s="11"/>
      <c r="B28" s="11"/>
      <c r="C28" s="11"/>
      <c r="D28" s="11"/>
      <c r="E28" s="11"/>
      <c r="F28" s="11"/>
      <c r="G28" s="11"/>
      <c r="H28" s="16" t="s">
        <v>15</v>
      </c>
      <c r="I28" s="213" t="s">
        <v>503</v>
      </c>
      <c r="J28" s="115">
        <v>0</v>
      </c>
      <c r="K28" s="115">
        <v>0</v>
      </c>
      <c r="L28" s="217">
        <v>2160</v>
      </c>
      <c r="M28" s="217">
        <v>2160</v>
      </c>
      <c r="N28" s="217">
        <v>2963</v>
      </c>
      <c r="O28" s="14"/>
      <c r="P28" s="14"/>
    </row>
    <row r="29" spans="1:16" s="15" customFormat="1" ht="13.5">
      <c r="A29" s="11"/>
      <c r="B29" s="11"/>
      <c r="C29" s="11"/>
      <c r="D29" s="11"/>
      <c r="E29" s="11"/>
      <c r="F29" s="11"/>
      <c r="G29" s="11"/>
      <c r="H29" s="617" t="s">
        <v>525</v>
      </c>
      <c r="I29" s="618"/>
      <c r="J29" s="115">
        <v>0</v>
      </c>
      <c r="K29" s="115">
        <v>0</v>
      </c>
      <c r="L29" s="115">
        <v>0</v>
      </c>
      <c r="M29" s="115">
        <v>0</v>
      </c>
      <c r="N29" s="234">
        <v>7135</v>
      </c>
      <c r="O29" s="14"/>
      <c r="P29" s="14"/>
    </row>
    <row r="30" spans="1:16" s="15" customFormat="1" ht="25.5">
      <c r="A30" s="11"/>
      <c r="B30" s="11"/>
      <c r="C30" s="11"/>
      <c r="D30" s="11"/>
      <c r="E30" s="11"/>
      <c r="F30" s="11"/>
      <c r="G30" s="11"/>
      <c r="H30" s="16" t="s">
        <v>15</v>
      </c>
      <c r="I30" s="315" t="s">
        <v>526</v>
      </c>
      <c r="J30" s="115">
        <v>0</v>
      </c>
      <c r="K30" s="115">
        <v>0</v>
      </c>
      <c r="L30" s="115">
        <v>0</v>
      </c>
      <c r="M30" s="115">
        <v>0</v>
      </c>
      <c r="N30" s="217">
        <v>7135</v>
      </c>
      <c r="O30" s="14"/>
      <c r="P30" s="14"/>
    </row>
    <row r="31" spans="1:16" s="15" customFormat="1" ht="12.75">
      <c r="A31" s="11"/>
      <c r="B31" s="11"/>
      <c r="C31" s="11"/>
      <c r="D31" s="11"/>
      <c r="E31" s="11"/>
      <c r="F31" s="11" t="s">
        <v>19</v>
      </c>
      <c r="G31" s="11"/>
      <c r="H31" s="11"/>
      <c r="I31" s="212"/>
      <c r="J31" s="115">
        <v>0</v>
      </c>
      <c r="K31" s="115">
        <v>300</v>
      </c>
      <c r="L31" s="115">
        <f>L19+L25+L27</f>
        <v>2960</v>
      </c>
      <c r="M31" s="115">
        <f>M19+M25+M27</f>
        <v>2960</v>
      </c>
      <c r="N31" s="115">
        <f>N19+N25+N27+N29</f>
        <v>10898</v>
      </c>
      <c r="O31" s="14"/>
      <c r="P31" s="14"/>
    </row>
    <row r="32" spans="1:16" s="15" customFormat="1" ht="12.75">
      <c r="A32" s="11"/>
      <c r="B32" s="11"/>
      <c r="C32" s="11"/>
      <c r="D32" s="11"/>
      <c r="E32" s="11"/>
      <c r="F32" s="11"/>
      <c r="G32" s="11"/>
      <c r="H32" s="11"/>
      <c r="I32" s="212"/>
      <c r="J32" s="115"/>
      <c r="K32" s="115"/>
      <c r="L32" s="115"/>
      <c r="M32" s="115"/>
      <c r="N32" s="115"/>
      <c r="O32" s="14"/>
      <c r="P32" s="14"/>
    </row>
    <row r="33" spans="1:16" s="15" customFormat="1" ht="12.75">
      <c r="A33" s="11"/>
      <c r="B33" s="11">
        <v>3</v>
      </c>
      <c r="C33" s="11"/>
      <c r="D33" s="11"/>
      <c r="E33" s="11"/>
      <c r="F33" s="11" t="s">
        <v>78</v>
      </c>
      <c r="G33" s="11"/>
      <c r="H33" s="11"/>
      <c r="I33" s="11"/>
      <c r="J33" s="115"/>
      <c r="K33" s="115"/>
      <c r="L33" s="115"/>
      <c r="M33" s="115"/>
      <c r="N33" s="115"/>
      <c r="O33" s="14"/>
      <c r="P33" s="14"/>
    </row>
    <row r="34" spans="1:16" s="15" customFormat="1" ht="13.5">
      <c r="A34" s="11"/>
      <c r="B34" s="11"/>
      <c r="C34" s="11"/>
      <c r="D34" s="11"/>
      <c r="E34" s="11"/>
      <c r="F34" s="11"/>
      <c r="G34" s="11"/>
      <c r="H34" s="59" t="s">
        <v>40</v>
      </c>
      <c r="I34" s="11"/>
      <c r="J34" s="115">
        <v>0</v>
      </c>
      <c r="K34" s="234">
        <v>72</v>
      </c>
      <c r="L34" s="234">
        <v>72</v>
      </c>
      <c r="M34" s="234">
        <v>72</v>
      </c>
      <c r="N34" s="234">
        <v>72</v>
      </c>
      <c r="O34" s="14"/>
      <c r="P34" s="14"/>
    </row>
    <row r="35" spans="1:16" s="15" customFormat="1" ht="12.75">
      <c r="A35" s="11"/>
      <c r="B35" s="11"/>
      <c r="C35" s="11"/>
      <c r="D35" s="11"/>
      <c r="E35" s="11"/>
      <c r="F35" s="11"/>
      <c r="G35" s="11"/>
      <c r="H35" s="212" t="s">
        <v>15</v>
      </c>
      <c r="I35" s="212" t="s">
        <v>208</v>
      </c>
      <c r="J35" s="115">
        <v>0</v>
      </c>
      <c r="K35" s="191">
        <v>72</v>
      </c>
      <c r="L35" s="191">
        <v>72</v>
      </c>
      <c r="M35" s="191">
        <v>72</v>
      </c>
      <c r="N35" s="191">
        <v>72</v>
      </c>
      <c r="O35" s="14"/>
      <c r="P35" s="14"/>
    </row>
    <row r="36" spans="1:16" s="15" customFormat="1" ht="12.75">
      <c r="A36" s="11"/>
      <c r="B36" s="11"/>
      <c r="C36" s="11"/>
      <c r="D36" s="11"/>
      <c r="E36" s="11"/>
      <c r="F36" s="11" t="s">
        <v>19</v>
      </c>
      <c r="G36" s="11"/>
      <c r="H36" s="11"/>
      <c r="I36" s="212"/>
      <c r="J36" s="115">
        <v>0</v>
      </c>
      <c r="K36" s="115">
        <v>72</v>
      </c>
      <c r="L36" s="115">
        <v>72</v>
      </c>
      <c r="M36" s="115">
        <v>72</v>
      </c>
      <c r="N36" s="115">
        <v>72</v>
      </c>
      <c r="O36" s="14"/>
      <c r="P36" s="14"/>
    </row>
    <row r="37" spans="1:16" s="15" customFormat="1" ht="12.75">
      <c r="A37" s="11"/>
      <c r="B37" s="11"/>
      <c r="C37" s="11"/>
      <c r="D37" s="11"/>
      <c r="E37" s="11"/>
      <c r="F37" s="11"/>
      <c r="G37" s="11"/>
      <c r="H37" s="11"/>
      <c r="I37" s="212"/>
      <c r="J37" s="115"/>
      <c r="K37" s="115"/>
      <c r="L37" s="115"/>
      <c r="M37" s="115"/>
      <c r="N37" s="115"/>
      <c r="O37" s="14"/>
      <c r="P37" s="14"/>
    </row>
    <row r="38" spans="1:16" s="15" customFormat="1" ht="12.75">
      <c r="A38" s="11"/>
      <c r="B38" s="197">
        <v>4</v>
      </c>
      <c r="C38" s="197"/>
      <c r="D38" s="197"/>
      <c r="E38" s="197"/>
      <c r="F38" s="559" t="s">
        <v>70</v>
      </c>
      <c r="G38" s="559"/>
      <c r="H38" s="559"/>
      <c r="I38" s="559"/>
      <c r="J38" s="115"/>
      <c r="K38" s="115"/>
      <c r="L38" s="115"/>
      <c r="M38" s="115"/>
      <c r="N38" s="115"/>
      <c r="O38" s="14"/>
      <c r="P38" s="14"/>
    </row>
    <row r="39" spans="1:16" s="15" customFormat="1" ht="13.5">
      <c r="A39" s="11"/>
      <c r="B39" s="11"/>
      <c r="C39" s="197"/>
      <c r="D39" s="197"/>
      <c r="E39" s="197"/>
      <c r="F39" s="11"/>
      <c r="G39" s="11"/>
      <c r="H39" s="59" t="s">
        <v>40</v>
      </c>
      <c r="I39" s="11"/>
      <c r="J39" s="115">
        <v>0</v>
      </c>
      <c r="K39" s="234">
        <v>59338</v>
      </c>
      <c r="L39" s="234">
        <v>59338</v>
      </c>
      <c r="M39" s="234">
        <v>59338</v>
      </c>
      <c r="N39" s="234">
        <v>59338</v>
      </c>
      <c r="O39" s="14"/>
      <c r="P39" s="14"/>
    </row>
    <row r="40" spans="1:16" s="15" customFormat="1" ht="12.75">
      <c r="A40" s="11"/>
      <c r="B40" s="11"/>
      <c r="C40" s="16"/>
      <c r="D40" s="16"/>
      <c r="E40" s="16"/>
      <c r="F40" s="11"/>
      <c r="G40" s="11"/>
      <c r="H40" s="212" t="s">
        <v>15</v>
      </c>
      <c r="I40" s="212" t="s">
        <v>507</v>
      </c>
      <c r="J40" s="115">
        <v>0</v>
      </c>
      <c r="K40" s="191">
        <v>59338</v>
      </c>
      <c r="L40" s="191">
        <v>59338</v>
      </c>
      <c r="M40" s="191">
        <v>59338</v>
      </c>
      <c r="N40" s="191">
        <v>59338</v>
      </c>
      <c r="O40" s="14"/>
      <c r="P40" s="14"/>
    </row>
    <row r="41" spans="1:16" s="15" customFormat="1" ht="12.75">
      <c r="A41" s="11"/>
      <c r="B41" s="11"/>
      <c r="C41" s="16"/>
      <c r="D41" s="16"/>
      <c r="E41" s="16"/>
      <c r="F41" s="11" t="s">
        <v>19</v>
      </c>
      <c r="G41" s="11"/>
      <c r="H41" s="11"/>
      <c r="I41" s="11"/>
      <c r="J41" s="138">
        <f>J40</f>
        <v>0</v>
      </c>
      <c r="K41" s="323">
        <f>K40</f>
        <v>59338</v>
      </c>
      <c r="L41" s="323">
        <f>L40</f>
        <v>59338</v>
      </c>
      <c r="M41" s="323">
        <f>M40</f>
        <v>59338</v>
      </c>
      <c r="N41" s="323">
        <f>N40</f>
        <v>59338</v>
      </c>
      <c r="O41" s="37"/>
      <c r="P41" s="37"/>
    </row>
    <row r="42" spans="1:16" s="15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5"/>
      <c r="K42" s="115"/>
      <c r="L42" s="115"/>
      <c r="M42" s="115"/>
      <c r="N42" s="115"/>
      <c r="O42" s="14"/>
      <c r="P42" s="14"/>
    </row>
    <row r="43" spans="1:16" s="15" customFormat="1" ht="12.75" hidden="1">
      <c r="A43" s="11"/>
      <c r="B43" s="11">
        <v>11</v>
      </c>
      <c r="C43" s="11"/>
      <c r="D43" s="11"/>
      <c r="E43" s="11"/>
      <c r="F43" s="11"/>
      <c r="G43" s="11"/>
      <c r="H43" s="11"/>
      <c r="I43" s="11"/>
      <c r="J43" s="115"/>
      <c r="K43" s="115"/>
      <c r="L43" s="115"/>
      <c r="M43" s="115"/>
      <c r="N43" s="115"/>
      <c r="O43" s="14"/>
      <c r="P43" s="14"/>
    </row>
    <row r="44" spans="1:16" s="51" customFormat="1" ht="13.5" hidden="1">
      <c r="A44" s="59"/>
      <c r="B44" s="59"/>
      <c r="C44" s="59"/>
      <c r="D44" s="59"/>
      <c r="E44" s="59"/>
      <c r="F44" s="59"/>
      <c r="G44" s="59"/>
      <c r="H44" s="59"/>
      <c r="I44" s="59"/>
      <c r="J44" s="116"/>
      <c r="K44" s="116"/>
      <c r="L44" s="116"/>
      <c r="M44" s="116"/>
      <c r="N44" s="116"/>
      <c r="O44" s="85"/>
      <c r="P44" s="85"/>
    </row>
    <row r="45" spans="1:16" ht="12.75" hidden="1">
      <c r="A45" s="16"/>
      <c r="B45" s="16"/>
      <c r="C45" s="16"/>
      <c r="D45" s="16"/>
      <c r="E45" s="16"/>
      <c r="F45" s="16"/>
      <c r="G45" s="16"/>
      <c r="H45" s="16"/>
      <c r="I45" s="16"/>
      <c r="J45" s="62"/>
      <c r="K45" s="62"/>
      <c r="L45" s="62"/>
      <c r="M45" s="62"/>
      <c r="N45" s="62"/>
      <c r="O45" s="2"/>
      <c r="P45" s="2"/>
    </row>
    <row r="46" spans="1:16" ht="12.75" hidden="1">
      <c r="A46" s="16"/>
      <c r="B46" s="16"/>
      <c r="C46" s="16"/>
      <c r="D46" s="16"/>
      <c r="E46" s="16"/>
      <c r="F46" s="16"/>
      <c r="G46" s="16"/>
      <c r="H46" s="16"/>
      <c r="I46" s="16"/>
      <c r="J46" s="62"/>
      <c r="K46" s="62"/>
      <c r="L46" s="62"/>
      <c r="M46" s="62"/>
      <c r="N46" s="62"/>
      <c r="O46" s="2"/>
      <c r="P46" s="2"/>
    </row>
    <row r="47" spans="1:16" ht="12.75" hidden="1">
      <c r="A47" s="16"/>
      <c r="B47" s="16"/>
      <c r="C47" s="16"/>
      <c r="D47" s="16"/>
      <c r="E47" s="16"/>
      <c r="F47" s="16"/>
      <c r="G47" s="16"/>
      <c r="H47" s="16"/>
      <c r="I47" s="23"/>
      <c r="J47" s="62"/>
      <c r="K47" s="62"/>
      <c r="L47" s="62"/>
      <c r="M47" s="62"/>
      <c r="N47" s="62"/>
      <c r="O47" s="2"/>
      <c r="P47" s="2"/>
    </row>
    <row r="48" spans="1:16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2"/>
      <c r="K48" s="62"/>
      <c r="L48" s="62"/>
      <c r="M48" s="62"/>
      <c r="N48" s="62"/>
      <c r="O48" s="2"/>
      <c r="P48" s="2"/>
    </row>
    <row r="49" spans="1:16" ht="12.75" hidden="1">
      <c r="A49" s="16"/>
      <c r="B49" s="16"/>
      <c r="C49" s="16"/>
      <c r="D49" s="16"/>
      <c r="E49" s="16"/>
      <c r="F49" s="16"/>
      <c r="G49" s="16"/>
      <c r="H49" s="16"/>
      <c r="I49" s="16"/>
      <c r="J49" s="62"/>
      <c r="K49" s="62"/>
      <c r="L49" s="62"/>
      <c r="M49" s="62"/>
      <c r="N49" s="62"/>
      <c r="O49" s="2"/>
      <c r="P49" s="2"/>
    </row>
    <row r="50" spans="1:16" ht="12.75" hidden="1">
      <c r="A50" s="16"/>
      <c r="B50" s="16"/>
      <c r="C50" s="16"/>
      <c r="D50" s="16"/>
      <c r="E50" s="16"/>
      <c r="F50" s="16"/>
      <c r="G50" s="16"/>
      <c r="H50" s="16"/>
      <c r="I50" s="16"/>
      <c r="J50" s="62"/>
      <c r="K50" s="62"/>
      <c r="L50" s="62"/>
      <c r="M50" s="62"/>
      <c r="N50" s="62"/>
      <c r="O50" s="2"/>
      <c r="P50" s="2"/>
    </row>
    <row r="51" spans="1:16" ht="12.75" hidden="1">
      <c r="A51" s="16"/>
      <c r="B51" s="16"/>
      <c r="C51" s="16"/>
      <c r="D51" s="16"/>
      <c r="E51" s="16"/>
      <c r="F51" s="16"/>
      <c r="G51" s="16"/>
      <c r="H51" s="16"/>
      <c r="I51" s="16"/>
      <c r="J51" s="62"/>
      <c r="K51" s="62"/>
      <c r="L51" s="62"/>
      <c r="M51" s="62"/>
      <c r="N51" s="62"/>
      <c r="O51" s="2"/>
      <c r="P51" s="2"/>
    </row>
    <row r="52" spans="1:16" s="51" customFormat="1" ht="13.5" hidden="1">
      <c r="A52" s="59"/>
      <c r="B52" s="59"/>
      <c r="C52" s="59"/>
      <c r="D52" s="59"/>
      <c r="E52" s="59"/>
      <c r="F52" s="59"/>
      <c r="G52" s="59"/>
      <c r="H52" s="59"/>
      <c r="I52" s="59"/>
      <c r="J52" s="116"/>
      <c r="K52" s="116"/>
      <c r="L52" s="116"/>
      <c r="M52" s="116"/>
      <c r="N52" s="116"/>
      <c r="O52" s="85"/>
      <c r="P52" s="85"/>
    </row>
    <row r="53" spans="1:16" ht="12.75" hidden="1">
      <c r="A53" s="16"/>
      <c r="B53" s="16"/>
      <c r="C53" s="16"/>
      <c r="D53" s="16"/>
      <c r="E53" s="16"/>
      <c r="F53" s="16"/>
      <c r="G53" s="16"/>
      <c r="H53" s="16"/>
      <c r="I53" s="16"/>
      <c r="J53" s="62"/>
      <c r="K53" s="62"/>
      <c r="L53" s="62"/>
      <c r="M53" s="62"/>
      <c r="N53" s="62"/>
      <c r="O53" s="2"/>
      <c r="P53" s="2"/>
    </row>
    <row r="54" spans="1:16" ht="12.75" hidden="1">
      <c r="A54" s="16"/>
      <c r="B54" s="16"/>
      <c r="C54" s="16"/>
      <c r="D54" s="16"/>
      <c r="E54" s="16"/>
      <c r="F54" s="16"/>
      <c r="G54" s="16"/>
      <c r="H54" s="16"/>
      <c r="I54" s="16"/>
      <c r="J54" s="62"/>
      <c r="K54" s="62"/>
      <c r="L54" s="62"/>
      <c r="M54" s="62"/>
      <c r="N54" s="62"/>
      <c r="O54" s="2"/>
      <c r="P54" s="2"/>
    </row>
    <row r="55" spans="1:16" ht="12.75" hidden="1">
      <c r="A55" s="16"/>
      <c r="B55" s="16"/>
      <c r="C55" s="16"/>
      <c r="D55" s="16"/>
      <c r="E55" s="16"/>
      <c r="F55" s="16"/>
      <c r="G55" s="16"/>
      <c r="H55" s="16"/>
      <c r="I55" s="16"/>
      <c r="J55" s="62"/>
      <c r="K55" s="62"/>
      <c r="L55" s="62"/>
      <c r="M55" s="62"/>
      <c r="N55" s="62"/>
      <c r="O55" s="2"/>
      <c r="P55" s="2"/>
    </row>
    <row r="56" spans="1:16" ht="12.75" hidden="1">
      <c r="A56" s="16"/>
      <c r="B56" s="16"/>
      <c r="C56" s="16"/>
      <c r="D56" s="16"/>
      <c r="E56" s="16"/>
      <c r="F56" s="16"/>
      <c r="G56" s="16"/>
      <c r="H56" s="16"/>
      <c r="I56" s="16"/>
      <c r="J56" s="62"/>
      <c r="K56" s="62"/>
      <c r="L56" s="62"/>
      <c r="M56" s="62"/>
      <c r="N56" s="62"/>
      <c r="O56" s="2"/>
      <c r="P56" s="2"/>
    </row>
    <row r="57" spans="1:16" ht="12.75" hidden="1">
      <c r="A57" s="16"/>
      <c r="B57" s="16"/>
      <c r="C57" s="16"/>
      <c r="D57" s="16"/>
      <c r="E57" s="16"/>
      <c r="F57" s="16"/>
      <c r="G57" s="16"/>
      <c r="H57" s="16"/>
      <c r="I57" s="16"/>
      <c r="J57" s="62"/>
      <c r="K57" s="62"/>
      <c r="L57" s="62"/>
      <c r="M57" s="62"/>
      <c r="N57" s="62"/>
      <c r="O57" s="2"/>
      <c r="P57" s="2"/>
    </row>
    <row r="58" spans="1:16" ht="12.75" hidden="1">
      <c r="A58" s="16"/>
      <c r="B58" s="16"/>
      <c r="C58" s="16"/>
      <c r="D58" s="16"/>
      <c r="E58" s="16"/>
      <c r="F58" s="16"/>
      <c r="G58" s="16"/>
      <c r="H58" s="16"/>
      <c r="I58" s="23"/>
      <c r="J58" s="62"/>
      <c r="K58" s="62"/>
      <c r="L58" s="62"/>
      <c r="M58" s="62"/>
      <c r="N58" s="62"/>
      <c r="O58" s="2"/>
      <c r="P58" s="2"/>
    </row>
    <row r="59" spans="1:16" ht="13.5" hidden="1">
      <c r="A59" s="16"/>
      <c r="B59" s="16"/>
      <c r="C59" s="16"/>
      <c r="D59" s="16"/>
      <c r="E59" s="16"/>
      <c r="F59" s="16"/>
      <c r="G59" s="16"/>
      <c r="H59" s="59"/>
      <c r="I59" s="16"/>
      <c r="J59" s="116"/>
      <c r="K59" s="116"/>
      <c r="L59" s="116"/>
      <c r="M59" s="116"/>
      <c r="N59" s="116"/>
      <c r="O59" s="85"/>
      <c r="P59" s="85"/>
    </row>
    <row r="60" spans="1:16" ht="13.5" hidden="1">
      <c r="A60" s="16"/>
      <c r="B60" s="16"/>
      <c r="C60" s="16"/>
      <c r="D60" s="16"/>
      <c r="E60" s="16"/>
      <c r="F60" s="16"/>
      <c r="G60" s="16"/>
      <c r="H60" s="59"/>
      <c r="I60" s="16"/>
      <c r="J60" s="116"/>
      <c r="K60" s="116"/>
      <c r="L60" s="116"/>
      <c r="M60" s="116"/>
      <c r="N60" s="116"/>
      <c r="O60" s="85"/>
      <c r="P60" s="85"/>
    </row>
    <row r="61" spans="1:16" ht="13.5" hidden="1">
      <c r="A61" s="16"/>
      <c r="B61" s="16"/>
      <c r="C61" s="16"/>
      <c r="D61" s="16"/>
      <c r="E61" s="16"/>
      <c r="F61" s="16"/>
      <c r="G61" s="16"/>
      <c r="H61" s="59"/>
      <c r="I61" s="16"/>
      <c r="J61" s="116"/>
      <c r="K61" s="116"/>
      <c r="L61" s="116"/>
      <c r="M61" s="116"/>
      <c r="N61" s="116"/>
      <c r="O61" s="85"/>
      <c r="P61" s="85"/>
    </row>
    <row r="62" spans="1:16" s="51" customFormat="1" ht="13.5" hidden="1">
      <c r="A62" s="59"/>
      <c r="B62" s="59"/>
      <c r="C62" s="59"/>
      <c r="D62" s="59"/>
      <c r="E62" s="59"/>
      <c r="F62" s="59"/>
      <c r="G62" s="59"/>
      <c r="H62" s="59"/>
      <c r="I62" s="59"/>
      <c r="J62" s="116"/>
      <c r="K62" s="116"/>
      <c r="L62" s="116"/>
      <c r="M62" s="116"/>
      <c r="N62" s="116"/>
      <c r="O62" s="85"/>
      <c r="P62" s="85"/>
    </row>
    <row r="63" spans="1:16" ht="12.75" hidden="1">
      <c r="A63" s="16"/>
      <c r="B63" s="16"/>
      <c r="C63" s="16"/>
      <c r="D63" s="16"/>
      <c r="E63" s="16"/>
      <c r="F63" s="16"/>
      <c r="G63" s="16"/>
      <c r="H63" s="16"/>
      <c r="I63" s="16"/>
      <c r="J63" s="62"/>
      <c r="K63" s="62"/>
      <c r="L63" s="62"/>
      <c r="M63" s="62"/>
      <c r="N63" s="62"/>
      <c r="O63" s="2"/>
      <c r="P63" s="2"/>
    </row>
    <row r="64" spans="1:16" s="51" customFormat="1" ht="12.75" customHeight="1" hidden="1">
      <c r="A64" s="59"/>
      <c r="B64" s="59"/>
      <c r="C64" s="59"/>
      <c r="D64" s="59"/>
      <c r="E64" s="59"/>
      <c r="F64" s="59"/>
      <c r="G64" s="59"/>
      <c r="H64" s="59"/>
      <c r="I64" s="59"/>
      <c r="J64" s="116"/>
      <c r="K64" s="116"/>
      <c r="L64" s="116"/>
      <c r="M64" s="116"/>
      <c r="N64" s="116"/>
      <c r="O64" s="85"/>
      <c r="P64" s="85"/>
    </row>
    <row r="65" spans="1:16" ht="12.75" hidden="1">
      <c r="A65" s="16"/>
      <c r="B65" s="16"/>
      <c r="C65" s="16"/>
      <c r="D65" s="16"/>
      <c r="E65" s="16"/>
      <c r="F65" s="16"/>
      <c r="G65" s="16"/>
      <c r="H65" s="16"/>
      <c r="I65" s="16"/>
      <c r="J65" s="62"/>
      <c r="K65" s="62"/>
      <c r="L65" s="62"/>
      <c r="M65" s="62"/>
      <c r="N65" s="62"/>
      <c r="O65" s="2"/>
      <c r="P65" s="2"/>
    </row>
    <row r="66" spans="1:16" s="51" customFormat="1" ht="13.5" hidden="1">
      <c r="A66" s="59"/>
      <c r="B66" s="59"/>
      <c r="C66" s="59"/>
      <c r="D66" s="59"/>
      <c r="E66" s="59"/>
      <c r="F66" s="59"/>
      <c r="G66" s="59"/>
      <c r="H66" s="59"/>
      <c r="I66" s="59"/>
      <c r="J66" s="116"/>
      <c r="K66" s="116"/>
      <c r="L66" s="116"/>
      <c r="M66" s="116"/>
      <c r="N66" s="116"/>
      <c r="O66" s="85"/>
      <c r="P66" s="85"/>
    </row>
    <row r="67" spans="1:16" ht="12.75" hidden="1">
      <c r="A67" s="16"/>
      <c r="B67" s="16"/>
      <c r="C67" s="16"/>
      <c r="D67" s="16"/>
      <c r="E67" s="16"/>
      <c r="F67" s="16"/>
      <c r="G67" s="16"/>
      <c r="H67" s="16"/>
      <c r="I67" s="18"/>
      <c r="J67" s="60"/>
      <c r="K67" s="60"/>
      <c r="L67" s="60"/>
      <c r="M67" s="60"/>
      <c r="N67" s="60"/>
      <c r="O67" s="19"/>
      <c r="P67" s="19"/>
    </row>
    <row r="68" spans="1:16" ht="12.75" hidden="1">
      <c r="A68" s="16"/>
      <c r="B68" s="16"/>
      <c r="C68" s="16"/>
      <c r="D68" s="16"/>
      <c r="E68" s="16"/>
      <c r="F68" s="16"/>
      <c r="G68" s="16"/>
      <c r="H68" s="16"/>
      <c r="I68" s="16"/>
      <c r="J68" s="62"/>
      <c r="K68" s="62"/>
      <c r="L68" s="62"/>
      <c r="M68" s="62"/>
      <c r="N68" s="62"/>
      <c r="O68" s="2"/>
      <c r="P68" s="2"/>
    </row>
    <row r="69" spans="1:16" ht="12.75" hidden="1">
      <c r="A69" s="16"/>
      <c r="B69" s="16"/>
      <c r="C69" s="16"/>
      <c r="D69" s="16"/>
      <c r="E69" s="16"/>
      <c r="F69" s="16"/>
      <c r="G69" s="16"/>
      <c r="H69" s="16"/>
      <c r="I69" s="16"/>
      <c r="J69" s="62"/>
      <c r="K69" s="62"/>
      <c r="L69" s="62"/>
      <c r="M69" s="62"/>
      <c r="N69" s="62"/>
      <c r="O69" s="2"/>
      <c r="P69" s="2"/>
    </row>
    <row r="70" spans="1:16" ht="12.75" hidden="1">
      <c r="A70" s="16"/>
      <c r="B70" s="16"/>
      <c r="C70" s="16"/>
      <c r="D70" s="16"/>
      <c r="E70" s="16"/>
      <c r="F70" s="16"/>
      <c r="G70" s="16"/>
      <c r="H70" s="16"/>
      <c r="I70" s="23"/>
      <c r="J70" s="62"/>
      <c r="K70" s="62"/>
      <c r="L70" s="62"/>
      <c r="M70" s="62"/>
      <c r="N70" s="62"/>
      <c r="O70" s="2"/>
      <c r="P70" s="2"/>
    </row>
    <row r="71" spans="1:16" ht="12.75" hidden="1">
      <c r="A71" s="16"/>
      <c r="B71" s="16"/>
      <c r="C71" s="16"/>
      <c r="D71" s="16"/>
      <c r="E71" s="16"/>
      <c r="F71" s="16"/>
      <c r="G71" s="16"/>
      <c r="H71" s="16"/>
      <c r="I71" s="16"/>
      <c r="J71" s="62"/>
      <c r="K71" s="62"/>
      <c r="L71" s="62"/>
      <c r="M71" s="62"/>
      <c r="N71" s="62"/>
      <c r="O71" s="2"/>
      <c r="P71" s="2"/>
    </row>
    <row r="72" spans="1:16" ht="12.75" hidden="1">
      <c r="A72" s="16"/>
      <c r="B72" s="16"/>
      <c r="C72" s="16"/>
      <c r="D72" s="16"/>
      <c r="E72" s="16"/>
      <c r="F72" s="16"/>
      <c r="G72" s="16"/>
      <c r="H72" s="16"/>
      <c r="I72" s="16"/>
      <c r="J72" s="62"/>
      <c r="K72" s="62"/>
      <c r="L72" s="62"/>
      <c r="M72" s="62"/>
      <c r="N72" s="62"/>
      <c r="O72" s="2"/>
      <c r="P72" s="2"/>
    </row>
    <row r="73" spans="1:16" ht="12.75" hidden="1">
      <c r="A73" s="16"/>
      <c r="B73" s="16"/>
      <c r="C73" s="16"/>
      <c r="D73" s="16"/>
      <c r="E73" s="16"/>
      <c r="F73" s="16"/>
      <c r="G73" s="16"/>
      <c r="H73" s="16"/>
      <c r="I73" s="16"/>
      <c r="J73" s="62"/>
      <c r="K73" s="62"/>
      <c r="L73" s="62"/>
      <c r="M73" s="62"/>
      <c r="N73" s="62"/>
      <c r="O73" s="2"/>
      <c r="P73" s="2"/>
    </row>
    <row r="74" spans="1:16" ht="13.5" hidden="1">
      <c r="A74" s="16"/>
      <c r="B74" s="16"/>
      <c r="C74" s="16"/>
      <c r="D74" s="16"/>
      <c r="E74" s="16"/>
      <c r="F74" s="16"/>
      <c r="G74" s="16"/>
      <c r="H74" s="233"/>
      <c r="I74" s="16"/>
      <c r="J74" s="234"/>
      <c r="K74" s="234"/>
      <c r="L74" s="234"/>
      <c r="M74" s="234"/>
      <c r="N74" s="234"/>
      <c r="O74" s="463"/>
      <c r="P74" s="463"/>
    </row>
    <row r="75" spans="1:16" ht="12.75" hidden="1">
      <c r="A75" s="16"/>
      <c r="B75" s="16"/>
      <c r="C75" s="16"/>
      <c r="D75" s="16"/>
      <c r="E75" s="16"/>
      <c r="F75" s="16"/>
      <c r="G75" s="16"/>
      <c r="H75" s="16"/>
      <c r="I75" s="23"/>
      <c r="J75" s="62"/>
      <c r="K75" s="62"/>
      <c r="L75" s="62"/>
      <c r="M75" s="62"/>
      <c r="N75" s="62"/>
      <c r="O75" s="2"/>
      <c r="P75" s="2"/>
    </row>
    <row r="76" spans="1:16" ht="12.75" hidden="1">
      <c r="A76" s="16"/>
      <c r="B76" s="16"/>
      <c r="C76" s="16"/>
      <c r="D76" s="16"/>
      <c r="E76" s="16"/>
      <c r="F76" s="16"/>
      <c r="G76" s="16"/>
      <c r="H76" s="16"/>
      <c r="I76" s="23"/>
      <c r="J76" s="62"/>
      <c r="K76" s="62"/>
      <c r="L76" s="62"/>
      <c r="M76" s="62"/>
      <c r="N76" s="62"/>
      <c r="O76" s="2"/>
      <c r="P76" s="2"/>
    </row>
    <row r="77" spans="1:16" s="15" customFormat="1" ht="12.75" hidden="1">
      <c r="A77" s="11"/>
      <c r="B77" s="11"/>
      <c r="C77" s="11"/>
      <c r="D77" s="11"/>
      <c r="E77" s="11"/>
      <c r="F77" s="11"/>
      <c r="G77" s="11"/>
      <c r="H77" s="11"/>
      <c r="I77" s="11"/>
      <c r="J77" s="115"/>
      <c r="K77" s="115"/>
      <c r="L77" s="115"/>
      <c r="M77" s="115"/>
      <c r="N77" s="115"/>
      <c r="O77" s="14"/>
      <c r="P77" s="14"/>
    </row>
    <row r="78" spans="1:16" s="15" customFormat="1" ht="12.75" hidden="1">
      <c r="A78" s="11"/>
      <c r="B78" s="11"/>
      <c r="C78" s="11"/>
      <c r="D78" s="11"/>
      <c r="E78" s="11"/>
      <c r="F78" s="11"/>
      <c r="G78" s="11"/>
      <c r="H78" s="11"/>
      <c r="I78" s="11"/>
      <c r="J78" s="115"/>
      <c r="K78" s="115"/>
      <c r="L78" s="115"/>
      <c r="M78" s="115"/>
      <c r="N78" s="115"/>
      <c r="O78" s="14"/>
      <c r="P78" s="14"/>
    </row>
    <row r="79" spans="1:16" s="15" customFormat="1" ht="12.75" hidden="1">
      <c r="A79" s="11"/>
      <c r="B79" s="11">
        <v>2</v>
      </c>
      <c r="C79" s="11"/>
      <c r="D79" s="11"/>
      <c r="E79" s="11"/>
      <c r="F79" s="11"/>
      <c r="G79" s="11"/>
      <c r="H79" s="11"/>
      <c r="I79" s="11"/>
      <c r="J79" s="115"/>
      <c r="K79" s="115"/>
      <c r="L79" s="115"/>
      <c r="M79" s="115"/>
      <c r="N79" s="115"/>
      <c r="O79" s="14"/>
      <c r="P79" s="14"/>
    </row>
    <row r="80" spans="1:16" s="15" customFormat="1" ht="13.5" hidden="1">
      <c r="A80" s="11"/>
      <c r="B80" s="11"/>
      <c r="C80" s="11"/>
      <c r="D80" s="11"/>
      <c r="E80" s="11"/>
      <c r="F80" s="11"/>
      <c r="G80" s="11"/>
      <c r="H80" s="59"/>
      <c r="I80" s="11"/>
      <c r="J80" s="115">
        <f>J81</f>
        <v>0</v>
      </c>
      <c r="K80" s="115">
        <f>K81</f>
        <v>0</v>
      </c>
      <c r="L80" s="115">
        <f>L81</f>
        <v>0</v>
      </c>
      <c r="M80" s="115">
        <f>M81</f>
        <v>0</v>
      </c>
      <c r="N80" s="115">
        <f>N81</f>
        <v>0</v>
      </c>
      <c r="O80" s="14"/>
      <c r="P80" s="14"/>
    </row>
    <row r="81" spans="1:16" s="15" customFormat="1" ht="12.75" hidden="1">
      <c r="A81" s="11"/>
      <c r="B81" s="11"/>
      <c r="C81" s="11"/>
      <c r="D81" s="11"/>
      <c r="E81" s="11"/>
      <c r="F81" s="11"/>
      <c r="G81" s="11"/>
      <c r="H81" s="212"/>
      <c r="I81" s="212"/>
      <c r="J81" s="191"/>
      <c r="K81" s="191"/>
      <c r="L81" s="191"/>
      <c r="M81" s="191"/>
      <c r="N81" s="191"/>
      <c r="O81" s="464"/>
      <c r="P81" s="464"/>
    </row>
    <row r="82" spans="1:16" s="15" customFormat="1" ht="13.5" hidden="1">
      <c r="A82" s="11"/>
      <c r="B82" s="11"/>
      <c r="C82" s="11"/>
      <c r="D82" s="11"/>
      <c r="E82" s="11"/>
      <c r="F82" s="11"/>
      <c r="G82" s="11"/>
      <c r="H82" s="233"/>
      <c r="I82" s="212"/>
      <c r="J82" s="234"/>
      <c r="K82" s="234"/>
      <c r="L82" s="234"/>
      <c r="M82" s="234"/>
      <c r="N82" s="234"/>
      <c r="O82" s="463"/>
      <c r="P82" s="463"/>
    </row>
    <row r="83" spans="1:16" s="15" customFormat="1" ht="12.75" hidden="1">
      <c r="A83" s="11"/>
      <c r="B83" s="11"/>
      <c r="C83" s="11"/>
      <c r="D83" s="11"/>
      <c r="E83" s="11"/>
      <c r="F83" s="11"/>
      <c r="G83" s="11"/>
      <c r="H83" s="212"/>
      <c r="I83" s="212"/>
      <c r="J83" s="191"/>
      <c r="K83" s="191"/>
      <c r="L83" s="191"/>
      <c r="M83" s="191"/>
      <c r="N83" s="191"/>
      <c r="O83" s="464"/>
      <c r="P83" s="464"/>
    </row>
    <row r="84" spans="1:16" s="15" customFormat="1" ht="12.75" hidden="1">
      <c r="A84" s="11"/>
      <c r="B84" s="11"/>
      <c r="C84" s="11"/>
      <c r="D84" s="11"/>
      <c r="E84" s="11"/>
      <c r="F84" s="11"/>
      <c r="G84" s="11"/>
      <c r="H84" s="11"/>
      <c r="I84" s="11"/>
      <c r="J84" s="115">
        <f>J81+J82</f>
        <v>0</v>
      </c>
      <c r="K84" s="115">
        <f>K81+K82</f>
        <v>0</v>
      </c>
      <c r="L84" s="115">
        <f>L81+L82</f>
        <v>0</v>
      </c>
      <c r="M84" s="115">
        <f>M81+M82</f>
        <v>0</v>
      </c>
      <c r="N84" s="115">
        <f>N81+N82</f>
        <v>0</v>
      </c>
      <c r="O84" s="14"/>
      <c r="P84" s="14"/>
    </row>
    <row r="85" spans="1:16" s="15" customFormat="1" ht="12.75" hidden="1">
      <c r="A85" s="11"/>
      <c r="B85" s="11"/>
      <c r="C85" s="11"/>
      <c r="D85" s="11"/>
      <c r="E85" s="11"/>
      <c r="F85" s="11"/>
      <c r="G85" s="11"/>
      <c r="H85" s="11"/>
      <c r="I85" s="11"/>
      <c r="J85" s="115"/>
      <c r="K85" s="115"/>
      <c r="L85" s="115"/>
      <c r="M85" s="115"/>
      <c r="N85" s="115"/>
      <c r="O85" s="14"/>
      <c r="P85" s="14"/>
    </row>
    <row r="86" spans="1:16" s="15" customFormat="1" ht="12.75" hidden="1">
      <c r="A86" s="11"/>
      <c r="B86" s="11">
        <v>13</v>
      </c>
      <c r="C86" s="11"/>
      <c r="D86" s="11"/>
      <c r="E86" s="11"/>
      <c r="F86" s="559"/>
      <c r="G86" s="559"/>
      <c r="H86" s="559"/>
      <c r="I86" s="559"/>
      <c r="J86" s="115"/>
      <c r="K86" s="115"/>
      <c r="L86" s="115"/>
      <c r="M86" s="115"/>
      <c r="N86" s="115"/>
      <c r="O86" s="14"/>
      <c r="P86" s="14"/>
    </row>
    <row r="87" spans="1:16" s="15" customFormat="1" ht="13.5" hidden="1">
      <c r="A87" s="11"/>
      <c r="B87" s="11"/>
      <c r="C87" s="11"/>
      <c r="D87" s="11"/>
      <c r="E87" s="11"/>
      <c r="F87" s="11"/>
      <c r="G87" s="11"/>
      <c r="H87" s="59"/>
      <c r="I87" s="11"/>
      <c r="J87" s="115"/>
      <c r="K87" s="115"/>
      <c r="L87" s="115"/>
      <c r="M87" s="115"/>
      <c r="N87" s="115"/>
      <c r="O87" s="14"/>
      <c r="P87" s="14"/>
    </row>
    <row r="88" spans="1:16" s="15" customFormat="1" ht="12.75" hidden="1">
      <c r="A88" s="11"/>
      <c r="B88" s="11"/>
      <c r="C88" s="11"/>
      <c r="D88" s="11"/>
      <c r="E88" s="11"/>
      <c r="F88" s="11"/>
      <c r="G88" s="11"/>
      <c r="H88" s="212"/>
      <c r="I88" s="212"/>
      <c r="J88" s="115"/>
      <c r="K88" s="115"/>
      <c r="L88" s="115"/>
      <c r="M88" s="115"/>
      <c r="N88" s="115"/>
      <c r="O88" s="14"/>
      <c r="P88" s="14"/>
    </row>
    <row r="89" spans="1:16" s="15" customFormat="1" ht="12.75" hidden="1">
      <c r="A89" s="11"/>
      <c r="B89" s="11"/>
      <c r="C89" s="11"/>
      <c r="D89" s="11"/>
      <c r="E89" s="11"/>
      <c r="F89" s="11"/>
      <c r="G89" s="11"/>
      <c r="H89" s="11"/>
      <c r="I89" s="11"/>
      <c r="J89" s="115"/>
      <c r="K89" s="115"/>
      <c r="L89" s="115"/>
      <c r="M89" s="115"/>
      <c r="N89" s="115"/>
      <c r="O89" s="14"/>
      <c r="P89" s="14"/>
    </row>
    <row r="90" spans="1:16" s="15" customFormat="1" ht="12.75" hidden="1">
      <c r="A90" s="11"/>
      <c r="B90" s="11"/>
      <c r="C90" s="11"/>
      <c r="D90" s="11"/>
      <c r="E90" s="11"/>
      <c r="F90" s="11"/>
      <c r="G90" s="11"/>
      <c r="H90" s="11"/>
      <c r="I90" s="11"/>
      <c r="J90" s="115"/>
      <c r="K90" s="115"/>
      <c r="L90" s="115"/>
      <c r="M90" s="115"/>
      <c r="N90" s="115"/>
      <c r="O90" s="14"/>
      <c r="P90" s="14"/>
    </row>
    <row r="91" spans="1:16" s="15" customFormat="1" ht="24" customHeight="1">
      <c r="A91" s="11"/>
      <c r="B91" s="11">
        <v>5</v>
      </c>
      <c r="C91" s="11"/>
      <c r="D91" s="11"/>
      <c r="E91" s="11"/>
      <c r="F91" s="559" t="s">
        <v>426</v>
      </c>
      <c r="G91" s="559"/>
      <c r="H91" s="559"/>
      <c r="I91" s="559"/>
      <c r="J91" s="115"/>
      <c r="K91" s="115"/>
      <c r="L91" s="115"/>
      <c r="M91" s="115"/>
      <c r="N91" s="115"/>
      <c r="O91" s="14"/>
      <c r="P91" s="14"/>
    </row>
    <row r="92" spans="1:16" s="15" customFormat="1" ht="15.75" customHeight="1">
      <c r="A92" s="11"/>
      <c r="B92" s="11"/>
      <c r="C92" s="11"/>
      <c r="D92" s="11"/>
      <c r="E92" s="11"/>
      <c r="F92" s="376"/>
      <c r="G92" s="376"/>
      <c r="H92" s="59" t="s">
        <v>39</v>
      </c>
      <c r="I92" s="376"/>
      <c r="J92" s="234">
        <f>J93+J94</f>
        <v>2283</v>
      </c>
      <c r="K92" s="234">
        <f>K93+K94</f>
        <v>5500</v>
      </c>
      <c r="L92" s="234">
        <f>L93+L94</f>
        <v>5500</v>
      </c>
      <c r="M92" s="234">
        <f>M93+M94</f>
        <v>5500</v>
      </c>
      <c r="N92" s="234">
        <f>N93+N94+N95+N96</f>
        <v>9500</v>
      </c>
      <c r="O92" s="14"/>
      <c r="P92" s="14"/>
    </row>
    <row r="93" spans="1:16" s="15" customFormat="1" ht="12" customHeight="1">
      <c r="A93" s="11"/>
      <c r="B93" s="11"/>
      <c r="C93" s="11"/>
      <c r="D93" s="11"/>
      <c r="E93" s="11"/>
      <c r="F93" s="376"/>
      <c r="G93" s="376"/>
      <c r="H93" s="367" t="s">
        <v>15</v>
      </c>
      <c r="I93" s="212" t="s">
        <v>274</v>
      </c>
      <c r="J93" s="191">
        <v>1000</v>
      </c>
      <c r="K93" s="191">
        <v>3000</v>
      </c>
      <c r="L93" s="191">
        <v>3000</v>
      </c>
      <c r="M93" s="191">
        <v>3000</v>
      </c>
      <c r="N93" s="191">
        <v>3000</v>
      </c>
      <c r="O93" s="464"/>
      <c r="P93" s="464"/>
    </row>
    <row r="94" spans="1:16" s="15" customFormat="1" ht="13.5">
      <c r="A94" s="11"/>
      <c r="B94" s="11"/>
      <c r="C94" s="11"/>
      <c r="D94" s="11"/>
      <c r="E94" s="11"/>
      <c r="F94" s="11"/>
      <c r="G94" s="11"/>
      <c r="H94" s="59"/>
      <c r="I94" s="212" t="s">
        <v>273</v>
      </c>
      <c r="J94" s="191">
        <v>1283</v>
      </c>
      <c r="K94" s="191">
        <v>2500</v>
      </c>
      <c r="L94" s="191">
        <v>2500</v>
      </c>
      <c r="M94" s="191">
        <v>2500</v>
      </c>
      <c r="N94" s="191">
        <v>2500</v>
      </c>
      <c r="O94" s="464"/>
      <c r="P94" s="464"/>
    </row>
    <row r="95" spans="1:16" s="15" customFormat="1" ht="13.5">
      <c r="A95" s="11"/>
      <c r="B95" s="11"/>
      <c r="C95" s="11"/>
      <c r="D95" s="11"/>
      <c r="E95" s="11"/>
      <c r="F95" s="11"/>
      <c r="G95" s="11"/>
      <c r="H95" s="59"/>
      <c r="I95" s="212" t="s">
        <v>527</v>
      </c>
      <c r="J95" s="191">
        <v>0</v>
      </c>
      <c r="K95" s="191">
        <v>0</v>
      </c>
      <c r="L95" s="191">
        <v>0</v>
      </c>
      <c r="M95" s="191">
        <v>0</v>
      </c>
      <c r="N95" s="191">
        <v>4000</v>
      </c>
      <c r="O95" s="464"/>
      <c r="P95" s="464"/>
    </row>
    <row r="96" spans="1:16" s="15" customFormat="1" ht="13.5">
      <c r="A96" s="11"/>
      <c r="B96" s="11"/>
      <c r="C96" s="11"/>
      <c r="D96" s="11"/>
      <c r="E96" s="11"/>
      <c r="F96" s="11"/>
      <c r="G96" s="11"/>
      <c r="H96" s="59"/>
      <c r="I96" s="212"/>
      <c r="J96" s="191"/>
      <c r="K96" s="191"/>
      <c r="L96" s="191"/>
      <c r="M96" s="191"/>
      <c r="N96" s="191"/>
      <c r="O96" s="464"/>
      <c r="P96" s="464"/>
    </row>
    <row r="97" spans="1:16" s="15" customFormat="1" ht="13.5">
      <c r="A97" s="11"/>
      <c r="B97" s="11"/>
      <c r="C97" s="11"/>
      <c r="D97" s="11"/>
      <c r="E97" s="11"/>
      <c r="F97" s="11"/>
      <c r="G97" s="11"/>
      <c r="H97" s="257" t="s">
        <v>40</v>
      </c>
      <c r="I97" s="212"/>
      <c r="J97" s="234">
        <f>SUM(J98:J102)</f>
        <v>6500</v>
      </c>
      <c r="K97" s="234">
        <f>SUM(K100:K106)</f>
        <v>25775</v>
      </c>
      <c r="L97" s="234">
        <f>SUM(L100:L106)</f>
        <v>46341</v>
      </c>
      <c r="M97" s="234">
        <f>SUM(M100:M106)</f>
        <v>46341</v>
      </c>
      <c r="N97" s="234">
        <f>SUM(N100:N107)</f>
        <v>49844</v>
      </c>
      <c r="O97" s="464"/>
      <c r="P97" s="466"/>
    </row>
    <row r="98" spans="1:16" s="15" customFormat="1" ht="13.5" hidden="1">
      <c r="A98" s="11"/>
      <c r="B98" s="11"/>
      <c r="C98" s="11"/>
      <c r="D98" s="11"/>
      <c r="E98" s="11"/>
      <c r="F98" s="11"/>
      <c r="G98" s="11"/>
      <c r="H98" s="59" t="s">
        <v>15</v>
      </c>
      <c r="I98" s="212" t="s">
        <v>370</v>
      </c>
      <c r="J98" s="191"/>
      <c r="K98" s="191"/>
      <c r="L98" s="191"/>
      <c r="M98" s="191"/>
      <c r="N98" s="191"/>
      <c r="O98" s="464"/>
      <c r="P98" s="464"/>
    </row>
    <row r="99" spans="1:16" s="15" customFormat="1" ht="13.5" hidden="1">
      <c r="A99" s="11"/>
      <c r="B99" s="11"/>
      <c r="C99" s="11"/>
      <c r="D99" s="11"/>
      <c r="E99" s="11"/>
      <c r="F99" s="11"/>
      <c r="G99" s="11"/>
      <c r="H99" s="59"/>
      <c r="I99" s="212" t="s">
        <v>369</v>
      </c>
      <c r="J99" s="191"/>
      <c r="K99" s="191"/>
      <c r="L99" s="191"/>
      <c r="M99" s="191"/>
      <c r="N99" s="191"/>
      <c r="O99" s="464"/>
      <c r="P99" s="464"/>
    </row>
    <row r="100" spans="1:16" s="15" customFormat="1" ht="13.5">
      <c r="A100" s="11"/>
      <c r="B100" s="11"/>
      <c r="C100" s="11"/>
      <c r="D100" s="11"/>
      <c r="E100" s="11"/>
      <c r="F100" s="11"/>
      <c r="G100" s="11"/>
      <c r="H100" s="59"/>
      <c r="I100" s="212" t="s">
        <v>371</v>
      </c>
      <c r="J100" s="191">
        <v>5000</v>
      </c>
      <c r="K100" s="191">
        <v>5000</v>
      </c>
      <c r="L100" s="191">
        <v>5000</v>
      </c>
      <c r="M100" s="191">
        <v>5000</v>
      </c>
      <c r="N100" s="191">
        <v>5000</v>
      </c>
      <c r="O100" s="464"/>
      <c r="P100" s="464"/>
    </row>
    <row r="101" spans="1:16" s="15" customFormat="1" ht="13.5">
      <c r="A101" s="11"/>
      <c r="B101" s="11"/>
      <c r="C101" s="11"/>
      <c r="D101" s="11"/>
      <c r="E101" s="11"/>
      <c r="F101" s="11"/>
      <c r="G101" s="11"/>
      <c r="H101" s="59"/>
      <c r="I101" s="212" t="s">
        <v>409</v>
      </c>
      <c r="J101" s="191">
        <v>1000</v>
      </c>
      <c r="K101" s="191">
        <v>4932</v>
      </c>
      <c r="L101" s="191">
        <v>4932</v>
      </c>
      <c r="M101" s="191">
        <v>4932</v>
      </c>
      <c r="N101" s="191">
        <v>4932</v>
      </c>
      <c r="O101" s="464"/>
      <c r="P101" s="464"/>
    </row>
    <row r="102" spans="1:16" s="15" customFormat="1" ht="13.5">
      <c r="A102" s="11"/>
      <c r="B102" s="11"/>
      <c r="C102" s="11"/>
      <c r="D102" s="11"/>
      <c r="E102" s="11"/>
      <c r="F102" s="11"/>
      <c r="G102" s="11"/>
      <c r="H102" s="59"/>
      <c r="I102" s="212" t="s">
        <v>410</v>
      </c>
      <c r="J102" s="191">
        <v>500</v>
      </c>
      <c r="K102" s="191">
        <v>1000</v>
      </c>
      <c r="L102" s="191">
        <v>1000</v>
      </c>
      <c r="M102" s="191">
        <v>1000</v>
      </c>
      <c r="N102" s="191">
        <v>1000</v>
      </c>
      <c r="O102" s="464"/>
      <c r="P102" s="464"/>
    </row>
    <row r="103" spans="1:16" s="15" customFormat="1" ht="13.5">
      <c r="A103" s="11"/>
      <c r="B103" s="11"/>
      <c r="C103" s="11"/>
      <c r="D103" s="11"/>
      <c r="E103" s="11"/>
      <c r="F103" s="11"/>
      <c r="G103" s="11"/>
      <c r="H103" s="59"/>
      <c r="I103" s="212" t="s">
        <v>471</v>
      </c>
      <c r="J103" s="191">
        <v>0</v>
      </c>
      <c r="K103" s="191">
        <v>660</v>
      </c>
      <c r="L103" s="191">
        <v>660</v>
      </c>
      <c r="M103" s="191">
        <v>660</v>
      </c>
      <c r="N103" s="191">
        <v>660</v>
      </c>
      <c r="O103" s="464"/>
      <c r="P103" s="464"/>
    </row>
    <row r="104" spans="1:16" s="15" customFormat="1" ht="13.5">
      <c r="A104" s="11"/>
      <c r="B104" s="11"/>
      <c r="C104" s="11"/>
      <c r="D104" s="11"/>
      <c r="E104" s="11"/>
      <c r="F104" s="11"/>
      <c r="G104" s="11"/>
      <c r="H104" s="59"/>
      <c r="I104" s="212" t="s">
        <v>472</v>
      </c>
      <c r="J104" s="191">
        <v>0</v>
      </c>
      <c r="K104" s="191">
        <v>8000</v>
      </c>
      <c r="L104" s="191">
        <v>8000</v>
      </c>
      <c r="M104" s="191">
        <v>8000</v>
      </c>
      <c r="N104" s="191">
        <v>8000</v>
      </c>
      <c r="O104" s="464"/>
      <c r="P104" s="464"/>
    </row>
    <row r="105" spans="1:16" s="15" customFormat="1" ht="13.5">
      <c r="A105" s="11"/>
      <c r="B105" s="11"/>
      <c r="C105" s="11"/>
      <c r="D105" s="11"/>
      <c r="E105" s="11"/>
      <c r="F105" s="11"/>
      <c r="G105" s="11"/>
      <c r="H105" s="59"/>
      <c r="I105" s="212" t="s">
        <v>476</v>
      </c>
      <c r="J105" s="191">
        <v>0</v>
      </c>
      <c r="K105" s="191">
        <v>6074</v>
      </c>
      <c r="L105" s="191">
        <v>6074</v>
      </c>
      <c r="M105" s="191">
        <v>6074</v>
      </c>
      <c r="N105" s="191">
        <v>6077</v>
      </c>
      <c r="O105" s="464"/>
      <c r="P105" s="464"/>
    </row>
    <row r="106" spans="1:16" s="15" customFormat="1" ht="26.25">
      <c r="A106" s="11"/>
      <c r="B106" s="11"/>
      <c r="C106" s="11"/>
      <c r="D106" s="11"/>
      <c r="E106" s="11"/>
      <c r="F106" s="11"/>
      <c r="G106" s="11"/>
      <c r="H106" s="59"/>
      <c r="I106" s="314" t="s">
        <v>477</v>
      </c>
      <c r="J106" s="191">
        <v>0</v>
      </c>
      <c r="K106" s="191">
        <v>109</v>
      </c>
      <c r="L106" s="191">
        <v>20675</v>
      </c>
      <c r="M106" s="191">
        <v>20675</v>
      </c>
      <c r="N106" s="191">
        <v>20675</v>
      </c>
      <c r="O106" s="464"/>
      <c r="P106" s="464"/>
    </row>
    <row r="107" spans="1:16" s="15" customFormat="1" ht="13.5">
      <c r="A107" s="11"/>
      <c r="B107" s="11"/>
      <c r="C107" s="11"/>
      <c r="D107" s="11"/>
      <c r="E107" s="11"/>
      <c r="F107" s="11"/>
      <c r="G107" s="11"/>
      <c r="H107" s="59"/>
      <c r="I107" s="212" t="s">
        <v>528</v>
      </c>
      <c r="J107" s="191">
        <v>0</v>
      </c>
      <c r="K107" s="191">
        <v>0</v>
      </c>
      <c r="L107" s="191">
        <v>0</v>
      </c>
      <c r="M107" s="191">
        <v>0</v>
      </c>
      <c r="N107" s="191">
        <v>3500</v>
      </c>
      <c r="O107" s="464"/>
      <c r="P107" s="464"/>
    </row>
    <row r="108" spans="1:16" s="15" customFormat="1" ht="13.5">
      <c r="A108" s="11"/>
      <c r="B108" s="11"/>
      <c r="C108" s="11"/>
      <c r="D108" s="11"/>
      <c r="E108" s="11"/>
      <c r="F108" s="11"/>
      <c r="G108" s="11"/>
      <c r="H108" s="257" t="s">
        <v>473</v>
      </c>
      <c r="I108" s="212"/>
      <c r="J108" s="191"/>
      <c r="K108" s="234">
        <f>K109+K110</f>
        <v>7447</v>
      </c>
      <c r="L108" s="234">
        <f>L109+L110</f>
        <v>7447</v>
      </c>
      <c r="M108" s="234">
        <f>M109+M110</f>
        <v>7447</v>
      </c>
      <c r="N108" s="234">
        <f>N109+N110</f>
        <v>7447</v>
      </c>
      <c r="O108" s="464"/>
      <c r="P108" s="464"/>
    </row>
    <row r="109" spans="1:16" s="15" customFormat="1" ht="13.5">
      <c r="A109" s="11"/>
      <c r="B109" s="11"/>
      <c r="C109" s="11"/>
      <c r="D109" s="11"/>
      <c r="E109" s="11"/>
      <c r="F109" s="11"/>
      <c r="G109" s="11"/>
      <c r="H109" s="59"/>
      <c r="I109" s="212" t="s">
        <v>474</v>
      </c>
      <c r="J109" s="191">
        <v>0</v>
      </c>
      <c r="K109" s="191">
        <v>1447</v>
      </c>
      <c r="L109" s="191">
        <v>1447</v>
      </c>
      <c r="M109" s="191">
        <v>1447</v>
      </c>
      <c r="N109" s="191">
        <v>1447</v>
      </c>
      <c r="O109" s="464"/>
      <c r="P109" s="464"/>
    </row>
    <row r="110" spans="1:16" s="15" customFormat="1" ht="13.5">
      <c r="A110" s="11"/>
      <c r="B110" s="11"/>
      <c r="C110" s="11"/>
      <c r="D110" s="11"/>
      <c r="E110" s="11"/>
      <c r="F110" s="11"/>
      <c r="G110" s="11"/>
      <c r="H110" s="59"/>
      <c r="I110" s="212" t="s">
        <v>475</v>
      </c>
      <c r="J110" s="191">
        <v>0</v>
      </c>
      <c r="K110" s="191">
        <v>6000</v>
      </c>
      <c r="L110" s="191">
        <v>6000</v>
      </c>
      <c r="M110" s="191">
        <v>6000</v>
      </c>
      <c r="N110" s="191">
        <v>6000</v>
      </c>
      <c r="O110" s="464"/>
      <c r="P110" s="464"/>
    </row>
    <row r="111" spans="1:16" s="15" customFormat="1" ht="12.75">
      <c r="A111" s="11"/>
      <c r="B111" s="11"/>
      <c r="C111" s="11"/>
      <c r="D111" s="11"/>
      <c r="E111" s="11"/>
      <c r="F111" s="11" t="s">
        <v>19</v>
      </c>
      <c r="G111" s="11"/>
      <c r="H111" s="212"/>
      <c r="I111" s="11"/>
      <c r="J111" s="198">
        <f>J92+J97</f>
        <v>8783</v>
      </c>
      <c r="K111" s="198">
        <f>K92+K97+K108</f>
        <v>38722</v>
      </c>
      <c r="L111" s="198">
        <f>L92+L97+L108</f>
        <v>59288</v>
      </c>
      <c r="M111" s="198">
        <f>M92+M97+M108</f>
        <v>59288</v>
      </c>
      <c r="N111" s="198">
        <f>N92+N97+N108</f>
        <v>66791</v>
      </c>
      <c r="O111" s="466"/>
      <c r="P111" s="466"/>
    </row>
    <row r="112" spans="1:16" s="15" customFormat="1" ht="12.75" hidden="1">
      <c r="A112" s="11"/>
      <c r="B112" s="11"/>
      <c r="C112" s="11"/>
      <c r="D112" s="11"/>
      <c r="E112" s="11"/>
      <c r="F112" s="11"/>
      <c r="G112" s="11"/>
      <c r="H112" s="212"/>
      <c r="I112" s="11"/>
      <c r="J112" s="11"/>
      <c r="K112" s="11"/>
      <c r="L112" s="11"/>
      <c r="M112" s="11"/>
      <c r="N112" s="11"/>
      <c r="O112" s="38"/>
      <c r="P112" s="38"/>
    </row>
    <row r="113" spans="1:16" s="15" customFormat="1" ht="12.75" hidden="1">
      <c r="A113" s="11"/>
      <c r="B113" s="11"/>
      <c r="C113" s="11"/>
      <c r="D113" s="11"/>
      <c r="E113" s="11"/>
      <c r="F113" s="11"/>
      <c r="G113" s="11"/>
      <c r="H113" s="11"/>
      <c r="I113" s="11"/>
      <c r="J113" s="115"/>
      <c r="K113" s="115"/>
      <c r="L113" s="115"/>
      <c r="M113" s="115"/>
      <c r="N113" s="115"/>
      <c r="O113" s="14"/>
      <c r="P113" s="14"/>
    </row>
    <row r="114" spans="1:16" s="15" customFormat="1" ht="12.75" hidden="1">
      <c r="A114" s="11"/>
      <c r="B114" s="11"/>
      <c r="C114" s="11"/>
      <c r="D114" s="11"/>
      <c r="E114" s="11"/>
      <c r="F114" s="11"/>
      <c r="G114" s="11"/>
      <c r="H114" s="11"/>
      <c r="I114" s="11"/>
      <c r="J114" s="115"/>
      <c r="K114" s="115"/>
      <c r="L114" s="115"/>
      <c r="M114" s="115"/>
      <c r="N114" s="115"/>
      <c r="O114" s="14"/>
      <c r="P114" s="14"/>
    </row>
    <row r="115" spans="1:16" s="15" customFormat="1" ht="12.75" hidden="1">
      <c r="A115" s="11"/>
      <c r="B115" s="11"/>
      <c r="C115" s="11"/>
      <c r="D115" s="11"/>
      <c r="E115" s="11"/>
      <c r="F115" s="11"/>
      <c r="G115" s="11"/>
      <c r="H115" s="11"/>
      <c r="I115" s="11"/>
      <c r="J115" s="115"/>
      <c r="K115" s="115"/>
      <c r="L115" s="115"/>
      <c r="M115" s="115"/>
      <c r="N115" s="115"/>
      <c r="O115" s="14"/>
      <c r="P115" s="14"/>
    </row>
    <row r="116" spans="1:16" s="15" customFormat="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5"/>
      <c r="K116" s="115"/>
      <c r="L116" s="115"/>
      <c r="M116" s="115"/>
      <c r="N116" s="115"/>
      <c r="O116" s="14"/>
      <c r="P116" s="14"/>
    </row>
    <row r="117" spans="1:16" s="15" customFormat="1" ht="30" customHeight="1">
      <c r="A117" s="11"/>
      <c r="B117" s="197">
        <v>6</v>
      </c>
      <c r="C117" s="16"/>
      <c r="D117" s="16"/>
      <c r="E117" s="16"/>
      <c r="F117" s="559" t="s">
        <v>267</v>
      </c>
      <c r="G117" s="559"/>
      <c r="H117" s="559"/>
      <c r="I117" s="559"/>
      <c r="J117" s="115"/>
      <c r="K117" s="115"/>
      <c r="L117" s="115"/>
      <c r="M117" s="115"/>
      <c r="N117" s="115"/>
      <c r="O117" s="14"/>
      <c r="P117" s="14"/>
    </row>
    <row r="118" spans="1:16" s="15" customFormat="1" ht="30" customHeight="1" hidden="1">
      <c r="A118" s="11"/>
      <c r="B118" s="197"/>
      <c r="C118" s="16"/>
      <c r="D118" s="16"/>
      <c r="E118" s="16"/>
      <c r="F118" s="376"/>
      <c r="G118" s="376"/>
      <c r="H118" s="59" t="s">
        <v>40</v>
      </c>
      <c r="I118" s="376"/>
      <c r="J118" s="115"/>
      <c r="K118" s="115"/>
      <c r="L118" s="115"/>
      <c r="M118" s="115"/>
      <c r="N118" s="115"/>
      <c r="O118" s="14"/>
      <c r="P118" s="14"/>
    </row>
    <row r="119" spans="1:16" s="15" customFormat="1" ht="30" customHeight="1" hidden="1">
      <c r="A119" s="11"/>
      <c r="B119" s="197"/>
      <c r="C119" s="16"/>
      <c r="D119" s="16"/>
      <c r="E119" s="16"/>
      <c r="F119" s="376"/>
      <c r="G119" s="376"/>
      <c r="H119" s="376" t="s">
        <v>15</v>
      </c>
      <c r="I119" s="376"/>
      <c r="J119" s="115"/>
      <c r="K119" s="115"/>
      <c r="L119" s="115"/>
      <c r="M119" s="115"/>
      <c r="N119" s="115"/>
      <c r="O119" s="14"/>
      <c r="P119" s="14"/>
    </row>
    <row r="120" spans="1:16" s="15" customFormat="1" ht="13.5">
      <c r="A120" s="11"/>
      <c r="B120" s="11"/>
      <c r="C120" s="11"/>
      <c r="D120" s="11"/>
      <c r="E120" s="11"/>
      <c r="F120" s="11"/>
      <c r="G120" s="11"/>
      <c r="H120" s="257" t="s">
        <v>40</v>
      </c>
      <c r="I120" s="11"/>
      <c r="J120" s="115">
        <f>J121+J122</f>
        <v>0</v>
      </c>
      <c r="K120" s="234">
        <f>K121+K122</f>
        <v>500</v>
      </c>
      <c r="L120" s="234">
        <f>L121+L122</f>
        <v>500</v>
      </c>
      <c r="M120" s="234">
        <f>M121+M122</f>
        <v>500</v>
      </c>
      <c r="N120" s="234">
        <f>N121+N122</f>
        <v>1770</v>
      </c>
      <c r="O120" s="14"/>
      <c r="P120" s="14"/>
    </row>
    <row r="121" spans="1:16" s="15" customFormat="1" ht="12.75">
      <c r="A121" s="11"/>
      <c r="B121" s="11"/>
      <c r="C121" s="11"/>
      <c r="D121" s="11"/>
      <c r="E121" s="11"/>
      <c r="F121" s="11"/>
      <c r="G121" s="11"/>
      <c r="H121" s="212" t="s">
        <v>15</v>
      </c>
      <c r="I121" s="212" t="s">
        <v>478</v>
      </c>
      <c r="J121" s="191">
        <v>0</v>
      </c>
      <c r="K121" s="191">
        <v>500</v>
      </c>
      <c r="L121" s="191">
        <v>500</v>
      </c>
      <c r="M121" s="191">
        <v>500</v>
      </c>
      <c r="N121" s="191">
        <v>500</v>
      </c>
      <c r="O121" s="464"/>
      <c r="P121" s="464"/>
    </row>
    <row r="122" spans="1:16" s="15" customFormat="1" ht="12.75">
      <c r="A122" s="11"/>
      <c r="B122" s="11"/>
      <c r="C122" s="11"/>
      <c r="D122" s="11"/>
      <c r="E122" s="11"/>
      <c r="F122" s="11"/>
      <c r="G122" s="11"/>
      <c r="H122" s="11"/>
      <c r="I122" s="212" t="s">
        <v>549</v>
      </c>
      <c r="J122" s="191">
        <v>0</v>
      </c>
      <c r="K122" s="191">
        <v>0</v>
      </c>
      <c r="L122" s="191">
        <v>0</v>
      </c>
      <c r="M122" s="191">
        <v>0</v>
      </c>
      <c r="N122" s="191">
        <v>1270</v>
      </c>
      <c r="O122" s="464"/>
      <c r="P122" s="464"/>
    </row>
    <row r="123" spans="1:16" s="15" customFormat="1" ht="12.75">
      <c r="A123" s="11"/>
      <c r="B123" s="11"/>
      <c r="C123" s="11"/>
      <c r="D123" s="11"/>
      <c r="E123" s="11"/>
      <c r="F123" s="11" t="s">
        <v>19</v>
      </c>
      <c r="G123" s="11"/>
      <c r="H123" s="11"/>
      <c r="I123" s="212"/>
      <c r="J123" s="115">
        <f>J120</f>
        <v>0</v>
      </c>
      <c r="K123" s="115">
        <f>K120</f>
        <v>500</v>
      </c>
      <c r="L123" s="115">
        <f>L120</f>
        <v>500</v>
      </c>
      <c r="M123" s="115">
        <f>M120</f>
        <v>500</v>
      </c>
      <c r="N123" s="115">
        <f>N120</f>
        <v>1770</v>
      </c>
      <c r="O123" s="14"/>
      <c r="P123" s="14"/>
    </row>
    <row r="124" spans="1:16" s="15" customFormat="1" ht="12.75">
      <c r="A124" s="11"/>
      <c r="B124" s="11"/>
      <c r="C124" s="11"/>
      <c r="D124" s="11"/>
      <c r="E124" s="11"/>
      <c r="F124" s="11"/>
      <c r="G124" s="11"/>
      <c r="H124" s="11"/>
      <c r="I124" s="212"/>
      <c r="J124" s="115"/>
      <c r="K124" s="115"/>
      <c r="L124" s="115"/>
      <c r="M124" s="115"/>
      <c r="N124" s="115"/>
      <c r="O124" s="14"/>
      <c r="P124" s="14"/>
    </row>
    <row r="125" spans="1:16" s="15" customFormat="1" ht="12.75">
      <c r="A125" s="11"/>
      <c r="B125" s="197">
        <v>7</v>
      </c>
      <c r="C125" s="16"/>
      <c r="D125" s="16"/>
      <c r="E125" s="16"/>
      <c r="F125" s="559" t="s">
        <v>307</v>
      </c>
      <c r="G125" s="559"/>
      <c r="H125" s="559"/>
      <c r="I125" s="559"/>
      <c r="J125" s="115"/>
      <c r="K125" s="115"/>
      <c r="L125" s="115"/>
      <c r="M125" s="115"/>
      <c r="N125" s="115"/>
      <c r="O125" s="14"/>
      <c r="P125" s="14"/>
    </row>
    <row r="126" spans="1:16" s="15" customFormat="1" ht="13.5">
      <c r="A126" s="11"/>
      <c r="B126" s="197"/>
      <c r="C126" s="16"/>
      <c r="D126" s="16"/>
      <c r="E126" s="16"/>
      <c r="F126" s="376"/>
      <c r="G126" s="376"/>
      <c r="H126" s="257" t="s">
        <v>39</v>
      </c>
      <c r="I126" s="405"/>
      <c r="J126" s="234">
        <v>0</v>
      </c>
      <c r="K126" s="234">
        <v>1000</v>
      </c>
      <c r="L126" s="234">
        <v>1000</v>
      </c>
      <c r="M126" s="234">
        <v>1000</v>
      </c>
      <c r="N126" s="234">
        <v>1000</v>
      </c>
      <c r="O126" s="466"/>
      <c r="P126" s="466"/>
    </row>
    <row r="127" spans="1:16" s="15" customFormat="1" ht="12.75">
      <c r="A127" s="11"/>
      <c r="B127" s="197"/>
      <c r="C127" s="16"/>
      <c r="D127" s="16"/>
      <c r="E127" s="16"/>
      <c r="F127" s="376"/>
      <c r="G127" s="376"/>
      <c r="H127" s="367"/>
      <c r="I127" s="367" t="s">
        <v>479</v>
      </c>
      <c r="J127" s="115">
        <v>0</v>
      </c>
      <c r="K127" s="191">
        <v>1000</v>
      </c>
      <c r="L127" s="191">
        <v>1000</v>
      </c>
      <c r="M127" s="191">
        <v>1000</v>
      </c>
      <c r="N127" s="191">
        <v>1000</v>
      </c>
      <c r="O127" s="464"/>
      <c r="P127" s="464"/>
    </row>
    <row r="128" spans="1:16" s="15" customFormat="1" ht="13.5">
      <c r="A128" s="11"/>
      <c r="B128" s="197"/>
      <c r="C128" s="16"/>
      <c r="D128" s="16"/>
      <c r="E128" s="16"/>
      <c r="F128" s="376"/>
      <c r="G128" s="376"/>
      <c r="H128" s="233" t="s">
        <v>480</v>
      </c>
      <c r="I128" s="367"/>
      <c r="J128" s="115"/>
      <c r="K128" s="191"/>
      <c r="L128" s="191"/>
      <c r="M128" s="191"/>
      <c r="N128" s="198">
        <f>N129</f>
        <v>210</v>
      </c>
      <c r="O128" s="464"/>
      <c r="P128" s="464"/>
    </row>
    <row r="129" spans="1:16" s="15" customFormat="1" ht="12.75">
      <c r="A129" s="11"/>
      <c r="B129" s="197"/>
      <c r="C129" s="16"/>
      <c r="D129" s="16"/>
      <c r="E129" s="16"/>
      <c r="F129" s="376"/>
      <c r="G129" s="376"/>
      <c r="H129" s="367"/>
      <c r="I129" s="367" t="s">
        <v>529</v>
      </c>
      <c r="J129" s="115">
        <v>0</v>
      </c>
      <c r="K129" s="115">
        <v>0</v>
      </c>
      <c r="L129" s="115">
        <v>0</v>
      </c>
      <c r="M129" s="115">
        <v>0</v>
      </c>
      <c r="N129" s="191">
        <v>210</v>
      </c>
      <c r="O129" s="464"/>
      <c r="P129" s="464"/>
    </row>
    <row r="130" spans="1:16" s="15" customFormat="1" ht="12.75">
      <c r="A130" s="11"/>
      <c r="B130" s="11"/>
      <c r="C130" s="11"/>
      <c r="D130" s="11"/>
      <c r="E130" s="11"/>
      <c r="F130" s="11" t="s">
        <v>19</v>
      </c>
      <c r="G130" s="11"/>
      <c r="H130" s="257"/>
      <c r="I130" s="11"/>
      <c r="J130" s="115">
        <v>0</v>
      </c>
      <c r="K130" s="115">
        <v>1000</v>
      </c>
      <c r="L130" s="115">
        <v>1000</v>
      </c>
      <c r="M130" s="115">
        <v>1000</v>
      </c>
      <c r="N130" s="115">
        <f>N126+N128</f>
        <v>1210</v>
      </c>
      <c r="O130" s="14"/>
      <c r="P130" s="14"/>
    </row>
    <row r="131" spans="1:16" s="15" customFormat="1" ht="12.75">
      <c r="A131" s="11"/>
      <c r="B131" s="11"/>
      <c r="C131" s="11"/>
      <c r="D131" s="11"/>
      <c r="E131" s="11"/>
      <c r="F131" s="11"/>
      <c r="G131" s="11"/>
      <c r="H131" s="257"/>
      <c r="I131" s="11"/>
      <c r="J131" s="115"/>
      <c r="K131" s="115"/>
      <c r="L131" s="115"/>
      <c r="M131" s="115"/>
      <c r="N131" s="115"/>
      <c r="O131" s="14"/>
      <c r="P131" s="14"/>
    </row>
    <row r="132" spans="1:16" s="15" customFormat="1" ht="12.75" hidden="1">
      <c r="A132" s="11"/>
      <c r="B132" s="197">
        <v>6</v>
      </c>
      <c r="C132" s="16"/>
      <c r="D132" s="16"/>
      <c r="E132" s="16"/>
      <c r="F132" s="559" t="s">
        <v>148</v>
      </c>
      <c r="G132" s="559"/>
      <c r="H132" s="559"/>
      <c r="I132" s="559"/>
      <c r="J132" s="115"/>
      <c r="K132" s="115"/>
      <c r="L132" s="115"/>
      <c r="M132" s="115"/>
      <c r="N132" s="115"/>
      <c r="O132" s="14"/>
      <c r="P132" s="14"/>
    </row>
    <row r="133" spans="1:16" s="15" customFormat="1" ht="12.75" hidden="1">
      <c r="A133" s="11"/>
      <c r="B133" s="197"/>
      <c r="C133" s="16"/>
      <c r="D133" s="16"/>
      <c r="E133" s="16"/>
      <c r="F133" s="376"/>
      <c r="G133" s="376"/>
      <c r="H133" s="213" t="s">
        <v>39</v>
      </c>
      <c r="I133" s="376"/>
      <c r="J133" s="115"/>
      <c r="K133" s="115"/>
      <c r="L133" s="115"/>
      <c r="M133" s="115"/>
      <c r="N133" s="115"/>
      <c r="O133" s="14"/>
      <c r="P133" s="14"/>
    </row>
    <row r="134" spans="1:16" s="15" customFormat="1" ht="12.75" hidden="1">
      <c r="A134" s="11"/>
      <c r="B134" s="197"/>
      <c r="C134" s="16"/>
      <c r="D134" s="16"/>
      <c r="E134" s="16"/>
      <c r="F134" s="376"/>
      <c r="G134" s="376"/>
      <c r="H134" s="367" t="s">
        <v>15</v>
      </c>
      <c r="I134" s="367" t="s">
        <v>350</v>
      </c>
      <c r="J134" s="115"/>
      <c r="K134" s="115"/>
      <c r="L134" s="115"/>
      <c r="M134" s="115"/>
      <c r="N134" s="115"/>
      <c r="O134" s="464"/>
      <c r="P134" s="464"/>
    </row>
    <row r="135" spans="1:16" s="15" customFormat="1" ht="13.5" hidden="1">
      <c r="A135" s="11"/>
      <c r="B135" s="197"/>
      <c r="C135" s="16"/>
      <c r="D135" s="16"/>
      <c r="E135" s="16"/>
      <c r="F135" s="376"/>
      <c r="G135" s="376"/>
      <c r="H135" s="257" t="s">
        <v>40</v>
      </c>
      <c r="I135" s="405"/>
      <c r="J135" s="234">
        <v>0</v>
      </c>
      <c r="K135" s="234">
        <v>0</v>
      </c>
      <c r="L135" s="234">
        <v>0</v>
      </c>
      <c r="M135" s="234">
        <v>0</v>
      </c>
      <c r="N135" s="234">
        <v>0</v>
      </c>
      <c r="O135" s="466"/>
      <c r="P135" s="466"/>
    </row>
    <row r="136" spans="1:16" s="15" customFormat="1" ht="25.5" hidden="1">
      <c r="A136" s="11"/>
      <c r="B136" s="197"/>
      <c r="C136" s="16"/>
      <c r="D136" s="16"/>
      <c r="E136" s="16"/>
      <c r="F136" s="376"/>
      <c r="G136" s="376"/>
      <c r="H136" s="367" t="s">
        <v>15</v>
      </c>
      <c r="I136" s="367" t="s">
        <v>310</v>
      </c>
      <c r="J136" s="115"/>
      <c r="K136" s="115"/>
      <c r="L136" s="115"/>
      <c r="M136" s="115"/>
      <c r="N136" s="115"/>
      <c r="O136" s="464"/>
      <c r="P136" s="464"/>
    </row>
    <row r="137" spans="1:16" s="15" customFormat="1" ht="12.75" hidden="1">
      <c r="A137" s="119"/>
      <c r="B137" s="11"/>
      <c r="C137" s="11"/>
      <c r="D137" s="11"/>
      <c r="E137" s="11"/>
      <c r="F137" s="11" t="s">
        <v>19</v>
      </c>
      <c r="G137" s="11"/>
      <c r="H137" s="257"/>
      <c r="I137" s="11"/>
      <c r="J137" s="115">
        <v>0</v>
      </c>
      <c r="K137" s="115">
        <v>0</v>
      </c>
      <c r="L137" s="115">
        <v>0</v>
      </c>
      <c r="M137" s="115">
        <v>0</v>
      </c>
      <c r="N137" s="115">
        <v>0</v>
      </c>
      <c r="O137" s="14"/>
      <c r="P137" s="14"/>
    </row>
    <row r="138" spans="1:16" s="15" customFormat="1" ht="12.75" hidden="1">
      <c r="A138" s="119"/>
      <c r="B138" s="11"/>
      <c r="C138" s="11"/>
      <c r="D138" s="11"/>
      <c r="E138" s="11"/>
      <c r="F138" s="11"/>
      <c r="G138" s="11"/>
      <c r="H138" s="257"/>
      <c r="I138" s="11"/>
      <c r="J138" s="115"/>
      <c r="K138" s="115"/>
      <c r="L138" s="115"/>
      <c r="M138" s="115"/>
      <c r="N138" s="115"/>
      <c r="O138" s="14"/>
      <c r="P138" s="14"/>
    </row>
    <row r="139" spans="1:16" s="15" customFormat="1" ht="12.75">
      <c r="A139" s="119"/>
      <c r="B139" s="197">
        <v>8</v>
      </c>
      <c r="C139" s="16"/>
      <c r="D139" s="16"/>
      <c r="E139" s="16"/>
      <c r="F139" s="537" t="s">
        <v>464</v>
      </c>
      <c r="G139" s="537"/>
      <c r="H139" s="537"/>
      <c r="I139" s="537"/>
      <c r="J139" s="115"/>
      <c r="K139" s="115"/>
      <c r="L139" s="115"/>
      <c r="M139" s="115"/>
      <c r="N139" s="115"/>
      <c r="O139" s="14"/>
      <c r="P139" s="14"/>
    </row>
    <row r="140" spans="1:16" s="15" customFormat="1" ht="13.5">
      <c r="A140" s="119"/>
      <c r="B140" s="197"/>
      <c r="C140" s="16"/>
      <c r="D140" s="16"/>
      <c r="E140" s="16"/>
      <c r="F140" s="376"/>
      <c r="G140" s="376"/>
      <c r="H140" s="233" t="s">
        <v>480</v>
      </c>
      <c r="I140" s="405"/>
      <c r="J140" s="234"/>
      <c r="K140" s="234">
        <v>18321</v>
      </c>
      <c r="L140" s="234">
        <v>18321</v>
      </c>
      <c r="M140" s="234">
        <v>25400</v>
      </c>
      <c r="N140" s="234">
        <v>25400</v>
      </c>
      <c r="O140" s="464"/>
      <c r="P140" s="464"/>
    </row>
    <row r="141" spans="1:16" s="15" customFormat="1" ht="12.75">
      <c r="A141" s="119"/>
      <c r="B141" s="197"/>
      <c r="C141" s="16"/>
      <c r="D141" s="16"/>
      <c r="E141" s="16"/>
      <c r="F141" s="376"/>
      <c r="G141" s="376"/>
      <c r="H141" s="367" t="s">
        <v>15</v>
      </c>
      <c r="I141" s="454" t="s">
        <v>481</v>
      </c>
      <c r="J141" s="115">
        <v>0</v>
      </c>
      <c r="K141" s="191">
        <v>18321</v>
      </c>
      <c r="L141" s="191">
        <v>18321</v>
      </c>
      <c r="M141" s="191">
        <v>25400</v>
      </c>
      <c r="N141" s="191">
        <v>25400</v>
      </c>
      <c r="O141" s="464"/>
      <c r="P141" s="464"/>
    </row>
    <row r="142" spans="1:16" s="15" customFormat="1" ht="12.75">
      <c r="A142" s="119"/>
      <c r="B142" s="11"/>
      <c r="C142" s="11"/>
      <c r="D142" s="11"/>
      <c r="E142" s="11"/>
      <c r="F142" s="11" t="s">
        <v>19</v>
      </c>
      <c r="G142" s="11"/>
      <c r="H142" s="257"/>
      <c r="I142" s="11"/>
      <c r="J142" s="115">
        <v>0</v>
      </c>
      <c r="K142" s="115">
        <v>18321</v>
      </c>
      <c r="L142" s="115">
        <v>18321</v>
      </c>
      <c r="M142" s="115">
        <v>25400</v>
      </c>
      <c r="N142" s="115">
        <v>25400</v>
      </c>
      <c r="O142" s="14"/>
      <c r="P142" s="14"/>
    </row>
    <row r="143" spans="1:16" s="15" customFormat="1" ht="12.75" hidden="1">
      <c r="A143" s="119"/>
      <c r="B143" s="11"/>
      <c r="C143" s="11"/>
      <c r="D143" s="11"/>
      <c r="E143" s="11"/>
      <c r="F143" s="11"/>
      <c r="G143" s="11"/>
      <c r="H143" s="257"/>
      <c r="I143" s="11"/>
      <c r="J143" s="115"/>
      <c r="K143" s="115"/>
      <c r="L143" s="115"/>
      <c r="M143" s="115"/>
      <c r="N143" s="115"/>
      <c r="O143" s="14"/>
      <c r="P143" s="14"/>
    </row>
    <row r="144" spans="1:16" s="15" customFormat="1" ht="12.75" hidden="1">
      <c r="A144" s="119"/>
      <c r="B144" s="197">
        <v>8</v>
      </c>
      <c r="C144" s="16"/>
      <c r="D144" s="16"/>
      <c r="E144" s="16"/>
      <c r="F144" s="559" t="s">
        <v>70</v>
      </c>
      <c r="G144" s="559"/>
      <c r="H144" s="559"/>
      <c r="I144" s="559"/>
      <c r="J144" s="115"/>
      <c r="K144" s="115"/>
      <c r="L144" s="115"/>
      <c r="M144" s="115"/>
      <c r="N144" s="115"/>
      <c r="O144" s="14"/>
      <c r="P144" s="14"/>
    </row>
    <row r="145" spans="1:16" s="15" customFormat="1" ht="13.5" hidden="1">
      <c r="A145" s="119"/>
      <c r="B145" s="197"/>
      <c r="C145" s="16"/>
      <c r="D145" s="16"/>
      <c r="E145" s="16"/>
      <c r="F145" s="376"/>
      <c r="G145" s="376"/>
      <c r="H145" s="257" t="s">
        <v>40</v>
      </c>
      <c r="I145" s="405"/>
      <c r="J145" s="234">
        <v>0</v>
      </c>
      <c r="K145" s="234">
        <v>0</v>
      </c>
      <c r="L145" s="234">
        <v>0</v>
      </c>
      <c r="M145" s="234">
        <v>0</v>
      </c>
      <c r="N145" s="234">
        <v>0</v>
      </c>
      <c r="O145" s="466"/>
      <c r="P145" s="466"/>
    </row>
    <row r="146" spans="1:16" s="15" customFormat="1" ht="12.75" hidden="1">
      <c r="A146" s="119"/>
      <c r="B146" s="197"/>
      <c r="C146" s="16"/>
      <c r="D146" s="16"/>
      <c r="E146" s="16"/>
      <c r="F146" s="376"/>
      <c r="G146" s="376"/>
      <c r="H146" s="367" t="s">
        <v>15</v>
      </c>
      <c r="I146" s="367" t="s">
        <v>311</v>
      </c>
      <c r="J146" s="115"/>
      <c r="K146" s="115"/>
      <c r="L146" s="115"/>
      <c r="M146" s="115"/>
      <c r="N146" s="115"/>
      <c r="O146" s="464"/>
      <c r="P146" s="464"/>
    </row>
    <row r="147" spans="1:16" s="15" customFormat="1" ht="12.75" hidden="1">
      <c r="A147" s="119"/>
      <c r="B147" s="197"/>
      <c r="C147" s="16"/>
      <c r="D147" s="16"/>
      <c r="E147" s="16"/>
      <c r="F147" s="376"/>
      <c r="G147" s="376"/>
      <c r="H147" s="367"/>
      <c r="I147" s="367" t="s">
        <v>372</v>
      </c>
      <c r="J147" s="115"/>
      <c r="K147" s="115"/>
      <c r="L147" s="115"/>
      <c r="M147" s="115"/>
      <c r="N147" s="115"/>
      <c r="O147" s="14"/>
      <c r="P147" s="464"/>
    </row>
    <row r="148" spans="1:16" s="15" customFormat="1" ht="12.75" hidden="1">
      <c r="A148" s="119"/>
      <c r="B148" s="11"/>
      <c r="C148" s="11"/>
      <c r="D148" s="11"/>
      <c r="E148" s="11"/>
      <c r="F148" s="11" t="s">
        <v>19</v>
      </c>
      <c r="G148" s="11"/>
      <c r="H148" s="257"/>
      <c r="I148" s="11"/>
      <c r="J148" s="115">
        <v>0</v>
      </c>
      <c r="K148" s="115">
        <v>0</v>
      </c>
      <c r="L148" s="115">
        <v>0</v>
      </c>
      <c r="M148" s="115">
        <v>0</v>
      </c>
      <c r="N148" s="115">
        <v>0</v>
      </c>
      <c r="O148" s="14"/>
      <c r="P148" s="14"/>
    </row>
    <row r="149" spans="1:16" s="15" customFormat="1" ht="12.75" hidden="1">
      <c r="A149" s="119"/>
      <c r="B149" s="11"/>
      <c r="C149" s="11"/>
      <c r="D149" s="11"/>
      <c r="E149" s="11"/>
      <c r="F149" s="11"/>
      <c r="G149" s="11"/>
      <c r="H149" s="257"/>
      <c r="I149" s="11"/>
      <c r="J149" s="115"/>
      <c r="K149" s="115"/>
      <c r="L149" s="115"/>
      <c r="M149" s="115"/>
      <c r="N149" s="115"/>
      <c r="O149" s="14"/>
      <c r="P149" s="14"/>
    </row>
    <row r="150" spans="1:16" s="15" customFormat="1" ht="12.75" hidden="1">
      <c r="A150" s="119"/>
      <c r="B150" s="197">
        <v>9</v>
      </c>
      <c r="C150" s="16"/>
      <c r="D150" s="16"/>
      <c r="E150" s="16"/>
      <c r="F150" s="537" t="s">
        <v>142</v>
      </c>
      <c r="G150" s="537"/>
      <c r="H150" s="537"/>
      <c r="I150" s="537"/>
      <c r="J150" s="115"/>
      <c r="K150" s="115"/>
      <c r="L150" s="115"/>
      <c r="M150" s="115"/>
      <c r="N150" s="115"/>
      <c r="O150" s="14"/>
      <c r="P150" s="14"/>
    </row>
    <row r="151" spans="1:16" s="15" customFormat="1" ht="13.5" hidden="1">
      <c r="A151" s="119"/>
      <c r="B151" s="197"/>
      <c r="C151" s="16"/>
      <c r="D151" s="16"/>
      <c r="E151" s="16"/>
      <c r="F151" s="376"/>
      <c r="G151" s="376"/>
      <c r="H151" s="236" t="s">
        <v>308</v>
      </c>
      <c r="I151" s="405"/>
      <c r="J151" s="115">
        <v>0</v>
      </c>
      <c r="K151" s="115">
        <v>0</v>
      </c>
      <c r="L151" s="115">
        <v>0</v>
      </c>
      <c r="M151" s="115">
        <v>0</v>
      </c>
      <c r="N151" s="115">
        <v>0</v>
      </c>
      <c r="O151" s="462"/>
      <c r="P151" s="462"/>
    </row>
    <row r="152" spans="1:16" s="15" customFormat="1" ht="12.75" hidden="1">
      <c r="A152" s="119"/>
      <c r="B152" s="197"/>
      <c r="C152" s="16"/>
      <c r="D152" s="16"/>
      <c r="E152" s="16"/>
      <c r="F152" s="376"/>
      <c r="G152" s="376"/>
      <c r="H152" s="367" t="s">
        <v>15</v>
      </c>
      <c r="I152" s="16" t="s">
        <v>349</v>
      </c>
      <c r="J152" s="115"/>
      <c r="K152" s="115"/>
      <c r="L152" s="115"/>
      <c r="M152" s="115"/>
      <c r="N152" s="115"/>
      <c r="O152" s="464"/>
      <c r="P152" s="464"/>
    </row>
    <row r="153" spans="1:16" s="15" customFormat="1" ht="12.75" hidden="1">
      <c r="A153" s="119"/>
      <c r="B153" s="11"/>
      <c r="C153" s="11"/>
      <c r="D153" s="11"/>
      <c r="E153" s="11"/>
      <c r="F153" s="11" t="s">
        <v>19</v>
      </c>
      <c r="G153" s="11"/>
      <c r="H153" s="257"/>
      <c r="I153" s="11"/>
      <c r="J153" s="115"/>
      <c r="K153" s="115"/>
      <c r="L153" s="115"/>
      <c r="M153" s="115"/>
      <c r="N153" s="115"/>
      <c r="O153" s="14"/>
      <c r="P153" s="14"/>
    </row>
    <row r="154" spans="1:16" s="15" customFormat="1" ht="12.75">
      <c r="A154" s="119"/>
      <c r="B154" s="11"/>
      <c r="C154" s="11"/>
      <c r="D154" s="11"/>
      <c r="E154" s="11"/>
      <c r="F154" s="11"/>
      <c r="G154" s="11"/>
      <c r="H154" s="257"/>
      <c r="I154" s="11"/>
      <c r="J154" s="115"/>
      <c r="K154" s="115"/>
      <c r="L154" s="115"/>
      <c r="M154" s="115"/>
      <c r="N154" s="115"/>
      <c r="O154" s="14"/>
      <c r="P154" s="14"/>
    </row>
    <row r="155" spans="1:16" s="15" customFormat="1" ht="12.75">
      <c r="A155" s="119"/>
      <c r="B155" s="11">
        <v>9</v>
      </c>
      <c r="C155" s="11"/>
      <c r="D155" s="11"/>
      <c r="E155" s="11"/>
      <c r="F155" s="559" t="s">
        <v>152</v>
      </c>
      <c r="G155" s="559"/>
      <c r="H155" s="559"/>
      <c r="I155" s="559"/>
      <c r="J155" s="115"/>
      <c r="K155" s="115"/>
      <c r="L155" s="115"/>
      <c r="M155" s="115"/>
      <c r="N155" s="115"/>
      <c r="O155" s="14"/>
      <c r="P155" s="14"/>
    </row>
    <row r="156" spans="1:16" s="15" customFormat="1" ht="12.75">
      <c r="A156" s="119"/>
      <c r="B156" s="11"/>
      <c r="C156" s="11"/>
      <c r="D156" s="11"/>
      <c r="E156" s="11"/>
      <c r="F156" s="376"/>
      <c r="G156" s="376"/>
      <c r="H156" s="257" t="s">
        <v>39</v>
      </c>
      <c r="I156" s="376"/>
      <c r="J156" s="115">
        <v>0</v>
      </c>
      <c r="K156" s="115">
        <v>0</v>
      </c>
      <c r="L156" s="115">
        <v>0</v>
      </c>
      <c r="M156" s="115">
        <v>0</v>
      </c>
      <c r="N156" s="115">
        <f>N157</f>
        <v>11221</v>
      </c>
      <c r="O156" s="14"/>
      <c r="P156" s="14"/>
    </row>
    <row r="157" spans="1:16" s="15" customFormat="1" ht="13.5" customHeight="1">
      <c r="A157" s="119"/>
      <c r="B157" s="11"/>
      <c r="C157" s="11"/>
      <c r="D157" s="11"/>
      <c r="E157" s="11"/>
      <c r="F157" s="376"/>
      <c r="G157" s="376"/>
      <c r="H157" s="367" t="s">
        <v>17</v>
      </c>
      <c r="I157" s="212" t="s">
        <v>530</v>
      </c>
      <c r="J157" s="115">
        <v>0</v>
      </c>
      <c r="K157" s="115">
        <v>0</v>
      </c>
      <c r="L157" s="115">
        <v>0</v>
      </c>
      <c r="M157" s="115">
        <v>0</v>
      </c>
      <c r="N157" s="191">
        <v>11221</v>
      </c>
      <c r="O157" s="14"/>
      <c r="P157" s="14"/>
    </row>
    <row r="158" spans="1:16" s="15" customFormat="1" ht="13.5">
      <c r="A158" s="119"/>
      <c r="B158" s="11"/>
      <c r="C158" s="11"/>
      <c r="D158" s="11"/>
      <c r="E158" s="11"/>
      <c r="F158" s="11"/>
      <c r="G158" s="11"/>
      <c r="H158" s="233" t="s">
        <v>480</v>
      </c>
      <c r="I158" s="11"/>
      <c r="J158" s="234">
        <f>J159+J160</f>
        <v>0</v>
      </c>
      <c r="K158" s="234">
        <f>K159+K160</f>
        <v>0</v>
      </c>
      <c r="L158" s="234">
        <f>L159+L160</f>
        <v>6325</v>
      </c>
      <c r="M158" s="234">
        <f>M159+M160</f>
        <v>6325</v>
      </c>
      <c r="N158" s="234">
        <f>N159+N160+N161</f>
        <v>7635</v>
      </c>
      <c r="O158" s="14"/>
      <c r="P158" s="14"/>
    </row>
    <row r="159" spans="1:16" s="15" customFormat="1" ht="12.75">
      <c r="A159" s="119"/>
      <c r="B159" s="11"/>
      <c r="C159" s="11"/>
      <c r="D159" s="11"/>
      <c r="E159" s="11"/>
      <c r="F159" s="11"/>
      <c r="G159" s="11"/>
      <c r="H159" s="232" t="s">
        <v>17</v>
      </c>
      <c r="I159" s="212" t="s">
        <v>504</v>
      </c>
      <c r="J159" s="191">
        <v>0</v>
      </c>
      <c r="K159" s="191">
        <v>0</v>
      </c>
      <c r="L159" s="191">
        <v>610</v>
      </c>
      <c r="M159" s="191">
        <v>610</v>
      </c>
      <c r="N159" s="191">
        <v>610</v>
      </c>
      <c r="O159" s="14"/>
      <c r="P159" s="14"/>
    </row>
    <row r="160" spans="1:16" s="15" customFormat="1" ht="12.75">
      <c r="A160" s="119"/>
      <c r="B160" s="11"/>
      <c r="C160" s="11"/>
      <c r="D160" s="11"/>
      <c r="E160" s="11"/>
      <c r="F160" s="11"/>
      <c r="G160" s="11"/>
      <c r="H160" s="232"/>
      <c r="I160" s="212" t="s">
        <v>505</v>
      </c>
      <c r="J160" s="191">
        <v>0</v>
      </c>
      <c r="K160" s="191">
        <v>0</v>
      </c>
      <c r="L160" s="191">
        <v>5715</v>
      </c>
      <c r="M160" s="191">
        <v>5715</v>
      </c>
      <c r="N160" s="191">
        <v>6257</v>
      </c>
      <c r="O160" s="14"/>
      <c r="P160" s="14"/>
    </row>
    <row r="161" spans="1:16" s="15" customFormat="1" ht="12.75">
      <c r="A161" s="119"/>
      <c r="B161" s="11"/>
      <c r="C161" s="11"/>
      <c r="D161" s="11"/>
      <c r="E161" s="11"/>
      <c r="F161" s="11"/>
      <c r="G161" s="11"/>
      <c r="H161" s="232"/>
      <c r="I161" s="212" t="s">
        <v>530</v>
      </c>
      <c r="J161" s="191">
        <v>0</v>
      </c>
      <c r="K161" s="191">
        <v>0</v>
      </c>
      <c r="L161" s="191">
        <v>0</v>
      </c>
      <c r="M161" s="191">
        <v>0</v>
      </c>
      <c r="N161" s="191">
        <v>768</v>
      </c>
      <c r="O161" s="14"/>
      <c r="P161" s="14"/>
    </row>
    <row r="162" spans="1:16" s="15" customFormat="1" ht="12.75" hidden="1">
      <c r="A162" s="119"/>
      <c r="B162" s="11"/>
      <c r="C162" s="11"/>
      <c r="D162" s="11"/>
      <c r="E162" s="11"/>
      <c r="F162" s="11"/>
      <c r="G162" s="11"/>
      <c r="H162" s="232"/>
      <c r="I162" s="212"/>
      <c r="J162" s="191"/>
      <c r="K162" s="191"/>
      <c r="L162" s="191"/>
      <c r="M162" s="191"/>
      <c r="N162" s="191"/>
      <c r="O162" s="14"/>
      <c r="P162" s="14"/>
    </row>
    <row r="163" spans="1:16" s="15" customFormat="1" ht="12.75">
      <c r="A163" s="119"/>
      <c r="B163" s="11"/>
      <c r="C163" s="11"/>
      <c r="D163" s="11"/>
      <c r="E163" s="11"/>
      <c r="F163" s="11" t="s">
        <v>19</v>
      </c>
      <c r="G163" s="11"/>
      <c r="H163" s="257"/>
      <c r="I163" s="11"/>
      <c r="J163" s="115">
        <f>J159+J160</f>
        <v>0</v>
      </c>
      <c r="K163" s="115">
        <f>K159+K160</f>
        <v>0</v>
      </c>
      <c r="L163" s="115">
        <f>L159+L160</f>
        <v>6325</v>
      </c>
      <c r="M163" s="115">
        <f>M159+M160</f>
        <v>6325</v>
      </c>
      <c r="N163" s="115">
        <f>N159+N160+N161+N157</f>
        <v>18856</v>
      </c>
      <c r="O163" s="14"/>
      <c r="P163" s="14"/>
    </row>
    <row r="164" spans="1:16" s="15" customFormat="1" ht="12.75">
      <c r="A164" s="119"/>
      <c r="B164" s="11"/>
      <c r="C164" s="11"/>
      <c r="D164" s="11"/>
      <c r="E164" s="11"/>
      <c r="F164" s="11"/>
      <c r="G164" s="11"/>
      <c r="H164" s="257"/>
      <c r="I164" s="11"/>
      <c r="J164" s="115"/>
      <c r="K164" s="115"/>
      <c r="L164" s="115"/>
      <c r="M164" s="115"/>
      <c r="N164" s="115"/>
      <c r="O164" s="14"/>
      <c r="P164" s="14"/>
    </row>
    <row r="165" spans="1:16" s="15" customFormat="1" ht="12.75">
      <c r="A165" s="119"/>
      <c r="B165" s="11">
        <v>10</v>
      </c>
      <c r="C165" s="11"/>
      <c r="D165" s="11"/>
      <c r="E165" s="11"/>
      <c r="F165" s="559" t="s">
        <v>80</v>
      </c>
      <c r="G165" s="559"/>
      <c r="H165" s="559"/>
      <c r="I165" s="559"/>
      <c r="J165" s="115"/>
      <c r="K165" s="115"/>
      <c r="L165" s="115"/>
      <c r="M165" s="115"/>
      <c r="N165" s="115"/>
      <c r="O165" s="14"/>
      <c r="P165" s="14"/>
    </row>
    <row r="166" spans="1:16" s="15" customFormat="1" ht="12.75">
      <c r="A166" s="119"/>
      <c r="B166" s="11"/>
      <c r="C166" s="11"/>
      <c r="D166" s="11"/>
      <c r="E166" s="11"/>
      <c r="F166" s="11"/>
      <c r="G166" s="11"/>
      <c r="H166" s="257" t="s">
        <v>39</v>
      </c>
      <c r="I166" s="11"/>
      <c r="J166" s="115">
        <v>0</v>
      </c>
      <c r="K166" s="115">
        <v>0</v>
      </c>
      <c r="L166" s="115">
        <v>0</v>
      </c>
      <c r="M166" s="115">
        <v>0</v>
      </c>
      <c r="N166" s="115">
        <f>N167</f>
        <v>6586</v>
      </c>
      <c r="O166" s="14"/>
      <c r="P166" s="14"/>
    </row>
    <row r="167" spans="1:16" s="15" customFormat="1" ht="12.75">
      <c r="A167" s="119"/>
      <c r="B167" s="11"/>
      <c r="C167" s="11"/>
      <c r="D167" s="11"/>
      <c r="E167" s="11"/>
      <c r="F167" s="11"/>
      <c r="G167" s="11"/>
      <c r="H167" s="232" t="s">
        <v>15</v>
      </c>
      <c r="I167" s="212" t="s">
        <v>531</v>
      </c>
      <c r="J167" s="115">
        <v>0</v>
      </c>
      <c r="K167" s="115">
        <v>0</v>
      </c>
      <c r="L167" s="115">
        <v>0</v>
      </c>
      <c r="M167" s="115">
        <v>0</v>
      </c>
      <c r="N167" s="191">
        <v>6586</v>
      </c>
      <c r="O167" s="14"/>
      <c r="P167" s="14"/>
    </row>
    <row r="168" spans="1:16" s="15" customFormat="1" ht="12.75">
      <c r="A168" s="119"/>
      <c r="B168" s="11"/>
      <c r="C168" s="11"/>
      <c r="D168" s="11"/>
      <c r="E168" s="11"/>
      <c r="F168" s="11" t="s">
        <v>19</v>
      </c>
      <c r="G168" s="11"/>
      <c r="H168" s="257"/>
      <c r="I168" s="11"/>
      <c r="J168" s="115">
        <f>J166</f>
        <v>0</v>
      </c>
      <c r="K168" s="115">
        <f>K166</f>
        <v>0</v>
      </c>
      <c r="L168" s="115">
        <f>L166</f>
        <v>0</v>
      </c>
      <c r="M168" s="115">
        <f>M166</f>
        <v>0</v>
      </c>
      <c r="N168" s="115">
        <f>N166</f>
        <v>6586</v>
      </c>
      <c r="O168" s="14"/>
      <c r="P168" s="14"/>
    </row>
    <row r="169" spans="1:16" s="15" customFormat="1" ht="12.75">
      <c r="A169" s="119"/>
      <c r="B169" s="11"/>
      <c r="C169" s="11"/>
      <c r="D169" s="11"/>
      <c r="E169" s="11"/>
      <c r="F169" s="11"/>
      <c r="G169" s="11"/>
      <c r="H169" s="257"/>
      <c r="I169" s="11"/>
      <c r="J169" s="115"/>
      <c r="K169" s="115"/>
      <c r="L169" s="115"/>
      <c r="M169" s="115"/>
      <c r="N169" s="115"/>
      <c r="O169" s="14"/>
      <c r="P169" s="14"/>
    </row>
    <row r="170" spans="1:16" s="15" customFormat="1" ht="14.25">
      <c r="A170" s="534" t="s">
        <v>210</v>
      </c>
      <c r="B170" s="535"/>
      <c r="C170" s="535"/>
      <c r="D170" s="535"/>
      <c r="E170" s="535"/>
      <c r="F170" s="535"/>
      <c r="G170" s="535"/>
      <c r="H170" s="535"/>
      <c r="I170" s="11"/>
      <c r="J170" s="115"/>
      <c r="K170" s="115"/>
      <c r="L170" s="115"/>
      <c r="M170" s="115"/>
      <c r="N170" s="115"/>
      <c r="O170" s="14"/>
      <c r="P170" s="14"/>
    </row>
    <row r="171" spans="1:16" s="15" customFormat="1" ht="12.75">
      <c r="A171" s="119"/>
      <c r="B171" s="11"/>
      <c r="C171" s="11"/>
      <c r="D171" s="11"/>
      <c r="E171" s="11"/>
      <c r="F171" s="11"/>
      <c r="G171" s="11"/>
      <c r="H171" s="615" t="s">
        <v>266</v>
      </c>
      <c r="I171" s="558"/>
      <c r="J171" s="191">
        <f>J172+J173</f>
        <v>2736</v>
      </c>
      <c r="K171" s="191">
        <f>K172+K173</f>
        <v>2736</v>
      </c>
      <c r="L171" s="191">
        <f>L172+L173</f>
        <v>2736</v>
      </c>
      <c r="M171" s="191">
        <f>M172+M173</f>
        <v>2736</v>
      </c>
      <c r="N171" s="191">
        <f>N172+N173</f>
        <v>2736</v>
      </c>
      <c r="O171" s="464"/>
      <c r="P171" s="464"/>
    </row>
    <row r="172" spans="1:16" s="15" customFormat="1" ht="25.5">
      <c r="A172" s="119"/>
      <c r="B172" s="11"/>
      <c r="C172" s="11"/>
      <c r="D172" s="11"/>
      <c r="E172" s="11"/>
      <c r="F172" s="11"/>
      <c r="G172" s="11"/>
      <c r="H172" s="406" t="s">
        <v>15</v>
      </c>
      <c r="I172" s="314" t="s">
        <v>275</v>
      </c>
      <c r="J172" s="217">
        <v>340</v>
      </c>
      <c r="K172" s="217">
        <v>340</v>
      </c>
      <c r="L172" s="217">
        <v>340</v>
      </c>
      <c r="M172" s="217">
        <v>340</v>
      </c>
      <c r="N172" s="217">
        <v>340</v>
      </c>
      <c r="O172" s="462"/>
      <c r="P172" s="462"/>
    </row>
    <row r="173" spans="1:16" s="15" customFormat="1" ht="12.75">
      <c r="A173" s="119"/>
      <c r="B173" s="11"/>
      <c r="C173" s="11"/>
      <c r="D173" s="11"/>
      <c r="E173" s="11"/>
      <c r="F173" s="11"/>
      <c r="G173" s="11"/>
      <c r="H173" s="514"/>
      <c r="I173" s="407" t="s">
        <v>412</v>
      </c>
      <c r="J173" s="191">
        <v>2396</v>
      </c>
      <c r="K173" s="191">
        <v>2396</v>
      </c>
      <c r="L173" s="191">
        <v>2396</v>
      </c>
      <c r="M173" s="191">
        <v>2396</v>
      </c>
      <c r="N173" s="191">
        <v>2396</v>
      </c>
      <c r="O173" s="464"/>
      <c r="P173" s="464"/>
    </row>
    <row r="174" spans="1:16" s="15" customFormat="1" ht="12.75">
      <c r="A174" s="119"/>
      <c r="B174" s="11"/>
      <c r="C174" s="11"/>
      <c r="D174" s="11"/>
      <c r="E174" s="11"/>
      <c r="F174" s="11" t="s">
        <v>19</v>
      </c>
      <c r="G174" s="11"/>
      <c r="H174" s="257"/>
      <c r="I174" s="11"/>
      <c r="J174" s="115">
        <f>J171</f>
        <v>2736</v>
      </c>
      <c r="K174" s="115">
        <f>K171</f>
        <v>2736</v>
      </c>
      <c r="L174" s="115">
        <f>L171</f>
        <v>2736</v>
      </c>
      <c r="M174" s="115">
        <f>M171</f>
        <v>2736</v>
      </c>
      <c r="N174" s="115">
        <f>N171</f>
        <v>2736</v>
      </c>
      <c r="O174" s="14"/>
      <c r="P174" s="14"/>
    </row>
    <row r="175" spans="1:16" s="15" customFormat="1" ht="12.75">
      <c r="A175" s="119"/>
      <c r="B175" s="11"/>
      <c r="C175" s="11"/>
      <c r="D175" s="11"/>
      <c r="E175" s="11"/>
      <c r="F175" s="11"/>
      <c r="G175" s="11"/>
      <c r="H175" s="257"/>
      <c r="I175" s="11"/>
      <c r="J175" s="115"/>
      <c r="K175" s="115"/>
      <c r="L175" s="115"/>
      <c r="M175" s="115"/>
      <c r="N175" s="115"/>
      <c r="O175" s="14"/>
      <c r="P175" s="14"/>
    </row>
    <row r="176" spans="1:16" s="15" customFormat="1" ht="12.75">
      <c r="A176" s="119">
        <v>2</v>
      </c>
      <c r="B176" s="123"/>
      <c r="C176" s="123"/>
      <c r="D176" s="123"/>
      <c r="E176" s="613" t="s">
        <v>132</v>
      </c>
      <c r="F176" s="614"/>
      <c r="G176" s="614"/>
      <c r="H176" s="614"/>
      <c r="I176" s="614"/>
      <c r="J176" s="120"/>
      <c r="K176" s="120"/>
      <c r="L176" s="120"/>
      <c r="M176" s="120"/>
      <c r="N176" s="120"/>
      <c r="O176" s="94"/>
      <c r="P176" s="94"/>
    </row>
    <row r="177" spans="1:16" s="15" customFormat="1" ht="12.75">
      <c r="A177" s="11" t="s">
        <v>211</v>
      </c>
      <c r="B177" s="11" t="s">
        <v>439</v>
      </c>
      <c r="C177" s="11"/>
      <c r="D177" s="11"/>
      <c r="E177" s="11"/>
      <c r="F177" s="11"/>
      <c r="G177" s="11"/>
      <c r="H177" s="11"/>
      <c r="I177" s="322"/>
      <c r="J177" s="120"/>
      <c r="K177" s="120"/>
      <c r="L177" s="120"/>
      <c r="M177" s="120"/>
      <c r="N177" s="120"/>
      <c r="O177" s="94"/>
      <c r="P177" s="94"/>
    </row>
    <row r="178" spans="1:16" s="15" customFormat="1" ht="12.75">
      <c r="A178" s="11"/>
      <c r="B178" s="11">
        <v>1</v>
      </c>
      <c r="C178" s="11"/>
      <c r="D178" s="11"/>
      <c r="E178" s="11"/>
      <c r="F178" s="11" t="s">
        <v>20</v>
      </c>
      <c r="G178" s="11"/>
      <c r="H178" s="11"/>
      <c r="I178" s="11"/>
      <c r="J178" s="115"/>
      <c r="K178" s="115"/>
      <c r="L178" s="115"/>
      <c r="M178" s="115"/>
      <c r="N178" s="115"/>
      <c r="O178" s="14"/>
      <c r="P178" s="14"/>
    </row>
    <row r="179" spans="1:16" s="15" customFormat="1" ht="13.5">
      <c r="A179" s="11"/>
      <c r="B179" s="11"/>
      <c r="C179" s="11"/>
      <c r="D179" s="11"/>
      <c r="E179" s="11"/>
      <c r="F179" s="11"/>
      <c r="G179" s="11"/>
      <c r="H179" s="59" t="s">
        <v>39</v>
      </c>
      <c r="I179" s="11"/>
      <c r="J179" s="115">
        <f>J180</f>
        <v>500</v>
      </c>
      <c r="K179" s="234">
        <f>K180</f>
        <v>1000</v>
      </c>
      <c r="L179" s="234">
        <f>L180</f>
        <v>1000</v>
      </c>
      <c r="M179" s="234">
        <f>M180</f>
        <v>1000</v>
      </c>
      <c r="N179" s="234">
        <f>N180</f>
        <v>1000</v>
      </c>
      <c r="O179" s="14"/>
      <c r="P179" s="14"/>
    </row>
    <row r="180" spans="1:16" s="15" customFormat="1" ht="12.75">
      <c r="A180" s="11"/>
      <c r="B180" s="11"/>
      <c r="C180" s="11"/>
      <c r="D180" s="11"/>
      <c r="E180" s="11"/>
      <c r="F180" s="11"/>
      <c r="G180" s="11"/>
      <c r="H180" s="212" t="s">
        <v>15</v>
      </c>
      <c r="I180" s="212" t="s">
        <v>411</v>
      </c>
      <c r="J180" s="191">
        <v>500</v>
      </c>
      <c r="K180" s="191">
        <v>1000</v>
      </c>
      <c r="L180" s="191">
        <v>1000</v>
      </c>
      <c r="M180" s="191">
        <v>1000</v>
      </c>
      <c r="N180" s="191">
        <v>1000</v>
      </c>
      <c r="O180" s="14"/>
      <c r="P180" s="14"/>
    </row>
    <row r="181" spans="1:16" s="15" customFormat="1" ht="13.5">
      <c r="A181" s="11"/>
      <c r="B181" s="11"/>
      <c r="C181" s="11"/>
      <c r="D181" s="11"/>
      <c r="E181" s="11"/>
      <c r="F181" s="11"/>
      <c r="G181" s="11"/>
      <c r="H181" s="59" t="s">
        <v>40</v>
      </c>
      <c r="I181" s="11"/>
      <c r="J181" s="115">
        <f>J182</f>
        <v>0</v>
      </c>
      <c r="K181" s="234">
        <f>K182+K183</f>
        <v>5200</v>
      </c>
      <c r="L181" s="234">
        <f>L182+L183</f>
        <v>5200</v>
      </c>
      <c r="M181" s="234">
        <f>M182+M183</f>
        <v>5200</v>
      </c>
      <c r="N181" s="234">
        <f>N182+N183</f>
        <v>5400</v>
      </c>
      <c r="O181" s="14"/>
      <c r="P181" s="14"/>
    </row>
    <row r="182" spans="1:16" s="15" customFormat="1" ht="12.75">
      <c r="A182" s="11"/>
      <c r="B182" s="11"/>
      <c r="C182" s="11"/>
      <c r="D182" s="11"/>
      <c r="E182" s="11"/>
      <c r="F182" s="11"/>
      <c r="G182" s="11"/>
      <c r="H182" s="16" t="s">
        <v>85</v>
      </c>
      <c r="I182" s="16" t="s">
        <v>482</v>
      </c>
      <c r="J182" s="62">
        <v>0</v>
      </c>
      <c r="K182" s="62">
        <v>5000</v>
      </c>
      <c r="L182" s="62">
        <v>5000</v>
      </c>
      <c r="M182" s="62">
        <v>5000</v>
      </c>
      <c r="N182" s="62">
        <v>5000</v>
      </c>
      <c r="O182" s="2"/>
      <c r="P182" s="2"/>
    </row>
    <row r="183" spans="1:16" s="15" customFormat="1" ht="13.5">
      <c r="A183" s="11"/>
      <c r="B183" s="11"/>
      <c r="C183" s="11"/>
      <c r="D183" s="11"/>
      <c r="E183" s="11"/>
      <c r="F183" s="11"/>
      <c r="G183" s="11"/>
      <c r="H183" s="59"/>
      <c r="I183" s="16" t="s">
        <v>470</v>
      </c>
      <c r="J183" s="116">
        <v>0</v>
      </c>
      <c r="K183" s="191">
        <v>200</v>
      </c>
      <c r="L183" s="191">
        <v>200</v>
      </c>
      <c r="M183" s="191">
        <v>200</v>
      </c>
      <c r="N183" s="191">
        <v>400</v>
      </c>
      <c r="O183" s="85"/>
      <c r="P183" s="85"/>
    </row>
    <row r="184" spans="1:16" s="15" customFormat="1" ht="12.75" hidden="1">
      <c r="A184" s="11"/>
      <c r="B184" s="11"/>
      <c r="C184" s="11"/>
      <c r="D184" s="11"/>
      <c r="E184" s="11"/>
      <c r="F184" s="11"/>
      <c r="G184" s="11"/>
      <c r="H184" s="16"/>
      <c r="I184" s="16"/>
      <c r="J184" s="62"/>
      <c r="K184" s="62"/>
      <c r="L184" s="62"/>
      <c r="M184" s="62"/>
      <c r="N184" s="62"/>
      <c r="O184" s="2"/>
      <c r="P184" s="2"/>
    </row>
    <row r="185" spans="1:16" s="15" customFormat="1" ht="12.75" hidden="1">
      <c r="A185" s="11"/>
      <c r="B185" s="11"/>
      <c r="C185" s="11"/>
      <c r="D185" s="11"/>
      <c r="E185" s="11"/>
      <c r="F185" s="11"/>
      <c r="G185" s="11"/>
      <c r="H185" s="16"/>
      <c r="I185" s="16"/>
      <c r="J185" s="62"/>
      <c r="K185" s="62"/>
      <c r="L185" s="62"/>
      <c r="M185" s="62"/>
      <c r="N185" s="62"/>
      <c r="O185" s="2"/>
      <c r="P185" s="2"/>
    </row>
    <row r="186" spans="1:16" s="51" customFormat="1" ht="13.5" hidden="1">
      <c r="A186" s="59"/>
      <c r="B186" s="59"/>
      <c r="C186" s="59"/>
      <c r="D186" s="59"/>
      <c r="E186" s="59"/>
      <c r="F186" s="59"/>
      <c r="G186" s="59"/>
      <c r="H186" s="59"/>
      <c r="I186" s="59"/>
      <c r="J186" s="116"/>
      <c r="K186" s="116"/>
      <c r="L186" s="116"/>
      <c r="M186" s="116"/>
      <c r="N186" s="116"/>
      <c r="O186" s="85"/>
      <c r="P186" s="85"/>
    </row>
    <row r="187" spans="1:16" ht="12.75" hidden="1">
      <c r="A187" s="16"/>
      <c r="B187" s="16"/>
      <c r="C187" s="16"/>
      <c r="D187" s="16"/>
      <c r="E187" s="16"/>
      <c r="F187" s="16"/>
      <c r="G187" s="16"/>
      <c r="H187" s="16"/>
      <c r="I187" s="43"/>
      <c r="J187" s="62"/>
      <c r="K187" s="62"/>
      <c r="L187" s="62"/>
      <c r="M187" s="62"/>
      <c r="N187" s="62"/>
      <c r="O187" s="2"/>
      <c r="P187" s="2"/>
    </row>
    <row r="188" spans="1:16" ht="12.75" hidden="1">
      <c r="A188" s="16"/>
      <c r="B188" s="16"/>
      <c r="C188" s="16"/>
      <c r="D188" s="16"/>
      <c r="E188" s="16"/>
      <c r="F188" s="16"/>
      <c r="G188" s="16"/>
      <c r="H188" s="16"/>
      <c r="I188" s="43"/>
      <c r="J188" s="62"/>
      <c r="K188" s="62"/>
      <c r="L188" s="62"/>
      <c r="M188" s="62"/>
      <c r="N188" s="62"/>
      <c r="O188" s="2"/>
      <c r="P188" s="2"/>
    </row>
    <row r="189" spans="1:16" ht="12.75" hidden="1">
      <c r="A189" s="16"/>
      <c r="B189" s="16"/>
      <c r="C189" s="16"/>
      <c r="D189" s="16"/>
      <c r="E189" s="16"/>
      <c r="F189" s="16"/>
      <c r="G189" s="16"/>
      <c r="H189" s="16"/>
      <c r="I189" s="43"/>
      <c r="J189" s="47"/>
      <c r="K189" s="47"/>
      <c r="L189" s="47"/>
      <c r="M189" s="47"/>
      <c r="N189" s="47"/>
      <c r="O189" s="467"/>
      <c r="P189" s="467"/>
    </row>
    <row r="190" spans="1:16" ht="12.75" hidden="1">
      <c r="A190" s="16"/>
      <c r="B190" s="16"/>
      <c r="C190" s="16"/>
      <c r="D190" s="16"/>
      <c r="E190" s="16"/>
      <c r="F190" s="16"/>
      <c r="G190" s="16"/>
      <c r="H190" s="16"/>
      <c r="I190" s="43"/>
      <c r="J190" s="47"/>
      <c r="K190" s="47"/>
      <c r="L190" s="47"/>
      <c r="M190" s="47"/>
      <c r="N190" s="47"/>
      <c r="O190" s="467"/>
      <c r="P190" s="467"/>
    </row>
    <row r="191" spans="1:16" ht="12.75" hidden="1">
      <c r="A191" s="16"/>
      <c r="B191" s="16"/>
      <c r="C191" s="16"/>
      <c r="D191" s="16"/>
      <c r="E191" s="16"/>
      <c r="F191" s="16"/>
      <c r="G191" s="16"/>
      <c r="H191" s="16"/>
      <c r="I191" s="16"/>
      <c r="J191" s="47"/>
      <c r="K191" s="47"/>
      <c r="L191" s="47"/>
      <c r="M191" s="47"/>
      <c r="N191" s="47"/>
      <c r="O191" s="467"/>
      <c r="P191" s="467"/>
    </row>
    <row r="192" spans="1:16" ht="12.75" hidden="1">
      <c r="A192" s="16"/>
      <c r="B192" s="16"/>
      <c r="C192" s="16"/>
      <c r="D192" s="16"/>
      <c r="E192" s="16"/>
      <c r="F192" s="16"/>
      <c r="G192" s="16"/>
      <c r="H192" s="16"/>
      <c r="I192" s="16"/>
      <c r="J192" s="47"/>
      <c r="K192" s="47"/>
      <c r="L192" s="47"/>
      <c r="M192" s="47"/>
      <c r="N192" s="47"/>
      <c r="O192" s="467"/>
      <c r="P192" s="467"/>
    </row>
    <row r="193" spans="1:16" ht="12.75" hidden="1">
      <c r="A193" s="16"/>
      <c r="B193" s="16"/>
      <c r="C193" s="16"/>
      <c r="D193" s="16"/>
      <c r="E193" s="16"/>
      <c r="F193" s="16"/>
      <c r="G193" s="16"/>
      <c r="H193" s="16"/>
      <c r="I193" s="43"/>
      <c r="J193" s="47"/>
      <c r="K193" s="47"/>
      <c r="L193" s="47"/>
      <c r="M193" s="47"/>
      <c r="N193" s="47"/>
      <c r="O193" s="467"/>
      <c r="P193" s="467"/>
    </row>
    <row r="194" spans="1:16" ht="12.75" hidden="1">
      <c r="A194" s="16"/>
      <c r="B194" s="16"/>
      <c r="C194" s="16"/>
      <c r="D194" s="16"/>
      <c r="E194" s="16"/>
      <c r="F194" s="16"/>
      <c r="G194" s="16"/>
      <c r="H194" s="16"/>
      <c r="I194" s="43"/>
      <c r="J194" s="47"/>
      <c r="K194" s="47"/>
      <c r="L194" s="47"/>
      <c r="M194" s="47"/>
      <c r="N194" s="47"/>
      <c r="O194" s="467"/>
      <c r="P194" s="467"/>
    </row>
    <row r="195" spans="1:16" ht="12.75" hidden="1">
      <c r="A195" s="16"/>
      <c r="B195" s="16"/>
      <c r="C195" s="16"/>
      <c r="D195" s="16"/>
      <c r="E195" s="16"/>
      <c r="F195" s="16"/>
      <c r="G195" s="16"/>
      <c r="H195" s="16"/>
      <c r="I195" s="43"/>
      <c r="J195" s="47"/>
      <c r="K195" s="47"/>
      <c r="L195" s="47"/>
      <c r="M195" s="47"/>
      <c r="N195" s="47"/>
      <c r="O195" s="467"/>
      <c r="P195" s="467"/>
    </row>
    <row r="196" spans="1:16" s="15" customFormat="1" ht="12.75">
      <c r="A196" s="11"/>
      <c r="B196" s="11"/>
      <c r="C196" s="11"/>
      <c r="D196" s="11"/>
      <c r="E196" s="11"/>
      <c r="F196" s="11" t="s">
        <v>19</v>
      </c>
      <c r="G196" s="11"/>
      <c r="H196" s="11"/>
      <c r="I196" s="11"/>
      <c r="J196" s="115">
        <f>J179+J181</f>
        <v>500</v>
      </c>
      <c r="K196" s="115">
        <f>K179+K181</f>
        <v>6200</v>
      </c>
      <c r="L196" s="115">
        <f>L179+L181</f>
        <v>6200</v>
      </c>
      <c r="M196" s="115">
        <f>M179+M181</f>
        <v>6200</v>
      </c>
      <c r="N196" s="115">
        <f>N179+N181</f>
        <v>6400</v>
      </c>
      <c r="O196" s="14"/>
      <c r="P196" s="14"/>
    </row>
    <row r="197" spans="1:16" s="15" customFormat="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5"/>
      <c r="K197" s="115"/>
      <c r="L197" s="115"/>
      <c r="M197" s="115"/>
      <c r="N197" s="115"/>
      <c r="O197" s="14"/>
      <c r="P197" s="14"/>
    </row>
    <row r="198" spans="1:16" s="15" customFormat="1" ht="14.25">
      <c r="A198" s="11">
        <v>3</v>
      </c>
      <c r="B198" s="11"/>
      <c r="C198" s="11"/>
      <c r="D198" s="11"/>
      <c r="E198" s="12" t="s">
        <v>156</v>
      </c>
      <c r="F198" s="11"/>
      <c r="G198" s="11"/>
      <c r="H198" s="11"/>
      <c r="I198" s="11"/>
      <c r="J198" s="115"/>
      <c r="K198" s="115"/>
      <c r="L198" s="115"/>
      <c r="M198" s="115"/>
      <c r="N198" s="115"/>
      <c r="O198" s="14"/>
      <c r="P198" s="14"/>
    </row>
    <row r="199" spans="1:16" s="15" customFormat="1" ht="12.75">
      <c r="A199" s="11" t="s">
        <v>211</v>
      </c>
      <c r="B199" s="11" t="s">
        <v>212</v>
      </c>
      <c r="C199" s="11"/>
      <c r="D199" s="11"/>
      <c r="E199" s="11"/>
      <c r="F199" s="11"/>
      <c r="G199" s="11"/>
      <c r="H199" s="11"/>
      <c r="I199" s="11"/>
      <c r="J199" s="115"/>
      <c r="K199" s="115"/>
      <c r="L199" s="115"/>
      <c r="M199" s="115"/>
      <c r="N199" s="115"/>
      <c r="O199" s="14"/>
      <c r="P199" s="14"/>
    </row>
    <row r="200" spans="1:16" s="15" customFormat="1" ht="14.25">
      <c r="A200" s="11"/>
      <c r="B200" s="11">
        <v>1</v>
      </c>
      <c r="C200" s="11"/>
      <c r="D200" s="11"/>
      <c r="E200" s="12"/>
      <c r="F200" s="11" t="s">
        <v>199</v>
      </c>
      <c r="G200" s="11"/>
      <c r="H200" s="11"/>
      <c r="I200" s="11"/>
      <c r="J200" s="115"/>
      <c r="K200" s="115"/>
      <c r="L200" s="115"/>
      <c r="M200" s="115"/>
      <c r="N200" s="115"/>
      <c r="O200" s="14"/>
      <c r="P200" s="14"/>
    </row>
    <row r="201" spans="1:16" s="15" customFormat="1" ht="15">
      <c r="A201" s="11"/>
      <c r="B201" s="11"/>
      <c r="C201" s="11"/>
      <c r="D201" s="11"/>
      <c r="E201" s="12"/>
      <c r="F201" s="11"/>
      <c r="G201" s="11"/>
      <c r="H201" s="59" t="s">
        <v>40</v>
      </c>
      <c r="I201" s="11"/>
      <c r="J201" s="115">
        <v>0</v>
      </c>
      <c r="K201" s="115">
        <v>0</v>
      </c>
      <c r="L201" s="115">
        <v>0</v>
      </c>
      <c r="M201" s="115">
        <v>0</v>
      </c>
      <c r="N201" s="115">
        <v>600</v>
      </c>
      <c r="O201" s="14"/>
      <c r="P201" s="14"/>
    </row>
    <row r="202" spans="1:16" s="15" customFormat="1" ht="14.25">
      <c r="A202" s="11"/>
      <c r="B202" s="11"/>
      <c r="C202" s="11"/>
      <c r="D202" s="11"/>
      <c r="E202" s="12"/>
      <c r="F202" s="11"/>
      <c r="G202" s="11"/>
      <c r="H202" s="212" t="s">
        <v>15</v>
      </c>
      <c r="I202" s="16" t="s">
        <v>470</v>
      </c>
      <c r="J202" s="115">
        <v>0</v>
      </c>
      <c r="K202" s="115">
        <v>0</v>
      </c>
      <c r="L202" s="115">
        <v>0</v>
      </c>
      <c r="M202" s="115">
        <v>0</v>
      </c>
      <c r="N202" s="191">
        <v>600</v>
      </c>
      <c r="O202" s="14"/>
      <c r="P202" s="14"/>
    </row>
    <row r="203" spans="1:16" s="15" customFormat="1" ht="14.25">
      <c r="A203" s="11"/>
      <c r="B203" s="11"/>
      <c r="C203" s="11"/>
      <c r="D203" s="11"/>
      <c r="E203" s="12"/>
      <c r="F203" s="11" t="s">
        <v>19</v>
      </c>
      <c r="G203" s="11"/>
      <c r="H203" s="11"/>
      <c r="I203" s="11"/>
      <c r="J203" s="115">
        <v>0</v>
      </c>
      <c r="K203" s="115">
        <v>0</v>
      </c>
      <c r="L203" s="115">
        <v>0</v>
      </c>
      <c r="M203" s="115">
        <v>0</v>
      </c>
      <c r="N203" s="115">
        <v>600</v>
      </c>
      <c r="O203" s="14"/>
      <c r="P203" s="14"/>
    </row>
    <row r="204" spans="1:16" s="15" customFormat="1" ht="14.25">
      <c r="A204" s="11"/>
      <c r="B204" s="11"/>
      <c r="C204" s="11"/>
      <c r="D204" s="11"/>
      <c r="E204" s="12"/>
      <c r="F204" s="11"/>
      <c r="G204" s="11"/>
      <c r="H204" s="11"/>
      <c r="I204" s="11"/>
      <c r="J204" s="115"/>
      <c r="K204" s="115"/>
      <c r="L204" s="115"/>
      <c r="M204" s="115"/>
      <c r="N204" s="115"/>
      <c r="O204" s="14"/>
      <c r="P204" s="14"/>
    </row>
    <row r="205" spans="1:16" s="15" customFormat="1" ht="12.75">
      <c r="A205" s="11" t="s">
        <v>213</v>
      </c>
      <c r="B205" s="11" t="s">
        <v>484</v>
      </c>
      <c r="C205" s="11"/>
      <c r="D205" s="11"/>
      <c r="E205" s="11"/>
      <c r="F205" s="11"/>
      <c r="G205" s="11"/>
      <c r="H205" s="11"/>
      <c r="I205" s="11"/>
      <c r="J205" s="115"/>
      <c r="K205" s="115"/>
      <c r="L205" s="115"/>
      <c r="M205" s="115"/>
      <c r="N205" s="115"/>
      <c r="O205" s="14"/>
      <c r="P205" s="14"/>
    </row>
    <row r="206" spans="1:16" s="15" customFormat="1" ht="12.75">
      <c r="A206" s="11"/>
      <c r="B206" s="11">
        <v>1</v>
      </c>
      <c r="C206" s="11"/>
      <c r="D206" s="11"/>
      <c r="E206" s="11"/>
      <c r="F206" s="11" t="s">
        <v>427</v>
      </c>
      <c r="G206" s="125"/>
      <c r="H206" s="125"/>
      <c r="I206" s="125"/>
      <c r="J206" s="125"/>
      <c r="K206" s="125"/>
      <c r="L206" s="125"/>
      <c r="M206" s="125"/>
      <c r="N206" s="125"/>
      <c r="O206" s="468"/>
      <c r="P206" s="468"/>
    </row>
    <row r="207" spans="1:16" s="15" customFormat="1" ht="13.5">
      <c r="A207" s="11"/>
      <c r="B207" s="11"/>
      <c r="C207" s="11"/>
      <c r="D207" s="11"/>
      <c r="E207" s="11"/>
      <c r="F207" s="125"/>
      <c r="G207" s="125"/>
      <c r="H207" s="59" t="s">
        <v>40</v>
      </c>
      <c r="I207" s="125"/>
      <c r="J207" s="135">
        <f>J208</f>
        <v>0</v>
      </c>
      <c r="K207" s="135">
        <f>K208</f>
        <v>500</v>
      </c>
      <c r="L207" s="135">
        <f>L208</f>
        <v>500</v>
      </c>
      <c r="M207" s="135">
        <f>M208</f>
        <v>500</v>
      </c>
      <c r="N207" s="135">
        <f>N208+N209</f>
        <v>640</v>
      </c>
      <c r="O207" s="469"/>
      <c r="P207" s="469"/>
    </row>
    <row r="208" spans="1:16" s="15" customFormat="1" ht="12.75">
      <c r="A208" s="11"/>
      <c r="B208" s="11"/>
      <c r="C208" s="11"/>
      <c r="D208" s="11"/>
      <c r="E208" s="11"/>
      <c r="F208" s="11"/>
      <c r="G208" s="11"/>
      <c r="H208" s="16" t="s">
        <v>15</v>
      </c>
      <c r="I208" s="16" t="s">
        <v>483</v>
      </c>
      <c r="J208" s="62">
        <v>0</v>
      </c>
      <c r="K208" s="62">
        <v>500</v>
      </c>
      <c r="L208" s="62">
        <v>500</v>
      </c>
      <c r="M208" s="62">
        <v>500</v>
      </c>
      <c r="N208" s="62">
        <v>0</v>
      </c>
      <c r="O208" s="2"/>
      <c r="P208" s="2"/>
    </row>
    <row r="209" spans="1:16" s="15" customFormat="1" ht="12.75">
      <c r="A209" s="11"/>
      <c r="B209" s="11"/>
      <c r="C209" s="11"/>
      <c r="D209" s="11"/>
      <c r="E209" s="11"/>
      <c r="F209" s="11"/>
      <c r="G209" s="11"/>
      <c r="H209" s="16"/>
      <c r="I209" s="16" t="s">
        <v>532</v>
      </c>
      <c r="J209" s="62">
        <v>0</v>
      </c>
      <c r="K209" s="62">
        <v>0</v>
      </c>
      <c r="L209" s="62">
        <v>0</v>
      </c>
      <c r="M209" s="62">
        <v>0</v>
      </c>
      <c r="N209" s="62">
        <v>640</v>
      </c>
      <c r="O209" s="2"/>
      <c r="P209" s="2"/>
    </row>
    <row r="210" spans="1:16" s="15" customFormat="1" ht="13.5">
      <c r="A210" s="11"/>
      <c r="B210" s="59"/>
      <c r="C210" s="59"/>
      <c r="D210" s="59"/>
      <c r="E210" s="59"/>
      <c r="F210" s="11" t="s">
        <v>19</v>
      </c>
      <c r="G210" s="59"/>
      <c r="H210" s="11"/>
      <c r="I210" s="59"/>
      <c r="J210" s="115">
        <f>J207</f>
        <v>0</v>
      </c>
      <c r="K210" s="115">
        <f>K207</f>
        <v>500</v>
      </c>
      <c r="L210" s="115">
        <f>L207</f>
        <v>500</v>
      </c>
      <c r="M210" s="115">
        <f>M207</f>
        <v>500</v>
      </c>
      <c r="N210" s="115">
        <f>N207</f>
        <v>640</v>
      </c>
      <c r="O210" s="14"/>
      <c r="P210" s="14"/>
    </row>
    <row r="211" spans="1:16" s="15" customFormat="1" ht="12.75">
      <c r="A211" s="11"/>
      <c r="B211" s="16"/>
      <c r="C211" s="16"/>
      <c r="D211" s="16"/>
      <c r="E211" s="16"/>
      <c r="F211" s="16"/>
      <c r="G211" s="16"/>
      <c r="H211" s="16"/>
      <c r="I211" s="16"/>
      <c r="J211" s="62"/>
      <c r="K211" s="62"/>
      <c r="L211" s="62"/>
      <c r="M211" s="62"/>
      <c r="N211" s="62"/>
      <c r="O211" s="2"/>
      <c r="P211" s="2"/>
    </row>
    <row r="212" spans="1:16" s="15" customFormat="1" ht="14.25" customHeight="1" hidden="1">
      <c r="A212" s="11"/>
      <c r="B212" s="11"/>
      <c r="C212" s="11"/>
      <c r="D212" s="11"/>
      <c r="E212" s="11"/>
      <c r="F212" s="11"/>
      <c r="G212" s="11"/>
      <c r="H212" s="11"/>
      <c r="I212" s="11"/>
      <c r="J212" s="62"/>
      <c r="K212" s="62"/>
      <c r="L212" s="62"/>
      <c r="M212" s="62"/>
      <c r="N212" s="62"/>
      <c r="O212" s="2"/>
      <c r="P212" s="2"/>
    </row>
    <row r="213" spans="1:16" s="15" customFormat="1" ht="14.25" customHeight="1" hidden="1">
      <c r="A213" s="11"/>
      <c r="B213" s="11"/>
      <c r="C213" s="11"/>
      <c r="D213" s="11"/>
      <c r="E213" s="11"/>
      <c r="F213" s="11"/>
      <c r="G213" s="11"/>
      <c r="H213" s="59"/>
      <c r="I213" s="11"/>
      <c r="J213" s="116"/>
      <c r="K213" s="116"/>
      <c r="L213" s="116"/>
      <c r="M213" s="116"/>
      <c r="N213" s="116"/>
      <c r="O213" s="85"/>
      <c r="P213" s="85"/>
    </row>
    <row r="214" spans="1:16" s="15" customFormat="1" ht="14.25" customHeight="1" hidden="1">
      <c r="A214" s="11"/>
      <c r="B214" s="11"/>
      <c r="C214" s="11"/>
      <c r="D214" s="11"/>
      <c r="E214" s="11"/>
      <c r="F214" s="11"/>
      <c r="G214" s="11"/>
      <c r="H214" s="16"/>
      <c r="I214" s="43"/>
      <c r="J214" s="47"/>
      <c r="K214" s="47"/>
      <c r="L214" s="47"/>
      <c r="M214" s="47"/>
      <c r="N214" s="47"/>
      <c r="O214" s="467"/>
      <c r="P214" s="467"/>
    </row>
    <row r="215" spans="1:16" s="15" customFormat="1" ht="14.25" customHeight="1" hidden="1">
      <c r="A215" s="11"/>
      <c r="B215" s="11"/>
      <c r="C215" s="11"/>
      <c r="D215" s="11"/>
      <c r="E215" s="11"/>
      <c r="F215" s="11"/>
      <c r="G215" s="11"/>
      <c r="H215" s="16"/>
      <c r="I215" s="43"/>
      <c r="J215" s="47"/>
      <c r="K215" s="47"/>
      <c r="L215" s="47"/>
      <c r="M215" s="47"/>
      <c r="N215" s="47"/>
      <c r="O215" s="467"/>
      <c r="P215" s="467"/>
    </row>
    <row r="216" spans="1:16" s="15" customFormat="1" ht="14.25" customHeight="1" hidden="1">
      <c r="A216" s="11"/>
      <c r="B216" s="11"/>
      <c r="C216" s="11"/>
      <c r="D216" s="11"/>
      <c r="E216" s="11"/>
      <c r="F216" s="11"/>
      <c r="G216" s="11"/>
      <c r="H216" s="11"/>
      <c r="I216" s="16"/>
      <c r="J216" s="115"/>
      <c r="K216" s="115"/>
      <c r="L216" s="115"/>
      <c r="M216" s="115"/>
      <c r="N216" s="115"/>
      <c r="O216" s="14"/>
      <c r="P216" s="14"/>
    </row>
    <row r="217" spans="1:16" s="15" customFormat="1" ht="14.25" customHeight="1" hidden="1">
      <c r="A217" s="59"/>
      <c r="B217" s="59"/>
      <c r="C217" s="59"/>
      <c r="D217" s="59"/>
      <c r="E217" s="59"/>
      <c r="F217" s="59"/>
      <c r="G217" s="59"/>
      <c r="H217" s="59"/>
      <c r="I217" s="59"/>
      <c r="J217" s="62"/>
      <c r="K217" s="62"/>
      <c r="L217" s="62"/>
      <c r="M217" s="62"/>
      <c r="N217" s="62"/>
      <c r="O217" s="2"/>
      <c r="P217" s="2"/>
    </row>
    <row r="218" spans="1:16" s="15" customFormat="1" ht="14.25" customHeight="1" hidden="1">
      <c r="A218" s="11"/>
      <c r="B218" s="11"/>
      <c r="C218" s="11"/>
      <c r="D218" s="11"/>
      <c r="E218" s="11"/>
      <c r="F218" s="11"/>
      <c r="G218" s="11"/>
      <c r="H218" s="11"/>
      <c r="I218" s="11"/>
      <c r="J218" s="116"/>
      <c r="K218" s="116"/>
      <c r="L218" s="116"/>
      <c r="M218" s="116"/>
      <c r="N218" s="116"/>
      <c r="O218" s="85"/>
      <c r="P218" s="85"/>
    </row>
    <row r="219" spans="1:16" s="15" customFormat="1" ht="14.25" customHeight="1" hidden="1">
      <c r="A219" s="11"/>
      <c r="B219" s="11"/>
      <c r="C219" s="11"/>
      <c r="D219" s="11"/>
      <c r="E219" s="11"/>
      <c r="F219" s="11"/>
      <c r="G219" s="11"/>
      <c r="H219" s="11"/>
      <c r="I219" s="11"/>
      <c r="J219" s="116"/>
      <c r="K219" s="116"/>
      <c r="L219" s="116"/>
      <c r="M219" s="116"/>
      <c r="N219" s="116"/>
      <c r="O219" s="85"/>
      <c r="P219" s="85"/>
    </row>
    <row r="220" spans="1:16" s="15" customFormat="1" ht="14.25" customHeight="1" hidden="1">
      <c r="A220" s="11"/>
      <c r="B220" s="11"/>
      <c r="C220" s="11"/>
      <c r="D220" s="11"/>
      <c r="E220" s="11"/>
      <c r="F220" s="240"/>
      <c r="G220" s="11"/>
      <c r="H220" s="11"/>
      <c r="I220" s="11"/>
      <c r="J220" s="116"/>
      <c r="K220" s="116"/>
      <c r="L220" s="116"/>
      <c r="M220" s="116"/>
      <c r="N220" s="116"/>
      <c r="O220" s="85"/>
      <c r="P220" s="85"/>
    </row>
    <row r="221" spans="1:16" s="15" customFormat="1" ht="14.25" customHeight="1" hidden="1">
      <c r="A221" s="11"/>
      <c r="B221" s="11"/>
      <c r="C221" s="11"/>
      <c r="D221" s="11"/>
      <c r="E221" s="11"/>
      <c r="F221" s="11"/>
      <c r="G221" s="11"/>
      <c r="H221" s="59"/>
      <c r="I221" s="11"/>
      <c r="J221" s="116">
        <f>J222</f>
        <v>0</v>
      </c>
      <c r="K221" s="116">
        <f>K222</f>
        <v>0</v>
      </c>
      <c r="L221" s="116">
        <f>L222</f>
        <v>0</v>
      </c>
      <c r="M221" s="116">
        <f>M222</f>
        <v>0</v>
      </c>
      <c r="N221" s="116">
        <f>N222</f>
        <v>0</v>
      </c>
      <c r="O221" s="85"/>
      <c r="P221" s="85"/>
    </row>
    <row r="222" spans="1:16" s="15" customFormat="1" ht="14.25" customHeight="1" hidden="1">
      <c r="A222" s="11"/>
      <c r="B222" s="11"/>
      <c r="C222" s="11"/>
      <c r="D222" s="11"/>
      <c r="E222" s="11"/>
      <c r="F222" s="11"/>
      <c r="G222" s="11"/>
      <c r="H222" s="16"/>
      <c r="I222" s="61"/>
      <c r="J222" s="62"/>
      <c r="K222" s="62"/>
      <c r="L222" s="62"/>
      <c r="M222" s="62"/>
      <c r="N222" s="62"/>
      <c r="O222" s="2"/>
      <c r="P222" s="2"/>
    </row>
    <row r="223" spans="1:16" s="15" customFormat="1" ht="14.25" customHeight="1" hidden="1">
      <c r="A223" s="11"/>
      <c r="B223" s="11"/>
      <c r="C223" s="11"/>
      <c r="D223" s="11"/>
      <c r="E223" s="11"/>
      <c r="F223" s="11"/>
      <c r="G223" s="11"/>
      <c r="H223" s="11"/>
      <c r="I223" s="16"/>
      <c r="J223" s="62"/>
      <c r="K223" s="62"/>
      <c r="L223" s="62"/>
      <c r="M223" s="62"/>
      <c r="N223" s="62"/>
      <c r="O223" s="2"/>
      <c r="P223" s="2"/>
    </row>
    <row r="224" spans="1:16" s="15" customFormat="1" ht="14.25" customHeight="1" hidden="1">
      <c r="A224" s="59"/>
      <c r="B224" s="59"/>
      <c r="C224" s="59"/>
      <c r="D224" s="59"/>
      <c r="E224" s="59"/>
      <c r="F224" s="59"/>
      <c r="G224" s="59"/>
      <c r="H224" s="59"/>
      <c r="I224" s="43"/>
      <c r="J224" s="116">
        <f>SUM(J225:J228)</f>
        <v>0</v>
      </c>
      <c r="K224" s="116">
        <f>SUM(K225:K228)</f>
        <v>0</v>
      </c>
      <c r="L224" s="116">
        <f>SUM(L225:L228)</f>
        <v>0</v>
      </c>
      <c r="M224" s="116">
        <f>SUM(M225:M228)</f>
        <v>0</v>
      </c>
      <c r="N224" s="116">
        <f>SUM(N225:N228)</f>
        <v>0</v>
      </c>
      <c r="O224" s="85"/>
      <c r="P224" s="85"/>
    </row>
    <row r="225" spans="1:16" s="15" customFormat="1" ht="14.25" customHeight="1" hidden="1">
      <c r="A225" s="59"/>
      <c r="B225" s="59"/>
      <c r="C225" s="59"/>
      <c r="D225" s="59"/>
      <c r="E225" s="59"/>
      <c r="F225" s="59"/>
      <c r="G225" s="59"/>
      <c r="H225" s="16"/>
      <c r="I225" s="43"/>
      <c r="J225" s="62"/>
      <c r="K225" s="62"/>
      <c r="L225" s="62"/>
      <c r="M225" s="62"/>
      <c r="N225" s="62"/>
      <c r="O225" s="2"/>
      <c r="P225" s="2"/>
    </row>
    <row r="226" spans="1:16" s="15" customFormat="1" ht="14.25" customHeight="1" hidden="1">
      <c r="A226" s="59"/>
      <c r="B226" s="59"/>
      <c r="C226" s="59"/>
      <c r="D226" s="59"/>
      <c r="E226" s="59"/>
      <c r="F226" s="59"/>
      <c r="G226" s="59"/>
      <c r="H226" s="16"/>
      <c r="I226" s="16"/>
      <c r="J226" s="62"/>
      <c r="K226" s="62"/>
      <c r="L226" s="62"/>
      <c r="M226" s="62"/>
      <c r="N226" s="62"/>
      <c r="O226" s="2"/>
      <c r="P226" s="2"/>
    </row>
    <row r="227" spans="1:16" s="15" customFormat="1" ht="31.5" customHeight="1" hidden="1">
      <c r="A227" s="59"/>
      <c r="B227" s="59"/>
      <c r="C227" s="59"/>
      <c r="D227" s="59"/>
      <c r="E227" s="59"/>
      <c r="F227" s="59"/>
      <c r="G227" s="59"/>
      <c r="H227" s="16"/>
      <c r="I227" s="23"/>
      <c r="J227" s="62"/>
      <c r="K227" s="62"/>
      <c r="L227" s="62"/>
      <c r="M227" s="62"/>
      <c r="N227" s="62"/>
      <c r="O227" s="2"/>
      <c r="P227" s="2"/>
    </row>
    <row r="228" spans="1:16" s="15" customFormat="1" ht="14.25" customHeight="1" hidden="1">
      <c r="A228" s="59"/>
      <c r="B228" s="59"/>
      <c r="C228" s="59"/>
      <c r="D228" s="59"/>
      <c r="E228" s="59"/>
      <c r="F228" s="59"/>
      <c r="G228" s="59"/>
      <c r="H228" s="16"/>
      <c r="I228" s="16"/>
      <c r="J228" s="62"/>
      <c r="K228" s="62"/>
      <c r="L228" s="62"/>
      <c r="M228" s="62"/>
      <c r="N228" s="62"/>
      <c r="O228" s="2"/>
      <c r="P228" s="2"/>
    </row>
    <row r="229" spans="1:16" s="15" customFormat="1" ht="14.25" customHeight="1" hidden="1">
      <c r="A229" s="59"/>
      <c r="B229" s="59"/>
      <c r="C229" s="59"/>
      <c r="D229" s="59"/>
      <c r="E229" s="59"/>
      <c r="F229" s="59"/>
      <c r="G229" s="59"/>
      <c r="H229" s="16"/>
      <c r="I229" s="16"/>
      <c r="J229" s="62"/>
      <c r="K229" s="62"/>
      <c r="L229" s="62"/>
      <c r="M229" s="62"/>
      <c r="N229" s="62"/>
      <c r="O229" s="2"/>
      <c r="P229" s="2"/>
    </row>
    <row r="230" spans="1:16" s="15" customFormat="1" ht="14.25" customHeight="1" hidden="1">
      <c r="A230" s="59"/>
      <c r="B230" s="59"/>
      <c r="C230" s="59"/>
      <c r="D230" s="59"/>
      <c r="E230" s="59"/>
      <c r="F230" s="11"/>
      <c r="G230" s="59"/>
      <c r="H230" s="59"/>
      <c r="I230" s="16"/>
      <c r="J230" s="115">
        <f>J221+J224</f>
        <v>0</v>
      </c>
      <c r="K230" s="115">
        <f>K221+K224</f>
        <v>0</v>
      </c>
      <c r="L230" s="115">
        <f>L221+L224</f>
        <v>0</v>
      </c>
      <c r="M230" s="115">
        <f>M221+M224</f>
        <v>0</v>
      </c>
      <c r="N230" s="115">
        <f>N221+N224</f>
        <v>0</v>
      </c>
      <c r="O230" s="14"/>
      <c r="P230" s="14"/>
    </row>
    <row r="231" spans="1:16" s="15" customFormat="1" ht="14.25" customHeight="1" hidden="1">
      <c r="A231" s="59"/>
      <c r="B231" s="59"/>
      <c r="C231" s="59"/>
      <c r="D231" s="59"/>
      <c r="E231" s="59"/>
      <c r="F231" s="11"/>
      <c r="G231" s="59"/>
      <c r="H231" s="59"/>
      <c r="I231" s="16"/>
      <c r="J231" s="115"/>
      <c r="K231" s="115"/>
      <c r="L231" s="115"/>
      <c r="M231" s="115"/>
      <c r="N231" s="115"/>
      <c r="O231" s="14"/>
      <c r="P231" s="14"/>
    </row>
    <row r="232" spans="1:16" s="15" customFormat="1" ht="14.25" customHeight="1" hidden="1">
      <c r="A232" s="59"/>
      <c r="B232" s="197"/>
      <c r="C232" s="59"/>
      <c r="D232" s="59"/>
      <c r="E232" s="59"/>
      <c r="F232" s="11"/>
      <c r="G232" s="59"/>
      <c r="H232" s="59"/>
      <c r="I232" s="16"/>
      <c r="J232" s="115"/>
      <c r="K232" s="115"/>
      <c r="L232" s="115"/>
      <c r="M232" s="115"/>
      <c r="N232" s="115"/>
      <c r="O232" s="14"/>
      <c r="P232" s="14"/>
    </row>
    <row r="233" spans="1:16" s="15" customFormat="1" ht="14.25" customHeight="1" hidden="1">
      <c r="A233" s="59"/>
      <c r="B233" s="59"/>
      <c r="C233" s="59"/>
      <c r="D233" s="59"/>
      <c r="E233" s="59"/>
      <c r="F233" s="11"/>
      <c r="G233" s="59"/>
      <c r="H233" s="59"/>
      <c r="I233" s="16"/>
      <c r="J233" s="115"/>
      <c r="K233" s="115"/>
      <c r="L233" s="115"/>
      <c r="M233" s="115"/>
      <c r="N233" s="115"/>
      <c r="O233" s="14"/>
      <c r="P233" s="14"/>
    </row>
    <row r="234" spans="1:16" s="15" customFormat="1" ht="14.25" customHeight="1" hidden="1">
      <c r="A234" s="59"/>
      <c r="B234" s="59"/>
      <c r="C234" s="59"/>
      <c r="D234" s="59"/>
      <c r="E234" s="59"/>
      <c r="F234" s="11"/>
      <c r="G234" s="59"/>
      <c r="H234" s="16"/>
      <c r="I234" s="43"/>
      <c r="J234" s="191"/>
      <c r="K234" s="191"/>
      <c r="L234" s="191"/>
      <c r="M234" s="191"/>
      <c r="N234" s="191"/>
      <c r="O234" s="464"/>
      <c r="P234" s="464"/>
    </row>
    <row r="235" spans="1:16" s="15" customFormat="1" ht="14.25" customHeight="1" hidden="1">
      <c r="A235" s="59"/>
      <c r="B235" s="59"/>
      <c r="C235" s="59"/>
      <c r="D235" s="59"/>
      <c r="E235" s="59"/>
      <c r="F235" s="11"/>
      <c r="G235" s="59"/>
      <c r="H235" s="59"/>
      <c r="I235" s="16"/>
      <c r="J235" s="115"/>
      <c r="K235" s="115"/>
      <c r="L235" s="115"/>
      <c r="M235" s="115"/>
      <c r="N235" s="115"/>
      <c r="O235" s="14"/>
      <c r="P235" s="14"/>
    </row>
    <row r="236" spans="1:16" s="15" customFormat="1" ht="14.25" customHeight="1" hidden="1">
      <c r="A236" s="123"/>
      <c r="B236" s="123"/>
      <c r="C236" s="123"/>
      <c r="D236" s="123"/>
      <c r="E236" s="123"/>
      <c r="F236" s="123"/>
      <c r="G236" s="123"/>
      <c r="H236" s="123"/>
      <c r="I236" s="124"/>
      <c r="J236" s="62"/>
      <c r="K236" s="62"/>
      <c r="L236" s="62"/>
      <c r="M236" s="62"/>
      <c r="N236" s="62"/>
      <c r="O236" s="2"/>
      <c r="P236" s="2"/>
    </row>
    <row r="237" spans="1:16" s="15" customFormat="1" ht="14.25" customHeight="1">
      <c r="A237" s="11">
        <v>4</v>
      </c>
      <c r="B237" s="11"/>
      <c r="C237" s="11"/>
      <c r="D237" s="11"/>
      <c r="E237" s="11" t="s">
        <v>86</v>
      </c>
      <c r="F237" s="11"/>
      <c r="G237" s="11"/>
      <c r="H237" s="11"/>
      <c r="I237" s="11"/>
      <c r="J237" s="62"/>
      <c r="K237" s="62"/>
      <c r="L237" s="62"/>
      <c r="M237" s="62"/>
      <c r="N237" s="62"/>
      <c r="O237" s="2"/>
      <c r="P237" s="2"/>
    </row>
    <row r="238" spans="1:16" s="15" customFormat="1" ht="14.25" customHeight="1">
      <c r="A238" s="11" t="s">
        <v>211</v>
      </c>
      <c r="B238" s="11" t="s">
        <v>212</v>
      </c>
      <c r="C238" s="11"/>
      <c r="D238" s="11"/>
      <c r="E238" s="11"/>
      <c r="F238" s="11"/>
      <c r="G238" s="11"/>
      <c r="H238" s="11"/>
      <c r="I238" s="11"/>
      <c r="J238" s="62"/>
      <c r="K238" s="62"/>
      <c r="L238" s="62"/>
      <c r="M238" s="62"/>
      <c r="N238" s="62"/>
      <c r="O238" s="2"/>
      <c r="P238" s="2"/>
    </row>
    <row r="239" spans="1:16" s="15" customFormat="1" ht="14.25" customHeight="1">
      <c r="A239" s="11"/>
      <c r="B239" s="11">
        <v>1</v>
      </c>
      <c r="C239" s="11"/>
      <c r="D239" s="11"/>
      <c r="E239" s="11"/>
      <c r="F239" s="11" t="s">
        <v>195</v>
      </c>
      <c r="G239" s="11"/>
      <c r="H239" s="11"/>
      <c r="I239" s="11"/>
      <c r="J239" s="62"/>
      <c r="K239" s="62"/>
      <c r="L239" s="62"/>
      <c r="M239" s="62"/>
      <c r="N239" s="62"/>
      <c r="O239" s="2"/>
      <c r="P239" s="2"/>
    </row>
    <row r="240" spans="1:16" s="15" customFormat="1" ht="14.25" customHeight="1" hidden="1">
      <c r="A240" s="59"/>
      <c r="B240" s="59"/>
      <c r="C240" s="59"/>
      <c r="D240" s="59"/>
      <c r="E240" s="59"/>
      <c r="F240" s="59"/>
      <c r="G240" s="59"/>
      <c r="H240" s="59" t="s">
        <v>39</v>
      </c>
      <c r="I240" s="59"/>
      <c r="J240" s="116"/>
      <c r="K240" s="116"/>
      <c r="L240" s="116"/>
      <c r="M240" s="116"/>
      <c r="N240" s="116"/>
      <c r="O240" s="85"/>
      <c r="P240" s="85"/>
    </row>
    <row r="241" spans="1:16" s="15" customFormat="1" ht="14.25" customHeight="1" hidden="1">
      <c r="A241" s="16"/>
      <c r="B241" s="16"/>
      <c r="C241" s="16"/>
      <c r="D241" s="16"/>
      <c r="E241" s="16"/>
      <c r="F241" s="16"/>
      <c r="G241" s="16"/>
      <c r="H241" s="16" t="s">
        <v>17</v>
      </c>
      <c r="I241" s="16" t="s">
        <v>128</v>
      </c>
      <c r="J241" s="62"/>
      <c r="K241" s="62"/>
      <c r="L241" s="62"/>
      <c r="M241" s="62"/>
      <c r="N241" s="62"/>
      <c r="O241" s="2"/>
      <c r="P241" s="2"/>
    </row>
    <row r="242" spans="1:16" s="15" customFormat="1" ht="14.25" customHeight="1" hidden="1">
      <c r="A242" s="16"/>
      <c r="B242" s="16"/>
      <c r="C242" s="16"/>
      <c r="D242" s="16"/>
      <c r="E242" s="16"/>
      <c r="F242" s="16"/>
      <c r="G242" s="16"/>
      <c r="H242" s="16"/>
      <c r="I242" s="16" t="s">
        <v>57</v>
      </c>
      <c r="J242" s="62"/>
      <c r="K242" s="62"/>
      <c r="L242" s="62"/>
      <c r="M242" s="62"/>
      <c r="N242" s="62"/>
      <c r="O242" s="2"/>
      <c r="P242" s="2"/>
    </row>
    <row r="243" spans="1:16" s="15" customFormat="1" ht="14.25" customHeight="1">
      <c r="A243" s="16"/>
      <c r="B243" s="16"/>
      <c r="C243" s="16"/>
      <c r="D243" s="16"/>
      <c r="E243" s="16"/>
      <c r="F243" s="16"/>
      <c r="G243" s="16"/>
      <c r="H243" s="59" t="s">
        <v>40</v>
      </c>
      <c r="I243" s="16"/>
      <c r="J243" s="116">
        <f>J244+J245+J246</f>
        <v>0</v>
      </c>
      <c r="K243" s="116">
        <f>K244+K245+K246</f>
        <v>550</v>
      </c>
      <c r="L243" s="116">
        <f>L244+L245+L246</f>
        <v>550</v>
      </c>
      <c r="M243" s="116">
        <f>M244+M245+M246</f>
        <v>550</v>
      </c>
      <c r="N243" s="116">
        <f>N244+N245+N246+N247</f>
        <v>650</v>
      </c>
      <c r="O243" s="85"/>
      <c r="P243" s="85"/>
    </row>
    <row r="244" spans="1:16" s="15" customFormat="1" ht="14.25" customHeight="1">
      <c r="A244" s="16"/>
      <c r="B244" s="16"/>
      <c r="C244" s="16"/>
      <c r="D244" s="16"/>
      <c r="E244" s="16"/>
      <c r="F244" s="16"/>
      <c r="G244" s="16"/>
      <c r="H244" s="16" t="s">
        <v>17</v>
      </c>
      <c r="I244" s="16" t="s">
        <v>121</v>
      </c>
      <c r="J244" s="62">
        <v>0</v>
      </c>
      <c r="K244" s="62">
        <v>300</v>
      </c>
      <c r="L244" s="62">
        <v>300</v>
      </c>
      <c r="M244" s="62">
        <v>300</v>
      </c>
      <c r="N244" s="62">
        <v>300</v>
      </c>
      <c r="O244" s="2"/>
      <c r="P244" s="2"/>
    </row>
    <row r="245" spans="1:16" s="15" customFormat="1" ht="14.25" customHeight="1" hidden="1">
      <c r="A245" s="16"/>
      <c r="B245" s="16"/>
      <c r="C245" s="16"/>
      <c r="D245" s="16"/>
      <c r="E245" s="16"/>
      <c r="F245" s="16"/>
      <c r="G245" s="16"/>
      <c r="H245" s="16"/>
      <c r="I245" s="16" t="s">
        <v>206</v>
      </c>
      <c r="J245" s="62"/>
      <c r="K245" s="62"/>
      <c r="L245" s="62"/>
      <c r="M245" s="62"/>
      <c r="N245" s="62"/>
      <c r="O245" s="2"/>
      <c r="P245" s="2"/>
    </row>
    <row r="246" spans="1:16" s="15" customFormat="1" ht="14.25" customHeight="1">
      <c r="A246" s="16"/>
      <c r="B246" s="16"/>
      <c r="C246" s="16"/>
      <c r="D246" s="16"/>
      <c r="E246" s="16"/>
      <c r="F246" s="16"/>
      <c r="G246" s="16"/>
      <c r="H246" s="16"/>
      <c r="I246" s="16" t="s">
        <v>207</v>
      </c>
      <c r="J246" s="62">
        <v>0</v>
      </c>
      <c r="K246" s="62">
        <v>250</v>
      </c>
      <c r="L246" s="62">
        <v>250</v>
      </c>
      <c r="M246" s="62">
        <v>250</v>
      </c>
      <c r="N246" s="62">
        <v>250</v>
      </c>
      <c r="O246" s="2"/>
      <c r="P246" s="2"/>
    </row>
    <row r="247" spans="1:16" s="15" customFormat="1" ht="14.25" customHeight="1">
      <c r="A247" s="16"/>
      <c r="B247" s="16"/>
      <c r="C247" s="16"/>
      <c r="D247" s="16"/>
      <c r="E247" s="16"/>
      <c r="F247" s="16"/>
      <c r="G247" s="16"/>
      <c r="H247" s="16"/>
      <c r="I247" s="16" t="s">
        <v>470</v>
      </c>
      <c r="J247" s="62">
        <v>0</v>
      </c>
      <c r="K247" s="62">
        <v>0</v>
      </c>
      <c r="L247" s="62">
        <v>0</v>
      </c>
      <c r="M247" s="62">
        <v>0</v>
      </c>
      <c r="N247" s="62">
        <v>100</v>
      </c>
      <c r="O247" s="2"/>
      <c r="P247" s="2"/>
    </row>
    <row r="248" spans="1:16" s="15" customFormat="1" ht="14.25" customHeight="1">
      <c r="A248" s="16"/>
      <c r="B248" s="16"/>
      <c r="C248" s="16"/>
      <c r="D248" s="16"/>
      <c r="E248" s="16"/>
      <c r="F248" s="11" t="s">
        <v>19</v>
      </c>
      <c r="G248" s="16"/>
      <c r="H248" s="16"/>
      <c r="I248" s="16"/>
      <c r="J248" s="115">
        <f>J240+J243</f>
        <v>0</v>
      </c>
      <c r="K248" s="115">
        <f>K240+K243</f>
        <v>550</v>
      </c>
      <c r="L248" s="115">
        <f>L240+L243</f>
        <v>550</v>
      </c>
      <c r="M248" s="115">
        <f>M240+M243</f>
        <v>550</v>
      </c>
      <c r="N248" s="115">
        <f>N240+N243</f>
        <v>650</v>
      </c>
      <c r="O248" s="14"/>
      <c r="P248" s="14"/>
    </row>
    <row r="249" spans="1:16" s="15" customFormat="1" ht="14.25" customHeight="1">
      <c r="A249" s="16"/>
      <c r="B249" s="16"/>
      <c r="C249" s="16"/>
      <c r="D249" s="16"/>
      <c r="E249" s="16"/>
      <c r="F249" s="11"/>
      <c r="G249" s="16"/>
      <c r="H249" s="16"/>
      <c r="I249" s="16"/>
      <c r="J249" s="115"/>
      <c r="K249" s="115"/>
      <c r="L249" s="115"/>
      <c r="M249" s="115"/>
      <c r="N249" s="115"/>
      <c r="O249" s="14"/>
      <c r="P249" s="14"/>
    </row>
    <row r="250" spans="1:16" s="15" customFormat="1" ht="14.25" customHeight="1" hidden="1">
      <c r="A250" s="11" t="s">
        <v>213</v>
      </c>
      <c r="B250" s="11" t="s">
        <v>214</v>
      </c>
      <c r="C250" s="11"/>
      <c r="D250" s="11"/>
      <c r="E250" s="11"/>
      <c r="F250" s="11"/>
      <c r="G250" s="11"/>
      <c r="H250" s="11"/>
      <c r="I250" s="16"/>
      <c r="J250" s="115"/>
      <c r="K250" s="115"/>
      <c r="L250" s="115"/>
      <c r="M250" s="115"/>
      <c r="N250" s="115"/>
      <c r="O250" s="14"/>
      <c r="P250" s="14"/>
    </row>
    <row r="251" spans="1:16" s="15" customFormat="1" ht="14.25" customHeight="1" hidden="1">
      <c r="A251" s="16"/>
      <c r="B251" s="197">
        <v>1</v>
      </c>
      <c r="C251" s="16"/>
      <c r="D251" s="16"/>
      <c r="E251" s="16"/>
      <c r="F251" s="11" t="s">
        <v>196</v>
      </c>
      <c r="G251" s="16"/>
      <c r="H251" s="16"/>
      <c r="I251" s="16"/>
      <c r="J251" s="115"/>
      <c r="K251" s="115"/>
      <c r="L251" s="115"/>
      <c r="M251" s="115"/>
      <c r="N251" s="115"/>
      <c r="O251" s="14"/>
      <c r="P251" s="14"/>
    </row>
    <row r="252" spans="1:16" s="15" customFormat="1" ht="14.25" customHeight="1" hidden="1">
      <c r="A252" s="16"/>
      <c r="B252" s="16"/>
      <c r="C252" s="16"/>
      <c r="D252" s="16"/>
      <c r="E252" s="16"/>
      <c r="F252" s="11"/>
      <c r="G252" s="16"/>
      <c r="H252" s="59" t="s">
        <v>40</v>
      </c>
      <c r="I252" s="16"/>
      <c r="J252" s="115"/>
      <c r="K252" s="115"/>
      <c r="L252" s="115"/>
      <c r="M252" s="115"/>
      <c r="N252" s="115"/>
      <c r="O252" s="14"/>
      <c r="P252" s="14"/>
    </row>
    <row r="253" spans="1:16" s="15" customFormat="1" ht="14.25" customHeight="1" hidden="1">
      <c r="A253" s="16"/>
      <c r="B253" s="16"/>
      <c r="C253" s="16"/>
      <c r="D253" s="16"/>
      <c r="E253" s="16"/>
      <c r="F253" s="11"/>
      <c r="G253" s="16"/>
      <c r="H253" s="16"/>
      <c r="I253" s="16" t="s">
        <v>206</v>
      </c>
      <c r="J253" s="191"/>
      <c r="K253" s="191"/>
      <c r="L253" s="191"/>
      <c r="M253" s="191"/>
      <c r="N253" s="191"/>
      <c r="O253" s="464"/>
      <c r="P253" s="464"/>
    </row>
    <row r="254" spans="1:16" s="15" customFormat="1" ht="14.25" customHeight="1" hidden="1">
      <c r="A254" s="16"/>
      <c r="B254" s="16"/>
      <c r="C254" s="16"/>
      <c r="D254" s="16"/>
      <c r="E254" s="16"/>
      <c r="F254" s="11" t="s">
        <v>19</v>
      </c>
      <c r="G254" s="16"/>
      <c r="H254" s="11"/>
      <c r="I254" s="11"/>
      <c r="J254" s="116"/>
      <c r="K254" s="116"/>
      <c r="L254" s="116"/>
      <c r="M254" s="116"/>
      <c r="N254" s="116"/>
      <c r="O254" s="85"/>
      <c r="P254" s="85"/>
    </row>
    <row r="255" spans="1:16" s="15" customFormat="1" ht="14.25" customHeight="1">
      <c r="A255" s="16"/>
      <c r="B255" s="16"/>
      <c r="C255" s="16"/>
      <c r="D255" s="16"/>
      <c r="E255" s="16"/>
      <c r="F255" s="11"/>
      <c r="G255" s="16"/>
      <c r="H255" s="11"/>
      <c r="I255" s="11"/>
      <c r="J255" s="116"/>
      <c r="K255" s="116"/>
      <c r="L255" s="116"/>
      <c r="M255" s="116"/>
      <c r="N255" s="116"/>
      <c r="O255" s="85"/>
      <c r="P255" s="85"/>
    </row>
    <row r="256" spans="1:16" s="15" customFormat="1" ht="15.75" customHeight="1">
      <c r="A256" s="16"/>
      <c r="B256" s="16"/>
      <c r="C256" s="16"/>
      <c r="D256" s="16"/>
      <c r="E256" s="12" t="s">
        <v>209</v>
      </c>
      <c r="F256" s="16"/>
      <c r="G256" s="16"/>
      <c r="H256" s="16"/>
      <c r="I256" s="16"/>
      <c r="J256" s="44">
        <f>J248+J230+J196+J123+J111+J84+J14+J174</f>
        <v>12019</v>
      </c>
      <c r="K256" s="44">
        <f>K248+K230+K196+K123+K111+K84+K14+K174+K210+K142+K130+K41+K36+K31</f>
        <v>132149</v>
      </c>
      <c r="L256" s="44">
        <f>L248+L230+L196+L123+L111+L84+L14+L174+L210+L142+L130+L41+L36+L31+L163</f>
        <v>161700</v>
      </c>
      <c r="M256" s="44">
        <f>M248+M230+M196+M123+M111+M84+M14+M174+M210+M142+M130+M41+M36+M31+M163</f>
        <v>168779</v>
      </c>
      <c r="N256" s="44">
        <f>N248+N230+N196+N123+N111+N84+N14+N174+N210+N142+N130+N41+N36+N31+N163+N203+N168</f>
        <v>205857</v>
      </c>
      <c r="O256" s="470"/>
      <c r="P256" s="470"/>
    </row>
    <row r="257" spans="1:16" s="15" customFormat="1" ht="14.25" customHeight="1">
      <c r="A257" s="16"/>
      <c r="B257" s="16"/>
      <c r="C257" s="16"/>
      <c r="D257" s="16"/>
      <c r="E257" s="18"/>
      <c r="F257" s="18"/>
      <c r="G257" s="18"/>
      <c r="H257" s="212" t="s">
        <v>39</v>
      </c>
      <c r="I257" s="18"/>
      <c r="J257" s="47">
        <f>J221+J240+J92+J179</f>
        <v>2783</v>
      </c>
      <c r="K257" s="47">
        <f>K221+K240+K92+K179+K126</f>
        <v>7500</v>
      </c>
      <c r="L257" s="47">
        <f>L221+L240+L92+L179+L126</f>
        <v>7500</v>
      </c>
      <c r="M257" s="47">
        <f>M221+M240+M92+M179+M126</f>
        <v>7500</v>
      </c>
      <c r="N257" s="47">
        <f>N221+N240+N92+N179+N126+N157+N166</f>
        <v>29307</v>
      </c>
      <c r="O257" s="467"/>
      <c r="P257" s="467"/>
    </row>
    <row r="258" spans="1:16" s="15" customFormat="1" ht="14.25" customHeight="1">
      <c r="A258" s="16"/>
      <c r="B258" s="16"/>
      <c r="C258" s="16"/>
      <c r="D258" s="16"/>
      <c r="E258" s="18"/>
      <c r="F258" s="18"/>
      <c r="G258" s="18"/>
      <c r="H258" s="212" t="s">
        <v>40</v>
      </c>
      <c r="I258" s="18"/>
      <c r="J258" s="47">
        <f>J12+J80+J120+J181+J224+J243+J97</f>
        <v>6500</v>
      </c>
      <c r="K258" s="47">
        <f>K80+K120+K181+K224+K243+K97+K34+K39+K140+K207+K19</f>
        <v>110556</v>
      </c>
      <c r="L258" s="47">
        <f>L80+L120+L181+L224+L243+L97+L34+L39+L140+L207+L19+L158</f>
        <v>137447</v>
      </c>
      <c r="M258" s="47">
        <f>M80+M120+M181+M224+M243+M97+M34+M39+M140+M207+M19+M158</f>
        <v>144526</v>
      </c>
      <c r="N258" s="47">
        <f>N80+N120+N181+N224+N243+N97+N34+N39+N140+N207+N19+N158+N201+N128</f>
        <v>151859</v>
      </c>
      <c r="O258" s="467"/>
      <c r="P258" s="467"/>
    </row>
    <row r="259" spans="1:16" s="15" customFormat="1" ht="12.75" customHeight="1">
      <c r="A259" s="16"/>
      <c r="B259" s="16"/>
      <c r="C259" s="16"/>
      <c r="D259" s="16"/>
      <c r="E259" s="18"/>
      <c r="F259" s="18"/>
      <c r="G259" s="18"/>
      <c r="H259" s="212" t="s">
        <v>308</v>
      </c>
      <c r="I259" s="18"/>
      <c r="J259" s="47">
        <v>0</v>
      </c>
      <c r="K259" s="47">
        <f>K12</f>
        <v>3910</v>
      </c>
      <c r="L259" s="47">
        <f>L12+L25</f>
        <v>4410</v>
      </c>
      <c r="M259" s="47">
        <f>M12+M25</f>
        <v>4410</v>
      </c>
      <c r="N259" s="47">
        <f>N12+N25</f>
        <v>4410</v>
      </c>
      <c r="O259" s="467"/>
      <c r="P259" s="467"/>
    </row>
    <row r="260" spans="1:16" s="15" customFormat="1" ht="12.75" customHeight="1">
      <c r="A260" s="16"/>
      <c r="B260" s="16"/>
      <c r="C260" s="16"/>
      <c r="D260" s="16"/>
      <c r="E260" s="18"/>
      <c r="F260" s="18"/>
      <c r="G260" s="18"/>
      <c r="H260" s="212" t="s">
        <v>429</v>
      </c>
      <c r="I260" s="18"/>
      <c r="J260" s="191">
        <f>J171</f>
        <v>2736</v>
      </c>
      <c r="K260" s="191">
        <f>K171</f>
        <v>2736</v>
      </c>
      <c r="L260" s="191">
        <f>L171</f>
        <v>2736</v>
      </c>
      <c r="M260" s="191">
        <f>M171</f>
        <v>2736</v>
      </c>
      <c r="N260" s="191">
        <f>N171</f>
        <v>2736</v>
      </c>
      <c r="O260" s="464"/>
      <c r="P260" s="464"/>
    </row>
    <row r="261" spans="1:16" s="15" customFormat="1" ht="14.25" customHeight="1">
      <c r="A261" s="16"/>
      <c r="B261" s="16"/>
      <c r="C261" s="16"/>
      <c r="D261" s="16"/>
      <c r="E261" s="18"/>
      <c r="F261" s="18"/>
      <c r="G261" s="18"/>
      <c r="H261" s="212" t="s">
        <v>473</v>
      </c>
      <c r="I261" s="18"/>
      <c r="J261" s="191">
        <v>0</v>
      </c>
      <c r="K261" s="191">
        <f>K108</f>
        <v>7447</v>
      </c>
      <c r="L261" s="191">
        <f>L108+L27</f>
        <v>9607</v>
      </c>
      <c r="M261" s="191">
        <f>M108+M27</f>
        <v>9607</v>
      </c>
      <c r="N261" s="191">
        <f>N108+N27</f>
        <v>10410</v>
      </c>
      <c r="O261" s="464"/>
      <c r="P261" s="464"/>
    </row>
    <row r="262" spans="1:16" s="15" customFormat="1" ht="12.75" customHeight="1">
      <c r="A262" s="16"/>
      <c r="B262" s="16"/>
      <c r="C262" s="16"/>
      <c r="D262" s="16"/>
      <c r="E262" s="18"/>
      <c r="F262" s="18"/>
      <c r="G262" s="18"/>
      <c r="H262" s="598" t="s">
        <v>525</v>
      </c>
      <c r="I262" s="599"/>
      <c r="J262" s="62">
        <v>0</v>
      </c>
      <c r="K262" s="62">
        <v>0</v>
      </c>
      <c r="L262" s="62">
        <v>0</v>
      </c>
      <c r="M262" s="62">
        <v>0</v>
      </c>
      <c r="N262" s="62">
        <f>N29</f>
        <v>7135</v>
      </c>
      <c r="O262" s="2"/>
      <c r="P262" s="2"/>
    </row>
    <row r="263" spans="1:16" s="15" customFormat="1" ht="14.25" customHeight="1" hidden="1">
      <c r="A263" s="16"/>
      <c r="B263" s="16"/>
      <c r="C263" s="16"/>
      <c r="D263" s="16"/>
      <c r="E263" s="18"/>
      <c r="F263" s="18"/>
      <c r="G263" s="18"/>
      <c r="H263" s="18"/>
      <c r="I263" s="213"/>
      <c r="J263" s="62">
        <f>J73</f>
        <v>0</v>
      </c>
      <c r="K263" s="62">
        <f>K73</f>
        <v>0</v>
      </c>
      <c r="L263" s="62">
        <f>L73</f>
        <v>0</v>
      </c>
      <c r="M263" s="62">
        <f>M73</f>
        <v>0</v>
      </c>
      <c r="N263" s="62">
        <f>N73</f>
        <v>0</v>
      </c>
      <c r="O263" s="2"/>
      <c r="P263" s="2"/>
    </row>
    <row r="264" spans="1:16" s="15" customFormat="1" ht="14.25" customHeight="1" hidden="1">
      <c r="A264" s="16"/>
      <c r="B264" s="16"/>
      <c r="C264" s="16"/>
      <c r="D264" s="16"/>
      <c r="E264" s="18"/>
      <c r="F264" s="18"/>
      <c r="G264" s="18"/>
      <c r="H264" s="236"/>
      <c r="I264" s="213"/>
      <c r="J264" s="62">
        <v>0</v>
      </c>
      <c r="K264" s="62">
        <v>0</v>
      </c>
      <c r="L264" s="62">
        <v>0</v>
      </c>
      <c r="M264" s="62">
        <v>0</v>
      </c>
      <c r="N264" s="62">
        <v>0</v>
      </c>
      <c r="O264" s="2"/>
      <c r="P264" s="2"/>
    </row>
    <row r="265" spans="1:16" s="15" customFormat="1" ht="14.25" customHeight="1" hidden="1">
      <c r="A265" s="16"/>
      <c r="B265" s="16"/>
      <c r="C265" s="16"/>
      <c r="D265" s="16"/>
      <c r="E265" s="18"/>
      <c r="F265" s="18"/>
      <c r="G265" s="18"/>
      <c r="H265" s="611"/>
      <c r="I265" s="612"/>
      <c r="J265" s="62"/>
      <c r="K265" s="62"/>
      <c r="L265" s="62"/>
      <c r="M265" s="62"/>
      <c r="N265" s="62"/>
      <c r="O265" s="2"/>
      <c r="P265" s="2"/>
    </row>
    <row r="266" spans="1:16" s="15" customFormat="1" ht="14.25" customHeight="1" hidden="1">
      <c r="A266" s="16"/>
      <c r="B266" s="16"/>
      <c r="C266" s="16"/>
      <c r="D266" s="16"/>
      <c r="E266" s="18"/>
      <c r="F266" s="18"/>
      <c r="G266" s="18"/>
      <c r="H266" s="236"/>
      <c r="I266" s="213"/>
      <c r="J266" s="62">
        <v>0</v>
      </c>
      <c r="K266" s="62">
        <v>0</v>
      </c>
      <c r="L266" s="62">
        <v>0</v>
      </c>
      <c r="M266" s="62">
        <v>0</v>
      </c>
      <c r="N266" s="62">
        <v>0</v>
      </c>
      <c r="O266" s="2"/>
      <c r="P266" s="2"/>
    </row>
    <row r="267" spans="1:16" s="15" customFormat="1" ht="14.25" customHeight="1">
      <c r="A267" s="18"/>
      <c r="B267" s="18"/>
      <c r="C267" s="18"/>
      <c r="D267" s="18"/>
      <c r="E267" s="136" t="s">
        <v>87</v>
      </c>
      <c r="F267" s="11"/>
      <c r="G267" s="11"/>
      <c r="H267" s="11"/>
      <c r="I267" s="11"/>
      <c r="J267" s="44">
        <f>SUM(J257:J266)</f>
        <v>12019</v>
      </c>
      <c r="K267" s="44">
        <f>SUM(K257:K266)</f>
        <v>132149</v>
      </c>
      <c r="L267" s="44">
        <f>SUM(L257:L266)</f>
        <v>161700</v>
      </c>
      <c r="M267" s="44">
        <f>SUM(M257:M266)</f>
        <v>168779</v>
      </c>
      <c r="N267" s="44">
        <f>SUM(N257:N266)</f>
        <v>205857</v>
      </c>
      <c r="O267" s="470"/>
      <c r="P267" s="470"/>
    </row>
    <row r="268" spans="1:11" s="15" customFormat="1" ht="24" customHeight="1">
      <c r="A268" s="18"/>
      <c r="B268" s="18"/>
      <c r="C268" s="18"/>
      <c r="D268" s="18"/>
      <c r="E268" s="11"/>
      <c r="F268" s="11"/>
      <c r="G268" s="11"/>
      <c r="H268" s="11"/>
      <c r="I268" s="11"/>
      <c r="J268" s="115"/>
      <c r="K268" s="13"/>
    </row>
    <row r="269" spans="1:11" s="15" customFormat="1" ht="14.25" customHeight="1">
      <c r="A269" s="18"/>
      <c r="B269" s="18"/>
      <c r="C269" s="18"/>
      <c r="D269" s="18"/>
      <c r="E269" s="11"/>
      <c r="F269" s="11"/>
      <c r="G269" s="11"/>
      <c r="H269" s="11"/>
      <c r="I269" s="11"/>
      <c r="J269" s="116"/>
      <c r="K269" s="13"/>
    </row>
    <row r="270" spans="1:11" s="15" customFormat="1" ht="14.25" customHeight="1">
      <c r="A270" s="18"/>
      <c r="B270" s="18"/>
      <c r="C270" s="18"/>
      <c r="D270" s="18"/>
      <c r="E270" s="11"/>
      <c r="F270" s="11"/>
      <c r="G270" s="11"/>
      <c r="H270" s="11"/>
      <c r="I270" s="11"/>
      <c r="J270" s="62"/>
      <c r="K270" s="13"/>
    </row>
    <row r="271" spans="1:11" s="15" customFormat="1" ht="14.25" customHeight="1">
      <c r="A271" s="18"/>
      <c r="B271" s="18"/>
      <c r="C271" s="18"/>
      <c r="D271" s="18"/>
      <c r="E271" s="11"/>
      <c r="F271" s="11"/>
      <c r="G271" s="11"/>
      <c r="H271" s="11"/>
      <c r="I271" s="11"/>
      <c r="J271" s="62"/>
      <c r="K271" s="13"/>
    </row>
    <row r="272" spans="1:11" s="15" customFormat="1" ht="14.25" customHeight="1">
      <c r="A272" s="18"/>
      <c r="B272" s="18"/>
      <c r="C272" s="18"/>
      <c r="D272" s="18"/>
      <c r="E272" s="11"/>
      <c r="F272" s="11"/>
      <c r="G272" s="11"/>
      <c r="H272" s="11"/>
      <c r="I272" s="11"/>
      <c r="J272" s="62"/>
      <c r="K272" s="13"/>
    </row>
    <row r="273" spans="1:11" s="15" customFormat="1" ht="14.25" customHeight="1">
      <c r="A273" s="18"/>
      <c r="B273" s="18"/>
      <c r="C273" s="18"/>
      <c r="D273" s="18"/>
      <c r="E273" s="11"/>
      <c r="F273" s="11"/>
      <c r="G273" s="11"/>
      <c r="H273" s="11"/>
      <c r="I273" s="11"/>
      <c r="J273" s="62"/>
      <c r="K273" s="13"/>
    </row>
    <row r="274" spans="1:11" s="15" customFormat="1" ht="14.25" customHeight="1">
      <c r="A274" s="18"/>
      <c r="B274" s="18"/>
      <c r="C274" s="18"/>
      <c r="D274" s="18"/>
      <c r="E274" s="11"/>
      <c r="F274" s="18"/>
      <c r="G274" s="18"/>
      <c r="H274" s="11"/>
      <c r="I274" s="11"/>
      <c r="J274" s="116"/>
      <c r="K274" s="13"/>
    </row>
    <row r="275" spans="1:11" s="15" customFormat="1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62"/>
      <c r="K275" s="13"/>
    </row>
    <row r="276" spans="1:11" s="15" customFormat="1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62"/>
      <c r="K276" s="13"/>
    </row>
    <row r="277" spans="1:11" s="15" customFormat="1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6"/>
      <c r="K277" s="13"/>
    </row>
    <row r="278" spans="1:11" s="15" customFormat="1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32"/>
      <c r="K278" s="13"/>
    </row>
    <row r="279" spans="1:11" s="51" customFormat="1" ht="13.5">
      <c r="A279" s="59"/>
      <c r="B279" s="59"/>
      <c r="C279" s="59"/>
      <c r="D279" s="59"/>
      <c r="E279" s="59"/>
      <c r="F279" s="59"/>
      <c r="G279" s="59"/>
      <c r="H279" s="59"/>
      <c r="I279" s="59"/>
      <c r="J279" s="62"/>
      <c r="K279" s="49"/>
    </row>
    <row r="280" spans="1:11" s="51" customFormat="1" ht="13.5">
      <c r="A280" s="59"/>
      <c r="B280" s="59"/>
      <c r="C280" s="59"/>
      <c r="D280" s="59"/>
      <c r="E280" s="59"/>
      <c r="F280" s="59"/>
      <c r="G280" s="59"/>
      <c r="H280" s="59"/>
      <c r="I280" s="59"/>
      <c r="J280" s="62"/>
      <c r="K280" s="49"/>
    </row>
    <row r="281" spans="1:1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15"/>
      <c r="K281" s="17"/>
    </row>
    <row r="282" spans="1:11" ht="12.75">
      <c r="A282" s="16"/>
      <c r="B282" s="16"/>
      <c r="C282" s="16"/>
      <c r="D282" s="16"/>
      <c r="E282" s="16"/>
      <c r="F282" s="16"/>
      <c r="G282" s="16"/>
      <c r="H282" s="16"/>
      <c r="I282" s="16"/>
      <c r="J282" s="62"/>
      <c r="K282" s="17"/>
    </row>
    <row r="283" spans="1:11" ht="12.75">
      <c r="A283" s="16"/>
      <c r="B283" s="16"/>
      <c r="C283" s="16"/>
      <c r="D283" s="16"/>
      <c r="E283" s="16"/>
      <c r="F283" s="16"/>
      <c r="G283" s="16"/>
      <c r="H283" s="16"/>
      <c r="I283" s="16"/>
      <c r="J283" s="62"/>
      <c r="K283" s="17"/>
    </row>
    <row r="284" spans="1:1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15"/>
      <c r="K284" s="17"/>
    </row>
    <row r="285" spans="1:11" ht="12.75">
      <c r="A285" s="16"/>
      <c r="B285" s="16"/>
      <c r="C285" s="16"/>
      <c r="D285" s="16"/>
      <c r="E285" s="16"/>
      <c r="F285" s="16"/>
      <c r="G285" s="16"/>
      <c r="H285" s="16"/>
      <c r="I285" s="16"/>
      <c r="J285" s="60"/>
      <c r="K285" s="17"/>
    </row>
    <row r="286" spans="1:11" ht="12.75">
      <c r="A286" s="16"/>
      <c r="B286" s="16"/>
      <c r="C286" s="16"/>
      <c r="D286" s="16"/>
      <c r="E286" s="16"/>
      <c r="F286" s="16"/>
      <c r="G286" s="16"/>
      <c r="H286" s="16"/>
      <c r="I286" s="16"/>
      <c r="J286" s="60"/>
      <c r="K286" s="17"/>
    </row>
    <row r="287" spans="1:11" s="15" customFormat="1" ht="12.75">
      <c r="A287" s="11"/>
      <c r="B287" s="11"/>
      <c r="C287" s="11"/>
      <c r="D287" s="11"/>
      <c r="E287" s="11"/>
      <c r="F287" s="11"/>
      <c r="G287" s="11"/>
      <c r="H287" s="11"/>
      <c r="I287" s="11"/>
      <c r="J287" s="60"/>
      <c r="K287" s="13"/>
    </row>
    <row r="288" spans="1:11" s="15" customFormat="1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60"/>
      <c r="K288" s="13"/>
    </row>
    <row r="289" spans="1:11" s="15" customFormat="1" ht="12.75">
      <c r="A289" s="11"/>
      <c r="B289" s="11"/>
      <c r="C289" s="11"/>
      <c r="D289" s="11"/>
      <c r="E289" s="11"/>
      <c r="F289" s="11"/>
      <c r="G289" s="11"/>
      <c r="H289" s="11"/>
      <c r="I289" s="11"/>
      <c r="J289" s="60"/>
      <c r="K289" s="13"/>
    </row>
    <row r="290" spans="1:11" s="15" customFormat="1" ht="12.75">
      <c r="A290" s="11"/>
      <c r="B290" s="11"/>
      <c r="C290" s="11"/>
      <c r="D290" s="11"/>
      <c r="E290" s="11"/>
      <c r="F290" s="11"/>
      <c r="G290" s="11"/>
      <c r="H290" s="11"/>
      <c r="I290" s="11"/>
      <c r="J290" s="60"/>
      <c r="K290" s="13"/>
    </row>
    <row r="291" spans="1:11" s="15" customFormat="1" ht="12.75">
      <c r="A291" s="11"/>
      <c r="B291" s="11"/>
      <c r="C291" s="11"/>
      <c r="D291" s="11"/>
      <c r="E291" s="11"/>
      <c r="F291" s="11"/>
      <c r="G291" s="11"/>
      <c r="H291" s="11"/>
      <c r="I291" s="11"/>
      <c r="J291" s="60"/>
      <c r="K291" s="13"/>
    </row>
    <row r="292" spans="1:11" s="15" customFormat="1" ht="12.75">
      <c r="A292" s="11"/>
      <c r="B292" s="11"/>
      <c r="C292" s="11"/>
      <c r="D292" s="11"/>
      <c r="E292" s="11"/>
      <c r="F292" s="11"/>
      <c r="G292" s="11"/>
      <c r="H292" s="11"/>
      <c r="I292" s="11"/>
      <c r="J292" s="60"/>
      <c r="K292" s="13"/>
    </row>
    <row r="293" spans="1:11" s="51" customFormat="1" ht="15.75">
      <c r="A293" s="59"/>
      <c r="B293" s="136"/>
      <c r="C293" s="136"/>
      <c r="D293" s="136"/>
      <c r="E293" s="59"/>
      <c r="F293" s="136"/>
      <c r="G293" s="136"/>
      <c r="H293" s="136"/>
      <c r="I293" s="136"/>
      <c r="J293" s="115"/>
      <c r="K293" s="49"/>
    </row>
    <row r="294" spans="1:11" s="51" customFormat="1" ht="13.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49"/>
    </row>
    <row r="295" spans="1:11" s="51" customFormat="1" ht="13.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49"/>
    </row>
    <row r="296" spans="1:11" s="51" customFormat="1" ht="13.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49"/>
    </row>
    <row r="297" spans="1:11" s="51" customFormat="1" ht="13.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49"/>
    </row>
    <row r="298" spans="1:11" s="51" customFormat="1" ht="13.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49"/>
    </row>
    <row r="299" spans="1:11" s="51" customFormat="1" ht="13.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49"/>
    </row>
    <row r="300" spans="1:11" s="51" customFormat="1" ht="13.5">
      <c r="A300" s="59"/>
      <c r="B300" s="59"/>
      <c r="C300" s="59"/>
      <c r="D300" s="59"/>
      <c r="E300" s="59"/>
      <c r="F300" s="59"/>
      <c r="G300" s="59"/>
      <c r="H300" s="18"/>
      <c r="I300" s="18"/>
      <c r="J300" s="137">
        <f>J62</f>
        <v>0</v>
      </c>
      <c r="K300" s="49"/>
    </row>
    <row r="301" spans="1:11" s="51" customFormat="1" ht="13.5">
      <c r="A301" s="59"/>
      <c r="B301" s="59"/>
      <c r="C301" s="59"/>
      <c r="D301" s="59"/>
      <c r="E301" s="59"/>
      <c r="F301" s="59"/>
      <c r="G301" s="59"/>
      <c r="H301" s="18"/>
      <c r="I301" s="18"/>
      <c r="J301" s="59"/>
      <c r="K301" s="49"/>
    </row>
    <row r="302" spans="1:11" ht="12.75">
      <c r="A302" s="16"/>
      <c r="B302" s="16"/>
      <c r="C302" s="16"/>
      <c r="D302" s="16"/>
      <c r="E302" s="16"/>
      <c r="F302" s="16"/>
      <c r="G302" s="16"/>
      <c r="H302" s="18"/>
      <c r="I302" s="18"/>
      <c r="J302" s="16"/>
      <c r="K302" s="17"/>
    </row>
    <row r="303" spans="1:11" ht="12.75">
      <c r="A303" s="16"/>
      <c r="B303" s="16"/>
      <c r="C303" s="16"/>
      <c r="D303" s="16"/>
      <c r="E303" s="16"/>
      <c r="F303" s="16"/>
      <c r="G303" s="16"/>
      <c r="H303" s="18"/>
      <c r="I303" s="18"/>
      <c r="J303" s="138">
        <f>J64</f>
        <v>0</v>
      </c>
      <c r="K303" s="17"/>
    </row>
    <row r="304" spans="1:11" ht="12.75">
      <c r="A304" s="16"/>
      <c r="B304" s="16"/>
      <c r="C304" s="16"/>
      <c r="D304" s="16"/>
      <c r="E304" s="16"/>
      <c r="F304" s="16"/>
      <c r="G304" s="16"/>
      <c r="H304" s="18"/>
      <c r="I304" s="18"/>
      <c r="J304" s="16"/>
      <c r="K304" s="17"/>
    </row>
    <row r="305" spans="1:11" ht="12.75">
      <c r="A305" s="16"/>
      <c r="B305" s="16"/>
      <c r="C305" s="16"/>
      <c r="D305" s="16"/>
      <c r="E305" s="16"/>
      <c r="F305" s="16"/>
      <c r="G305" s="16"/>
      <c r="H305" s="18"/>
      <c r="I305" s="16"/>
      <c r="J305" s="138">
        <f>J73</f>
        <v>0</v>
      </c>
      <c r="K305" s="17"/>
    </row>
    <row r="306" spans="2:11" ht="15.75">
      <c r="B306" s="16"/>
      <c r="C306" s="16"/>
      <c r="D306" s="16"/>
      <c r="E306" s="139"/>
      <c r="F306" s="16"/>
      <c r="G306" s="16"/>
      <c r="H306" s="16"/>
      <c r="I306" s="16"/>
      <c r="J306" s="127">
        <f>SUM(J285,J287,J288,J289,J300,J303,J305)</f>
        <v>0</v>
      </c>
      <c r="K306" s="17"/>
    </row>
    <row r="307" spans="1:1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7"/>
    </row>
    <row r="308" spans="1:1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33"/>
    </row>
    <row r="309" spans="1:10" ht="12.75">
      <c r="A309" s="20"/>
      <c r="B309" s="20"/>
      <c r="C309" s="20"/>
      <c r="D309" s="20"/>
      <c r="E309" s="20"/>
      <c r="F309" s="20"/>
      <c r="G309" s="20"/>
      <c r="H309" s="20"/>
      <c r="I309" s="20"/>
      <c r="J309" s="140"/>
    </row>
    <row r="310" spans="1:11" s="15" customFormat="1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14"/>
    </row>
    <row r="311" spans="1:11" s="15" customFormat="1" ht="18" customHeight="1">
      <c r="A311" s="141"/>
      <c r="B311" s="141"/>
      <c r="C311" s="141"/>
      <c r="D311" s="141"/>
      <c r="E311" s="141"/>
      <c r="F311" s="141"/>
      <c r="G311" s="141"/>
      <c r="H311" s="141"/>
      <c r="I311" s="141"/>
      <c r="J311" s="14"/>
      <c r="K311" s="14"/>
    </row>
    <row r="312" spans="1:11" s="15" customFormat="1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14"/>
    </row>
    <row r="313" spans="1:11" s="51" customFormat="1" ht="13.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85"/>
    </row>
    <row r="314" spans="1:10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</row>
    <row r="315" spans="1:10" ht="12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</row>
    <row r="316" spans="1:10" ht="12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</row>
    <row r="317" spans="1:10" ht="12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</row>
    <row r="318" spans="1:10" ht="12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</row>
    <row r="319" spans="1:10" ht="12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</row>
    <row r="320" spans="1:10" ht="12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0" ht="12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</row>
    <row r="322" spans="1:10" ht="12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0" ht="12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</row>
    <row r="324" spans="1:10" ht="12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</row>
    <row r="325" spans="1:10" ht="12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</row>
    <row r="326" spans="1:10" ht="12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</row>
    <row r="327" spans="1:11" s="15" customFormat="1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14"/>
    </row>
    <row r="328" spans="1:11" s="15" customFormat="1" ht="19.5" customHeight="1">
      <c r="A328" s="141"/>
      <c r="B328" s="141"/>
      <c r="C328" s="141"/>
      <c r="D328" s="141"/>
      <c r="E328" s="141"/>
      <c r="F328" s="141"/>
      <c r="G328" s="141"/>
      <c r="H328" s="141"/>
      <c r="I328" s="141"/>
      <c r="J328" s="14"/>
      <c r="K328" s="14"/>
    </row>
    <row r="329" spans="1:11" ht="12.75">
      <c r="A329" s="37"/>
      <c r="B329" s="37"/>
      <c r="C329" s="37"/>
      <c r="D329" s="37"/>
      <c r="E329" s="38"/>
      <c r="F329" s="37"/>
      <c r="G329" s="37"/>
      <c r="H329" s="37"/>
      <c r="I329" s="37"/>
      <c r="J329" s="14"/>
      <c r="K329" s="14"/>
    </row>
    <row r="330" spans="1:11" s="97" customFormat="1" ht="12.75">
      <c r="A330" s="96"/>
      <c r="B330" s="96"/>
      <c r="C330" s="96"/>
      <c r="D330" s="96"/>
      <c r="E330" s="96"/>
      <c r="F330" s="96"/>
      <c r="G330" s="96"/>
      <c r="H330" s="96"/>
      <c r="I330" s="96"/>
      <c r="J330" s="19"/>
      <c r="K330" s="19"/>
    </row>
    <row r="331" spans="1:11" s="97" customFormat="1" ht="12.75">
      <c r="A331" s="96"/>
      <c r="B331" s="96"/>
      <c r="C331" s="96"/>
      <c r="D331" s="96"/>
      <c r="E331" s="96"/>
      <c r="F331" s="96"/>
      <c r="G331" s="96"/>
      <c r="H331" s="96"/>
      <c r="I331" s="96"/>
      <c r="J331" s="19"/>
      <c r="K331" s="19"/>
    </row>
    <row r="332" spans="1:11" s="97" customFormat="1" ht="12.75">
      <c r="A332" s="96"/>
      <c r="B332" s="96"/>
      <c r="C332" s="96"/>
      <c r="D332" s="96"/>
      <c r="E332" s="96"/>
      <c r="F332" s="96"/>
      <c r="G332" s="96"/>
      <c r="H332" s="96"/>
      <c r="I332" s="96"/>
      <c r="J332" s="19"/>
      <c r="K332" s="19"/>
    </row>
    <row r="333" spans="1:11" s="97" customFormat="1" ht="12.75">
      <c r="A333" s="96"/>
      <c r="B333" s="96"/>
      <c r="C333" s="96"/>
      <c r="D333" s="96"/>
      <c r="E333" s="96"/>
      <c r="F333" s="96"/>
      <c r="G333" s="96"/>
      <c r="H333" s="96"/>
      <c r="I333" s="96"/>
      <c r="J333" s="19"/>
      <c r="K333" s="19"/>
    </row>
    <row r="334" spans="1:11" s="97" customFormat="1" ht="12.75">
      <c r="A334" s="96"/>
      <c r="B334" s="96"/>
      <c r="C334" s="96"/>
      <c r="D334" s="96"/>
      <c r="E334" s="96"/>
      <c r="F334" s="96"/>
      <c r="G334" s="96"/>
      <c r="H334" s="96"/>
      <c r="I334" s="96"/>
      <c r="J334" s="19"/>
      <c r="K334" s="19"/>
    </row>
    <row r="335" spans="1:11" s="97" customFormat="1" ht="12.75">
      <c r="A335" s="96"/>
      <c r="B335" s="96"/>
      <c r="C335" s="96"/>
      <c r="D335" s="96"/>
      <c r="E335" s="96"/>
      <c r="F335" s="96"/>
      <c r="G335" s="96"/>
      <c r="H335" s="96"/>
      <c r="I335" s="96"/>
      <c r="J335" s="19"/>
      <c r="K335" s="19"/>
    </row>
    <row r="336" spans="1:11" s="97" customFormat="1" ht="12.75">
      <c r="A336" s="96"/>
      <c r="B336" s="96"/>
      <c r="C336" s="96"/>
      <c r="D336" s="96"/>
      <c r="E336" s="96"/>
      <c r="F336" s="96"/>
      <c r="G336" s="96"/>
      <c r="H336" s="96"/>
      <c r="I336" s="96"/>
      <c r="J336" s="19"/>
      <c r="K336" s="19"/>
    </row>
    <row r="337" spans="1:11" s="97" customFormat="1" ht="12.75">
      <c r="A337" s="96"/>
      <c r="B337" s="96"/>
      <c r="C337" s="96"/>
      <c r="D337" s="96"/>
      <c r="E337" s="96"/>
      <c r="F337" s="96"/>
      <c r="G337" s="96"/>
      <c r="H337" s="96"/>
      <c r="I337" s="96"/>
      <c r="J337" s="19"/>
      <c r="K337" s="19"/>
    </row>
    <row r="338" spans="1:11" ht="15.75">
      <c r="A338" s="142"/>
      <c r="B338" s="142"/>
      <c r="C338" s="142"/>
      <c r="D338" s="142"/>
      <c r="E338" s="142"/>
      <c r="F338" s="142"/>
      <c r="G338" s="142"/>
      <c r="H338" s="142"/>
      <c r="I338" s="142"/>
      <c r="J338" s="14"/>
      <c r="K338" s="14"/>
    </row>
  </sheetData>
  <sheetProtection selectLockedCells="1" selectUnlockedCells="1"/>
  <mergeCells count="24">
    <mergeCell ref="F165:I165"/>
    <mergeCell ref="H29:I29"/>
    <mergeCell ref="F139:I139"/>
    <mergeCell ref="F91:I91"/>
    <mergeCell ref="F144:I144"/>
    <mergeCell ref="F38:I38"/>
    <mergeCell ref="B10:I10"/>
    <mergeCell ref="H27:I27"/>
    <mergeCell ref="F117:I117"/>
    <mergeCell ref="I1:K1"/>
    <mergeCell ref="A3:J3"/>
    <mergeCell ref="H6:I6"/>
    <mergeCell ref="A7:D7"/>
    <mergeCell ref="E7:I7"/>
    <mergeCell ref="H265:I265"/>
    <mergeCell ref="E176:I176"/>
    <mergeCell ref="F86:I86"/>
    <mergeCell ref="F125:I125"/>
    <mergeCell ref="F132:I132"/>
    <mergeCell ref="H171:I171"/>
    <mergeCell ref="A170:H170"/>
    <mergeCell ref="F150:I150"/>
    <mergeCell ref="F155:I155"/>
    <mergeCell ref="H262:I262"/>
  </mergeCells>
  <printOptions horizontalCentered="1"/>
  <pageMargins left="0.4724409448818898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&amp;RA  20/2015.(XII.21.) önkormányzati rendelet 3.melléklete
</oddHeader>
    <oddFooter>&amp;R&amp;P</oddFooter>
  </headerFooter>
  <rowBreaks count="4" manualBreakCount="4">
    <brk id="42" max="13" man="1"/>
    <brk id="131" max="13" man="1"/>
    <brk id="197" max="13" man="1"/>
    <brk id="3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SheetLayoutView="100" zoomScalePageLayoutView="0" workbookViewId="0" topLeftCell="D3">
      <selection activeCell="N7" sqref="N7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1.375" style="2" customWidth="1"/>
    <col min="11" max="11" width="12.625" style="2" customWidth="1"/>
    <col min="12" max="12" width="10.625" style="1" customWidth="1"/>
    <col min="13" max="13" width="10.875" style="1" customWidth="1"/>
    <col min="14" max="14" width="11.00390625" style="1" customWidth="1"/>
    <col min="15" max="15" width="11.25390625" style="1" customWidth="1"/>
    <col min="16" max="16" width="10.25390625" style="1" customWidth="1"/>
    <col min="17" max="16384" width="9.125" style="1" customWidth="1"/>
  </cols>
  <sheetData>
    <row r="1" spans="10:12" ht="12.75" hidden="1">
      <c r="J1" s="3"/>
      <c r="K1" s="3" t="s">
        <v>88</v>
      </c>
      <c r="L1" s="3"/>
    </row>
    <row r="2" spans="10:12" ht="12.75" hidden="1">
      <c r="J2" s="3"/>
      <c r="K2" s="3"/>
      <c r="L2" s="143"/>
    </row>
    <row r="3" spans="1:12" ht="32.25" customHeight="1">
      <c r="A3" s="616" t="s">
        <v>440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130"/>
    </row>
    <row r="6" spans="1:16" s="6" customFormat="1" ht="42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79" t="s">
        <v>5</v>
      </c>
      <c r="I6" s="579"/>
      <c r="J6" s="39" t="s">
        <v>386</v>
      </c>
      <c r="K6" s="39" t="s">
        <v>497</v>
      </c>
      <c r="L6" s="39" t="s">
        <v>508</v>
      </c>
      <c r="M6" s="39" t="s">
        <v>514</v>
      </c>
      <c r="N6" s="39" t="s">
        <v>550</v>
      </c>
      <c r="O6" s="458"/>
      <c r="P6" s="458"/>
    </row>
    <row r="7" spans="1:16" ht="21">
      <c r="A7" s="571" t="s">
        <v>6</v>
      </c>
      <c r="B7" s="571"/>
      <c r="C7" s="571"/>
      <c r="D7" s="571"/>
      <c r="E7" s="571" t="s">
        <v>7</v>
      </c>
      <c r="F7" s="571"/>
      <c r="G7" s="571"/>
      <c r="H7" s="571"/>
      <c r="I7" s="571"/>
      <c r="J7" s="114" t="s">
        <v>8</v>
      </c>
      <c r="K7" s="114" t="s">
        <v>8</v>
      </c>
      <c r="L7" s="114" t="s">
        <v>8</v>
      </c>
      <c r="M7" s="114" t="s">
        <v>8</v>
      </c>
      <c r="N7" s="114" t="s">
        <v>8</v>
      </c>
      <c r="O7" s="459"/>
      <c r="P7" s="459"/>
    </row>
    <row r="8" spans="1:16" ht="12.75">
      <c r="A8" s="8"/>
      <c r="B8" s="9"/>
      <c r="C8" s="9"/>
      <c r="D8" s="9"/>
      <c r="E8" s="9"/>
      <c r="F8" s="9"/>
      <c r="G8" s="9"/>
      <c r="H8" s="9"/>
      <c r="I8" s="10"/>
      <c r="J8" s="41"/>
      <c r="K8" s="41"/>
      <c r="L8" s="41"/>
      <c r="M8" s="41"/>
      <c r="N8" s="41"/>
      <c r="O8" s="460"/>
      <c r="P8" s="460"/>
    </row>
    <row r="9" spans="1:16" s="15" customFormat="1" ht="12.75">
      <c r="A9" s="11">
        <v>1</v>
      </c>
      <c r="B9" s="11"/>
      <c r="C9" s="11"/>
      <c r="D9" s="11"/>
      <c r="E9" s="11" t="s">
        <v>129</v>
      </c>
      <c r="F9" s="11"/>
      <c r="G9" s="11"/>
      <c r="H9" s="11"/>
      <c r="I9" s="11"/>
      <c r="J9" s="115"/>
      <c r="K9" s="115"/>
      <c r="L9" s="115"/>
      <c r="M9" s="115"/>
      <c r="N9" s="115"/>
      <c r="O9" s="14"/>
      <c r="P9" s="14"/>
    </row>
    <row r="10" spans="1:16" s="15" customFormat="1" ht="12.75" hidden="1">
      <c r="A10" s="11"/>
      <c r="B10" s="11">
        <v>1</v>
      </c>
      <c r="C10" s="11"/>
      <c r="D10" s="11"/>
      <c r="E10" s="11"/>
      <c r="F10" s="11" t="s">
        <v>9</v>
      </c>
      <c r="G10" s="11"/>
      <c r="H10" s="11"/>
      <c r="I10" s="11"/>
      <c r="J10" s="115"/>
      <c r="K10" s="115"/>
      <c r="L10" s="115"/>
      <c r="M10" s="115"/>
      <c r="N10" s="115"/>
      <c r="O10" s="14"/>
      <c r="P10" s="14"/>
    </row>
    <row r="11" spans="1:16" s="51" customFormat="1" ht="13.5" hidden="1">
      <c r="A11" s="59"/>
      <c r="B11" s="59"/>
      <c r="C11" s="59"/>
      <c r="D11" s="59"/>
      <c r="E11" s="59"/>
      <c r="F11" s="59"/>
      <c r="G11" s="59"/>
      <c r="H11" s="59" t="s">
        <v>120</v>
      </c>
      <c r="I11" s="59"/>
      <c r="J11" s="116"/>
      <c r="K11" s="116"/>
      <c r="L11" s="116"/>
      <c r="M11" s="116"/>
      <c r="N11" s="116"/>
      <c r="O11" s="85"/>
      <c r="P11" s="85"/>
    </row>
    <row r="12" spans="1:16" s="51" customFormat="1" ht="13.5">
      <c r="A12" s="59"/>
      <c r="B12" s="59"/>
      <c r="C12" s="59"/>
      <c r="D12" s="59"/>
      <c r="E12" s="59"/>
      <c r="F12" s="59"/>
      <c r="G12" s="59"/>
      <c r="H12" s="598" t="s">
        <v>259</v>
      </c>
      <c r="I12" s="599"/>
      <c r="J12" s="116">
        <f>J44</f>
        <v>14943</v>
      </c>
      <c r="K12" s="116">
        <f>K44</f>
        <v>14943</v>
      </c>
      <c r="L12" s="116">
        <f>L44</f>
        <v>14943</v>
      </c>
      <c r="M12" s="116">
        <f>M44</f>
        <v>16624</v>
      </c>
      <c r="N12" s="116">
        <f>N44</f>
        <v>18665</v>
      </c>
      <c r="O12" s="85"/>
      <c r="P12" s="85"/>
    </row>
    <row r="13" spans="1:16" s="51" customFormat="1" ht="13.5">
      <c r="A13" s="59"/>
      <c r="B13" s="59"/>
      <c r="C13" s="59"/>
      <c r="D13" s="59"/>
      <c r="E13" s="59"/>
      <c r="F13" s="59"/>
      <c r="G13" s="59"/>
      <c r="H13" s="16" t="s">
        <v>17</v>
      </c>
      <c r="I13" s="375" t="s">
        <v>509</v>
      </c>
      <c r="J13" s="116">
        <v>0</v>
      </c>
      <c r="K13" s="116">
        <v>0</v>
      </c>
      <c r="L13" s="116">
        <v>0</v>
      </c>
      <c r="M13" s="191">
        <v>125</v>
      </c>
      <c r="N13" s="191">
        <v>145</v>
      </c>
      <c r="O13" s="85"/>
      <c r="P13" s="85"/>
    </row>
    <row r="14" spans="1:16" ht="12.75">
      <c r="A14" s="16"/>
      <c r="B14" s="16"/>
      <c r="C14" s="16"/>
      <c r="D14" s="16"/>
      <c r="E14" s="16"/>
      <c r="F14" s="16"/>
      <c r="G14" s="16"/>
      <c r="I14" s="16" t="s">
        <v>269</v>
      </c>
      <c r="J14" s="62">
        <v>1604</v>
      </c>
      <c r="K14" s="62">
        <v>1604</v>
      </c>
      <c r="L14" s="62">
        <v>1604</v>
      </c>
      <c r="M14" s="62">
        <v>1392</v>
      </c>
      <c r="N14" s="62">
        <v>1392</v>
      </c>
      <c r="O14" s="2"/>
      <c r="P14" s="2"/>
    </row>
    <row r="15" spans="1:16" ht="12.75" hidden="1">
      <c r="A15" s="16"/>
      <c r="B15" s="16"/>
      <c r="C15" s="16"/>
      <c r="D15" s="16"/>
      <c r="E15" s="16"/>
      <c r="F15" s="16"/>
      <c r="G15" s="16"/>
      <c r="H15" s="16"/>
      <c r="I15" s="16" t="s">
        <v>163</v>
      </c>
      <c r="J15" s="62"/>
      <c r="K15" s="62"/>
      <c r="L15" s="62"/>
      <c r="M15" s="62"/>
      <c r="N15" s="62"/>
      <c r="O15" s="2"/>
      <c r="P15" s="2"/>
    </row>
    <row r="16" spans="1:16" ht="12.75" hidden="1">
      <c r="A16" s="16"/>
      <c r="B16" s="16"/>
      <c r="C16" s="16"/>
      <c r="D16" s="16"/>
      <c r="E16" s="16"/>
      <c r="F16" s="16"/>
      <c r="G16" s="16"/>
      <c r="H16" s="16"/>
      <c r="I16" s="16" t="s">
        <v>89</v>
      </c>
      <c r="J16" s="62"/>
      <c r="K16" s="62"/>
      <c r="L16" s="62"/>
      <c r="M16" s="62"/>
      <c r="N16" s="62"/>
      <c r="O16" s="2"/>
      <c r="P16" s="2"/>
    </row>
    <row r="17" spans="1:16" ht="12.75">
      <c r="A17" s="16"/>
      <c r="B17" s="16"/>
      <c r="C17" s="16"/>
      <c r="D17" s="16"/>
      <c r="E17" s="16"/>
      <c r="F17" s="16"/>
      <c r="G17" s="16"/>
      <c r="H17" s="16"/>
      <c r="I17" s="16" t="s">
        <v>162</v>
      </c>
      <c r="J17" s="62">
        <v>780</v>
      </c>
      <c r="K17" s="62">
        <v>780</v>
      </c>
      <c r="L17" s="62">
        <v>780</v>
      </c>
      <c r="M17" s="62">
        <v>654</v>
      </c>
      <c r="N17" s="62">
        <v>654</v>
      </c>
      <c r="O17" s="2"/>
      <c r="P17" s="2"/>
    </row>
    <row r="18" spans="1:16" ht="12.75" hidden="1">
      <c r="A18" s="16"/>
      <c r="B18" s="16"/>
      <c r="C18" s="16"/>
      <c r="D18" s="16"/>
      <c r="E18" s="16"/>
      <c r="F18" s="16"/>
      <c r="G18" s="16"/>
      <c r="H18" s="16"/>
      <c r="I18" s="16" t="s">
        <v>90</v>
      </c>
      <c r="J18" s="62"/>
      <c r="K18" s="62"/>
      <c r="L18" s="62"/>
      <c r="M18" s="62"/>
      <c r="N18" s="62"/>
      <c r="O18" s="2"/>
      <c r="P18" s="2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 t="s">
        <v>91</v>
      </c>
      <c r="J19" s="62"/>
      <c r="K19" s="62"/>
      <c r="L19" s="62"/>
      <c r="M19" s="62"/>
      <c r="N19" s="62"/>
      <c r="O19" s="2"/>
      <c r="P19" s="2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44" t="s">
        <v>413</v>
      </c>
      <c r="J20" s="62">
        <v>2648</v>
      </c>
      <c r="K20" s="62">
        <v>2648</v>
      </c>
      <c r="L20" s="62">
        <v>2648</v>
      </c>
      <c r="M20" s="62">
        <v>7953</v>
      </c>
      <c r="N20" s="62">
        <v>6275</v>
      </c>
      <c r="O20" s="2"/>
      <c r="P20" s="2"/>
    </row>
    <row r="21" spans="1:16" ht="12.75" hidden="1">
      <c r="A21" s="16"/>
      <c r="B21" s="16"/>
      <c r="C21" s="16"/>
      <c r="D21" s="16"/>
      <c r="E21" s="16"/>
      <c r="F21" s="16"/>
      <c r="G21" s="16"/>
      <c r="H21" s="16"/>
      <c r="I21" s="144" t="s">
        <v>92</v>
      </c>
      <c r="J21" s="62"/>
      <c r="K21" s="62"/>
      <c r="L21" s="62"/>
      <c r="M21" s="62"/>
      <c r="N21" s="62"/>
      <c r="O21" s="2"/>
      <c r="P21" s="2"/>
    </row>
    <row r="22" spans="1:16" ht="12.75" hidden="1">
      <c r="A22" s="16"/>
      <c r="B22" s="16"/>
      <c r="C22" s="16"/>
      <c r="D22" s="16"/>
      <c r="E22" s="16"/>
      <c r="F22" s="16"/>
      <c r="G22" s="16"/>
      <c r="H22" s="16"/>
      <c r="I22" s="16" t="s">
        <v>93</v>
      </c>
      <c r="J22" s="62"/>
      <c r="K22" s="62"/>
      <c r="L22" s="62"/>
      <c r="M22" s="62"/>
      <c r="N22" s="62"/>
      <c r="O22" s="2"/>
      <c r="P22" s="2"/>
    </row>
    <row r="23" spans="1:16" ht="12.75">
      <c r="A23" s="16"/>
      <c r="B23" s="16"/>
      <c r="C23" s="16"/>
      <c r="D23" s="16"/>
      <c r="E23" s="16"/>
      <c r="F23" s="16"/>
      <c r="G23" s="16"/>
      <c r="H23" s="16"/>
      <c r="I23" s="16" t="s">
        <v>414</v>
      </c>
      <c r="J23" s="62">
        <v>167</v>
      </c>
      <c r="K23" s="62">
        <v>167</v>
      </c>
      <c r="L23" s="62">
        <v>167</v>
      </c>
      <c r="M23" s="62">
        <v>70</v>
      </c>
      <c r="N23" s="62">
        <v>110</v>
      </c>
      <c r="O23" s="2"/>
      <c r="P23" s="2"/>
    </row>
    <row r="24" spans="1:16" ht="12.75" hidden="1">
      <c r="A24" s="16"/>
      <c r="B24" s="16"/>
      <c r="C24" s="16"/>
      <c r="D24" s="16"/>
      <c r="E24" s="16"/>
      <c r="F24" s="16"/>
      <c r="G24" s="16"/>
      <c r="H24" s="16"/>
      <c r="I24" s="16"/>
      <c r="J24" s="62"/>
      <c r="K24" s="62"/>
      <c r="L24" s="62"/>
      <c r="M24" s="62"/>
      <c r="N24" s="62"/>
      <c r="O24" s="2"/>
      <c r="P24" s="2"/>
    </row>
    <row r="25" spans="1:16" ht="12.75" hidden="1">
      <c r="A25" s="16"/>
      <c r="B25" s="16"/>
      <c r="C25" s="16"/>
      <c r="D25" s="16"/>
      <c r="E25" s="16"/>
      <c r="F25" s="16"/>
      <c r="G25" s="16"/>
      <c r="H25" s="16"/>
      <c r="I25" s="16" t="s">
        <v>94</v>
      </c>
      <c r="J25" s="62"/>
      <c r="K25" s="62"/>
      <c r="L25" s="62"/>
      <c r="M25" s="62"/>
      <c r="N25" s="62"/>
      <c r="O25" s="2"/>
      <c r="P25" s="2"/>
    </row>
    <row r="26" spans="1:16" ht="12.75" hidden="1">
      <c r="A26" s="16"/>
      <c r="B26" s="16"/>
      <c r="C26" s="16"/>
      <c r="D26" s="16"/>
      <c r="E26" s="16"/>
      <c r="F26" s="16"/>
      <c r="G26" s="16"/>
      <c r="H26" s="16"/>
      <c r="I26" s="18" t="s">
        <v>95</v>
      </c>
      <c r="J26" s="62"/>
      <c r="K26" s="62"/>
      <c r="L26" s="62"/>
      <c r="M26" s="62"/>
      <c r="N26" s="62"/>
      <c r="O26" s="2"/>
      <c r="P26" s="2"/>
    </row>
    <row r="27" spans="1:16" ht="12.75" hidden="1">
      <c r="A27" s="16"/>
      <c r="B27" s="16"/>
      <c r="C27" s="16"/>
      <c r="D27" s="16"/>
      <c r="E27" s="16"/>
      <c r="F27" s="16"/>
      <c r="G27" s="16"/>
      <c r="H27" s="16"/>
      <c r="I27" s="16" t="s">
        <v>96</v>
      </c>
      <c r="J27" s="62"/>
      <c r="K27" s="62"/>
      <c r="L27" s="62"/>
      <c r="M27" s="62"/>
      <c r="N27" s="62"/>
      <c r="O27" s="2"/>
      <c r="P27" s="2"/>
    </row>
    <row r="28" spans="1:16" ht="12.75" hidden="1">
      <c r="A28" s="16"/>
      <c r="B28" s="16"/>
      <c r="C28" s="16"/>
      <c r="D28" s="16"/>
      <c r="E28" s="16"/>
      <c r="F28" s="16"/>
      <c r="G28" s="16"/>
      <c r="H28" s="16"/>
      <c r="I28" s="144" t="s">
        <v>97</v>
      </c>
      <c r="J28" s="62"/>
      <c r="K28" s="62"/>
      <c r="L28" s="62"/>
      <c r="M28" s="62"/>
      <c r="N28" s="62"/>
      <c r="O28" s="2"/>
      <c r="P28" s="2"/>
    </row>
    <row r="29" spans="1:16" ht="12.75" hidden="1">
      <c r="A29" s="16"/>
      <c r="B29" s="16"/>
      <c r="C29" s="16"/>
      <c r="D29" s="16"/>
      <c r="E29" s="16"/>
      <c r="F29" s="16"/>
      <c r="G29" s="16"/>
      <c r="H29" s="16"/>
      <c r="I29" s="16" t="s">
        <v>98</v>
      </c>
      <c r="J29" s="62"/>
      <c r="K29" s="62"/>
      <c r="L29" s="62"/>
      <c r="M29" s="62"/>
      <c r="N29" s="62"/>
      <c r="O29" s="2"/>
      <c r="P29" s="2"/>
    </row>
    <row r="30" spans="1:16" ht="12.75" hidden="1">
      <c r="A30" s="16"/>
      <c r="B30" s="16"/>
      <c r="C30" s="16"/>
      <c r="D30" s="16"/>
      <c r="E30" s="16"/>
      <c r="F30" s="16"/>
      <c r="G30" s="16"/>
      <c r="H30" s="16"/>
      <c r="I30" s="16" t="s">
        <v>99</v>
      </c>
      <c r="J30" s="62"/>
      <c r="K30" s="62"/>
      <c r="L30" s="62"/>
      <c r="M30" s="62"/>
      <c r="N30" s="62"/>
      <c r="O30" s="2"/>
      <c r="P30" s="2"/>
    </row>
    <row r="31" spans="1:16" ht="12.75" hidden="1">
      <c r="A31" s="16"/>
      <c r="B31" s="16"/>
      <c r="C31" s="16"/>
      <c r="D31" s="16"/>
      <c r="E31" s="16"/>
      <c r="F31" s="16"/>
      <c r="G31" s="16"/>
      <c r="H31" s="16"/>
      <c r="I31" s="16" t="s">
        <v>100</v>
      </c>
      <c r="J31" s="62"/>
      <c r="K31" s="62"/>
      <c r="L31" s="62"/>
      <c r="M31" s="62"/>
      <c r="N31" s="62"/>
      <c r="O31" s="2"/>
      <c r="P31" s="2"/>
    </row>
    <row r="32" spans="1:16" ht="12.75" hidden="1">
      <c r="A32" s="16"/>
      <c r="B32" s="16"/>
      <c r="C32" s="16"/>
      <c r="D32" s="16"/>
      <c r="E32" s="16"/>
      <c r="F32" s="16"/>
      <c r="G32" s="16"/>
      <c r="H32" s="16"/>
      <c r="I32" s="16" t="s">
        <v>101</v>
      </c>
      <c r="J32" s="62"/>
      <c r="K32" s="62"/>
      <c r="L32" s="62"/>
      <c r="M32" s="62"/>
      <c r="N32" s="62"/>
      <c r="O32" s="2"/>
      <c r="P32" s="2"/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 t="s">
        <v>102</v>
      </c>
      <c r="J33" s="62">
        <v>300</v>
      </c>
      <c r="K33" s="62">
        <v>300</v>
      </c>
      <c r="L33" s="62">
        <v>300</v>
      </c>
      <c r="M33" s="62">
        <v>200</v>
      </c>
      <c r="N33" s="62">
        <v>200</v>
      </c>
      <c r="O33" s="2"/>
      <c r="P33" s="2"/>
    </row>
    <row r="34" spans="1:16" ht="12.75">
      <c r="A34" s="16"/>
      <c r="B34" s="16"/>
      <c r="C34" s="16"/>
      <c r="D34" s="16"/>
      <c r="E34" s="16"/>
      <c r="F34" s="16"/>
      <c r="G34" s="16"/>
      <c r="H34" s="16"/>
      <c r="I34" s="16" t="s">
        <v>404</v>
      </c>
      <c r="J34" s="62">
        <v>2000</v>
      </c>
      <c r="K34" s="62">
        <v>2000</v>
      </c>
      <c r="L34" s="62">
        <v>2000</v>
      </c>
      <c r="M34" s="62">
        <v>2000</v>
      </c>
      <c r="N34" s="62">
        <v>2000</v>
      </c>
      <c r="O34" s="2"/>
      <c r="P34" s="2"/>
    </row>
    <row r="35" spans="1:16" ht="12.75" hidden="1">
      <c r="A35" s="16"/>
      <c r="B35" s="16"/>
      <c r="C35" s="16"/>
      <c r="D35" s="16"/>
      <c r="E35" s="16"/>
      <c r="F35" s="16"/>
      <c r="G35" s="16"/>
      <c r="H35" s="16"/>
      <c r="I35" s="145"/>
      <c r="J35" s="131"/>
      <c r="K35" s="131"/>
      <c r="L35" s="131"/>
      <c r="M35" s="131"/>
      <c r="N35" s="131"/>
      <c r="O35" s="2"/>
      <c r="P35" s="2"/>
    </row>
    <row r="36" spans="1:16" ht="25.5">
      <c r="A36" s="16"/>
      <c r="B36" s="16"/>
      <c r="C36" s="16"/>
      <c r="D36" s="16"/>
      <c r="E36" s="16"/>
      <c r="F36" s="16"/>
      <c r="G36" s="16"/>
      <c r="H36" s="16"/>
      <c r="I36" s="526" t="s">
        <v>511</v>
      </c>
      <c r="J36" s="132">
        <v>1000</v>
      </c>
      <c r="K36" s="132">
        <v>1000</v>
      </c>
      <c r="L36" s="132">
        <v>1000</v>
      </c>
      <c r="M36" s="132">
        <v>1314</v>
      </c>
      <c r="N36" s="132">
        <v>1190</v>
      </c>
      <c r="O36" s="2"/>
      <c r="P36" s="2"/>
    </row>
    <row r="37" spans="1:16" ht="12.75" hidden="1">
      <c r="A37" s="16"/>
      <c r="B37" s="16"/>
      <c r="C37" s="16"/>
      <c r="D37" s="16"/>
      <c r="E37" s="16"/>
      <c r="F37" s="16"/>
      <c r="G37" s="16"/>
      <c r="H37" s="16"/>
      <c r="I37" s="1" t="s">
        <v>181</v>
      </c>
      <c r="J37" s="132"/>
      <c r="K37" s="132"/>
      <c r="L37" s="132"/>
      <c r="M37" s="132"/>
      <c r="N37" s="132"/>
      <c r="O37" s="2"/>
      <c r="P37" s="2"/>
    </row>
    <row r="38" spans="1:16" ht="12.75" hidden="1">
      <c r="A38" s="16"/>
      <c r="B38" s="16"/>
      <c r="C38" s="16"/>
      <c r="D38" s="16"/>
      <c r="E38" s="16"/>
      <c r="F38" s="16"/>
      <c r="G38" s="16"/>
      <c r="H38" s="16"/>
      <c r="I38" s="144" t="s">
        <v>373</v>
      </c>
      <c r="J38" s="132"/>
      <c r="K38" s="132"/>
      <c r="L38" s="132"/>
      <c r="M38" s="132"/>
      <c r="N38" s="132"/>
      <c r="O38" s="2"/>
      <c r="P38" s="2"/>
    </row>
    <row r="39" spans="1:16" ht="12.75" hidden="1">
      <c r="A39" s="21"/>
      <c r="B39" s="22"/>
      <c r="C39" s="22"/>
      <c r="D39" s="22"/>
      <c r="E39" s="22"/>
      <c r="F39" s="22"/>
      <c r="G39" s="22"/>
      <c r="H39" s="22"/>
      <c r="I39" s="16" t="s">
        <v>374</v>
      </c>
      <c r="J39" s="132"/>
      <c r="K39" s="132"/>
      <c r="L39" s="132"/>
      <c r="M39" s="132"/>
      <c r="N39" s="132"/>
      <c r="O39" s="2"/>
      <c r="P39" s="2"/>
    </row>
    <row r="40" spans="1:16" ht="12.75">
      <c r="A40" s="16"/>
      <c r="B40" s="16"/>
      <c r="C40" s="16"/>
      <c r="D40" s="16"/>
      <c r="E40" s="16"/>
      <c r="F40" s="16"/>
      <c r="G40" s="16"/>
      <c r="H40" s="16"/>
      <c r="I40" s="516" t="s">
        <v>415</v>
      </c>
      <c r="J40" s="132">
        <v>6444</v>
      </c>
      <c r="K40" s="132">
        <v>6444</v>
      </c>
      <c r="L40" s="132">
        <v>6444</v>
      </c>
      <c r="M40" s="132">
        <v>797</v>
      </c>
      <c r="N40" s="132">
        <v>1586</v>
      </c>
      <c r="O40" s="2"/>
      <c r="P40" s="2"/>
    </row>
    <row r="41" spans="1:16" ht="12.75">
      <c r="A41" s="16"/>
      <c r="B41" s="16"/>
      <c r="C41" s="16"/>
      <c r="D41" s="16"/>
      <c r="E41" s="16"/>
      <c r="F41" s="16"/>
      <c r="G41" s="16"/>
      <c r="H41" s="16"/>
      <c r="I41" s="516" t="s">
        <v>510</v>
      </c>
      <c r="J41" s="132">
        <v>0</v>
      </c>
      <c r="K41" s="132">
        <v>0</v>
      </c>
      <c r="L41" s="132">
        <v>0</v>
      </c>
      <c r="M41" s="132">
        <v>2119</v>
      </c>
      <c r="N41" s="132">
        <v>3072</v>
      </c>
      <c r="O41" s="2"/>
      <c r="P41" s="2"/>
    </row>
    <row r="42" spans="1:16" ht="12.75">
      <c r="A42" s="21"/>
      <c r="B42" s="22"/>
      <c r="C42" s="22"/>
      <c r="D42" s="16"/>
      <c r="E42" s="16"/>
      <c r="F42" s="16"/>
      <c r="G42" s="16"/>
      <c r="H42" s="16"/>
      <c r="I42" s="516" t="s">
        <v>534</v>
      </c>
      <c r="J42" s="132">
        <v>0</v>
      </c>
      <c r="K42" s="132">
        <v>0</v>
      </c>
      <c r="L42" s="132">
        <v>0</v>
      </c>
      <c r="M42" s="132">
        <v>0</v>
      </c>
      <c r="N42" s="132">
        <v>991</v>
      </c>
      <c r="O42" s="2"/>
      <c r="P42" s="2"/>
    </row>
    <row r="43" spans="1:16" ht="12.75">
      <c r="A43" s="21"/>
      <c r="B43" s="22"/>
      <c r="C43" s="22"/>
      <c r="D43" s="16"/>
      <c r="E43" s="16"/>
      <c r="F43" s="16"/>
      <c r="G43" s="16"/>
      <c r="H43" s="16"/>
      <c r="I43" s="516" t="s">
        <v>374</v>
      </c>
      <c r="J43" s="132">
        <v>0</v>
      </c>
      <c r="K43" s="132">
        <v>0</v>
      </c>
      <c r="L43" s="132">
        <v>0</v>
      </c>
      <c r="M43" s="132">
        <v>0</v>
      </c>
      <c r="N43" s="132">
        <v>1050</v>
      </c>
      <c r="O43" s="2"/>
      <c r="P43" s="2"/>
    </row>
    <row r="44" spans="1:16" ht="15.75">
      <c r="A44" s="139" t="s">
        <v>280</v>
      </c>
      <c r="B44" s="146"/>
      <c r="C44" s="146"/>
      <c r="D44" s="146"/>
      <c r="E44" s="146"/>
      <c r="F44" s="146"/>
      <c r="G44" s="146"/>
      <c r="H44" s="146"/>
      <c r="I44" s="516"/>
      <c r="J44" s="115">
        <f>SUM(J14:J40)</f>
        <v>14943</v>
      </c>
      <c r="K44" s="115">
        <f>SUM(K14:K40)</f>
        <v>14943</v>
      </c>
      <c r="L44" s="115">
        <f>SUM(L14:L41)</f>
        <v>14943</v>
      </c>
      <c r="M44" s="115">
        <f>SUM(M13:M41)</f>
        <v>16624</v>
      </c>
      <c r="N44" s="115">
        <f>SUM(N13:N43)</f>
        <v>18665</v>
      </c>
      <c r="O44" s="14"/>
      <c r="P44" s="14"/>
    </row>
    <row r="45" ht="12.75">
      <c r="I45" s="527"/>
    </row>
    <row r="46" ht="15.75">
      <c r="I46" s="142"/>
    </row>
  </sheetData>
  <sheetProtection selectLockedCells="1" selectUnlockedCells="1"/>
  <mergeCells count="5">
    <mergeCell ref="H12:I12"/>
    <mergeCell ref="A3:K3"/>
    <mergeCell ref="H6:I6"/>
    <mergeCell ref="A7:D7"/>
    <mergeCell ref="E7:I7"/>
  </mergeCells>
  <printOptions horizontalCentered="1"/>
  <pageMargins left="0.4724409448818898" right="0.7874015748031497" top="0.984251968503937" bottom="0.984251968503937" header="0.5118110236220472" footer="0.5118110236220472"/>
  <pageSetup fitToHeight="5" fitToWidth="1" horizontalDpi="300" verticalDpi="300" orientation="landscape" paperSize="9" r:id="rId1"/>
  <headerFooter alignWithMargins="0">
    <oddHeader>&amp;RAz 20/2015.(XII.21.) önkormányzati rendelet 4.melléklete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6">
      <selection activeCell="N7" sqref="N7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2.625" style="2" customWidth="1"/>
    <col min="11" max="11" width="10.75390625" style="2" customWidth="1"/>
    <col min="12" max="12" width="10.75390625" style="1" customWidth="1"/>
    <col min="13" max="13" width="10.875" style="1" customWidth="1"/>
    <col min="14" max="14" width="11.125" style="1" customWidth="1"/>
    <col min="15" max="15" width="11.375" style="1" customWidth="1"/>
    <col min="16" max="16" width="12.00390625" style="1" customWidth="1"/>
    <col min="17" max="16384" width="9.125" style="1" customWidth="1"/>
  </cols>
  <sheetData>
    <row r="1" spans="10:12" ht="12.75" hidden="1">
      <c r="J1" s="3"/>
      <c r="K1" s="3" t="s">
        <v>88</v>
      </c>
      <c r="L1" s="3"/>
    </row>
    <row r="2" spans="10:12" ht="12.75" hidden="1">
      <c r="J2" s="3"/>
      <c r="K2" s="3"/>
      <c r="L2" s="143"/>
    </row>
    <row r="3" spans="1:12" ht="32.25" customHeight="1">
      <c r="A3" s="616" t="s">
        <v>441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130"/>
    </row>
    <row r="6" spans="1:16" s="6" customFormat="1" ht="39" customHeigh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79" t="s">
        <v>5</v>
      </c>
      <c r="I6" s="579"/>
      <c r="J6" s="39" t="s">
        <v>386</v>
      </c>
      <c r="K6" s="39" t="s">
        <v>497</v>
      </c>
      <c r="L6" s="39" t="s">
        <v>508</v>
      </c>
      <c r="M6" s="39" t="s">
        <v>514</v>
      </c>
      <c r="N6" s="39" t="s">
        <v>550</v>
      </c>
      <c r="O6" s="458"/>
      <c r="P6" s="458"/>
    </row>
    <row r="7" spans="1:16" ht="21">
      <c r="A7" s="571" t="s">
        <v>6</v>
      </c>
      <c r="B7" s="571"/>
      <c r="C7" s="571"/>
      <c r="D7" s="571"/>
      <c r="E7" s="571" t="s">
        <v>7</v>
      </c>
      <c r="F7" s="571"/>
      <c r="G7" s="571"/>
      <c r="H7" s="571"/>
      <c r="I7" s="571"/>
      <c r="J7" s="114" t="s">
        <v>8</v>
      </c>
      <c r="K7" s="114" t="s">
        <v>8</v>
      </c>
      <c r="L7" s="114" t="s">
        <v>8</v>
      </c>
      <c r="M7" s="114" t="s">
        <v>8</v>
      </c>
      <c r="N7" s="114" t="s">
        <v>8</v>
      </c>
      <c r="O7" s="459"/>
      <c r="P7" s="459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41"/>
      <c r="K8" s="41"/>
      <c r="L8" s="41"/>
      <c r="M8" s="41"/>
      <c r="N8" s="41"/>
      <c r="O8" s="460"/>
      <c r="P8" s="460"/>
    </row>
    <row r="9" spans="1:16" s="15" customFormat="1" ht="12.75">
      <c r="A9" s="11">
        <v>1</v>
      </c>
      <c r="B9" s="11"/>
      <c r="C9" s="11"/>
      <c r="D9" s="11"/>
      <c r="E9" s="11" t="s">
        <v>129</v>
      </c>
      <c r="F9" s="11"/>
      <c r="G9" s="11"/>
      <c r="H9" s="11"/>
      <c r="I9" s="11"/>
      <c r="J9" s="115"/>
      <c r="K9" s="115"/>
      <c r="L9" s="115"/>
      <c r="M9" s="115"/>
      <c r="N9" s="115"/>
      <c r="O9" s="14"/>
      <c r="P9" s="14"/>
    </row>
    <row r="10" spans="1:16" s="15" customFormat="1" ht="12.75" hidden="1">
      <c r="A10" s="11"/>
      <c r="B10" s="11"/>
      <c r="C10" s="11"/>
      <c r="D10" s="11"/>
      <c r="E10" s="11"/>
      <c r="F10" s="11"/>
      <c r="G10" s="11"/>
      <c r="H10" s="11"/>
      <c r="I10" s="11"/>
      <c r="J10" s="115"/>
      <c r="K10" s="115"/>
      <c r="L10" s="115"/>
      <c r="M10" s="115"/>
      <c r="N10" s="115"/>
      <c r="O10" s="14"/>
      <c r="P10" s="14"/>
    </row>
    <row r="11" spans="1:16" s="51" customFormat="1" ht="13.5">
      <c r="A11" s="59"/>
      <c r="B11" s="59"/>
      <c r="C11" s="59"/>
      <c r="D11" s="59"/>
      <c r="E11" s="59"/>
      <c r="F11" s="59"/>
      <c r="G11" s="384" t="s">
        <v>313</v>
      </c>
      <c r="H11" s="386"/>
      <c r="I11" s="322"/>
      <c r="J11" s="518">
        <f>J12+J24+J36</f>
        <v>26968</v>
      </c>
      <c r="K11" s="518">
        <f>K12+K24+K36</f>
        <v>27468</v>
      </c>
      <c r="L11" s="518">
        <f>L12+L24+L36</f>
        <v>27468</v>
      </c>
      <c r="M11" s="518">
        <f>M12+M24+M36</f>
        <v>27468</v>
      </c>
      <c r="N11" s="518">
        <f>N12+N24+N36</f>
        <v>28018</v>
      </c>
      <c r="O11" s="461"/>
      <c r="P11" s="461"/>
    </row>
    <row r="12" spans="1:16" s="51" customFormat="1" ht="13.5">
      <c r="A12" s="59"/>
      <c r="B12" s="59"/>
      <c r="C12" s="59"/>
      <c r="D12" s="59"/>
      <c r="E12" s="59"/>
      <c r="F12" s="59"/>
      <c r="G12" s="59"/>
      <c r="H12" s="623" t="s">
        <v>261</v>
      </c>
      <c r="I12" s="623"/>
      <c r="J12" s="217">
        <f>J13+J16+J19+J20+J23</f>
        <v>23766</v>
      </c>
      <c r="K12" s="217">
        <f>K13+K16+K19+K20+K23</f>
        <v>23766</v>
      </c>
      <c r="L12" s="217">
        <f>L13+L16+L19+L20+L23</f>
        <v>23766</v>
      </c>
      <c r="M12" s="217">
        <f>M13+M16+M19+M20+M23</f>
        <v>23766</v>
      </c>
      <c r="N12" s="217">
        <f>N13+N16+N19+N20+N23</f>
        <v>23766</v>
      </c>
      <c r="O12" s="462"/>
      <c r="P12" s="462"/>
    </row>
    <row r="13" spans="1:16" ht="25.5">
      <c r="A13" s="16"/>
      <c r="B13" s="16"/>
      <c r="C13" s="16"/>
      <c r="D13" s="16"/>
      <c r="E13" s="16"/>
      <c r="F13" s="16"/>
      <c r="G13" s="16"/>
      <c r="H13" s="16" t="s">
        <v>15</v>
      </c>
      <c r="I13" s="23" t="s">
        <v>270</v>
      </c>
      <c r="J13" s="62">
        <v>22711</v>
      </c>
      <c r="K13" s="62">
        <v>22711</v>
      </c>
      <c r="L13" s="62">
        <v>22711</v>
      </c>
      <c r="M13" s="62">
        <v>22711</v>
      </c>
      <c r="N13" s="62">
        <v>22711</v>
      </c>
      <c r="O13" s="2"/>
      <c r="P13" s="2"/>
    </row>
    <row r="14" spans="1:16" ht="12.75" hidden="1">
      <c r="A14" s="16"/>
      <c r="B14" s="16"/>
      <c r="C14" s="16"/>
      <c r="D14" s="16"/>
      <c r="E14" s="16"/>
      <c r="F14" s="16"/>
      <c r="G14" s="16"/>
      <c r="H14" s="16"/>
      <c r="I14" s="16"/>
      <c r="J14" s="62"/>
      <c r="K14" s="62"/>
      <c r="L14" s="62"/>
      <c r="M14" s="62"/>
      <c r="N14" s="62"/>
      <c r="O14" s="2"/>
      <c r="P14" s="2"/>
    </row>
    <row r="15" spans="1:16" ht="12.75" hidden="1">
      <c r="A15" s="16"/>
      <c r="B15" s="16"/>
      <c r="C15" s="16"/>
      <c r="D15" s="16"/>
      <c r="E15" s="16"/>
      <c r="F15" s="16"/>
      <c r="G15" s="16"/>
      <c r="H15" s="16"/>
      <c r="I15" s="16"/>
      <c r="J15" s="62"/>
      <c r="K15" s="62"/>
      <c r="L15" s="62"/>
      <c r="M15" s="62"/>
      <c r="N15" s="62"/>
      <c r="O15" s="2"/>
      <c r="P15" s="2"/>
    </row>
    <row r="16" spans="1:16" ht="12.75">
      <c r="A16" s="16"/>
      <c r="B16" s="16"/>
      <c r="C16" s="16"/>
      <c r="D16" s="16"/>
      <c r="E16" s="16"/>
      <c r="F16" s="16"/>
      <c r="G16" s="16"/>
      <c r="H16" s="16"/>
      <c r="I16" s="16" t="s">
        <v>430</v>
      </c>
      <c r="J16" s="62">
        <v>60</v>
      </c>
      <c r="K16" s="62">
        <v>60</v>
      </c>
      <c r="L16" s="62">
        <v>60</v>
      </c>
      <c r="M16" s="62">
        <v>60</v>
      </c>
      <c r="N16" s="62">
        <v>60</v>
      </c>
      <c r="O16" s="2"/>
      <c r="P16" s="2"/>
    </row>
    <row r="17" spans="1:16" ht="12.75" hidden="1">
      <c r="A17" s="16"/>
      <c r="B17" s="16"/>
      <c r="C17" s="16"/>
      <c r="D17" s="16"/>
      <c r="E17" s="16"/>
      <c r="F17" s="16"/>
      <c r="G17" s="16"/>
      <c r="H17" s="16"/>
      <c r="I17" s="16"/>
      <c r="J17" s="62"/>
      <c r="K17" s="62"/>
      <c r="L17" s="62"/>
      <c r="M17" s="62"/>
      <c r="N17" s="62"/>
      <c r="O17" s="2"/>
      <c r="P17" s="2"/>
    </row>
    <row r="18" spans="1:16" ht="12.75" hidden="1">
      <c r="A18" s="16"/>
      <c r="B18" s="16"/>
      <c r="C18" s="16"/>
      <c r="D18" s="16"/>
      <c r="E18" s="16"/>
      <c r="F18" s="16"/>
      <c r="G18" s="16"/>
      <c r="H18" s="16"/>
      <c r="I18" s="16"/>
      <c r="J18" s="62"/>
      <c r="K18" s="62"/>
      <c r="L18" s="62"/>
      <c r="M18" s="62"/>
      <c r="N18" s="62"/>
      <c r="O18" s="2"/>
      <c r="P18" s="2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 t="s">
        <v>431</v>
      </c>
      <c r="J19" s="62">
        <v>200</v>
      </c>
      <c r="K19" s="62">
        <v>200</v>
      </c>
      <c r="L19" s="62">
        <v>200</v>
      </c>
      <c r="M19" s="62">
        <v>200</v>
      </c>
      <c r="N19" s="62">
        <v>200</v>
      </c>
      <c r="O19" s="2"/>
      <c r="P19" s="2"/>
    </row>
    <row r="20" spans="1:16" ht="25.5">
      <c r="A20" s="16"/>
      <c r="B20" s="16"/>
      <c r="C20" s="16"/>
      <c r="D20" s="16"/>
      <c r="E20" s="16"/>
      <c r="F20" s="16"/>
      <c r="G20" s="16"/>
      <c r="H20" s="16"/>
      <c r="I20" s="23" t="s">
        <v>405</v>
      </c>
      <c r="J20" s="62">
        <v>100</v>
      </c>
      <c r="K20" s="62">
        <v>100</v>
      </c>
      <c r="L20" s="62">
        <v>100</v>
      </c>
      <c r="M20" s="62">
        <v>100</v>
      </c>
      <c r="N20" s="62">
        <v>100</v>
      </c>
      <c r="O20" s="2"/>
      <c r="P20" s="2"/>
    </row>
    <row r="21" spans="1:16" ht="12.75" hidden="1">
      <c r="A21" s="16"/>
      <c r="B21" s="16"/>
      <c r="C21" s="16"/>
      <c r="D21" s="16"/>
      <c r="E21" s="16"/>
      <c r="F21" s="16"/>
      <c r="G21" s="16"/>
      <c r="H21" s="581"/>
      <c r="I21" s="619"/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19"/>
      <c r="P21" s="19"/>
    </row>
    <row r="22" spans="1:16" ht="12.75" hidden="1">
      <c r="A22" s="16"/>
      <c r="B22" s="16"/>
      <c r="C22" s="16"/>
      <c r="D22" s="16"/>
      <c r="E22" s="16"/>
      <c r="F22" s="16"/>
      <c r="G22" s="16"/>
      <c r="H22" s="414"/>
      <c r="I22" s="415"/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2"/>
      <c r="P22" s="2"/>
    </row>
    <row r="23" spans="1:16" ht="25.5">
      <c r="A23" s="16"/>
      <c r="B23" s="16"/>
      <c r="C23" s="16"/>
      <c r="D23" s="16"/>
      <c r="E23" s="16"/>
      <c r="F23" s="16"/>
      <c r="G23" s="16"/>
      <c r="H23" s="414"/>
      <c r="I23" s="23" t="s">
        <v>406</v>
      </c>
      <c r="J23" s="62">
        <v>695</v>
      </c>
      <c r="K23" s="62">
        <v>695</v>
      </c>
      <c r="L23" s="62">
        <v>695</v>
      </c>
      <c r="M23" s="62">
        <v>695</v>
      </c>
      <c r="N23" s="62">
        <v>695</v>
      </c>
      <c r="O23" s="2"/>
      <c r="P23" s="2"/>
    </row>
    <row r="24" spans="1:16" ht="12.75">
      <c r="A24" s="16"/>
      <c r="B24" s="16"/>
      <c r="C24" s="16"/>
      <c r="D24" s="16"/>
      <c r="E24" s="16"/>
      <c r="F24" s="16"/>
      <c r="G24" s="16"/>
      <c r="H24" s="622" t="s">
        <v>262</v>
      </c>
      <c r="I24" s="563"/>
      <c r="J24" s="217">
        <f>J25+J26+J34+J35+J38</f>
        <v>3202</v>
      </c>
      <c r="K24" s="217">
        <f>K25+K26+K34+K35+K38</f>
        <v>3702</v>
      </c>
      <c r="L24" s="217">
        <f>L25+L26+L34+L35+L38</f>
        <v>3702</v>
      </c>
      <c r="M24" s="217">
        <f>M25+M26+M34+M35+M38</f>
        <v>3702</v>
      </c>
      <c r="N24" s="217">
        <f>N25+N26+N34+N35+N38</f>
        <v>4252</v>
      </c>
      <c r="O24" s="462"/>
      <c r="P24" s="462"/>
    </row>
    <row r="25" spans="1:16" ht="12.75">
      <c r="A25" s="16"/>
      <c r="B25" s="16"/>
      <c r="C25" s="16"/>
      <c r="D25" s="16"/>
      <c r="E25" s="16"/>
      <c r="F25" s="16"/>
      <c r="G25" s="16"/>
      <c r="H25" s="16" t="s">
        <v>15</v>
      </c>
      <c r="I25" s="16" t="s">
        <v>271</v>
      </c>
      <c r="J25" s="62">
        <v>714</v>
      </c>
      <c r="K25" s="62">
        <v>714</v>
      </c>
      <c r="L25" s="62">
        <v>714</v>
      </c>
      <c r="M25" s="62">
        <v>714</v>
      </c>
      <c r="N25" s="62">
        <v>914</v>
      </c>
      <c r="O25" s="2"/>
      <c r="P25" s="2"/>
    </row>
    <row r="26" spans="1:16" ht="12.75">
      <c r="A26" s="16"/>
      <c r="B26" s="16"/>
      <c r="C26" s="16"/>
      <c r="D26" s="16"/>
      <c r="E26" s="16"/>
      <c r="F26" s="16"/>
      <c r="G26" s="16"/>
      <c r="H26" s="16"/>
      <c r="I26" s="16" t="s">
        <v>103</v>
      </c>
      <c r="J26" s="62">
        <v>2040</v>
      </c>
      <c r="K26" s="62">
        <v>2040</v>
      </c>
      <c r="L26" s="62">
        <v>2040</v>
      </c>
      <c r="M26" s="62">
        <v>2040</v>
      </c>
      <c r="N26" s="62">
        <v>2390</v>
      </c>
      <c r="O26" s="2"/>
      <c r="P26" s="2"/>
    </row>
    <row r="27" spans="1:16" ht="12.75" hidden="1">
      <c r="A27" s="16"/>
      <c r="B27" s="16"/>
      <c r="C27" s="16"/>
      <c r="D27" s="16"/>
      <c r="E27" s="16"/>
      <c r="F27" s="16"/>
      <c r="G27" s="16"/>
      <c r="H27" s="16"/>
      <c r="I27" s="18"/>
      <c r="J27" s="62"/>
      <c r="K27" s="62"/>
      <c r="L27" s="62"/>
      <c r="M27" s="62"/>
      <c r="N27" s="62"/>
      <c r="O27" s="2"/>
      <c r="P27" s="2"/>
    </row>
    <row r="28" spans="1:16" ht="12.75" hidden="1">
      <c r="A28" s="16"/>
      <c r="B28" s="16"/>
      <c r="C28" s="16"/>
      <c r="D28" s="16"/>
      <c r="E28" s="16"/>
      <c r="F28" s="16"/>
      <c r="G28" s="16"/>
      <c r="H28" s="16"/>
      <c r="I28" s="16"/>
      <c r="J28" s="62"/>
      <c r="K28" s="62"/>
      <c r="L28" s="62"/>
      <c r="M28" s="62"/>
      <c r="N28" s="62"/>
      <c r="O28" s="2"/>
      <c r="P28" s="2"/>
    </row>
    <row r="29" spans="1:16" ht="12.75" hidden="1">
      <c r="A29" s="16"/>
      <c r="B29" s="16"/>
      <c r="C29" s="16"/>
      <c r="D29" s="16"/>
      <c r="E29" s="16"/>
      <c r="F29" s="16"/>
      <c r="G29" s="16"/>
      <c r="H29" s="16"/>
      <c r="I29" s="16"/>
      <c r="J29" s="62"/>
      <c r="K29" s="62"/>
      <c r="L29" s="62"/>
      <c r="M29" s="62"/>
      <c r="N29" s="62"/>
      <c r="O29" s="2"/>
      <c r="P29" s="2"/>
    </row>
    <row r="30" spans="1:16" ht="12.75" hidden="1">
      <c r="A30" s="16"/>
      <c r="B30" s="16"/>
      <c r="C30" s="16"/>
      <c r="D30" s="16"/>
      <c r="E30" s="16"/>
      <c r="F30" s="16"/>
      <c r="G30" s="16"/>
      <c r="H30" s="16"/>
      <c r="I30" s="16"/>
      <c r="J30" s="62"/>
      <c r="K30" s="62"/>
      <c r="L30" s="62"/>
      <c r="M30" s="62"/>
      <c r="N30" s="62"/>
      <c r="O30" s="2"/>
      <c r="P30" s="2"/>
    </row>
    <row r="31" spans="1:16" ht="12.75" hidden="1">
      <c r="A31" s="16"/>
      <c r="B31" s="16"/>
      <c r="C31" s="16"/>
      <c r="D31" s="16"/>
      <c r="E31" s="16"/>
      <c r="F31" s="16"/>
      <c r="G31" s="16"/>
      <c r="H31" s="16"/>
      <c r="I31" s="16"/>
      <c r="J31" s="62"/>
      <c r="K31" s="62"/>
      <c r="L31" s="62"/>
      <c r="M31" s="62"/>
      <c r="N31" s="62"/>
      <c r="O31" s="2"/>
      <c r="P31" s="2"/>
    </row>
    <row r="32" spans="1:16" ht="12.75" hidden="1">
      <c r="A32" s="16"/>
      <c r="B32" s="16"/>
      <c r="C32" s="16"/>
      <c r="D32" s="16"/>
      <c r="E32" s="16"/>
      <c r="F32" s="16"/>
      <c r="G32" s="16"/>
      <c r="H32" s="16"/>
      <c r="I32" s="16"/>
      <c r="J32" s="62"/>
      <c r="K32" s="62"/>
      <c r="L32" s="62"/>
      <c r="M32" s="62"/>
      <c r="N32" s="62"/>
      <c r="O32" s="2"/>
      <c r="P32" s="2"/>
    </row>
    <row r="33" spans="1:16" ht="12.75" hidden="1">
      <c r="A33" s="16"/>
      <c r="B33" s="16"/>
      <c r="C33" s="16"/>
      <c r="D33" s="16"/>
      <c r="E33" s="16"/>
      <c r="F33" s="16"/>
      <c r="G33" s="16"/>
      <c r="H33" s="16"/>
      <c r="I33" s="16"/>
      <c r="J33" s="62"/>
      <c r="K33" s="62"/>
      <c r="L33" s="62"/>
      <c r="M33" s="62"/>
      <c r="N33" s="62"/>
      <c r="O33" s="2"/>
      <c r="P33" s="2"/>
    </row>
    <row r="34" spans="1:16" ht="12.75" hidden="1">
      <c r="A34" s="16"/>
      <c r="B34" s="16"/>
      <c r="C34" s="16"/>
      <c r="D34" s="16"/>
      <c r="E34" s="16"/>
      <c r="F34" s="16"/>
      <c r="G34" s="16"/>
      <c r="H34" s="16"/>
      <c r="I34" s="16" t="s">
        <v>272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2"/>
      <c r="P34" s="2"/>
    </row>
    <row r="35" spans="1:16" ht="25.5">
      <c r="A35" s="16"/>
      <c r="B35" s="16"/>
      <c r="C35" s="16"/>
      <c r="D35" s="16"/>
      <c r="E35" s="16"/>
      <c r="F35" s="16"/>
      <c r="G35" s="16"/>
      <c r="H35" s="21"/>
      <c r="I35" s="517" t="s">
        <v>407</v>
      </c>
      <c r="J35" s="62">
        <v>448</v>
      </c>
      <c r="K35" s="62">
        <v>448</v>
      </c>
      <c r="L35" s="62">
        <v>448</v>
      </c>
      <c r="M35" s="62">
        <v>448</v>
      </c>
      <c r="N35" s="62">
        <v>448</v>
      </c>
      <c r="O35" s="2"/>
      <c r="P35" s="2"/>
    </row>
    <row r="36" spans="1:16" ht="12.75" hidden="1">
      <c r="A36" s="16"/>
      <c r="B36" s="16"/>
      <c r="C36" s="16"/>
      <c r="D36" s="16"/>
      <c r="E36" s="16"/>
      <c r="F36" s="16"/>
      <c r="G36" s="16"/>
      <c r="H36" s="581" t="s">
        <v>305</v>
      </c>
      <c r="I36" s="619"/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462"/>
      <c r="P36" s="462"/>
    </row>
    <row r="37" spans="1:16" ht="12.75" hidden="1">
      <c r="A37" s="16"/>
      <c r="B37" s="16"/>
      <c r="C37" s="16"/>
      <c r="D37" s="16"/>
      <c r="E37" s="16"/>
      <c r="F37" s="16"/>
      <c r="G37" s="16"/>
      <c r="H37" s="414" t="s">
        <v>15</v>
      </c>
      <c r="I37" s="415" t="s">
        <v>312</v>
      </c>
      <c r="J37" s="62"/>
      <c r="K37" s="62"/>
      <c r="L37" s="62"/>
      <c r="M37" s="62"/>
      <c r="N37" s="62"/>
      <c r="O37" s="2"/>
      <c r="P37" s="2"/>
    </row>
    <row r="38" spans="1:16" ht="12.75">
      <c r="A38" s="16"/>
      <c r="B38" s="16"/>
      <c r="C38" s="16"/>
      <c r="D38" s="16"/>
      <c r="E38" s="16"/>
      <c r="F38" s="16"/>
      <c r="G38" s="16"/>
      <c r="H38" s="414"/>
      <c r="I38" s="415" t="s">
        <v>506</v>
      </c>
      <c r="J38" s="62">
        <v>0</v>
      </c>
      <c r="K38" s="62">
        <v>500</v>
      </c>
      <c r="L38" s="62">
        <v>500</v>
      </c>
      <c r="M38" s="62">
        <v>500</v>
      </c>
      <c r="N38" s="62">
        <v>500</v>
      </c>
      <c r="O38" s="2"/>
      <c r="P38" s="2"/>
    </row>
    <row r="39" spans="1:16" ht="12.75" hidden="1">
      <c r="A39" s="16"/>
      <c r="B39" s="16"/>
      <c r="C39" s="16"/>
      <c r="D39" s="16"/>
      <c r="E39" s="16"/>
      <c r="F39" s="16"/>
      <c r="G39" s="16"/>
      <c r="H39" s="16"/>
      <c r="I39" s="16"/>
      <c r="J39" s="62"/>
      <c r="K39" s="62"/>
      <c r="L39" s="62"/>
      <c r="M39" s="62"/>
      <c r="N39" s="62"/>
      <c r="O39" s="2"/>
      <c r="P39" s="2"/>
    </row>
    <row r="40" spans="1:16" ht="12.75" hidden="1">
      <c r="A40" s="16"/>
      <c r="B40" s="16"/>
      <c r="C40" s="16"/>
      <c r="D40" s="16"/>
      <c r="E40" s="16"/>
      <c r="F40" s="16"/>
      <c r="G40" s="16"/>
      <c r="H40" s="16"/>
      <c r="I40" s="16"/>
      <c r="J40" s="62"/>
      <c r="K40" s="62"/>
      <c r="L40" s="62"/>
      <c r="M40" s="62"/>
      <c r="N40" s="62"/>
      <c r="O40" s="2"/>
      <c r="P40" s="2"/>
    </row>
    <row r="41" spans="1:16" ht="15.75">
      <c r="A41" s="136"/>
      <c r="B41" s="136"/>
      <c r="C41" s="136"/>
      <c r="D41" s="136"/>
      <c r="E41" s="16"/>
      <c r="F41" s="386"/>
      <c r="G41" s="384" t="s">
        <v>314</v>
      </c>
      <c r="H41" s="322"/>
      <c r="I41" s="322"/>
      <c r="J41" s="115">
        <f>J12+J24+J36</f>
        <v>26968</v>
      </c>
      <c r="K41" s="115">
        <f>K12+K24+K36</f>
        <v>27468</v>
      </c>
      <c r="L41" s="115">
        <f>L12+L24+L36</f>
        <v>27468</v>
      </c>
      <c r="M41" s="115">
        <f>M12+M24+M36</f>
        <v>27468</v>
      </c>
      <c r="N41" s="115">
        <f>N12+N24+N36</f>
        <v>28018</v>
      </c>
      <c r="O41" s="14"/>
      <c r="P41" s="14"/>
    </row>
    <row r="42" spans="8:9" ht="12.75">
      <c r="H42" s="620"/>
      <c r="I42" s="621"/>
    </row>
  </sheetData>
  <sheetProtection selectLockedCells="1" selectUnlockedCells="1"/>
  <mergeCells count="9">
    <mergeCell ref="H36:I36"/>
    <mergeCell ref="H42:I42"/>
    <mergeCell ref="H24:I24"/>
    <mergeCell ref="H12:I12"/>
    <mergeCell ref="H21:I21"/>
    <mergeCell ref="A3:K3"/>
    <mergeCell ref="H6:I6"/>
    <mergeCell ref="A7:D7"/>
    <mergeCell ref="E7:I7"/>
  </mergeCells>
  <printOptions horizontalCentered="1"/>
  <pageMargins left="0.4724409448818898" right="0.7874015748031497" top="0.984251968503937" bottom="0.984251968503937" header="0.5118110236220472" footer="0.5118110236220472"/>
  <pageSetup fitToHeight="5" fitToWidth="1" horizontalDpi="300" verticalDpi="300" orientation="landscape" paperSize="9" r:id="rId1"/>
  <headerFooter alignWithMargins="0">
    <oddHeader>&amp;RAz 20/2015.(XII.21.) önkormányzati rendelet 5.melléklete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C1">
      <selection activeCell="O18" sqref="O18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147" hidden="1" customWidth="1"/>
    <col min="17" max="17" width="12.625" style="0" hidden="1" customWidth="1"/>
  </cols>
  <sheetData>
    <row r="1" spans="1:17" ht="33" customHeight="1">
      <c r="A1" s="645" t="s">
        <v>389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</row>
    <row r="2" spans="1:17" ht="15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646"/>
      <c r="O2" s="646"/>
      <c r="P2" s="646"/>
      <c r="Q2" s="646"/>
    </row>
    <row r="3" spans="1:8" ht="15.75">
      <c r="A3" s="149"/>
      <c r="B3" s="149"/>
      <c r="C3" s="149"/>
      <c r="D3" s="149"/>
      <c r="E3" s="149"/>
      <c r="F3" s="149"/>
      <c r="G3" s="149"/>
      <c r="H3" s="149"/>
    </row>
    <row r="4" spans="1:17" ht="15.75">
      <c r="A4" s="150" t="s">
        <v>104</v>
      </c>
      <c r="B4" s="151"/>
      <c r="C4" s="151"/>
      <c r="D4" s="151"/>
      <c r="E4" s="151"/>
      <c r="F4" s="151"/>
      <c r="P4" s="647" t="s">
        <v>105</v>
      </c>
      <c r="Q4" s="647"/>
    </row>
    <row r="5" spans="1:8" ht="16.5" thickBot="1">
      <c r="A5" s="149"/>
      <c r="B5" s="149"/>
      <c r="C5" s="149"/>
      <c r="D5" s="149"/>
      <c r="E5" s="149"/>
      <c r="F5" s="149"/>
      <c r="G5" s="149"/>
      <c r="H5" s="149"/>
    </row>
    <row r="6" spans="1:17" ht="16.5" thickBot="1">
      <c r="A6" s="632" t="s">
        <v>106</v>
      </c>
      <c r="B6" s="632"/>
      <c r="C6" s="632"/>
      <c r="D6" s="632"/>
      <c r="E6" s="632"/>
      <c r="F6" s="152" t="s">
        <v>386</v>
      </c>
      <c r="G6" s="207"/>
      <c r="H6" s="153"/>
      <c r="J6" s="631" t="s">
        <v>106</v>
      </c>
      <c r="K6" s="631"/>
      <c r="L6" s="631"/>
      <c r="M6" s="631"/>
      <c r="N6" s="631"/>
      <c r="O6" s="152" t="s">
        <v>386</v>
      </c>
      <c r="P6" s="153"/>
      <c r="Q6" s="153"/>
    </row>
    <row r="7" spans="1:17" ht="15.75">
      <c r="A7" s="154" t="s">
        <v>108</v>
      </c>
      <c r="B7" s="155"/>
      <c r="C7" s="155"/>
      <c r="D7" s="208"/>
      <c r="E7" s="209"/>
      <c r="F7" s="156"/>
      <c r="G7" s="157"/>
      <c r="H7" s="157"/>
      <c r="J7" s="154" t="s">
        <v>109</v>
      </c>
      <c r="K7" s="155"/>
      <c r="L7" s="155"/>
      <c r="M7" s="155"/>
      <c r="N7" s="158"/>
      <c r="O7" s="159"/>
      <c r="P7" s="160"/>
      <c r="Q7" s="160"/>
    </row>
    <row r="8" spans="1:17" ht="15.75" hidden="1">
      <c r="A8" s="161"/>
      <c r="B8" s="162"/>
      <c r="C8" s="162"/>
      <c r="D8" s="162"/>
      <c r="E8" s="162"/>
      <c r="F8" s="163"/>
      <c r="G8" s="164"/>
      <c r="H8" s="164"/>
      <c r="J8" s="165"/>
      <c r="K8" s="162"/>
      <c r="L8" s="162"/>
      <c r="M8" s="162"/>
      <c r="N8" s="166"/>
      <c r="O8" s="167"/>
      <c r="P8" s="168"/>
      <c r="Q8" s="168"/>
    </row>
    <row r="9" spans="1:17" ht="15.75">
      <c r="A9" s="169" t="s">
        <v>281</v>
      </c>
      <c r="B9" s="162"/>
      <c r="C9" s="162"/>
      <c r="D9" s="162"/>
      <c r="E9" s="162"/>
      <c r="F9" s="163">
        <v>194791</v>
      </c>
      <c r="G9" s="168"/>
      <c r="H9" s="168"/>
      <c r="J9" s="170"/>
      <c r="K9" s="162"/>
      <c r="L9" s="162"/>
      <c r="M9" s="162"/>
      <c r="N9" s="166"/>
      <c r="O9" s="203"/>
      <c r="P9" s="168"/>
      <c r="Q9" s="168"/>
    </row>
    <row r="10" spans="1:17" ht="15.75" customHeight="1">
      <c r="A10" s="629" t="s">
        <v>282</v>
      </c>
      <c r="B10" s="629"/>
      <c r="C10" s="629"/>
      <c r="D10" s="629"/>
      <c r="E10" s="629"/>
      <c r="F10" s="633">
        <v>53895</v>
      </c>
      <c r="G10" s="168"/>
      <c r="H10" s="168"/>
      <c r="J10" s="169" t="s">
        <v>110</v>
      </c>
      <c r="O10" s="163">
        <v>144406</v>
      </c>
      <c r="P10" s="168"/>
      <c r="Q10" s="168"/>
    </row>
    <row r="11" spans="1:17" ht="15.75" customHeight="1">
      <c r="A11" s="629"/>
      <c r="B11" s="629"/>
      <c r="C11" s="629"/>
      <c r="D11" s="629"/>
      <c r="E11" s="629"/>
      <c r="F11" s="633"/>
      <c r="G11" s="168"/>
      <c r="H11" s="168"/>
      <c r="J11" s="630" t="s">
        <v>111</v>
      </c>
      <c r="K11" s="630"/>
      <c r="L11" s="630"/>
      <c r="M11" s="630"/>
      <c r="N11" s="630"/>
      <c r="O11" s="167">
        <v>33792</v>
      </c>
      <c r="P11" s="168"/>
      <c r="Q11" s="168"/>
    </row>
    <row r="12" spans="1:17" ht="15.75" customHeight="1">
      <c r="A12" s="634" t="s">
        <v>375</v>
      </c>
      <c r="B12" s="640"/>
      <c r="C12" s="640"/>
      <c r="D12" s="640"/>
      <c r="E12" s="636"/>
      <c r="F12" s="163"/>
      <c r="G12" s="168"/>
      <c r="H12" s="168"/>
      <c r="J12" s="416"/>
      <c r="K12" s="417"/>
      <c r="L12" s="417"/>
      <c r="M12" s="417"/>
      <c r="N12" s="418"/>
      <c r="O12" s="167"/>
      <c r="P12" s="168"/>
      <c r="Q12" s="168"/>
    </row>
    <row r="13" spans="1:17" ht="15.75" customHeight="1">
      <c r="A13" s="641"/>
      <c r="B13" s="640"/>
      <c r="C13" s="640"/>
      <c r="D13" s="640"/>
      <c r="E13" s="636"/>
      <c r="F13" s="163">
        <v>0</v>
      </c>
      <c r="G13" s="168"/>
      <c r="H13" s="168"/>
      <c r="J13" s="416"/>
      <c r="K13" s="417"/>
      <c r="L13" s="417"/>
      <c r="M13" s="417"/>
      <c r="N13" s="418"/>
      <c r="O13" s="167"/>
      <c r="P13" s="168"/>
      <c r="Q13" s="168"/>
    </row>
    <row r="14" spans="1:17" ht="15.75">
      <c r="A14" s="169" t="s">
        <v>283</v>
      </c>
      <c r="B14" s="162"/>
      <c r="C14" s="162"/>
      <c r="D14" s="162"/>
      <c r="E14" s="162"/>
      <c r="F14" s="163">
        <v>43110</v>
      </c>
      <c r="G14" s="168"/>
      <c r="H14" s="168"/>
      <c r="J14" s="169" t="s">
        <v>112</v>
      </c>
      <c r="K14" s="162"/>
      <c r="L14" s="162"/>
      <c r="M14" s="162"/>
      <c r="N14" s="166"/>
      <c r="O14" s="167">
        <v>111331</v>
      </c>
      <c r="P14" s="168"/>
      <c r="Q14" s="168"/>
    </row>
    <row r="15" spans="1:17" ht="15.75">
      <c r="A15" s="169" t="s">
        <v>284</v>
      </c>
      <c r="B15" s="162"/>
      <c r="C15" s="162"/>
      <c r="D15" s="162"/>
      <c r="E15" s="162"/>
      <c r="F15" s="163">
        <v>35874</v>
      </c>
      <c r="G15" s="168"/>
      <c r="H15" s="168"/>
      <c r="J15" s="169" t="s">
        <v>432</v>
      </c>
      <c r="K15" s="162"/>
      <c r="L15" s="162"/>
      <c r="M15" s="162"/>
      <c r="N15" s="166"/>
      <c r="O15" s="167">
        <v>18665</v>
      </c>
      <c r="P15" s="168"/>
      <c r="Q15" s="168"/>
    </row>
    <row r="16" spans="1:17" ht="15.75">
      <c r="A16" s="642" t="s">
        <v>485</v>
      </c>
      <c r="B16" s="643"/>
      <c r="C16" s="643"/>
      <c r="D16" s="643"/>
      <c r="E16" s="644"/>
      <c r="F16" s="163">
        <v>845</v>
      </c>
      <c r="G16" s="168"/>
      <c r="H16" s="168"/>
      <c r="J16" s="169" t="s">
        <v>487</v>
      </c>
      <c r="K16" s="162"/>
      <c r="L16" s="162"/>
      <c r="M16" s="162"/>
      <c r="N16" s="166"/>
      <c r="O16" s="167">
        <v>46827</v>
      </c>
      <c r="P16" s="168"/>
      <c r="Q16" s="168"/>
    </row>
    <row r="17" spans="1:17" ht="15.75">
      <c r="A17" s="421"/>
      <c r="B17" s="419"/>
      <c r="C17" s="419"/>
      <c r="D17" s="419"/>
      <c r="E17" s="420"/>
      <c r="F17" s="163"/>
      <c r="G17" s="168"/>
      <c r="H17" s="168"/>
      <c r="J17" s="169" t="s">
        <v>316</v>
      </c>
      <c r="K17" s="162"/>
      <c r="L17" s="162"/>
      <c r="M17" s="162"/>
      <c r="N17" s="166"/>
      <c r="O17" s="423">
        <v>18809</v>
      </c>
      <c r="P17" s="168"/>
      <c r="Q17" s="168"/>
    </row>
    <row r="18" spans="1:17" ht="16.5" thickBot="1">
      <c r="A18" s="170"/>
      <c r="B18" s="162"/>
      <c r="C18" s="162"/>
      <c r="D18" s="162"/>
      <c r="E18" s="162"/>
      <c r="F18" s="163"/>
      <c r="G18" s="168"/>
      <c r="H18" s="168"/>
      <c r="J18" s="169"/>
      <c r="K18" s="162"/>
      <c r="L18" s="162"/>
      <c r="M18" s="162"/>
      <c r="N18" s="166"/>
      <c r="O18" s="167"/>
      <c r="P18" s="168"/>
      <c r="Q18" s="168"/>
    </row>
    <row r="19" spans="1:17" ht="16.5" thickBot="1">
      <c r="A19" s="170"/>
      <c r="B19" s="162"/>
      <c r="C19" s="162"/>
      <c r="D19" s="162"/>
      <c r="E19" s="162"/>
      <c r="F19" s="163"/>
      <c r="G19" s="168"/>
      <c r="H19" s="168"/>
      <c r="J19" s="171" t="s">
        <v>127</v>
      </c>
      <c r="K19" s="172"/>
      <c r="L19" s="172"/>
      <c r="M19" s="172"/>
      <c r="N19" s="173"/>
      <c r="O19" s="152">
        <f>O10+O11+O14+O15+O16</f>
        <v>355021</v>
      </c>
      <c r="P19" s="174"/>
      <c r="Q19" s="174"/>
    </row>
    <row r="20" spans="1:17" ht="16.5" thickBot="1">
      <c r="A20" s="170"/>
      <c r="B20" s="162"/>
      <c r="C20" s="162"/>
      <c r="D20" s="162"/>
      <c r="E20" s="162"/>
      <c r="F20" s="163"/>
      <c r="G20" s="163"/>
      <c r="H20" s="163"/>
      <c r="J20" s="171" t="s">
        <v>177</v>
      </c>
      <c r="K20" s="172"/>
      <c r="L20" s="172"/>
      <c r="M20" s="172"/>
      <c r="N20" s="173"/>
      <c r="O20" s="175">
        <v>0</v>
      </c>
      <c r="P20" s="174"/>
      <c r="Q20" s="174"/>
    </row>
    <row r="21" spans="1:17" ht="15.75" hidden="1">
      <c r="A21" s="169"/>
      <c r="B21" s="162"/>
      <c r="C21" s="162"/>
      <c r="D21" s="162"/>
      <c r="E21" s="162"/>
      <c r="F21" s="163"/>
      <c r="G21" s="168"/>
      <c r="H21" s="168"/>
      <c r="J21" s="171" t="s">
        <v>113</v>
      </c>
      <c r="K21" s="172"/>
      <c r="L21" s="172"/>
      <c r="M21" s="172"/>
      <c r="N21" s="173"/>
      <c r="O21" s="175"/>
      <c r="P21" s="174"/>
      <c r="Q21" s="174"/>
    </row>
    <row r="22" spans="1:17" ht="16.5" thickBot="1">
      <c r="A22" s="169"/>
      <c r="B22" s="162"/>
      <c r="C22" s="162"/>
      <c r="D22" s="162"/>
      <c r="E22" s="162"/>
      <c r="F22" s="163">
        <v>0</v>
      </c>
      <c r="G22" s="176"/>
      <c r="H22" s="176"/>
      <c r="J22" s="171" t="s">
        <v>178</v>
      </c>
      <c r="K22" s="172"/>
      <c r="L22" s="172"/>
      <c r="M22" s="172"/>
      <c r="N22" s="173"/>
      <c r="O22" s="175">
        <v>0</v>
      </c>
      <c r="P22" s="174"/>
      <c r="Q22" s="174"/>
    </row>
    <row r="23" spans="1:17" ht="16.5" thickBot="1">
      <c r="A23" s="171" t="s">
        <v>377</v>
      </c>
      <c r="B23" s="172"/>
      <c r="C23" s="172"/>
      <c r="D23" s="172"/>
      <c r="E23" s="172"/>
      <c r="F23" s="152">
        <f>SUM(F9:F22)</f>
        <v>328515</v>
      </c>
      <c r="G23" s="177"/>
      <c r="H23" s="177"/>
      <c r="J23" s="169" t="s">
        <v>537</v>
      </c>
      <c r="K23" s="172"/>
      <c r="L23" s="172"/>
      <c r="M23" s="172"/>
      <c r="N23" s="173"/>
      <c r="O23" s="175">
        <v>157446</v>
      </c>
      <c r="P23" s="174"/>
      <c r="Q23" s="174"/>
    </row>
    <row r="24" spans="1:17" ht="16.5" thickBot="1">
      <c r="A24" s="204" t="s">
        <v>378</v>
      </c>
      <c r="B24" s="155"/>
      <c r="C24" s="155"/>
      <c r="D24" s="155"/>
      <c r="E24" s="158"/>
      <c r="F24" s="156">
        <v>89865</v>
      </c>
      <c r="G24" s="160"/>
      <c r="H24" s="160"/>
      <c r="J24" s="178" t="s">
        <v>538</v>
      </c>
      <c r="K24" s="179"/>
      <c r="L24" s="179"/>
      <c r="M24" s="179"/>
      <c r="N24" s="180"/>
      <c r="O24" s="181">
        <v>6463</v>
      </c>
      <c r="P24" s="174"/>
      <c r="Q24" s="174"/>
    </row>
    <row r="25" spans="1:17" ht="16.5" thickBot="1">
      <c r="A25" s="169" t="s">
        <v>379</v>
      </c>
      <c r="B25" s="162"/>
      <c r="C25" s="162"/>
      <c r="D25" s="162"/>
      <c r="E25" s="166"/>
      <c r="F25" s="163">
        <v>157446</v>
      </c>
      <c r="G25" s="160"/>
      <c r="H25" s="160"/>
      <c r="J25" s="178"/>
      <c r="K25" s="179"/>
      <c r="L25" s="179"/>
      <c r="M25" s="179"/>
      <c r="N25" s="180"/>
      <c r="O25" s="181"/>
      <c r="P25" s="174"/>
      <c r="Q25" s="174"/>
    </row>
    <row r="26" spans="1:17" ht="16.5" thickBot="1">
      <c r="A26" s="178"/>
      <c r="B26" s="179"/>
      <c r="C26" s="179"/>
      <c r="D26" s="179"/>
      <c r="E26" s="180"/>
      <c r="F26" s="177"/>
      <c r="G26" s="160"/>
      <c r="H26" s="160"/>
      <c r="J26" s="178"/>
      <c r="K26" s="179"/>
      <c r="L26" s="179"/>
      <c r="M26" s="179"/>
      <c r="N26" s="180"/>
      <c r="O26" s="181"/>
      <c r="P26" s="174"/>
      <c r="Q26" s="174"/>
    </row>
    <row r="27" spans="1:17" ht="16.5" thickBot="1">
      <c r="A27" s="171" t="s">
        <v>380</v>
      </c>
      <c r="B27" s="172"/>
      <c r="C27" s="172"/>
      <c r="D27" s="172"/>
      <c r="E27" s="173"/>
      <c r="F27" s="152">
        <f>SUM(F23:F26)</f>
        <v>575826</v>
      </c>
      <c r="G27" s="152"/>
      <c r="H27" s="152"/>
      <c r="J27" s="178" t="s">
        <v>536</v>
      </c>
      <c r="K27" s="179"/>
      <c r="L27" s="179"/>
      <c r="M27" s="179"/>
      <c r="N27" s="180"/>
      <c r="O27" s="152">
        <f>O19+O23+O24</f>
        <v>518930</v>
      </c>
      <c r="P27" s="152"/>
      <c r="Q27" s="152"/>
    </row>
    <row r="28" spans="15:16" ht="12.75">
      <c r="O28" s="147"/>
      <c r="P28"/>
    </row>
    <row r="29" ht="15.75" hidden="1">
      <c r="I29" s="182"/>
    </row>
    <row r="30" spans="1:12" ht="15.75">
      <c r="A30" s="182" t="s">
        <v>114</v>
      </c>
      <c r="B30" s="182"/>
      <c r="C30" s="182"/>
      <c r="D30" s="182"/>
      <c r="E30" s="182"/>
      <c r="F30" s="182"/>
      <c r="G30" s="182"/>
      <c r="H30" s="182"/>
      <c r="J30" s="182"/>
      <c r="K30" s="182"/>
      <c r="L30" s="182"/>
    </row>
    <row r="31" spans="1:8" ht="16.5" thickBot="1">
      <c r="A31" s="149" t="s">
        <v>115</v>
      </c>
      <c r="B31" s="149"/>
      <c r="C31" s="149"/>
      <c r="D31" s="149"/>
      <c r="E31" s="149"/>
      <c r="F31" s="183"/>
      <c r="G31" s="149"/>
      <c r="H31" s="183"/>
    </row>
    <row r="32" spans="1:17" ht="16.5" thickBot="1">
      <c r="A32" s="631" t="s">
        <v>106</v>
      </c>
      <c r="B32" s="631"/>
      <c r="C32" s="631"/>
      <c r="D32" s="631"/>
      <c r="E32" s="631"/>
      <c r="F32" s="152" t="s">
        <v>386</v>
      </c>
      <c r="G32" s="153" t="s">
        <v>107</v>
      </c>
      <c r="H32" s="153" t="s">
        <v>119</v>
      </c>
      <c r="J32" s="632" t="s">
        <v>106</v>
      </c>
      <c r="K32" s="632"/>
      <c r="L32" s="632"/>
      <c r="M32" s="632"/>
      <c r="N32" s="632"/>
      <c r="O32" s="152" t="s">
        <v>386</v>
      </c>
      <c r="P32" s="153"/>
      <c r="Q32" s="153"/>
    </row>
    <row r="33" spans="1:17" ht="15.75">
      <c r="A33" s="154" t="s">
        <v>116</v>
      </c>
      <c r="B33" s="162"/>
      <c r="C33" s="162"/>
      <c r="D33" s="162"/>
      <c r="E33" s="166"/>
      <c r="F33" s="160"/>
      <c r="G33" s="160"/>
      <c r="H33" s="160"/>
      <c r="J33" s="161" t="s">
        <v>117</v>
      </c>
      <c r="K33" s="184"/>
      <c r="L33" s="162"/>
      <c r="M33" s="162"/>
      <c r="N33" s="166"/>
      <c r="O33" s="185"/>
      <c r="P33" s="186"/>
      <c r="Q33" s="186"/>
    </row>
    <row r="34" spans="1:17" ht="15.75">
      <c r="A34" s="529" t="s">
        <v>315</v>
      </c>
      <c r="B34" s="162"/>
      <c r="C34" s="162"/>
      <c r="D34" s="162"/>
      <c r="E34" s="166"/>
      <c r="F34" s="168">
        <v>2580</v>
      </c>
      <c r="G34" s="168"/>
      <c r="H34" s="168"/>
      <c r="J34" s="187"/>
      <c r="K34" s="162"/>
      <c r="L34" s="162"/>
      <c r="M34" s="162"/>
      <c r="N34" s="166"/>
      <c r="O34" s="163"/>
      <c r="P34" s="168"/>
      <c r="Q34" s="168"/>
    </row>
    <row r="35" spans="1:17" ht="15.75">
      <c r="A35" s="530" t="s">
        <v>376</v>
      </c>
      <c r="B35" s="162"/>
      <c r="C35" s="162"/>
      <c r="D35" s="162"/>
      <c r="E35" s="166"/>
      <c r="F35" s="168">
        <v>68174</v>
      </c>
      <c r="G35" s="168"/>
      <c r="H35" s="168"/>
      <c r="J35" s="169" t="s">
        <v>285</v>
      </c>
      <c r="K35" s="162"/>
      <c r="L35" s="162"/>
      <c r="M35" s="162"/>
      <c r="N35" s="166"/>
      <c r="O35" s="163">
        <v>151859</v>
      </c>
      <c r="P35" s="168"/>
      <c r="Q35" s="168"/>
    </row>
    <row r="36" spans="1:17" ht="33" customHeight="1">
      <c r="A36" s="648" t="s">
        <v>486</v>
      </c>
      <c r="B36" s="649"/>
      <c r="C36" s="649"/>
      <c r="D36" s="649"/>
      <c r="E36" s="650"/>
      <c r="F36" s="168">
        <v>0</v>
      </c>
      <c r="G36" s="168">
        <v>4971</v>
      </c>
      <c r="H36" s="168">
        <v>5120</v>
      </c>
      <c r="J36" s="169" t="s">
        <v>286</v>
      </c>
      <c r="K36" s="162"/>
      <c r="L36" s="162"/>
      <c r="M36" s="162"/>
      <c r="N36" s="166"/>
      <c r="O36" s="163">
        <v>29307</v>
      </c>
      <c r="P36" s="168"/>
      <c r="Q36" s="168"/>
    </row>
    <row r="37" spans="1:17" ht="33" customHeight="1" thickBot="1">
      <c r="A37" s="634" t="s">
        <v>545</v>
      </c>
      <c r="B37" s="640"/>
      <c r="C37" s="640"/>
      <c r="D37" s="640"/>
      <c r="E37" s="636"/>
      <c r="F37" s="168">
        <v>78207</v>
      </c>
      <c r="G37" s="188">
        <v>5294</v>
      </c>
      <c r="H37" s="188">
        <v>5453</v>
      </c>
      <c r="J37" s="169" t="s">
        <v>488</v>
      </c>
      <c r="K37" s="162"/>
      <c r="L37" s="162"/>
      <c r="M37" s="162"/>
      <c r="N37" s="166"/>
      <c r="O37" s="163">
        <v>4410</v>
      </c>
      <c r="P37" s="168"/>
      <c r="Q37" s="168"/>
    </row>
    <row r="38" spans="1:17" ht="15.75" hidden="1">
      <c r="A38" s="169"/>
      <c r="B38" s="162"/>
      <c r="C38" s="162"/>
      <c r="D38" s="162"/>
      <c r="E38" s="166"/>
      <c r="F38" s="168"/>
      <c r="G38" s="168"/>
      <c r="H38" s="168"/>
      <c r="J38" s="169"/>
      <c r="K38" s="162"/>
      <c r="L38" s="162"/>
      <c r="M38" s="162"/>
      <c r="N38" s="162"/>
      <c r="O38" s="163"/>
      <c r="P38" s="168"/>
      <c r="Q38" s="168"/>
    </row>
    <row r="39" spans="1:17" ht="16.5" hidden="1" thickBot="1">
      <c r="A39" s="170"/>
      <c r="B39" s="210"/>
      <c r="C39" s="210"/>
      <c r="D39" s="210"/>
      <c r="E39" s="211"/>
      <c r="F39" s="203"/>
      <c r="G39" s="168">
        <v>70052</v>
      </c>
      <c r="H39" s="168">
        <v>23640</v>
      </c>
      <c r="J39" s="169"/>
      <c r="K39" s="162"/>
      <c r="L39" s="162"/>
      <c r="M39" s="162"/>
      <c r="N39" s="166"/>
      <c r="O39" s="163"/>
      <c r="P39" s="176"/>
      <c r="Q39" s="176"/>
    </row>
    <row r="40" spans="1:17" ht="16.5" hidden="1" thickBot="1">
      <c r="A40" s="170"/>
      <c r="B40" s="210"/>
      <c r="C40" s="210"/>
      <c r="D40" s="210"/>
      <c r="E40" s="211"/>
      <c r="F40" s="203"/>
      <c r="G40" s="168"/>
      <c r="H40" s="168"/>
      <c r="J40" s="171" t="s">
        <v>118</v>
      </c>
      <c r="K40" s="172"/>
      <c r="L40" s="172"/>
      <c r="M40" s="172"/>
      <c r="N40" s="173"/>
      <c r="O40" s="177"/>
      <c r="P40" s="152"/>
      <c r="Q40" s="152"/>
    </row>
    <row r="41" spans="1:17" ht="16.5" hidden="1" thickBot="1">
      <c r="A41" s="170"/>
      <c r="B41" s="210"/>
      <c r="C41" s="210"/>
      <c r="D41" s="210"/>
      <c r="E41" s="211"/>
      <c r="F41" s="203"/>
      <c r="G41" s="168"/>
      <c r="H41" s="168"/>
      <c r="J41" s="204" t="s">
        <v>113</v>
      </c>
      <c r="K41" s="155"/>
      <c r="L41" s="155"/>
      <c r="M41" s="155"/>
      <c r="N41" s="155"/>
      <c r="O41" s="156"/>
      <c r="P41" s="152"/>
      <c r="Q41" s="152"/>
    </row>
    <row r="42" spans="1:17" ht="16.5" thickBot="1">
      <c r="A42" s="246"/>
      <c r="B42" s="247"/>
      <c r="C42" s="247"/>
      <c r="D42" s="247"/>
      <c r="E42" s="248"/>
      <c r="F42" s="249"/>
      <c r="G42" s="176">
        <v>43982</v>
      </c>
      <c r="H42" s="176">
        <v>14529</v>
      </c>
      <c r="J42" s="245" t="s">
        <v>539</v>
      </c>
      <c r="K42" s="162"/>
      <c r="L42" s="162"/>
      <c r="M42" s="162"/>
      <c r="N42" s="166"/>
      <c r="O42" s="163">
        <v>10410</v>
      </c>
      <c r="P42" s="152"/>
      <c r="Q42" s="152"/>
    </row>
    <row r="43" spans="1:17" ht="16.5" thickBot="1">
      <c r="A43" s="171" t="s">
        <v>381</v>
      </c>
      <c r="B43" s="172"/>
      <c r="C43" s="172"/>
      <c r="D43" s="172"/>
      <c r="E43" s="173"/>
      <c r="F43" s="152">
        <f>F34+F35+F36+F37</f>
        <v>148961</v>
      </c>
      <c r="G43" s="152">
        <f>SUM(G35:G42)</f>
        <v>124299</v>
      </c>
      <c r="H43" s="152">
        <f>SUM(H35:H42)</f>
        <v>48742</v>
      </c>
      <c r="J43" s="392" t="s">
        <v>540</v>
      </c>
      <c r="K43" s="393"/>
      <c r="L43" s="393"/>
      <c r="M43" s="393"/>
      <c r="N43" s="393"/>
      <c r="O43" s="152">
        <f>O35+O36+O37+O42</f>
        <v>195986</v>
      </c>
      <c r="P43" s="152"/>
      <c r="Q43" s="152"/>
    </row>
    <row r="44" spans="1:17" ht="16.5" thickBot="1">
      <c r="A44" s="204"/>
      <c r="B44" s="155"/>
      <c r="C44" s="155"/>
      <c r="D44" s="155"/>
      <c r="E44" s="158"/>
      <c r="F44" s="395">
        <v>0</v>
      </c>
      <c r="G44" s="174">
        <v>0</v>
      </c>
      <c r="H44" s="174"/>
      <c r="J44" s="637" t="s">
        <v>541</v>
      </c>
      <c r="K44" s="638"/>
      <c r="L44" s="638"/>
      <c r="M44" s="638"/>
      <c r="N44" s="639"/>
      <c r="O44" s="206">
        <v>2736</v>
      </c>
      <c r="P44" s="190"/>
      <c r="Q44" s="190"/>
    </row>
    <row r="45" spans="1:17" ht="31.5" customHeight="1" thickBot="1">
      <c r="A45" s="634"/>
      <c r="B45" s="635"/>
      <c r="C45" s="635"/>
      <c r="D45" s="635"/>
      <c r="E45" s="636"/>
      <c r="F45" s="391">
        <v>0</v>
      </c>
      <c r="G45" s="174"/>
      <c r="H45" s="174"/>
      <c r="J45" s="624" t="s">
        <v>542</v>
      </c>
      <c r="K45" s="625"/>
      <c r="L45" s="625"/>
      <c r="M45" s="625"/>
      <c r="N45" s="626"/>
      <c r="O45" s="206">
        <v>7135</v>
      </c>
      <c r="P45" s="190"/>
      <c r="Q45" s="190"/>
    </row>
    <row r="46" spans="1:17" ht="19.5" customHeight="1" thickBot="1">
      <c r="A46" s="178"/>
      <c r="B46" s="179"/>
      <c r="C46" s="179"/>
      <c r="D46" s="179"/>
      <c r="E46" s="390"/>
      <c r="F46" s="205"/>
      <c r="G46" s="174"/>
      <c r="H46" s="174"/>
      <c r="J46" s="627" t="s">
        <v>535</v>
      </c>
      <c r="K46" s="628"/>
      <c r="L46" s="628"/>
      <c r="M46" s="377"/>
      <c r="N46" s="189"/>
      <c r="O46" s="190">
        <v>0</v>
      </c>
      <c r="P46" s="190"/>
      <c r="Q46" s="190"/>
    </row>
    <row r="47" spans="1:17" ht="16.5" thickBot="1">
      <c r="A47" s="171" t="s">
        <v>544</v>
      </c>
      <c r="B47" s="172"/>
      <c r="C47" s="172"/>
      <c r="D47" s="172"/>
      <c r="E47" s="173"/>
      <c r="F47" s="152">
        <f>F45+F46+F44+F43</f>
        <v>148961</v>
      </c>
      <c r="G47" s="152">
        <f>SUM(G43:G44)</f>
        <v>124299</v>
      </c>
      <c r="H47" s="152">
        <f>SUM(H43:H44)</f>
        <v>48742</v>
      </c>
      <c r="J47" s="171" t="s">
        <v>543</v>
      </c>
      <c r="K47" s="172"/>
      <c r="L47" s="172"/>
      <c r="M47" s="172"/>
      <c r="N47" s="172"/>
      <c r="O47" s="152">
        <f>O43+O44+O45+O46</f>
        <v>205857</v>
      </c>
      <c r="P47" s="152"/>
      <c r="Q47" s="152"/>
    </row>
    <row r="48" spans="1:17" ht="16.5" thickBot="1">
      <c r="A48" s="171" t="s">
        <v>126</v>
      </c>
      <c r="B48" s="172"/>
      <c r="C48" s="172"/>
      <c r="D48" s="172"/>
      <c r="E48" s="173" t="s">
        <v>84</v>
      </c>
      <c r="F48" s="152">
        <f>SUM(F27,F47)</f>
        <v>724787</v>
      </c>
      <c r="G48" s="152">
        <f>SUM(G27,G47)</f>
        <v>124299</v>
      </c>
      <c r="H48" s="152">
        <f>SUM(H27,H47)</f>
        <v>48742</v>
      </c>
      <c r="J48" s="178" t="s">
        <v>125</v>
      </c>
      <c r="K48" s="179"/>
      <c r="L48" s="179"/>
      <c r="M48" s="179"/>
      <c r="N48" s="179"/>
      <c r="O48" s="177">
        <f>O47+O27</f>
        <v>724787</v>
      </c>
      <c r="P48" s="177"/>
      <c r="Q48" s="177"/>
    </row>
    <row r="72" ht="12.75" customHeight="1"/>
    <row r="73" ht="13.5" customHeight="1"/>
  </sheetData>
  <sheetProtection selectLockedCells="1" selectUnlockedCells="1"/>
  <mergeCells count="18">
    <mergeCell ref="A16:E16"/>
    <mergeCell ref="A37:E37"/>
    <mergeCell ref="A1:Q1"/>
    <mergeCell ref="N2:Q2"/>
    <mergeCell ref="P4:Q4"/>
    <mergeCell ref="A6:E6"/>
    <mergeCell ref="J6:N6"/>
    <mergeCell ref="A36:E36"/>
    <mergeCell ref="J45:N45"/>
    <mergeCell ref="J46:L46"/>
    <mergeCell ref="A10:E11"/>
    <mergeCell ref="J11:N11"/>
    <mergeCell ref="A32:E32"/>
    <mergeCell ref="J32:N32"/>
    <mergeCell ref="F10:F11"/>
    <mergeCell ref="A45:E45"/>
    <mergeCell ref="J44:N44"/>
    <mergeCell ref="A12:E13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74" r:id="rId1"/>
  <headerFooter alignWithMargins="0">
    <oddHeader>&amp;RAz 20/2015.(XII.21.) önkormányzati rendelet 6.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A1">
      <selection activeCell="O39" sqref="O39"/>
    </sheetView>
  </sheetViews>
  <sheetFormatPr defaultColWidth="9.00390625" defaultRowHeight="12.75"/>
  <cols>
    <col min="1" max="1" width="9.125" style="251" customWidth="1"/>
    <col min="2" max="2" width="9.125" style="210" customWidth="1"/>
    <col min="3" max="3" width="10.875" style="0" customWidth="1"/>
    <col min="4" max="16" width="7.75390625" style="0" customWidth="1"/>
  </cols>
  <sheetData>
    <row r="1" spans="1:15" ht="12.75">
      <c r="A1" s="427"/>
      <c r="O1" s="201" t="s">
        <v>325</v>
      </c>
    </row>
    <row r="2" spans="1:16" ht="13.5" thickBot="1">
      <c r="A2" s="428" t="s">
        <v>106</v>
      </c>
      <c r="B2" s="429"/>
      <c r="C2" s="430"/>
      <c r="D2" s="431" t="s">
        <v>326</v>
      </c>
      <c r="E2" s="431" t="s">
        <v>327</v>
      </c>
      <c r="F2" s="431" t="s">
        <v>328</v>
      </c>
      <c r="G2" s="431" t="s">
        <v>329</v>
      </c>
      <c r="H2" s="431" t="s">
        <v>330</v>
      </c>
      <c r="I2" s="431" t="s">
        <v>331</v>
      </c>
      <c r="J2" s="431" t="s">
        <v>332</v>
      </c>
      <c r="K2" s="432" t="s">
        <v>333</v>
      </c>
      <c r="L2" s="432" t="s">
        <v>334</v>
      </c>
      <c r="M2" s="432" t="s">
        <v>335</v>
      </c>
      <c r="N2" s="432" t="s">
        <v>336</v>
      </c>
      <c r="O2" s="432" t="s">
        <v>337</v>
      </c>
      <c r="P2" s="432" t="s">
        <v>314</v>
      </c>
    </row>
    <row r="3" spans="1:16" ht="12.75">
      <c r="A3" s="433" t="s">
        <v>108</v>
      </c>
      <c r="B3" s="434"/>
      <c r="C3" s="435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7"/>
    </row>
    <row r="4" spans="1:24" ht="12.75">
      <c r="A4" s="438" t="s">
        <v>442</v>
      </c>
      <c r="B4" s="439"/>
      <c r="C4" s="439"/>
      <c r="D4" s="438"/>
      <c r="E4" s="438">
        <f aca="true" t="shared" si="0" ref="E4:O4">D46</f>
        <v>538</v>
      </c>
      <c r="F4" s="438">
        <f t="shared" si="0"/>
        <v>1077</v>
      </c>
      <c r="G4" s="438">
        <f t="shared" si="0"/>
        <v>14170</v>
      </c>
      <c r="H4" s="438">
        <f t="shared" si="0"/>
        <v>102813</v>
      </c>
      <c r="I4" s="438">
        <f t="shared" si="0"/>
        <v>78967</v>
      </c>
      <c r="J4" s="438">
        <f t="shared" si="0"/>
        <v>50239</v>
      </c>
      <c r="K4" s="438">
        <f t="shared" si="0"/>
        <v>34034</v>
      </c>
      <c r="L4" s="438">
        <f t="shared" si="0"/>
        <v>16405</v>
      </c>
      <c r="M4" s="438">
        <f t="shared" si="0"/>
        <v>15275</v>
      </c>
      <c r="N4" s="438">
        <f t="shared" si="0"/>
        <v>14097</v>
      </c>
      <c r="O4" s="438">
        <f t="shared" si="0"/>
        <v>17089</v>
      </c>
      <c r="P4" s="438"/>
      <c r="Q4" s="440"/>
      <c r="R4" s="441"/>
      <c r="S4" s="441"/>
      <c r="T4" s="441"/>
      <c r="U4" s="441"/>
      <c r="V4" s="441"/>
      <c r="W4" s="441"/>
      <c r="X4" s="441"/>
    </row>
    <row r="5" spans="1:16" ht="12.75">
      <c r="A5" s="438" t="s">
        <v>338</v>
      </c>
      <c r="B5" s="439"/>
      <c r="C5" s="439"/>
      <c r="D5" s="438">
        <v>16201</v>
      </c>
      <c r="E5" s="438">
        <v>16201</v>
      </c>
      <c r="F5" s="438">
        <v>16201</v>
      </c>
      <c r="G5" s="438">
        <v>16201</v>
      </c>
      <c r="H5" s="438">
        <v>16201</v>
      </c>
      <c r="I5" s="438">
        <v>16441</v>
      </c>
      <c r="J5" s="438">
        <v>16201</v>
      </c>
      <c r="K5" s="438">
        <v>16201</v>
      </c>
      <c r="L5" s="438">
        <v>16025</v>
      </c>
      <c r="M5" s="438">
        <v>16201</v>
      </c>
      <c r="N5" s="438">
        <v>16201</v>
      </c>
      <c r="O5" s="438">
        <v>16516</v>
      </c>
      <c r="P5" s="436">
        <f>SUM(A5:O5)</f>
        <v>194791</v>
      </c>
    </row>
    <row r="6" spans="1:16" ht="24.75" customHeight="1">
      <c r="A6" s="651" t="s">
        <v>455</v>
      </c>
      <c r="B6" s="654"/>
      <c r="C6" s="655"/>
      <c r="D6" s="438">
        <v>4175</v>
      </c>
      <c r="E6" s="438">
        <v>4175</v>
      </c>
      <c r="F6" s="438">
        <v>4175</v>
      </c>
      <c r="G6" s="438">
        <v>4432</v>
      </c>
      <c r="H6" s="438">
        <v>4175</v>
      </c>
      <c r="I6" s="438">
        <v>4475</v>
      </c>
      <c r="J6" s="438">
        <v>4175</v>
      </c>
      <c r="K6" s="438">
        <v>4175</v>
      </c>
      <c r="L6" s="438">
        <v>4244</v>
      </c>
      <c r="M6" s="438">
        <v>4175</v>
      </c>
      <c r="N6" s="438">
        <v>4175</v>
      </c>
      <c r="O6" s="438">
        <v>7344</v>
      </c>
      <c r="P6" s="438">
        <f aca="true" t="shared" si="1" ref="P6:P29">SUM(D6:O6)</f>
        <v>53895</v>
      </c>
    </row>
    <row r="7" spans="1:16" ht="12.75">
      <c r="A7" s="438" t="s">
        <v>443</v>
      </c>
      <c r="B7" s="439"/>
      <c r="C7" s="439"/>
      <c r="D7" s="438">
        <v>3000</v>
      </c>
      <c r="E7" s="438">
        <v>3000</v>
      </c>
      <c r="F7" s="438">
        <v>15555</v>
      </c>
      <c r="G7" s="438">
        <v>1000</v>
      </c>
      <c r="H7" s="438">
        <v>1000</v>
      </c>
      <c r="I7" s="438">
        <v>1000</v>
      </c>
      <c r="J7" s="438">
        <v>2000</v>
      </c>
      <c r="K7" s="438">
        <v>4000</v>
      </c>
      <c r="L7" s="438">
        <v>8555</v>
      </c>
      <c r="M7" s="438">
        <v>1000</v>
      </c>
      <c r="N7" s="438">
        <v>1000</v>
      </c>
      <c r="O7" s="438">
        <v>2000</v>
      </c>
      <c r="P7" s="438">
        <f t="shared" si="1"/>
        <v>43110</v>
      </c>
    </row>
    <row r="8" spans="1:16" ht="12.75">
      <c r="A8" s="438" t="s">
        <v>444</v>
      </c>
      <c r="B8" s="439"/>
      <c r="C8" s="439"/>
      <c r="D8" s="438">
        <v>2728</v>
      </c>
      <c r="E8" s="438">
        <v>2729</v>
      </c>
      <c r="F8" s="438">
        <v>2728</v>
      </c>
      <c r="G8" s="438">
        <v>2728</v>
      </c>
      <c r="H8" s="438">
        <v>2728</v>
      </c>
      <c r="I8" s="438">
        <v>3258</v>
      </c>
      <c r="J8" s="438">
        <v>2728</v>
      </c>
      <c r="K8" s="438">
        <v>2728</v>
      </c>
      <c r="L8" s="438">
        <v>2728</v>
      </c>
      <c r="M8" s="438">
        <v>2728</v>
      </c>
      <c r="N8" s="438">
        <v>2728</v>
      </c>
      <c r="O8" s="438">
        <v>5335</v>
      </c>
      <c r="P8" s="438">
        <f t="shared" si="1"/>
        <v>35874</v>
      </c>
    </row>
    <row r="9" spans="1:16" ht="24.75" customHeight="1">
      <c r="A9" s="651" t="s">
        <v>445</v>
      </c>
      <c r="B9" s="654"/>
      <c r="C9" s="655"/>
      <c r="D9" s="438">
        <v>12431</v>
      </c>
      <c r="E9" s="438">
        <v>12431</v>
      </c>
      <c r="F9" s="438">
        <v>12431</v>
      </c>
      <c r="G9" s="438">
        <v>13302</v>
      </c>
      <c r="H9" s="438">
        <v>13302</v>
      </c>
      <c r="I9" s="438">
        <v>13475</v>
      </c>
      <c r="J9" s="438">
        <v>13302</v>
      </c>
      <c r="K9" s="438">
        <v>13302</v>
      </c>
      <c r="L9" s="438">
        <v>13302</v>
      </c>
      <c r="M9" s="438">
        <v>13302</v>
      </c>
      <c r="N9" s="438">
        <v>13300</v>
      </c>
      <c r="O9" s="438">
        <v>13566</v>
      </c>
      <c r="P9" s="438">
        <f t="shared" si="1"/>
        <v>157446</v>
      </c>
    </row>
    <row r="10" spans="1:16" ht="12.75" hidden="1">
      <c r="A10" s="438" t="s">
        <v>339</v>
      </c>
      <c r="B10" s="439"/>
      <c r="C10" s="439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>
        <f t="shared" si="1"/>
        <v>0</v>
      </c>
    </row>
    <row r="11" spans="1:16" ht="24.75" customHeight="1" hidden="1">
      <c r="A11" s="651" t="s">
        <v>340</v>
      </c>
      <c r="B11" s="652"/>
      <c r="C11" s="653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>
        <f t="shared" si="1"/>
        <v>0</v>
      </c>
    </row>
    <row r="12" spans="1:16" ht="12.75" hidden="1">
      <c r="A12" s="438" t="s">
        <v>341</v>
      </c>
      <c r="B12" s="439"/>
      <c r="C12" s="439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>
        <f t="shared" si="1"/>
        <v>0</v>
      </c>
    </row>
    <row r="13" spans="1:16" ht="12.75">
      <c r="A13" s="438" t="s">
        <v>489</v>
      </c>
      <c r="B13" s="439"/>
      <c r="C13" s="439"/>
      <c r="D13" s="438">
        <v>50</v>
      </c>
      <c r="E13" s="438">
        <v>50</v>
      </c>
      <c r="F13" s="438">
        <v>50</v>
      </c>
      <c r="G13" s="438">
        <v>1880</v>
      </c>
      <c r="H13" s="438">
        <v>550</v>
      </c>
      <c r="I13" s="438"/>
      <c r="J13" s="438"/>
      <c r="K13" s="438"/>
      <c r="L13" s="438"/>
      <c r="M13" s="438"/>
      <c r="N13" s="438"/>
      <c r="O13" s="438"/>
      <c r="P13" s="438">
        <f t="shared" si="1"/>
        <v>2580</v>
      </c>
    </row>
    <row r="14" spans="1:18" ht="12.75">
      <c r="A14" s="438" t="s">
        <v>490</v>
      </c>
      <c r="B14" s="439"/>
      <c r="C14" s="439"/>
      <c r="D14" s="438"/>
      <c r="E14" s="438"/>
      <c r="F14" s="438"/>
      <c r="G14" s="438"/>
      <c r="H14" s="438"/>
      <c r="I14" s="438"/>
      <c r="J14" s="438"/>
      <c r="K14" s="438">
        <v>845</v>
      </c>
      <c r="L14" s="438"/>
      <c r="M14" s="438"/>
      <c r="N14" s="438"/>
      <c r="O14" s="438"/>
      <c r="P14" s="438">
        <f t="shared" si="1"/>
        <v>845</v>
      </c>
      <c r="Q14" s="440"/>
      <c r="R14" s="441"/>
    </row>
    <row r="15" spans="1:16" ht="12.75">
      <c r="A15" s="438" t="s">
        <v>492</v>
      </c>
      <c r="B15" s="439"/>
      <c r="C15" s="439"/>
      <c r="D15" s="438"/>
      <c r="E15" s="438"/>
      <c r="F15" s="438"/>
      <c r="G15" s="438">
        <v>89865</v>
      </c>
      <c r="H15" s="438"/>
      <c r="I15" s="438"/>
      <c r="J15" s="438"/>
      <c r="K15" s="438"/>
      <c r="L15" s="438"/>
      <c r="M15" s="438"/>
      <c r="N15" s="438"/>
      <c r="O15" s="438"/>
      <c r="P15" s="438">
        <f t="shared" si="1"/>
        <v>89865</v>
      </c>
    </row>
    <row r="16" spans="1:16" ht="26.25" customHeight="1" hidden="1">
      <c r="A16" s="651" t="s">
        <v>342</v>
      </c>
      <c r="B16" s="654"/>
      <c r="C16" s="655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>
        <f t="shared" si="1"/>
        <v>0</v>
      </c>
    </row>
    <row r="17" spans="1:16" ht="24" customHeight="1" hidden="1">
      <c r="A17" s="651" t="s">
        <v>382</v>
      </c>
      <c r="B17" s="652"/>
      <c r="C17" s="653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>
        <f t="shared" si="1"/>
        <v>0</v>
      </c>
    </row>
    <row r="18" spans="1:16" ht="34.5" customHeight="1">
      <c r="A18" s="651" t="s">
        <v>383</v>
      </c>
      <c r="B18" s="652"/>
      <c r="C18" s="653"/>
      <c r="D18" s="438"/>
      <c r="E18" s="438"/>
      <c r="F18" s="438"/>
      <c r="G18" s="438">
        <v>4551</v>
      </c>
      <c r="H18" s="438">
        <v>4551</v>
      </c>
      <c r="I18" s="438">
        <v>4551</v>
      </c>
      <c r="J18" s="438">
        <v>4551</v>
      </c>
      <c r="K18" s="438">
        <v>4551</v>
      </c>
      <c r="L18" s="438">
        <v>4551</v>
      </c>
      <c r="M18" s="438">
        <v>4551</v>
      </c>
      <c r="N18" s="438">
        <v>4551</v>
      </c>
      <c r="O18" s="438">
        <v>41799</v>
      </c>
      <c r="P18" s="438">
        <f t="shared" si="1"/>
        <v>78207</v>
      </c>
    </row>
    <row r="19" spans="1:16" ht="23.25" customHeight="1" hidden="1">
      <c r="A19" s="651" t="s">
        <v>384</v>
      </c>
      <c r="B19" s="652"/>
      <c r="C19" s="653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>
        <f t="shared" si="1"/>
        <v>0</v>
      </c>
    </row>
    <row r="20" spans="1:16" ht="24.75" customHeight="1" thickBot="1">
      <c r="A20" s="651" t="s">
        <v>491</v>
      </c>
      <c r="B20" s="652"/>
      <c r="C20" s="653"/>
      <c r="D20" s="438"/>
      <c r="E20" s="438"/>
      <c r="F20" s="438"/>
      <c r="G20" s="438">
        <v>7530</v>
      </c>
      <c r="H20" s="438">
        <v>7530</v>
      </c>
      <c r="I20" s="438">
        <v>7530</v>
      </c>
      <c r="J20" s="438">
        <v>7530</v>
      </c>
      <c r="K20" s="438">
        <v>7530</v>
      </c>
      <c r="L20" s="438">
        <v>7936</v>
      </c>
      <c r="M20" s="438">
        <v>7530</v>
      </c>
      <c r="N20" s="438">
        <v>7530</v>
      </c>
      <c r="O20" s="438">
        <v>7528</v>
      </c>
      <c r="P20" s="438">
        <f t="shared" si="1"/>
        <v>68174</v>
      </c>
    </row>
    <row r="21" spans="1:16" ht="12.75" hidden="1">
      <c r="A21" s="438"/>
      <c r="B21" s="439"/>
      <c r="C21" s="439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>
        <f t="shared" si="1"/>
        <v>0</v>
      </c>
    </row>
    <row r="22" spans="1:16" ht="12.75" hidden="1">
      <c r="A22" s="438"/>
      <c r="B22" s="439"/>
      <c r="C22" s="439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>
        <f t="shared" si="1"/>
        <v>0</v>
      </c>
    </row>
    <row r="23" spans="1:16" ht="12.75" hidden="1">
      <c r="A23" s="438"/>
      <c r="B23" s="439"/>
      <c r="C23" s="439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>
        <f t="shared" si="1"/>
        <v>0</v>
      </c>
    </row>
    <row r="24" spans="1:16" ht="12.75" hidden="1">
      <c r="A24" s="438"/>
      <c r="B24" s="439"/>
      <c r="C24" s="439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>
        <f t="shared" si="1"/>
        <v>0</v>
      </c>
    </row>
    <row r="25" spans="1:16" ht="12.75" hidden="1">
      <c r="A25" s="442"/>
      <c r="B25" s="443"/>
      <c r="C25" s="443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38">
        <f t="shared" si="1"/>
        <v>0</v>
      </c>
    </row>
    <row r="26" spans="1:16" ht="12.75" hidden="1">
      <c r="A26" s="442"/>
      <c r="B26" s="443"/>
      <c r="C26" s="443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38">
        <f t="shared" si="1"/>
        <v>0</v>
      </c>
    </row>
    <row r="27" spans="1:16" ht="12.75" hidden="1">
      <c r="A27" s="442"/>
      <c r="B27" s="443"/>
      <c r="C27" s="443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38">
        <f t="shared" si="1"/>
        <v>0</v>
      </c>
    </row>
    <row r="28" spans="1:16" ht="12.75" hidden="1">
      <c r="A28" s="442"/>
      <c r="B28" s="443"/>
      <c r="C28" s="443"/>
      <c r="D28" s="442"/>
      <c r="E28" s="442"/>
      <c r="F28" s="442"/>
      <c r="G28" s="442"/>
      <c r="H28" s="444"/>
      <c r="I28" s="442"/>
      <c r="J28" s="442"/>
      <c r="K28" s="442"/>
      <c r="L28" s="442"/>
      <c r="M28" s="442"/>
      <c r="N28" s="442"/>
      <c r="O28" s="442"/>
      <c r="P28" s="442">
        <f t="shared" si="1"/>
        <v>0</v>
      </c>
    </row>
    <row r="29" spans="1:16" ht="13.5" hidden="1" thickBot="1">
      <c r="A29" s="445"/>
      <c r="B29" s="445"/>
      <c r="C29" s="445"/>
      <c r="D29" s="445"/>
      <c r="E29" s="445"/>
      <c r="F29" s="445"/>
      <c r="G29" s="445"/>
      <c r="H29" s="446"/>
      <c r="I29" s="445"/>
      <c r="J29" s="445"/>
      <c r="K29" s="445"/>
      <c r="L29" s="445"/>
      <c r="M29" s="445"/>
      <c r="N29" s="445"/>
      <c r="O29" s="445"/>
      <c r="P29" s="442">
        <f t="shared" si="1"/>
        <v>0</v>
      </c>
    </row>
    <row r="30" spans="1:16" ht="13.5" thickBot="1">
      <c r="A30" s="447" t="s">
        <v>446</v>
      </c>
      <c r="B30" s="447"/>
      <c r="C30" s="447"/>
      <c r="D30" s="448">
        <f aca="true" t="shared" si="2" ref="D30:N30">SUM(D4:D28)</f>
        <v>38585</v>
      </c>
      <c r="E30" s="448">
        <f t="shared" si="2"/>
        <v>39124</v>
      </c>
      <c r="F30" s="448">
        <f t="shared" si="2"/>
        <v>52217</v>
      </c>
      <c r="G30" s="448">
        <f t="shared" si="2"/>
        <v>155659</v>
      </c>
      <c r="H30" s="448">
        <f t="shared" si="2"/>
        <v>152850</v>
      </c>
      <c r="I30" s="448">
        <f t="shared" si="2"/>
        <v>129697</v>
      </c>
      <c r="J30" s="448">
        <f t="shared" si="2"/>
        <v>100726</v>
      </c>
      <c r="K30" s="448">
        <f t="shared" si="2"/>
        <v>87366</v>
      </c>
      <c r="L30" s="448">
        <f t="shared" si="2"/>
        <v>73746</v>
      </c>
      <c r="M30" s="448">
        <f t="shared" si="2"/>
        <v>64762</v>
      </c>
      <c r="N30" s="448">
        <f t="shared" si="2"/>
        <v>63582</v>
      </c>
      <c r="O30" s="448">
        <f>SUM(O4:O26)</f>
        <v>111177</v>
      </c>
      <c r="P30" s="448">
        <f>SUM(P4:P29)</f>
        <v>724787</v>
      </c>
    </row>
    <row r="31" spans="1:16" ht="12.75">
      <c r="A31" s="449" t="s">
        <v>109</v>
      </c>
      <c r="B31" s="450"/>
      <c r="C31" s="450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</row>
    <row r="32" spans="1:16" ht="12.75">
      <c r="A32" s="438" t="s">
        <v>447</v>
      </c>
      <c r="B32" s="439"/>
      <c r="C32" s="439"/>
      <c r="D32" s="438">
        <v>11812</v>
      </c>
      <c r="E32" s="438">
        <v>11812</v>
      </c>
      <c r="F32" s="438">
        <v>11812</v>
      </c>
      <c r="G32" s="438">
        <v>12018</v>
      </c>
      <c r="H32" s="438">
        <v>12018</v>
      </c>
      <c r="I32" s="438">
        <v>12018</v>
      </c>
      <c r="J32" s="438">
        <v>12018</v>
      </c>
      <c r="K32" s="438">
        <v>12018</v>
      </c>
      <c r="L32" s="438">
        <v>12018</v>
      </c>
      <c r="M32" s="438">
        <v>12018</v>
      </c>
      <c r="N32" s="438">
        <v>12018</v>
      </c>
      <c r="O32" s="438">
        <v>12826</v>
      </c>
      <c r="P32" s="438">
        <f aca="true" t="shared" si="3" ref="P32:P44">SUM(D32:O32)</f>
        <v>144406</v>
      </c>
    </row>
    <row r="33" spans="1:16" ht="12.75">
      <c r="A33" s="438" t="s">
        <v>448</v>
      </c>
      <c r="B33" s="439"/>
      <c r="C33" s="439"/>
      <c r="D33" s="438">
        <v>2752</v>
      </c>
      <c r="E33" s="438">
        <v>2752</v>
      </c>
      <c r="F33" s="438">
        <v>2752</v>
      </c>
      <c r="G33" s="438">
        <v>3030</v>
      </c>
      <c r="H33" s="438">
        <v>3030</v>
      </c>
      <c r="I33" s="438">
        <v>3030</v>
      </c>
      <c r="J33" s="438">
        <v>3030</v>
      </c>
      <c r="K33" s="438">
        <v>3030</v>
      </c>
      <c r="L33" s="438">
        <v>3030</v>
      </c>
      <c r="M33" s="438">
        <v>3030</v>
      </c>
      <c r="N33" s="438">
        <v>3030</v>
      </c>
      <c r="O33" s="438">
        <v>1296</v>
      </c>
      <c r="P33" s="438">
        <f t="shared" si="3"/>
        <v>33792</v>
      </c>
    </row>
    <row r="34" spans="1:16" ht="12.75">
      <c r="A34" s="438" t="s">
        <v>449</v>
      </c>
      <c r="B34" s="439"/>
      <c r="C34" s="439"/>
      <c r="D34" s="438">
        <v>7420</v>
      </c>
      <c r="E34" s="438">
        <v>7420</v>
      </c>
      <c r="F34" s="438">
        <v>7420</v>
      </c>
      <c r="G34" s="438">
        <v>10154</v>
      </c>
      <c r="H34" s="438">
        <v>10154</v>
      </c>
      <c r="I34" s="438">
        <v>4832</v>
      </c>
      <c r="J34" s="438">
        <v>10154</v>
      </c>
      <c r="K34" s="438">
        <v>10154</v>
      </c>
      <c r="L34" s="438">
        <v>11183</v>
      </c>
      <c r="M34" s="438">
        <v>10154</v>
      </c>
      <c r="N34" s="438">
        <v>10154</v>
      </c>
      <c r="O34" s="438">
        <v>12132</v>
      </c>
      <c r="P34" s="438">
        <f t="shared" si="3"/>
        <v>111331</v>
      </c>
    </row>
    <row r="35" spans="1:16" ht="12.75">
      <c r="A35" s="438" t="s">
        <v>343</v>
      </c>
      <c r="B35" s="439"/>
      <c r="C35" s="439"/>
      <c r="D35" s="438">
        <v>1385</v>
      </c>
      <c r="E35" s="438">
        <v>1385</v>
      </c>
      <c r="F35" s="438">
        <v>1385</v>
      </c>
      <c r="G35" s="438">
        <v>1385</v>
      </c>
      <c r="H35" s="438">
        <v>1385</v>
      </c>
      <c r="I35" s="438">
        <v>1385</v>
      </c>
      <c r="J35" s="438">
        <v>1385</v>
      </c>
      <c r="K35" s="438">
        <v>1385</v>
      </c>
      <c r="L35" s="438">
        <v>1385</v>
      </c>
      <c r="M35" s="438">
        <v>1385</v>
      </c>
      <c r="N35" s="438">
        <v>1385</v>
      </c>
      <c r="O35" s="438">
        <v>3430</v>
      </c>
      <c r="P35" s="438">
        <f t="shared" si="3"/>
        <v>18665</v>
      </c>
    </row>
    <row r="36" spans="1:16" ht="12.75">
      <c r="A36" s="438" t="s">
        <v>344</v>
      </c>
      <c r="B36" s="439"/>
      <c r="C36" s="439"/>
      <c r="D36" s="438">
        <v>2247</v>
      </c>
      <c r="E36" s="438">
        <v>2247</v>
      </c>
      <c r="F36" s="438">
        <v>2247</v>
      </c>
      <c r="G36" s="438">
        <v>5494</v>
      </c>
      <c r="H36" s="438">
        <v>5494</v>
      </c>
      <c r="I36" s="438">
        <v>3966</v>
      </c>
      <c r="J36" s="438">
        <v>4461</v>
      </c>
      <c r="K36" s="438">
        <v>494</v>
      </c>
      <c r="L36" s="438">
        <v>494</v>
      </c>
      <c r="M36" s="438">
        <v>1004</v>
      </c>
      <c r="N36" s="438">
        <v>494</v>
      </c>
      <c r="O36" s="438">
        <v>18185</v>
      </c>
      <c r="P36" s="438">
        <f t="shared" si="3"/>
        <v>46827</v>
      </c>
    </row>
    <row r="37" spans="1:16" ht="22.5" customHeight="1">
      <c r="A37" s="651" t="s">
        <v>450</v>
      </c>
      <c r="B37" s="654"/>
      <c r="C37" s="655"/>
      <c r="D37" s="438">
        <v>12431</v>
      </c>
      <c r="E37" s="438">
        <v>12431</v>
      </c>
      <c r="F37" s="438">
        <v>12431</v>
      </c>
      <c r="G37" s="438">
        <v>13302</v>
      </c>
      <c r="H37" s="438">
        <v>13302</v>
      </c>
      <c r="I37" s="438">
        <v>13475</v>
      </c>
      <c r="J37" s="438">
        <v>13302</v>
      </c>
      <c r="K37" s="438">
        <v>13302</v>
      </c>
      <c r="L37" s="438">
        <v>13302</v>
      </c>
      <c r="M37" s="438">
        <v>13302</v>
      </c>
      <c r="N37" s="438">
        <v>13300</v>
      </c>
      <c r="O37" s="438">
        <v>13566</v>
      </c>
      <c r="P37" s="438">
        <f t="shared" si="3"/>
        <v>157446</v>
      </c>
    </row>
    <row r="38" spans="1:16" ht="12.75">
      <c r="A38" s="438" t="s">
        <v>451</v>
      </c>
      <c r="B38" s="439"/>
      <c r="C38" s="439"/>
      <c r="D38" s="438"/>
      <c r="E38" s="438"/>
      <c r="F38" s="438"/>
      <c r="G38" s="438">
        <v>1000</v>
      </c>
      <c r="H38" s="438">
        <v>25000</v>
      </c>
      <c r="I38" s="438">
        <v>35842</v>
      </c>
      <c r="J38" s="438">
        <v>18842</v>
      </c>
      <c r="K38" s="438">
        <v>25842</v>
      </c>
      <c r="L38" s="438">
        <v>12612</v>
      </c>
      <c r="M38" s="438">
        <v>6612</v>
      </c>
      <c r="N38" s="438">
        <v>6112</v>
      </c>
      <c r="O38" s="438">
        <v>19997</v>
      </c>
      <c r="P38" s="438">
        <f t="shared" si="3"/>
        <v>151859</v>
      </c>
    </row>
    <row r="39" spans="1:16" ht="24" customHeight="1">
      <c r="A39" s="651" t="s">
        <v>494</v>
      </c>
      <c r="B39" s="652"/>
      <c r="C39" s="653"/>
      <c r="D39" s="438"/>
      <c r="E39" s="438"/>
      <c r="F39" s="438"/>
      <c r="G39" s="438"/>
      <c r="H39" s="438"/>
      <c r="I39" s="438">
        <v>3910</v>
      </c>
      <c r="J39" s="438">
        <v>500</v>
      </c>
      <c r="K39" s="438"/>
      <c r="L39" s="438"/>
      <c r="M39" s="438"/>
      <c r="N39" s="438"/>
      <c r="O39" s="438"/>
      <c r="P39" s="438">
        <f t="shared" si="3"/>
        <v>4410</v>
      </c>
    </row>
    <row r="40" spans="1:16" ht="12.75">
      <c r="A40" s="438" t="s">
        <v>452</v>
      </c>
      <c r="B40" s="439"/>
      <c r="C40" s="439"/>
      <c r="D40" s="438"/>
      <c r="E40" s="438"/>
      <c r="F40" s="438"/>
      <c r="G40" s="438"/>
      <c r="H40" s="438">
        <v>1000</v>
      </c>
      <c r="I40" s="438">
        <v>1000</v>
      </c>
      <c r="J40" s="438">
        <v>1500</v>
      </c>
      <c r="K40" s="438">
        <v>500</v>
      </c>
      <c r="L40" s="438">
        <v>2500</v>
      </c>
      <c r="M40" s="438">
        <v>1000</v>
      </c>
      <c r="N40" s="438"/>
      <c r="O40" s="438">
        <v>21807</v>
      </c>
      <c r="P40" s="438">
        <f t="shared" si="3"/>
        <v>29307</v>
      </c>
    </row>
    <row r="41" spans="1:16" ht="12.75">
      <c r="A41" s="438" t="s">
        <v>433</v>
      </c>
      <c r="B41" s="439"/>
      <c r="C41" s="439"/>
      <c r="D41" s="438"/>
      <c r="E41" s="438"/>
      <c r="F41" s="438"/>
      <c r="G41" s="438"/>
      <c r="H41" s="438"/>
      <c r="I41" s="438"/>
      <c r="J41" s="438"/>
      <c r="K41" s="438">
        <v>2736</v>
      </c>
      <c r="L41" s="438"/>
      <c r="M41" s="438"/>
      <c r="N41" s="438"/>
      <c r="O41" s="438"/>
      <c r="P41" s="438">
        <f t="shared" si="3"/>
        <v>2736</v>
      </c>
    </row>
    <row r="42" spans="1:16" ht="26.25" customHeight="1">
      <c r="A42" s="651" t="s">
        <v>493</v>
      </c>
      <c r="B42" s="654"/>
      <c r="C42" s="655"/>
      <c r="D42" s="442"/>
      <c r="E42" s="442"/>
      <c r="F42" s="442"/>
      <c r="G42" s="442">
        <v>6463</v>
      </c>
      <c r="H42" s="442"/>
      <c r="I42" s="442"/>
      <c r="J42" s="442"/>
      <c r="K42" s="442"/>
      <c r="L42" s="442"/>
      <c r="M42" s="442"/>
      <c r="N42" s="442"/>
      <c r="O42" s="442"/>
      <c r="P42" s="438">
        <f t="shared" si="3"/>
        <v>6463</v>
      </c>
    </row>
    <row r="43" spans="1:16" ht="26.25" customHeight="1">
      <c r="A43" s="651" t="s">
        <v>495</v>
      </c>
      <c r="B43" s="654"/>
      <c r="C43" s="655"/>
      <c r="D43" s="442"/>
      <c r="E43" s="442"/>
      <c r="F43" s="442"/>
      <c r="G43" s="442"/>
      <c r="H43" s="442">
        <v>2500</v>
      </c>
      <c r="I43" s="442"/>
      <c r="J43" s="442">
        <v>1500</v>
      </c>
      <c r="K43" s="442">
        <v>1500</v>
      </c>
      <c r="L43" s="442">
        <v>1947</v>
      </c>
      <c r="M43" s="442">
        <v>2160</v>
      </c>
      <c r="N43" s="442"/>
      <c r="O43" s="442">
        <v>803</v>
      </c>
      <c r="P43" s="438">
        <f t="shared" si="3"/>
        <v>10410</v>
      </c>
    </row>
    <row r="44" spans="1:16" ht="13.5" thickBot="1">
      <c r="A44" s="442" t="s">
        <v>546</v>
      </c>
      <c r="B44" s="443"/>
      <c r="C44" s="443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>
        <v>7135</v>
      </c>
      <c r="P44" s="438">
        <f t="shared" si="3"/>
        <v>7135</v>
      </c>
    </row>
    <row r="45" spans="1:16" ht="13.5" thickBot="1">
      <c r="A45" s="447" t="s">
        <v>453</v>
      </c>
      <c r="B45" s="447"/>
      <c r="C45" s="447"/>
      <c r="D45" s="448">
        <f aca="true" t="shared" si="4" ref="D45:N45">SUM(D32:D44)</f>
        <v>38047</v>
      </c>
      <c r="E45" s="448">
        <f t="shared" si="4"/>
        <v>38047</v>
      </c>
      <c r="F45" s="448">
        <f t="shared" si="4"/>
        <v>38047</v>
      </c>
      <c r="G45" s="448">
        <f t="shared" si="4"/>
        <v>52846</v>
      </c>
      <c r="H45" s="448">
        <f t="shared" si="4"/>
        <v>73883</v>
      </c>
      <c r="I45" s="448">
        <f t="shared" si="4"/>
        <v>79458</v>
      </c>
      <c r="J45" s="448">
        <f t="shared" si="4"/>
        <v>66692</v>
      </c>
      <c r="K45" s="448">
        <f t="shared" si="4"/>
        <v>70961</v>
      </c>
      <c r="L45" s="448">
        <f t="shared" si="4"/>
        <v>58471</v>
      </c>
      <c r="M45" s="448">
        <f t="shared" si="4"/>
        <v>50665</v>
      </c>
      <c r="N45" s="448">
        <f t="shared" si="4"/>
        <v>46493</v>
      </c>
      <c r="O45" s="448">
        <f>SUM(O32:O44)</f>
        <v>111177</v>
      </c>
      <c r="P45" s="448">
        <f>SUM(P32:P44)</f>
        <v>724787</v>
      </c>
    </row>
    <row r="46" spans="1:16" ht="12.75">
      <c r="A46" s="451" t="s">
        <v>454</v>
      </c>
      <c r="B46" s="450"/>
      <c r="C46" s="450"/>
      <c r="D46" s="436">
        <f aca="true" t="shared" si="5" ref="D46:P46">(D30-D45)</f>
        <v>538</v>
      </c>
      <c r="E46" s="436">
        <f t="shared" si="5"/>
        <v>1077</v>
      </c>
      <c r="F46" s="436">
        <f t="shared" si="5"/>
        <v>14170</v>
      </c>
      <c r="G46" s="436">
        <f t="shared" si="5"/>
        <v>102813</v>
      </c>
      <c r="H46" s="436">
        <f t="shared" si="5"/>
        <v>78967</v>
      </c>
      <c r="I46" s="436">
        <f t="shared" si="5"/>
        <v>50239</v>
      </c>
      <c r="J46" s="436">
        <f t="shared" si="5"/>
        <v>34034</v>
      </c>
      <c r="K46" s="436">
        <f t="shared" si="5"/>
        <v>16405</v>
      </c>
      <c r="L46" s="436">
        <f t="shared" si="5"/>
        <v>15275</v>
      </c>
      <c r="M46" s="436">
        <f t="shared" si="5"/>
        <v>14097</v>
      </c>
      <c r="N46" s="436">
        <f t="shared" si="5"/>
        <v>17089</v>
      </c>
      <c r="O46" s="436">
        <f t="shared" si="5"/>
        <v>0</v>
      </c>
      <c r="P46" s="436">
        <f t="shared" si="5"/>
        <v>0</v>
      </c>
    </row>
    <row r="47" ht="12.75">
      <c r="A47" s="210"/>
    </row>
    <row r="48" ht="12.75">
      <c r="A48" s="210"/>
    </row>
    <row r="49" ht="12.75">
      <c r="A49" s="441"/>
    </row>
    <row r="50" ht="12.75">
      <c r="A50" s="441"/>
    </row>
    <row r="51" ht="12.75">
      <c r="A51" s="210"/>
    </row>
    <row r="52" ht="12.75">
      <c r="A52" s="210"/>
    </row>
    <row r="53" ht="12.75">
      <c r="A53" s="210"/>
    </row>
    <row r="54" ht="12.75">
      <c r="A54" s="210"/>
    </row>
    <row r="55" ht="12.75">
      <c r="A55" s="210"/>
    </row>
    <row r="56" ht="12.75">
      <c r="A56" s="210"/>
    </row>
    <row r="57" ht="12.75">
      <c r="A57" s="210"/>
    </row>
    <row r="58" ht="12.75">
      <c r="A58" s="210"/>
    </row>
    <row r="59" ht="12.75">
      <c r="A59" s="210"/>
    </row>
    <row r="60" ht="12.75">
      <c r="A60" s="210"/>
    </row>
    <row r="61" ht="12.75">
      <c r="A61" s="210"/>
    </row>
    <row r="62" ht="12.75">
      <c r="A62" s="210"/>
    </row>
    <row r="63" ht="12.75">
      <c r="A63" s="210"/>
    </row>
    <row r="64" ht="12.75">
      <c r="A64" s="210"/>
    </row>
    <row r="65" ht="12.75">
      <c r="A65" s="210"/>
    </row>
    <row r="66" ht="12.75">
      <c r="A66" s="210"/>
    </row>
    <row r="67" ht="12.75">
      <c r="A67" s="210"/>
    </row>
    <row r="68" ht="12.75">
      <c r="A68" s="210"/>
    </row>
    <row r="69" ht="12.75">
      <c r="A69" s="210"/>
    </row>
    <row r="70" ht="12.75">
      <c r="A70" s="210"/>
    </row>
    <row r="71" ht="12.75">
      <c r="A71" s="210"/>
    </row>
    <row r="72" ht="12.75">
      <c r="A72" s="210"/>
    </row>
    <row r="73" ht="12.75">
      <c r="A73" s="210"/>
    </row>
    <row r="74" ht="12.75">
      <c r="A74" s="210"/>
    </row>
    <row r="75" ht="12.75">
      <c r="A75" s="210"/>
    </row>
    <row r="76" ht="12.75">
      <c r="A76" s="210"/>
    </row>
    <row r="77" ht="12.75">
      <c r="A77" s="210"/>
    </row>
    <row r="78" ht="12.75">
      <c r="A78" s="210"/>
    </row>
    <row r="79" ht="12.75">
      <c r="A79" s="210"/>
    </row>
    <row r="80" ht="12.75">
      <c r="A80" s="210"/>
    </row>
    <row r="81" ht="12.75">
      <c r="A81" s="210"/>
    </row>
    <row r="82" ht="12.75">
      <c r="A82" s="210"/>
    </row>
    <row r="83" ht="12.75">
      <c r="A83" s="210"/>
    </row>
    <row r="84" ht="12.75">
      <c r="A84" s="210"/>
    </row>
    <row r="85" ht="12.75">
      <c r="A85" s="210"/>
    </row>
    <row r="86" ht="12.75">
      <c r="A86" s="210"/>
    </row>
    <row r="87" ht="12.75">
      <c r="A87" s="210"/>
    </row>
    <row r="88" ht="12.75">
      <c r="A88" s="210"/>
    </row>
    <row r="89" ht="12.75">
      <c r="A89" s="210"/>
    </row>
    <row r="90" ht="12.75">
      <c r="A90" s="210"/>
    </row>
    <row r="91" ht="12.75">
      <c r="A91" s="210"/>
    </row>
    <row r="92" ht="12.75">
      <c r="A92" s="210"/>
    </row>
    <row r="93" ht="12.75">
      <c r="A93" s="210"/>
    </row>
    <row r="94" ht="12.75">
      <c r="A94" s="210"/>
    </row>
    <row r="95" ht="12.75">
      <c r="A95" s="210"/>
    </row>
    <row r="96" ht="12.75">
      <c r="A96" s="210"/>
    </row>
    <row r="97" ht="12.75">
      <c r="A97" s="210"/>
    </row>
    <row r="98" ht="12.75">
      <c r="A98" s="210"/>
    </row>
    <row r="99" ht="12.75">
      <c r="A99" s="210"/>
    </row>
    <row r="100" ht="12.75">
      <c r="A100" s="210"/>
    </row>
    <row r="101" ht="12.75">
      <c r="A101" s="210"/>
    </row>
    <row r="102" ht="12.75">
      <c r="A102" s="210"/>
    </row>
    <row r="103" ht="12.75">
      <c r="A103" s="210"/>
    </row>
    <row r="104" ht="12.75">
      <c r="A104" s="210"/>
    </row>
    <row r="105" ht="12.75">
      <c r="A105" s="210"/>
    </row>
    <row r="106" ht="12.75">
      <c r="A106" s="210"/>
    </row>
    <row r="107" ht="12.75">
      <c r="A107" s="210"/>
    </row>
    <row r="108" ht="12.75">
      <c r="A108" s="210"/>
    </row>
    <row r="109" ht="12.75">
      <c r="A109" s="210"/>
    </row>
    <row r="110" ht="12.75">
      <c r="A110" s="210"/>
    </row>
    <row r="111" ht="12.75">
      <c r="A111" s="210"/>
    </row>
    <row r="112" ht="12.75">
      <c r="A112" s="210"/>
    </row>
    <row r="113" ht="12.75">
      <c r="A113" s="210"/>
    </row>
    <row r="114" ht="12.75">
      <c r="A114" s="210"/>
    </row>
    <row r="115" ht="12.75">
      <c r="A115" s="210"/>
    </row>
    <row r="116" ht="12.75">
      <c r="A116" s="210"/>
    </row>
    <row r="117" ht="12.75">
      <c r="A117" s="210"/>
    </row>
    <row r="118" ht="12.75">
      <c r="A118" s="210"/>
    </row>
    <row r="119" ht="12.75">
      <c r="A119" s="210"/>
    </row>
    <row r="120" ht="12.75">
      <c r="A120" s="210"/>
    </row>
    <row r="121" ht="12.75">
      <c r="A121" s="210"/>
    </row>
  </sheetData>
  <sheetProtection selectLockedCells="1" selectUnlockedCells="1"/>
  <mergeCells count="12">
    <mergeCell ref="A18:C18"/>
    <mergeCell ref="A19:C19"/>
    <mergeCell ref="A20:C20"/>
    <mergeCell ref="A39:C39"/>
    <mergeCell ref="A43:C43"/>
    <mergeCell ref="A6:C6"/>
    <mergeCell ref="A16:C16"/>
    <mergeCell ref="A37:C37"/>
    <mergeCell ref="A42:C42"/>
    <mergeCell ref="A9:C9"/>
    <mergeCell ref="A11:C11"/>
    <mergeCell ref="A17:C17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91" r:id="rId1"/>
  <headerFooter alignWithMargins="0">
    <oddHeader>&amp;CZákányszék Község Önkormányzata 2015. évi ütemterve&amp;RAz 20/2015.(XII.21) önkormányzati rendelet 7. melléklete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2.375" style="0" customWidth="1"/>
    <col min="2" max="2" width="11.375" style="0" customWidth="1"/>
  </cols>
  <sheetData>
    <row r="1" spans="1:2" ht="43.5" customHeight="1">
      <c r="A1" s="656" t="s">
        <v>456</v>
      </c>
      <c r="B1" s="656"/>
    </row>
    <row r="2" spans="1:2" ht="43.5" customHeight="1">
      <c r="A2" s="250"/>
      <c r="B2" s="250"/>
    </row>
    <row r="4" spans="1:2" ht="12.75">
      <c r="A4" s="424" t="s">
        <v>317</v>
      </c>
      <c r="B4" s="425" t="s">
        <v>318</v>
      </c>
    </row>
    <row r="5" spans="1:2" ht="12.75">
      <c r="A5" s="251" t="s">
        <v>319</v>
      </c>
      <c r="B5" s="253">
        <v>31800</v>
      </c>
    </row>
    <row r="6" spans="1:2" ht="25.5" hidden="1">
      <c r="A6" s="252" t="s">
        <v>320</v>
      </c>
      <c r="B6" s="253"/>
    </row>
    <row r="7" spans="1:2" ht="12.75">
      <c r="A7" s="251" t="s">
        <v>321</v>
      </c>
      <c r="B7" s="253">
        <v>250</v>
      </c>
    </row>
    <row r="8" spans="1:2" ht="12.75">
      <c r="A8" s="424" t="s">
        <v>322</v>
      </c>
      <c r="B8" s="202">
        <f>B5+B7</f>
        <v>32050</v>
      </c>
    </row>
    <row r="9" spans="1:2" ht="12.75">
      <c r="A9" s="426" t="s">
        <v>323</v>
      </c>
      <c r="B9" s="254">
        <f>B8/2</f>
        <v>16025</v>
      </c>
    </row>
    <row r="10" spans="1:2" ht="12.75">
      <c r="A10" s="426" t="s">
        <v>324</v>
      </c>
      <c r="B10" s="202">
        <f>B8*0.2</f>
        <v>6410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&amp;RAz 1/2015.(II.16.) önkormányzati rendelet 9.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2015-12-22T10:22:44Z</cp:lastPrinted>
  <dcterms:created xsi:type="dcterms:W3CDTF">2012-12-10T07:21:58Z</dcterms:created>
  <dcterms:modified xsi:type="dcterms:W3CDTF">2015-12-28T10:21:27Z</dcterms:modified>
  <cp:category/>
  <cp:version/>
  <cp:contentType/>
  <cp:contentStatus/>
</cp:coreProperties>
</file>