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020\Képviselő-testület\2020.02.13.Kt\"/>
    </mc:Choice>
  </mc:AlternateContent>
  <xr:revisionPtr revIDLastSave="0" documentId="13_ncr:1_{D880B033-3802-41CE-AB5D-BE906E6DA18A}" xr6:coauthVersionLast="45" xr6:coauthVersionMax="45" xr10:uidLastSave="{00000000-0000-0000-0000-000000000000}"/>
  <bookViews>
    <workbookView xWindow="390" yWindow="390" windowWidth="21600" windowHeight="11385" tabRatio="727" firstSheet="28" activeTab="28" xr2:uid="{00000000-000D-0000-FFFF-FFFF00000000}"/>
  </bookViews>
  <sheets>
    <sheet name="1.1.sz.mell." sheetId="1" r:id="rId1"/>
    <sheet name="1.2.sz.mell." sheetId="95" r:id="rId2"/>
    <sheet name="1.3.sz.mell." sheetId="96" r:id="rId3"/>
    <sheet name="1.4.sz.mell." sheetId="97" r:id="rId4"/>
    <sheet name="2.1.sz.mell  " sheetId="73" r:id="rId5"/>
    <sheet name="2.2.sz.mell  " sheetId="61" r:id="rId6"/>
    <sheet name="3.sz.mell." sheetId="120" r:id="rId7"/>
    <sheet name="4.sz.mell." sheetId="77" r:id="rId8"/>
    <sheet name="5.sz.mell" sheetId="126" r:id="rId9"/>
    <sheet name="6.sz.mell." sheetId="63" r:id="rId10"/>
    <sheet name="7.sz.mell" sheetId="127" r:id="rId11"/>
    <sheet name="8. sz. mell. " sheetId="71" r:id="rId12"/>
    <sheet name="9.1. sz. mell" sheetId="3" r:id="rId13"/>
    <sheet name="9.1.1. sz. mell " sheetId="113" r:id="rId14"/>
    <sheet name="9.1.2. sz. mell  " sheetId="114" r:id="rId15"/>
    <sheet name="Munka1" sheetId="136" r:id="rId16"/>
    <sheet name="9.1.3. sz. mell   " sheetId="115" r:id="rId17"/>
    <sheet name="9.2. sz. mell" sheetId="79" r:id="rId18"/>
    <sheet name="9.2.1. sz. mell" sheetId="98" r:id="rId19"/>
    <sheet name="9.2.2. sz.  mell" sheetId="99" r:id="rId20"/>
    <sheet name="9.2.3. sz. mell" sheetId="100" r:id="rId21"/>
    <sheet name="9.3. sz. mell" sheetId="105" r:id="rId22"/>
    <sheet name="9.3.1. sz. mell" sheetId="106" r:id="rId23"/>
    <sheet name="9.3.2. sz. mell" sheetId="107" r:id="rId24"/>
    <sheet name="9.3.3. sz. mell" sheetId="108" r:id="rId25"/>
    <sheet name="9.4. sz. mell" sheetId="116" r:id="rId26"/>
    <sheet name="9.4.1. sz. mell" sheetId="117" r:id="rId27"/>
    <sheet name="9.4.2. sz. mell" sheetId="118" r:id="rId28"/>
    <sheet name="9.4.3. sz. mell" sheetId="119" r:id="rId29"/>
    <sheet name="10.sz.mell." sheetId="128" r:id="rId30"/>
    <sheet name="1.sz.tájékoztató" sheetId="94" r:id="rId31"/>
    <sheet name="2.sz.tájékoztató" sheetId="121" r:id="rId32"/>
    <sheet name="3.sz.tájékoztató" sheetId="122" r:id="rId33"/>
    <sheet name="4.sz.tájékoztató" sheetId="123" r:id="rId34"/>
    <sheet name="5.sz.tájékoztató" sheetId="124" r:id="rId35"/>
    <sheet name="Munka6" sheetId="134" r:id="rId36"/>
    <sheet name="Munka7" sheetId="135" r:id="rId37"/>
  </sheets>
  <definedNames>
    <definedName name="_xlnm.Print_Titles" localSheetId="12">'9.1. sz. mell'!$1:$6</definedName>
    <definedName name="_xlnm.Print_Titles" localSheetId="13">'9.1.1. sz. mell '!$1:$6</definedName>
    <definedName name="_xlnm.Print_Titles" localSheetId="14">'9.1.2. sz. mell  '!$1:$6</definedName>
    <definedName name="_xlnm.Print_Titles" localSheetId="16">'9.1.3. sz. mell   '!$1:$6</definedName>
    <definedName name="_xlnm.Print_Titles" localSheetId="17">'9.2. sz. mell'!$1:$6</definedName>
    <definedName name="_xlnm.Print_Titles" localSheetId="18">'9.2.1. sz. mell'!$1:$6</definedName>
    <definedName name="_xlnm.Print_Titles" localSheetId="19">'9.2.2. sz.  mell'!$1:$6</definedName>
    <definedName name="_xlnm.Print_Titles" localSheetId="20">'9.2.3. sz. mell'!$1:$6</definedName>
    <definedName name="_xlnm.Print_Titles" localSheetId="21">'9.3. sz. mell'!$1:$6</definedName>
    <definedName name="_xlnm.Print_Titles" localSheetId="22">'9.3.1. sz. mell'!$1:$6</definedName>
    <definedName name="_xlnm.Print_Titles" localSheetId="23">'9.3.2. sz. mell'!$1:$6</definedName>
    <definedName name="_xlnm.Print_Titles" localSheetId="24">'9.3.3. sz. mell'!$1:$6</definedName>
    <definedName name="_xlnm.Print_Titles" localSheetId="25">'9.4. sz. mell'!$1:$6</definedName>
    <definedName name="_xlnm.Print_Titles" localSheetId="26">'9.4.1. sz. mell'!$1:$6</definedName>
    <definedName name="_xlnm.Print_Titles" localSheetId="27">'9.4.2. sz. mell'!$1:$6</definedName>
    <definedName name="_xlnm.Print_Titles" localSheetId="28">'9.4.3. sz. mell'!$1:$6</definedName>
    <definedName name="_xlnm.Print_Area" localSheetId="0">'1.1.sz.mell.'!$A$1:$C$149</definedName>
    <definedName name="_xlnm.Print_Area" localSheetId="1">'1.2.sz.mell.'!$A$1:$C$149</definedName>
    <definedName name="_xlnm.Print_Area" localSheetId="2">'1.3.sz.mell.'!$A$1:$C$149</definedName>
    <definedName name="_xlnm.Print_Area" localSheetId="3">'1.4.sz.mell.'!$A$1:$C$149</definedName>
    <definedName name="_xlnm.Print_Area" localSheetId="34">'5.sz.tájékoztató'!$A$1:$D$39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5" i="122" l="1"/>
  <c r="M25" i="122"/>
  <c r="L25" i="122"/>
  <c r="K25" i="122"/>
  <c r="J25" i="122"/>
  <c r="I25" i="122"/>
  <c r="H25" i="122"/>
  <c r="G25" i="122"/>
  <c r="F25" i="122"/>
  <c r="E25" i="122"/>
  <c r="D25" i="122"/>
  <c r="C25" i="122"/>
  <c r="O25" i="122" s="1"/>
  <c r="O24" i="122"/>
  <c r="O23" i="122"/>
  <c r="O22" i="122"/>
  <c r="O21" i="122"/>
  <c r="O20" i="122"/>
  <c r="O19" i="122"/>
  <c r="O18" i="122"/>
  <c r="O17" i="122"/>
  <c r="O16" i="122"/>
  <c r="N14" i="122"/>
  <c r="N26" i="122" s="1"/>
  <c r="M14" i="122"/>
  <c r="M26" i="122" s="1"/>
  <c r="L14" i="122"/>
  <c r="L26" i="122" s="1"/>
  <c r="K14" i="122"/>
  <c r="K26" i="122" s="1"/>
  <c r="J14" i="122"/>
  <c r="J26" i="122" s="1"/>
  <c r="I14" i="122"/>
  <c r="I26" i="122" s="1"/>
  <c r="H14" i="122"/>
  <c r="H26" i="122" s="1"/>
  <c r="G14" i="122"/>
  <c r="G26" i="122" s="1"/>
  <c r="F14" i="122"/>
  <c r="F26" i="122" s="1"/>
  <c r="E14" i="122"/>
  <c r="E26" i="122" s="1"/>
  <c r="D14" i="122"/>
  <c r="D26" i="122" s="1"/>
  <c r="C14" i="122"/>
  <c r="C26" i="122" s="1"/>
  <c r="O13" i="122"/>
  <c r="O12" i="122"/>
  <c r="O11" i="122"/>
  <c r="O10" i="122"/>
  <c r="O9" i="122"/>
  <c r="O8" i="122"/>
  <c r="O7" i="122"/>
  <c r="O6" i="122"/>
  <c r="O5" i="122"/>
  <c r="O14" i="122" l="1"/>
  <c r="O26" i="122" s="1"/>
  <c r="C121" i="113" l="1"/>
  <c r="C134" i="113" l="1"/>
  <c r="C129" i="113"/>
  <c r="C125" i="113"/>
  <c r="C107" i="113"/>
  <c r="C58" i="113"/>
  <c r="C53" i="113"/>
  <c r="C47" i="113"/>
  <c r="C36" i="113"/>
  <c r="C30" i="113"/>
  <c r="C29" i="113" s="1"/>
  <c r="C22" i="113"/>
  <c r="C15" i="113"/>
  <c r="C58" i="3"/>
  <c r="C53" i="3"/>
  <c r="C47" i="3"/>
  <c r="C36" i="3"/>
  <c r="C30" i="3"/>
  <c r="C29" i="3" s="1"/>
  <c r="C22" i="3"/>
  <c r="C15" i="3"/>
  <c r="D38" i="124"/>
  <c r="C50" i="117"/>
  <c r="C36" i="106"/>
  <c r="C29" i="106"/>
  <c r="C25" i="106"/>
  <c r="C19" i="106"/>
  <c r="C50" i="106"/>
  <c r="C50" i="98" l="1"/>
  <c r="C133" i="95" l="1"/>
  <c r="C128" i="95"/>
  <c r="C124" i="95"/>
  <c r="C120" i="95"/>
  <c r="C106" i="95"/>
  <c r="C55" i="95"/>
  <c r="C50" i="95"/>
  <c r="C44" i="95"/>
  <c r="C33" i="95"/>
  <c r="C27" i="95"/>
  <c r="C26" i="95" s="1"/>
  <c r="C19" i="95"/>
  <c r="C12" i="95"/>
  <c r="C12" i="1"/>
  <c r="C19" i="1"/>
  <c r="C27" i="1"/>
  <c r="C26" i="1" s="1"/>
  <c r="C33" i="1"/>
  <c r="C44" i="1"/>
  <c r="C50" i="1"/>
  <c r="C55" i="1"/>
  <c r="C134" i="3" l="1"/>
  <c r="C129" i="3"/>
  <c r="C125" i="3"/>
  <c r="C121" i="3"/>
  <c r="C107" i="3"/>
  <c r="C133" i="1" l="1"/>
  <c r="C128" i="1"/>
  <c r="C124" i="1"/>
  <c r="C120" i="1"/>
  <c r="C106" i="1"/>
  <c r="E23" i="63"/>
  <c r="E37" i="124"/>
  <c r="D30" i="121"/>
  <c r="C30" i="121"/>
  <c r="C50" i="116"/>
  <c r="F16" i="128"/>
  <c r="E16" i="128"/>
  <c r="D16" i="128"/>
  <c r="C16" i="128"/>
  <c r="G15" i="128"/>
  <c r="G14" i="128"/>
  <c r="G13" i="128"/>
  <c r="G12" i="128"/>
  <c r="G11" i="128"/>
  <c r="G10" i="128"/>
  <c r="E24" i="127"/>
  <c r="D24" i="127"/>
  <c r="B24" i="127"/>
  <c r="F23" i="127"/>
  <c r="F22" i="127"/>
  <c r="F21" i="127"/>
  <c r="F20" i="127"/>
  <c r="F19" i="127"/>
  <c r="F18" i="127"/>
  <c r="F17" i="127"/>
  <c r="F16" i="127"/>
  <c r="F15" i="127"/>
  <c r="F14" i="127"/>
  <c r="F13" i="127"/>
  <c r="F12" i="127"/>
  <c r="F11" i="127"/>
  <c r="F10" i="127"/>
  <c r="F9" i="127"/>
  <c r="F8" i="127"/>
  <c r="F7" i="127"/>
  <c r="F24" i="127" s="1"/>
  <c r="F6" i="127"/>
  <c r="F5" i="127"/>
  <c r="C8" i="126"/>
  <c r="C139" i="113"/>
  <c r="C144" i="113" s="1"/>
  <c r="C138" i="95"/>
  <c r="C143" i="95" s="1"/>
  <c r="C90" i="95"/>
  <c r="C123" i="95" s="1"/>
  <c r="C77" i="95"/>
  <c r="C73" i="95"/>
  <c r="C70" i="95"/>
  <c r="C65" i="95"/>
  <c r="C61" i="95"/>
  <c r="C5" i="95"/>
  <c r="C60" i="95" s="1"/>
  <c r="C77" i="1"/>
  <c r="C73" i="1"/>
  <c r="C70" i="1"/>
  <c r="C65" i="1"/>
  <c r="C61" i="1"/>
  <c r="C5" i="1"/>
  <c r="C91" i="113"/>
  <c r="C124" i="113" s="1"/>
  <c r="C80" i="113"/>
  <c r="C76" i="113"/>
  <c r="C73" i="113"/>
  <c r="C68" i="113"/>
  <c r="C64" i="113"/>
  <c r="C86" i="113" s="1"/>
  <c r="C8" i="113"/>
  <c r="C63" i="113" s="1"/>
  <c r="C44" i="117"/>
  <c r="C55" i="117" s="1"/>
  <c r="C36" i="117"/>
  <c r="C29" i="117"/>
  <c r="C25" i="117"/>
  <c r="C19" i="117"/>
  <c r="C8" i="117"/>
  <c r="C44" i="106"/>
  <c r="C55" i="106" s="1"/>
  <c r="C8" i="106"/>
  <c r="C44" i="98"/>
  <c r="C29" i="98"/>
  <c r="C25" i="98"/>
  <c r="C19" i="98"/>
  <c r="C8" i="98"/>
  <c r="C35" i="98" s="1"/>
  <c r="C40" i="98" s="1"/>
  <c r="B23" i="123"/>
  <c r="I17" i="94"/>
  <c r="H16" i="94"/>
  <c r="G16" i="94"/>
  <c r="F16" i="94"/>
  <c r="E16" i="94"/>
  <c r="D16" i="94"/>
  <c r="I15" i="94"/>
  <c r="H14" i="94"/>
  <c r="G14" i="94"/>
  <c r="F14" i="94"/>
  <c r="E14" i="94"/>
  <c r="I14" i="94"/>
  <c r="D14" i="94"/>
  <c r="I13" i="94"/>
  <c r="H12" i="94"/>
  <c r="G12" i="94"/>
  <c r="I12" i="94" s="1"/>
  <c r="F12" i="94"/>
  <c r="I11" i="94"/>
  <c r="I10" i="94"/>
  <c r="H9" i="94"/>
  <c r="G9" i="94"/>
  <c r="F9" i="94"/>
  <c r="E9" i="94"/>
  <c r="D9" i="94"/>
  <c r="I8" i="94"/>
  <c r="I7" i="94"/>
  <c r="H6" i="94"/>
  <c r="G6" i="94"/>
  <c r="F6" i="94"/>
  <c r="E6" i="94"/>
  <c r="D6" i="94"/>
  <c r="C139" i="115"/>
  <c r="C134" i="115"/>
  <c r="C129" i="115"/>
  <c r="C125" i="115"/>
  <c r="C121" i="115"/>
  <c r="C107" i="115"/>
  <c r="C91" i="115"/>
  <c r="C80" i="115"/>
  <c r="C76" i="115"/>
  <c r="C73" i="115"/>
  <c r="C68" i="115"/>
  <c r="C64" i="115"/>
  <c r="C58" i="115"/>
  <c r="C53" i="115"/>
  <c r="C47" i="115"/>
  <c r="C36" i="115"/>
  <c r="C29" i="115"/>
  <c r="C22" i="115"/>
  <c r="C15" i="115"/>
  <c r="C8" i="115"/>
  <c r="C139" i="114"/>
  <c r="C134" i="114"/>
  <c r="C129" i="114"/>
  <c r="C125" i="114"/>
  <c r="C121" i="114"/>
  <c r="C107" i="114"/>
  <c r="C91" i="114"/>
  <c r="C80" i="114"/>
  <c r="C76" i="114"/>
  <c r="C73" i="114"/>
  <c r="C68" i="114"/>
  <c r="C64" i="114"/>
  <c r="C86" i="114"/>
  <c r="C58" i="114"/>
  <c r="C53" i="114"/>
  <c r="C47" i="114"/>
  <c r="C36" i="114"/>
  <c r="C29" i="114"/>
  <c r="C22" i="114"/>
  <c r="C15" i="114"/>
  <c r="C8" i="114"/>
  <c r="C138" i="97"/>
  <c r="C133" i="97"/>
  <c r="C128" i="97"/>
  <c r="C124" i="97"/>
  <c r="C143" i="97" s="1"/>
  <c r="C120" i="97"/>
  <c r="C106" i="97"/>
  <c r="C90" i="97"/>
  <c r="C123" i="97" s="1"/>
  <c r="C77" i="97"/>
  <c r="C73" i="97"/>
  <c r="C70" i="97"/>
  <c r="C65" i="97"/>
  <c r="C61" i="97"/>
  <c r="C83" i="97" s="1"/>
  <c r="C55" i="97"/>
  <c r="C50" i="97"/>
  <c r="C44" i="97"/>
  <c r="C33" i="97"/>
  <c r="C26" i="97"/>
  <c r="C19" i="97"/>
  <c r="C12" i="97"/>
  <c r="C5" i="97"/>
  <c r="C138" i="96"/>
  <c r="C133" i="96"/>
  <c r="C128" i="96"/>
  <c r="C143" i="96"/>
  <c r="C124" i="96"/>
  <c r="C120" i="96"/>
  <c r="C106" i="96"/>
  <c r="C90" i="96"/>
  <c r="C123" i="96" s="1"/>
  <c r="C144" i="96" s="1"/>
  <c r="C77" i="96"/>
  <c r="C73" i="96"/>
  <c r="C70" i="96"/>
  <c r="C65" i="96"/>
  <c r="C83" i="96" s="1"/>
  <c r="C61" i="96"/>
  <c r="C55" i="96"/>
  <c r="C50" i="96"/>
  <c r="C44" i="96"/>
  <c r="C33" i="96"/>
  <c r="C27" i="96"/>
  <c r="C26" i="96" s="1"/>
  <c r="C19" i="96"/>
  <c r="C12" i="96"/>
  <c r="C5" i="96"/>
  <c r="C11" i="77"/>
  <c r="C138" i="1"/>
  <c r="C90" i="1"/>
  <c r="C139" i="3"/>
  <c r="C91" i="3"/>
  <c r="C124" i="3" s="1"/>
  <c r="C80" i="3"/>
  <c r="C76" i="3"/>
  <c r="C73" i="3"/>
  <c r="C68" i="3"/>
  <c r="C64" i="3"/>
  <c r="C8" i="3"/>
  <c r="C63" i="3" s="1"/>
  <c r="C50" i="100"/>
  <c r="C44" i="100"/>
  <c r="C36" i="100"/>
  <c r="C29" i="100"/>
  <c r="C25" i="100"/>
  <c r="C19" i="100"/>
  <c r="C8" i="100"/>
  <c r="C50" i="79"/>
  <c r="C44" i="79"/>
  <c r="C29" i="79"/>
  <c r="C25" i="79"/>
  <c r="C19" i="79"/>
  <c r="C8" i="79"/>
  <c r="C50" i="105"/>
  <c r="C44" i="105"/>
  <c r="C36" i="105"/>
  <c r="C29" i="105"/>
  <c r="C25" i="105"/>
  <c r="C19" i="105"/>
  <c r="C8" i="105"/>
  <c r="C35" i="105" s="1"/>
  <c r="C40" i="105" s="1"/>
  <c r="C44" i="116"/>
  <c r="C55" i="116" s="1"/>
  <c r="C36" i="116"/>
  <c r="C29" i="116"/>
  <c r="C25" i="116"/>
  <c r="C19" i="116"/>
  <c r="C8" i="116"/>
  <c r="C50" i="118"/>
  <c r="C44" i="118"/>
  <c r="C55" i="118" s="1"/>
  <c r="C36" i="118"/>
  <c r="C29" i="118"/>
  <c r="C25" i="118"/>
  <c r="C19" i="118"/>
  <c r="C8" i="118"/>
  <c r="C144" i="115"/>
  <c r="E11" i="120"/>
  <c r="D11" i="120"/>
  <c r="C11" i="120"/>
  <c r="F10" i="120"/>
  <c r="F9" i="120"/>
  <c r="F8" i="120"/>
  <c r="F7" i="120"/>
  <c r="F6" i="120"/>
  <c r="C8" i="119"/>
  <c r="C19" i="119"/>
  <c r="C25" i="119"/>
  <c r="C29" i="119"/>
  <c r="C36" i="119"/>
  <c r="C44" i="119"/>
  <c r="C50" i="119"/>
  <c r="C19" i="73"/>
  <c r="C27" i="73" s="1"/>
  <c r="C50" i="108"/>
  <c r="C44" i="108"/>
  <c r="C36" i="108"/>
  <c r="C29" i="108"/>
  <c r="C25" i="108"/>
  <c r="C19" i="108"/>
  <c r="C8" i="108"/>
  <c r="C50" i="107"/>
  <c r="C44" i="107"/>
  <c r="C55" i="107"/>
  <c r="C36" i="107"/>
  <c r="C29" i="107"/>
  <c r="C25" i="107"/>
  <c r="C19" i="107"/>
  <c r="C8" i="107"/>
  <c r="C50" i="99"/>
  <c r="C44" i="99"/>
  <c r="C55" i="99"/>
  <c r="C36" i="99"/>
  <c r="C29" i="99"/>
  <c r="C25" i="99"/>
  <c r="C19" i="99"/>
  <c r="C35" i="99" s="1"/>
  <c r="C40" i="99" s="1"/>
  <c r="C8" i="99"/>
  <c r="C18" i="73"/>
  <c r="E17" i="61"/>
  <c r="C17" i="61"/>
  <c r="E30" i="61"/>
  <c r="C18" i="61"/>
  <c r="E27" i="73"/>
  <c r="E18" i="73"/>
  <c r="C24" i="61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0" i="71"/>
  <c r="E11" i="71"/>
  <c r="D12" i="71"/>
  <c r="C12" i="71"/>
  <c r="B12" i="71"/>
  <c r="E6" i="71"/>
  <c r="E15" i="71"/>
  <c r="E16" i="7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3" i="71"/>
  <c r="E44" i="71"/>
  <c r="B45" i="71"/>
  <c r="C45" i="71"/>
  <c r="D45" i="71"/>
  <c r="D52" i="71"/>
  <c r="B23" i="63"/>
  <c r="D23" i="63"/>
  <c r="C55" i="119"/>
  <c r="C144" i="3"/>
  <c r="C35" i="107" l="1"/>
  <c r="C40" i="107" s="1"/>
  <c r="C35" i="118"/>
  <c r="C40" i="118" s="1"/>
  <c r="C35" i="116"/>
  <c r="C55" i="79"/>
  <c r="C83" i="95"/>
  <c r="E45" i="71"/>
  <c r="E31" i="61"/>
  <c r="E33" i="61" s="1"/>
  <c r="C55" i="108"/>
  <c r="C35" i="119"/>
  <c r="C40" i="119" s="1"/>
  <c r="C86" i="3"/>
  <c r="C87" i="3" s="1"/>
  <c r="C86" i="115"/>
  <c r="D18" i="94"/>
  <c r="H18" i="94"/>
  <c r="C35" i="117"/>
  <c r="C30" i="61"/>
  <c r="C35" i="108"/>
  <c r="C40" i="108" s="1"/>
  <c r="C124" i="115"/>
  <c r="C145" i="115" s="1"/>
  <c r="C60" i="97"/>
  <c r="C145" i="3"/>
  <c r="C35" i="106"/>
  <c r="C40" i="106" s="1"/>
  <c r="C143" i="1"/>
  <c r="C84" i="97"/>
  <c r="F11" i="120"/>
  <c r="C35" i="79"/>
  <c r="C40" i="79" s="1"/>
  <c r="C63" i="115"/>
  <c r="C87" i="115" s="1"/>
  <c r="C55" i="98"/>
  <c r="I6" i="94"/>
  <c r="C87" i="113"/>
  <c r="C124" i="114"/>
  <c r="C144" i="114"/>
  <c r="F18" i="94"/>
  <c r="I16" i="94"/>
  <c r="G16" i="128"/>
  <c r="C28" i="73"/>
  <c r="C144" i="97"/>
  <c r="E22" i="71"/>
  <c r="E12" i="71"/>
  <c r="E35" i="71"/>
  <c r="E28" i="73"/>
  <c r="E30" i="73" s="1"/>
  <c r="C55" i="105"/>
  <c r="C35" i="100"/>
  <c r="C40" i="100" s="1"/>
  <c r="C123" i="1"/>
  <c r="C63" i="114"/>
  <c r="C87" i="114" s="1"/>
  <c r="G18" i="94"/>
  <c r="I9" i="94"/>
  <c r="C83" i="1"/>
  <c r="C55" i="100"/>
  <c r="C40" i="117"/>
  <c r="C40" i="116"/>
  <c r="E32" i="61"/>
  <c r="C31" i="61"/>
  <c r="C29" i="73"/>
  <c r="C60" i="96"/>
  <c r="C84" i="96" s="1"/>
  <c r="C144" i="95"/>
  <c r="C84" i="95"/>
  <c r="C60" i="1"/>
  <c r="C84" i="1" s="1"/>
  <c r="C145" i="113"/>
  <c r="E18" i="94"/>
  <c r="C32" i="61"/>
  <c r="E29" i="73"/>
  <c r="C33" i="61" l="1"/>
  <c r="C145" i="114"/>
  <c r="C30" i="73"/>
  <c r="C144" i="1"/>
  <c r="I18" i="94"/>
</calcChain>
</file>

<file path=xl/sharedStrings.xml><?xml version="1.0" encoding="utf-8"?>
<sst xmlns="http://schemas.openxmlformats.org/spreadsheetml/2006/main" count="4061" uniqueCount="596">
  <si>
    <t>Beruházási (felhalmozási) kiadások előirányzata beruházásonként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</si>
  <si>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</si>
  <si>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</si>
  <si>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</si>
  <si>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</si>
  <si>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</si>
  <si>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</si>
  <si>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</si>
  <si>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</si>
  <si>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</si>
  <si>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</si>
  <si>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</si>
  <si>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</si>
  <si>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</si>
  <si>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</si>
  <si>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</si>
  <si>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</si>
  <si>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</si>
  <si>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</si>
  <si>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</si>
  <si>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</si>
  <si>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</si>
  <si>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</si>
  <si>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</si>
  <si>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</si>
  <si>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</si>
  <si>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</si>
  <si>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</si>
  <si>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</si>
  <si>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</si>
  <si>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</si>
  <si>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</si>
  <si>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</si>
  <si>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</si>
  <si>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</si>
  <si>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</si>
  <si>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</si>
  <si>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</si>
  <si>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</si>
  <si>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</si>
  <si>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</si>
  <si>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</si>
  <si>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</si>
  <si>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</si>
  <si>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</si>
  <si>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</si>
  <si>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</si>
  <si>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Helyi adók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</si>
  <si>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</si>
  <si>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</si>
  <si>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</si>
  <si>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</si>
  <si>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</si>
  <si>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</si>
  <si>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</si>
  <si>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</si>
  <si>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</si>
  <si>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</si>
  <si>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</si>
  <si>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</si>
  <si>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</si>
  <si>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</si>
  <si>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</si>
  <si>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</si>
  <si>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</si>
  <si>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</si>
  <si>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</si>
  <si>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</si>
  <si>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</si>
  <si>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</si>
  <si>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</si>
  <si>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</si>
  <si>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</si>
  <si>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</si>
  <si>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</si>
  <si>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</si>
  <si>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</si>
  <si>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</si>
  <si>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</si>
  <si>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</si>
  <si>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</si>
  <si>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</si>
  <si>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</si>
  <si>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</si>
  <si>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</si>
  <si>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</si>
  <si>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</si>
  <si>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</si>
  <si>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</si>
  <si>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</si>
  <si>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</si>
  <si>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</si>
  <si>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</si>
  <si>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</si>
  <si>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</si>
  <si>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</si>
  <si>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</si>
  <si>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</si>
  <si>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</si>
  <si>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</si>
  <si>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</si>
  <si>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</si>
  <si>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</si>
  <si>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</si>
  <si>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</si>
  <si>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</si>
  <si>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</si>
  <si>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</si>
  <si>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</si>
  <si>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Hozzájárulás  (E Ft)</t>
  </si>
  <si>
    <t>1.5.</t>
  </si>
  <si>
    <t>11.1.</t>
  </si>
  <si>
    <t>11.2.</t>
  </si>
  <si>
    <t>1. sz. táblázat</t>
  </si>
  <si>
    <t>2.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</si>
  <si>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</si>
  <si>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</si>
  <si>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</si>
  <si>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</si>
  <si>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</si>
  <si>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</si>
  <si>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</si>
  <si>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</si>
  <si>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</si>
  <si>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</si>
  <si>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</si>
  <si>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</si>
  <si>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</si>
  <si>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</si>
  <si>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</si>
  <si>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</si>
  <si>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</si>
  <si>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</si>
  <si>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</si>
  <si>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</si>
  <si>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</si>
  <si>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</si>
  <si>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</si>
  <si>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</si>
  <si>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</si>
  <si>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</si>
  <si>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</si>
  <si>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</si>
  <si>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</si>
  <si>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</si>
  <si>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</si>
  <si>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</si>
  <si>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</si>
  <si>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MEGNEVEZÉS</t>
  </si>
  <si>
    <t>ÖSSZES KÖTELEZETTSÉG</t>
  </si>
  <si>
    <t>SAJÁT BEVÉTELEK ÖSSZESEN*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</si>
  <si>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</si>
  <si>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</si>
  <si>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</si>
  <si>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</si>
  <si>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</si>
  <si>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</si>
  <si>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</si>
  <si>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</si>
  <si>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</si>
  <si>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</si>
  <si>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</si>
  <si>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</si>
  <si>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</si>
  <si>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</si>
  <si>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</si>
  <si>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</si>
  <si>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</si>
  <si>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</si>
  <si>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</si>
  <si>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</si>
  <si>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</si>
  <si>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</si>
  <si>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</si>
  <si>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</si>
  <si>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</si>
  <si>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</si>
  <si>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</si>
  <si>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</si>
  <si>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</si>
  <si>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</si>
  <si>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</si>
  <si>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</si>
  <si>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</si>
  <si>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</si>
  <si>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</si>
  <si>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</si>
  <si>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</si>
  <si>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</si>
  <si>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</si>
  <si>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</si>
  <si>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</si>
  <si>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</si>
  <si>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</si>
  <si>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</si>
  <si>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</si>
  <si>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</si>
  <si>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</si>
  <si>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</si>
  <si>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</si>
  <si>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</si>
  <si>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</si>
  <si>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</si>
  <si>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</si>
  <si>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</si>
  <si>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</si>
  <si>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</si>
  <si>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</si>
  <si>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</si>
  <si>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</si>
  <si>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</si>
  <si>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</si>
  <si>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</si>
  <si>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</si>
  <si>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</si>
  <si>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</si>
  <si>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</si>
  <si>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</si>
  <si>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</si>
  <si>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</si>
  <si>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</si>
  <si>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</si>
  <si>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</si>
  <si>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</si>
  <si>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</si>
  <si>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</si>
  <si>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</si>
  <si>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</si>
  <si>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</si>
  <si>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</si>
  <si>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</si>
  <si>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</si>
  <si>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</si>
  <si>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</si>
  <si>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</si>
  <si>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</si>
  <si>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</si>
  <si>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</si>
  <si>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</si>
  <si>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</si>
  <si>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</si>
  <si>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</si>
  <si>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</si>
  <si>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</si>
  <si>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</si>
  <si>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</si>
  <si>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</si>
  <si>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</si>
  <si>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</si>
  <si>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</si>
  <si>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</si>
  <si>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</si>
  <si>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</si>
  <si>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</si>
  <si>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</si>
  <si>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</si>
  <si>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</si>
  <si>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</si>
  <si>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</si>
  <si>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</si>
  <si>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</si>
  <si>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</si>
  <si>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</si>
  <si>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</si>
  <si>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</si>
  <si>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</si>
  <si>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</si>
  <si>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</si>
  <si>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</si>
  <si>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</si>
  <si>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</si>
  <si>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</si>
  <si>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</si>
  <si>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</si>
  <si>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</si>
  <si>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</si>
  <si>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</si>
  <si>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</si>
  <si>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</si>
  <si>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</si>
  <si>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</si>
  <si>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</si>
  <si>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</si>
  <si>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</si>
  <si>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</si>
  <si>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</si>
  <si>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</si>
  <si>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</si>
  <si>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</si>
  <si>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</si>
  <si>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</si>
  <si>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</si>
  <si>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</si>
  <si>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</si>
  <si>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</si>
  <si>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</si>
  <si>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</si>
  <si>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</si>
  <si>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</si>
  <si>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</si>
  <si>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</si>
  <si>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</si>
  <si>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</si>
  <si>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</si>
  <si>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</si>
  <si>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</si>
  <si>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</si>
  <si>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</si>
  <si>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</si>
  <si>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</si>
  <si>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</si>
  <si>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</si>
  <si>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</si>
  <si>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</si>
  <si>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</si>
  <si>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</si>
  <si>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</si>
  <si>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</si>
  <si>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</si>
  <si>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</si>
  <si>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</si>
  <si>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</si>
  <si>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</si>
  <si>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</si>
  <si>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</si>
  <si>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</si>
  <si>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</si>
  <si>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</si>
  <si>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</si>
  <si>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</si>
  <si>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</si>
  <si>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</si>
  <si>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</si>
  <si>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</si>
  <si>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</si>
  <si>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</si>
  <si>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</si>
  <si>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</si>
  <si>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</si>
  <si>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</si>
  <si>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</si>
  <si>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</si>
  <si>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</si>
  <si>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</si>
  <si>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</si>
  <si>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</si>
  <si>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</si>
  <si>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</si>
  <si>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</si>
  <si>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</si>
  <si>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</si>
  <si>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</si>
  <si>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</si>
  <si>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</si>
  <si>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</si>
  <si>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</si>
  <si>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</si>
  <si>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</si>
  <si>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</si>
  <si>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</si>
  <si>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</si>
  <si>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</si>
  <si>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</si>
  <si>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</si>
  <si>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</si>
  <si>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</si>
  <si>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</si>
  <si>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</si>
  <si>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</si>
  <si>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</si>
  <si>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</si>
  <si>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</si>
  <si>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</si>
  <si>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</si>
  <si>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</si>
  <si>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</si>
  <si>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</si>
  <si>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</si>
  <si>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</si>
  <si>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</si>
  <si>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</si>
  <si>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</si>
  <si>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</si>
  <si>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</si>
  <si>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</si>
  <si>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</si>
  <si>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</si>
  <si>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</si>
  <si>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</si>
  <si>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</si>
  <si>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</si>
  <si>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</si>
  <si>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</si>
  <si>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</si>
  <si>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</si>
  <si>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</si>
  <si>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</si>
  <si>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</si>
  <si>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</si>
  <si>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>Önként vállalt feladatok bevételei, kiadásai</t>
  </si>
  <si>
    <t>Állami (államigazgataási)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</si>
  <si>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</si>
  <si>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</si>
  <si>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</si>
  <si>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</si>
  <si>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</si>
  <si>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</si>
  <si>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</si>
  <si>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</si>
  <si>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</si>
  <si>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</si>
  <si>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</si>
  <si>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Osztalék, a koncessziós díj és a hozambevétel</t>
  </si>
  <si>
    <t>Bevételi jogcím Önként vállalt feladat</t>
  </si>
  <si>
    <t>Bevételi jogcím / Államigazgatási feladatok</t>
  </si>
  <si>
    <t>Bevételi jogcím / Kötelező feladatok</t>
  </si>
  <si>
    <t>Költségvetési szerv II. Bölcsőde</t>
  </si>
  <si>
    <t>Győrújbarát Község Önkormányzat saját bevételeinek részletezése az adósságot keletkeztető ügyletből származó tárgyévi fizetési kötelezettség megállapításához</t>
  </si>
  <si>
    <t>Győrújbarát Község Önkormányzat adósságot keletkeztető ügyletekből és kezességvállalásokból fennálló kötelezettségei</t>
  </si>
  <si>
    <t>Pénzforgalom nélküli kiadások</t>
  </si>
  <si>
    <t>Pénzforgalom nélküli kiadás</t>
  </si>
  <si>
    <t>Pénzforgalom nélküli technikai tételek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</si>
  <si>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</si>
  <si>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</si>
  <si>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</si>
  <si>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</si>
  <si>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</si>
  <si>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</si>
  <si>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</si>
  <si>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</si>
  <si>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</si>
  <si>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</si>
  <si>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</si>
  <si>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</si>
  <si>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Előirányzat-felhasználási terv
2014.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</si>
  <si>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</si>
  <si>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</si>
  <si>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</si>
  <si>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</si>
  <si>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</si>
  <si>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</si>
  <si>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</si>
  <si>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</si>
  <si>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</si>
  <si>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</si>
  <si>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</si>
  <si>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</si>
  <si>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</si>
  <si>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</si>
  <si>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Működési bevételek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</si>
  <si>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</si>
  <si>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</si>
  <si>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</si>
  <si>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</si>
  <si>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</si>
  <si>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</si>
  <si>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Jogcím</t>
  </si>
  <si>
    <t>Önkormányzati hivatal működése</t>
  </si>
  <si>
    <t>Település-üzemeltetéshez kapcsolódó feladatok</t>
  </si>
  <si>
    <t>Óvodai feladatok támogatása</t>
  </si>
  <si>
    <t>Szociális étkeztetés</t>
  </si>
  <si>
    <t>Házi segítségnyújtás</t>
  </si>
  <si>
    <t>Bölcsődei ellátás</t>
  </si>
  <si>
    <t>Könyvtár, közművelődés</t>
  </si>
  <si>
    <t>Támogatott szervezet neve</t>
  </si>
  <si>
    <t>Támogatás célja</t>
  </si>
  <si>
    <t>Állatorvos bérjellegű ktgének megtérítése (50%)</t>
  </si>
  <si>
    <t>Győri Többcélú Kistérségi Társulás</t>
  </si>
  <si>
    <t>Tagdíj</t>
  </si>
  <si>
    <t>Működési hozzájárulás</t>
  </si>
  <si>
    <t xml:space="preserve">Ösztöndíj pályázat </t>
  </si>
  <si>
    <t>Érdekeltségi hozzájárulás</t>
  </si>
  <si>
    <t>Működési támogatás</t>
  </si>
  <si>
    <t>Iskolaegészségügyi ellátás</t>
  </si>
  <si>
    <t>Bérleti díj</t>
  </si>
  <si>
    <t>29.</t>
  </si>
  <si>
    <t>30.</t>
  </si>
  <si>
    <t>31.</t>
  </si>
  <si>
    <t>32.</t>
  </si>
  <si>
    <t>Nem kötelező!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</si>
  <si>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</si>
  <si>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</si>
  <si>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</si>
  <si>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</si>
  <si>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</si>
  <si>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</si>
  <si>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</si>
  <si>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</si>
  <si>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</si>
  <si>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</si>
  <si>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</si>
  <si>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</si>
  <si>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</si>
  <si>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</si>
  <si>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</si>
  <si>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</si>
  <si>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</si>
  <si>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</si>
  <si>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</si>
  <si>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Kisértékű tárgyi eszközök beszerzése</t>
  </si>
  <si>
    <t>polgármesteri hivatal</t>
  </si>
  <si>
    <t>bölcsőde</t>
  </si>
  <si>
    <t>óvoda</t>
  </si>
  <si>
    <t>önkormányzat</t>
  </si>
  <si>
    <t xml:space="preserve"> forintban !</t>
  </si>
  <si>
    <t>forintban!</t>
  </si>
  <si>
    <t>Fejlesztési cél leírása</t>
  </si>
  <si>
    <t>Fejlesztés várható kiadása</t>
  </si>
  <si>
    <t>ADÓSSÁGOT KELETKEZTETŐ ÜGYLETEK VÁRHATÓ EGYÜTTES ÖSSZEGE</t>
  </si>
  <si>
    <t>Felújítási kiadások előirányzata felújításonként</t>
  </si>
  <si>
    <t>Felújítás  megnevezése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</si>
  <si>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</si>
  <si>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</si>
  <si>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</si>
  <si>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</si>
  <si>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</si>
  <si>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</si>
  <si>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</si>
  <si>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</si>
  <si>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</si>
  <si>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</si>
  <si>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</si>
  <si>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</si>
  <si>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</si>
  <si>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</si>
  <si>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</si>
  <si>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</si>
  <si>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</si>
  <si>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</si>
  <si>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Forintban !</t>
  </si>
  <si>
    <t>Forintban</t>
  </si>
  <si>
    <t>Családsegítés, gyermekjólét</t>
  </si>
  <si>
    <t>33.</t>
  </si>
  <si>
    <t>Államháztartáson belüli megelőlegezés</t>
  </si>
  <si>
    <t>adatok forintban</t>
  </si>
  <si>
    <t>Gyermekétkeztetés</t>
  </si>
  <si>
    <t>Önkormányzatok szociális feladatainak egyéb támogatása</t>
  </si>
  <si>
    <t xml:space="preserve">Baráti Bölcsőde </t>
  </si>
  <si>
    <t>Győrújbaráti Pitypang Óvoda és Konyha</t>
  </si>
  <si>
    <t>Győrújbaráti Polgármesteri Hivatal</t>
  </si>
  <si>
    <t>Győrújbarát Község Önkormányzata</t>
  </si>
  <si>
    <t>Fűnyíró traktor</t>
  </si>
  <si>
    <t>... előtti kifizetés</t>
  </si>
  <si>
    <t>…</t>
  </si>
  <si>
    <t xml:space="preserve">….. 
</t>
  </si>
  <si>
    <t>Állatorvos bérjellegű költségének megtérítése Nyúl Község részére (50%)</t>
  </si>
  <si>
    <t>Szent Márton  Járóbeteg Központ</t>
  </si>
  <si>
    <t>Győr Megyei Jogú  Város Önkormányzata  jelzőrendszeres házi segítségnyújtás</t>
  </si>
  <si>
    <t>Pannónia Kincse Leader Egyesület tagdíja</t>
  </si>
  <si>
    <t>TÖOSZ tagdíj</t>
  </si>
  <si>
    <t>Arrabona EGTC tagdíj</t>
  </si>
  <si>
    <t>Bursa Hungarica Ösztöndíj</t>
  </si>
  <si>
    <t>Győri Vizi Társulat érdekeltségi hozzájárulása</t>
  </si>
  <si>
    <t>Térségi Óvodai Egyesület tám.</t>
  </si>
  <si>
    <t>Iskolaegészségügyi ellátásra átadott pénzeszköz</t>
  </si>
  <si>
    <t>Győr Nagytérségi  Hulladékgazd.műk.hozzájárulás</t>
  </si>
  <si>
    <t xml:space="preserve">Katolikus egyház bérleti díj </t>
  </si>
  <si>
    <t>Evangélikus egyház bérleti díj</t>
  </si>
  <si>
    <t>2020. évi előirányzat</t>
  </si>
  <si>
    <t>2020.</t>
  </si>
  <si>
    <t>Győrújbarát Község Önkormányzat 2020. évi adósságot keletkeztető fejlesztési céljai</t>
  </si>
  <si>
    <t>Felhasználás
2020. XII.31-ig</t>
  </si>
  <si>
    <t>2020. év utáni szükséglet
(6=2 - 4 - 5)</t>
  </si>
  <si>
    <t>2020. után</t>
  </si>
  <si>
    <t>Önkormányzaton kívüli EU-s projektekhez történő hozzájárulás 2020. évi előirányzat</t>
  </si>
  <si>
    <t>......................, 2020. .......................... hó ..... nap</t>
  </si>
  <si>
    <t>A 2020. évi általános működés és ágazati feladatok támogatásának alakulása jogcímenként</t>
  </si>
  <si>
    <t>2020. évi támogatás összesen</t>
  </si>
  <si>
    <t>K I M U T A T Á S
a 2020. évben céljelleggel juttatott támogatásokról</t>
  </si>
  <si>
    <t>Támogatás összge 2020</t>
  </si>
  <si>
    <t>Civil Alap 2020</t>
  </si>
  <si>
    <t xml:space="preserve">Saját erős beruházások </t>
  </si>
  <si>
    <t>2020</t>
  </si>
  <si>
    <t>Mátyás krt. szélesítése</t>
  </si>
  <si>
    <t>Pályázati forrásból finanszírozott felhalmozási kiadások</t>
  </si>
  <si>
    <t>Bölcsőde bővítés TOP</t>
  </si>
  <si>
    <t>TOP-1.4.1-19-GM1-2019-00007</t>
  </si>
  <si>
    <t xml:space="preserve"> forintban!</t>
  </si>
  <si>
    <t>Konyha bővítés terve</t>
  </si>
  <si>
    <t xml:space="preserve">2.1. melléklet a 3/2020. (II.14.)  önkormányzati rendelethez     </t>
  </si>
  <si>
    <t xml:space="preserve">2.2. melléklet a 3/2020. (II.14.)önkormányzati rendelethez     </t>
  </si>
  <si>
    <t>9.1. melléklet a 3 /2020. (II. 14.) önkormányzati rendelethez</t>
  </si>
  <si>
    <t>9.1.1. melléklet a 3/2020.(II.14.) önkormányzati rendelethez</t>
  </si>
  <si>
    <t>9.1.3. melléklet a 3/2020. (II. 14.) önkormányzati rendelethez</t>
  </si>
  <si>
    <t>9.2.melléklet a 3/2020. (II. 14.) önkormányzati rendelethez</t>
  </si>
  <si>
    <t>9.2.1. melléklet a 3/2020. (II. 14.)  önkormányzati rendelethez</t>
  </si>
  <si>
    <t>9.2.2. melléklet a 3/2020. (II. 14.)  önkormányzati rendelethez</t>
  </si>
  <si>
    <t>9.2.3. melléklet a 3/2020. (II.14.)  önkormányzati rendelethez</t>
  </si>
  <si>
    <t>9.3. melléklet a 3/2020. (II. 14.)  önkormányzati rendelethez</t>
  </si>
  <si>
    <t>9.3.1. melléklet a 3/2020. (II. 14.) önkormányzati rendelethez</t>
  </si>
  <si>
    <t>9.3.2. melléklet a 3/2020. (II. 14.)  önkormányzati rendelethez</t>
  </si>
  <si>
    <t>9.3.3. melléklet a 3/2020. (II. 14.) önkormányzati rendelethez</t>
  </si>
  <si>
    <t>9.4. melléklet a 3/2020. (II. 14.) önkormányzati rendelethez</t>
  </si>
  <si>
    <t>9.4.1. melléklet a 3/2020. (II. 14.)  önkormányzati rendelethez</t>
  </si>
  <si>
    <t>9.4.2. melléklet a 3/2020. (II. 14) önkormányzati rendelethez</t>
  </si>
  <si>
    <t>9.4.3. melléklet a 3/2020. (II. 14.)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</si>
</sst>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&quot; Ft&quot;"/>
    <numFmt numFmtId="168" formatCode="#,##0\ &quot;Ft&quot;"/>
  </numFmts>
  <fonts count="5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0"/>
      <color rgb="FF000000"/>
      <name val="Times New Roman"/>
      <family val="1"/>
      <charset val="238"/>
    </font>
    <font>
      <sz val="12"/>
      <color rgb="FF00B0F0"/>
      <name val="Times New Roman CE"/>
      <charset val="238"/>
    </font>
    <font>
      <sz val="8"/>
      <color theme="1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9"/>
        <bgColor indexed="64"/>
      </patternFill>
    </fill>
    <fill>
      <patternFill patternType="darkHorizontal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4" fillId="0" borderId="0"/>
    <xf numFmtId="0" fontId="14" fillId="0" borderId="0"/>
    <xf numFmtId="0" fontId="2" fillId="0" borderId="0"/>
    <xf numFmtId="0" fontId="1" fillId="0" borderId="0"/>
  </cellStyleXfs>
  <cellXfs count="649">
    <xf numFmtId="0" fontId="0" fillId="0" borderId="0" xfId="0"/>
    <xf numFmtId="165" fontId="5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9" fillId="0" borderId="0" xfId="6" applyFont="1" applyFill="1" applyBorder="1" applyAlignment="1" applyProtection="1">
      <alignment horizontal="center" vertical="center" wrapText="1"/>
    </xf>
    <xf numFmtId="0" fontId="9" fillId="0" borderId="0" xfId="6" applyFont="1" applyFill="1" applyBorder="1" applyAlignment="1" applyProtection="1">
      <alignment vertical="center" wrapText="1"/>
    </xf>
    <xf numFmtId="0" fontId="23" fillId="0" borderId="1" xfId="6" applyFont="1" applyFill="1" applyBorder="1" applyAlignment="1" applyProtection="1">
      <alignment horizontal="left" vertical="center" wrapText="1" indent="1"/>
    </xf>
    <xf numFmtId="0" fontId="23" fillId="0" borderId="2" xfId="6" applyFont="1" applyFill="1" applyBorder="1" applyAlignment="1" applyProtection="1">
      <alignment horizontal="left" vertical="center" wrapText="1" indent="1"/>
    </xf>
    <xf numFmtId="0" fontId="23" fillId="0" borderId="3" xfId="6" applyFont="1" applyFill="1" applyBorder="1" applyAlignment="1" applyProtection="1">
      <alignment horizontal="left" vertical="center" wrapText="1" indent="1"/>
    </xf>
    <xf numFmtId="0" fontId="23" fillId="0" borderId="4" xfId="6" applyFont="1" applyFill="1" applyBorder="1" applyAlignment="1" applyProtection="1">
      <alignment horizontal="left" vertical="center" wrapText="1" indent="1"/>
    </xf>
    <xf numFmtId="0" fontId="23" fillId="0" borderId="5" xfId="6" applyFont="1" applyFill="1" applyBorder="1" applyAlignment="1" applyProtection="1">
      <alignment horizontal="left" vertical="center" wrapText="1" indent="1"/>
    </xf>
    <xf numFmtId="0" fontId="23" fillId="0" borderId="6" xfId="6" applyFont="1" applyFill="1" applyBorder="1" applyAlignment="1" applyProtection="1">
      <alignment horizontal="left" vertical="center" wrapText="1" indent="1"/>
    </xf>
    <xf numFmtId="49" fontId="23" fillId="0" borderId="7" xfId="6" applyNumberFormat="1" applyFont="1" applyFill="1" applyBorder="1" applyAlignment="1" applyProtection="1">
      <alignment horizontal="left" vertical="center" wrapText="1" indent="1"/>
    </xf>
    <xf numFmtId="49" fontId="23" fillId="0" borderId="8" xfId="6" applyNumberFormat="1" applyFont="1" applyFill="1" applyBorder="1" applyAlignment="1" applyProtection="1">
      <alignment horizontal="left" vertical="center" wrapText="1" indent="1"/>
    </xf>
    <xf numFmtId="49" fontId="23" fillId="0" borderId="9" xfId="6" applyNumberFormat="1" applyFont="1" applyFill="1" applyBorder="1" applyAlignment="1" applyProtection="1">
      <alignment horizontal="left" vertical="center" wrapText="1" indent="1"/>
    </xf>
    <xf numFmtId="49" fontId="23" fillId="0" borderId="10" xfId="6" applyNumberFormat="1" applyFont="1" applyFill="1" applyBorder="1" applyAlignment="1" applyProtection="1">
      <alignment horizontal="left" vertical="center" wrapText="1" indent="1"/>
    </xf>
    <xf numFmtId="49" fontId="23" fillId="0" borderId="11" xfId="6" applyNumberFormat="1" applyFont="1" applyFill="1" applyBorder="1" applyAlignment="1" applyProtection="1">
      <alignment horizontal="left" vertical="center" wrapText="1" indent="1"/>
    </xf>
    <xf numFmtId="49" fontId="23" fillId="0" borderId="12" xfId="6" applyNumberFormat="1" applyFont="1" applyFill="1" applyBorder="1" applyAlignment="1" applyProtection="1">
      <alignment horizontal="left" vertical="center" wrapText="1" indent="1"/>
    </xf>
    <xf numFmtId="0" fontId="23" fillId="0" borderId="0" xfId="6" applyFont="1" applyFill="1" applyBorder="1" applyAlignment="1" applyProtection="1">
      <alignment horizontal="left" vertical="center" wrapText="1" indent="1"/>
    </xf>
    <xf numFmtId="0" fontId="21" fillId="0" borderId="13" xfId="6" applyFont="1" applyFill="1" applyBorder="1" applyAlignment="1" applyProtection="1">
      <alignment horizontal="left" vertical="center" wrapText="1" indent="1"/>
    </xf>
    <xf numFmtId="0" fontId="21" fillId="0" borderId="14" xfId="6" applyFont="1" applyFill="1" applyBorder="1" applyAlignment="1" applyProtection="1">
      <alignment horizontal="left" vertical="center" wrapText="1" indent="1"/>
    </xf>
    <xf numFmtId="0" fontId="21" fillId="0" borderId="15" xfId="6" applyFont="1" applyFill="1" applyBorder="1" applyAlignment="1" applyProtection="1">
      <alignment horizontal="left" vertical="center" wrapText="1" indent="1"/>
    </xf>
    <xf numFmtId="0" fontId="10" fillId="0" borderId="13" xfId="6" applyFont="1" applyFill="1" applyBorder="1" applyAlignment="1" applyProtection="1">
      <alignment horizontal="center" vertical="center" wrapText="1"/>
    </xf>
    <xf numFmtId="0" fontId="10" fillId="0" borderId="14" xfId="6" applyFont="1" applyFill="1" applyBorder="1" applyAlignment="1" applyProtection="1">
      <alignment horizontal="center" vertical="center" wrapText="1"/>
    </xf>
    <xf numFmtId="165" fontId="23" fillId="0" borderId="2" xfId="0" applyNumberFormat="1" applyFont="1" applyFill="1" applyBorder="1" applyAlignment="1" applyProtection="1">
      <alignment vertical="center" wrapText="1"/>
      <protection locked="0"/>
    </xf>
    <xf numFmtId="165" fontId="23" fillId="0" borderId="6" xfId="0" applyNumberFormat="1" applyFont="1" applyFill="1" applyBorder="1" applyAlignment="1" applyProtection="1">
      <alignment vertical="center" wrapText="1"/>
      <protection locked="0"/>
    </xf>
    <xf numFmtId="0" fontId="21" fillId="0" borderId="14" xfId="6" applyFont="1" applyFill="1" applyBorder="1" applyAlignment="1" applyProtection="1">
      <alignment vertical="center" wrapText="1"/>
    </xf>
    <xf numFmtId="0" fontId="21" fillId="0" borderId="16" xfId="6" applyFont="1" applyFill="1" applyBorder="1" applyAlignment="1" applyProtection="1">
      <alignment vertical="center" wrapText="1"/>
    </xf>
    <xf numFmtId="0" fontId="21" fillId="0" borderId="13" xfId="6" applyFont="1" applyFill="1" applyBorder="1" applyAlignment="1" applyProtection="1">
      <alignment horizontal="center" vertical="center" wrapText="1"/>
    </xf>
    <xf numFmtId="0" fontId="21" fillId="0" borderId="14" xfId="6" applyFont="1" applyFill="1" applyBorder="1" applyAlignment="1" applyProtection="1">
      <alignment horizontal="center" vertical="center" wrapText="1"/>
    </xf>
    <xf numFmtId="0" fontId="21" fillId="0" borderId="17" xfId="6" applyFont="1" applyFill="1" applyBorder="1" applyAlignment="1" applyProtection="1">
      <alignment horizontal="center" vertical="center" wrapText="1"/>
    </xf>
    <xf numFmtId="0" fontId="10" fillId="0" borderId="17" xfId="6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5" fontId="2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5" fontId="0" fillId="0" borderId="0" xfId="0" applyNumberFormat="1" applyFill="1" applyAlignment="1" applyProtection="1">
      <alignment vertical="center" wrapText="1"/>
    </xf>
    <xf numFmtId="165" fontId="2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6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4" xfId="0" applyNumberFormat="1" applyFont="1" applyFill="1" applyBorder="1" applyAlignment="1" applyProtection="1">
      <alignment vertical="center"/>
      <protection locked="0"/>
    </xf>
    <xf numFmtId="3" fontId="35" fillId="0" borderId="2" xfId="0" applyNumberFormat="1" applyFont="1" applyFill="1" applyBorder="1" applyAlignment="1" applyProtection="1">
      <alignment vertical="center"/>
      <protection locked="0"/>
    </xf>
    <xf numFmtId="3" fontId="31" fillId="0" borderId="2" xfId="0" applyNumberFormat="1" applyFont="1" applyFill="1" applyBorder="1" applyAlignment="1" applyProtection="1">
      <alignment vertical="center"/>
      <protection locked="0"/>
    </xf>
    <xf numFmtId="49" fontId="31" fillId="0" borderId="10" xfId="0" applyNumberFormat="1" applyFont="1" applyFill="1" applyBorder="1" applyAlignment="1" applyProtection="1">
      <alignment vertical="center"/>
      <protection locked="0"/>
    </xf>
    <xf numFmtId="3" fontId="31" fillId="0" borderId="6" xfId="0" applyNumberFormat="1" applyFont="1" applyFill="1" applyBorder="1" applyAlignment="1" applyProtection="1">
      <alignment vertical="center"/>
      <protection locked="0"/>
    </xf>
    <xf numFmtId="49" fontId="31" fillId="0" borderId="8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3" fontId="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14" xfId="6" applyFont="1" applyFill="1" applyBorder="1" applyAlignment="1" applyProtection="1">
      <alignment horizontal="left" vertical="center" wrapText="1" indent="1"/>
    </xf>
    <xf numFmtId="165" fontId="30" fillId="0" borderId="13" xfId="0" applyNumberFormat="1" applyFont="1" applyFill="1" applyBorder="1" applyAlignment="1" applyProtection="1">
      <alignment horizontal="left" vertical="center" wrapText="1" indent="1"/>
    </xf>
    <xf numFmtId="0" fontId="8" fillId="0" borderId="21" xfId="0" applyFont="1" applyFill="1" applyBorder="1" applyAlignment="1" applyProtection="1">
      <alignment horizontal="right"/>
    </xf>
    <xf numFmtId="0" fontId="31" fillId="0" borderId="22" xfId="6" applyFont="1" applyFill="1" applyBorder="1" applyAlignment="1" applyProtection="1">
      <alignment horizontal="left" vertical="center" wrapText="1" indent="1"/>
    </xf>
    <xf numFmtId="0" fontId="23" fillId="0" borderId="2" xfId="6" applyFont="1" applyFill="1" applyBorder="1" applyAlignment="1" applyProtection="1">
      <alignment horizontal="left" indent="6"/>
    </xf>
    <xf numFmtId="0" fontId="23" fillId="0" borderId="2" xfId="6" applyFont="1" applyFill="1" applyBorder="1" applyAlignment="1" applyProtection="1">
      <alignment horizontal="left" vertical="center" wrapText="1" indent="6"/>
    </xf>
    <xf numFmtId="0" fontId="23" fillId="0" borderId="6" xfId="6" applyFont="1" applyFill="1" applyBorder="1" applyAlignment="1" applyProtection="1">
      <alignment horizontal="left" vertical="center" wrapText="1" indent="6"/>
    </xf>
    <xf numFmtId="0" fontId="23" fillId="0" borderId="23" xfId="6" applyFont="1" applyFill="1" applyBorder="1" applyAlignment="1" applyProtection="1">
      <alignment horizontal="left" vertical="center" wrapText="1" indent="6"/>
    </xf>
    <xf numFmtId="0" fontId="4" fillId="0" borderId="0" xfId="6" applyFont="1" applyFill="1"/>
    <xf numFmtId="165" fontId="7" fillId="0" borderId="0" xfId="6" applyNumberFormat="1" applyFont="1" applyFill="1" applyBorder="1" applyAlignment="1" applyProtection="1">
      <alignment horizontal="centerContinuous" vertical="center"/>
    </xf>
    <xf numFmtId="0" fontId="17" fillId="0" borderId="8" xfId="6" applyFont="1" applyFill="1" applyBorder="1" applyAlignment="1">
      <alignment horizontal="center" vertical="center"/>
    </xf>
    <xf numFmtId="0" fontId="17" fillId="0" borderId="9" xfId="6" applyFont="1" applyFill="1" applyBorder="1" applyAlignment="1">
      <alignment horizontal="center" vertical="center"/>
    </xf>
    <xf numFmtId="0" fontId="17" fillId="0" borderId="13" xfId="6" applyFont="1" applyFill="1" applyBorder="1" applyAlignment="1">
      <alignment horizontal="center" vertical="center"/>
    </xf>
    <xf numFmtId="0" fontId="17" fillId="0" borderId="14" xfId="6" applyFont="1" applyFill="1" applyBorder="1" applyAlignment="1">
      <alignment horizontal="center" vertical="center"/>
    </xf>
    <xf numFmtId="0" fontId="17" fillId="0" borderId="17" xfId="6" applyFont="1" applyFill="1" applyBorder="1" applyAlignment="1">
      <alignment horizontal="center" vertical="center"/>
    </xf>
    <xf numFmtId="0" fontId="17" fillId="0" borderId="10" xfId="6" applyFont="1" applyFill="1" applyBorder="1" applyAlignment="1">
      <alignment horizontal="center" vertical="center"/>
    </xf>
    <xf numFmtId="0" fontId="33" fillId="0" borderId="14" xfId="6" applyFont="1" applyFill="1" applyBorder="1"/>
    <xf numFmtId="166" fontId="17" fillId="0" borderId="18" xfId="1" applyNumberFormat="1" applyFont="1" applyFill="1" applyBorder="1"/>
    <xf numFmtId="166" fontId="17" fillId="0" borderId="19" xfId="1" applyNumberFormat="1" applyFont="1" applyFill="1" applyBorder="1"/>
    <xf numFmtId="0" fontId="24" fillId="0" borderId="0" xfId="0" applyFont="1" applyFill="1" applyBorder="1" applyAlignment="1" applyProtection="1">
      <alignment horizontal="right"/>
    </xf>
    <xf numFmtId="0" fontId="17" fillId="0" borderId="3" xfId="6" applyFont="1" applyFill="1" applyBorder="1" applyProtection="1">
      <protection locked="0"/>
    </xf>
    <xf numFmtId="166" fontId="17" fillId="0" borderId="3" xfId="1" applyNumberFormat="1" applyFont="1" applyFill="1" applyBorder="1" applyProtection="1">
      <protection locked="0"/>
    </xf>
    <xf numFmtId="0" fontId="17" fillId="0" borderId="2" xfId="6" applyFont="1" applyFill="1" applyBorder="1" applyProtection="1">
      <protection locked="0"/>
    </xf>
    <xf numFmtId="166" fontId="17" fillId="0" borderId="2" xfId="1" applyNumberFormat="1" applyFont="1" applyFill="1" applyBorder="1" applyProtection="1">
      <protection locked="0"/>
    </xf>
    <xf numFmtId="0" fontId="17" fillId="0" borderId="6" xfId="6" applyFont="1" applyFill="1" applyBorder="1" applyProtection="1">
      <protection locked="0"/>
    </xf>
    <xf numFmtId="166" fontId="17" fillId="0" borderId="6" xfId="1" applyNumberFormat="1" applyFont="1" applyFill="1" applyBorder="1" applyProtection="1">
      <protection locked="0"/>
    </xf>
    <xf numFmtId="0" fontId="30" fillId="0" borderId="11" xfId="6" applyFont="1" applyFill="1" applyBorder="1" applyAlignment="1" applyProtection="1">
      <alignment horizontal="center" vertical="center" wrapText="1"/>
    </xf>
    <xf numFmtId="0" fontId="30" fillId="0" borderId="4" xfId="6" applyFont="1" applyFill="1" applyBorder="1" applyAlignment="1" applyProtection="1">
      <alignment horizontal="center" vertical="center" wrapText="1"/>
    </xf>
    <xf numFmtId="0" fontId="31" fillId="0" borderId="13" xfId="6" applyFont="1" applyFill="1" applyBorder="1" applyAlignment="1" applyProtection="1">
      <alignment horizontal="center" vertical="center"/>
    </xf>
    <xf numFmtId="0" fontId="31" fillId="0" borderId="14" xfId="6" applyFont="1" applyFill="1" applyBorder="1" applyAlignment="1" applyProtection="1">
      <alignment horizontal="center" vertical="center"/>
    </xf>
    <xf numFmtId="0" fontId="31" fillId="0" borderId="17" xfId="6" applyFont="1" applyFill="1" applyBorder="1" applyAlignment="1" applyProtection="1">
      <alignment horizontal="center" vertical="center"/>
    </xf>
    <xf numFmtId="0" fontId="31" fillId="0" borderId="11" xfId="6" applyFont="1" applyFill="1" applyBorder="1" applyAlignment="1" applyProtection="1">
      <alignment horizontal="center" vertical="center"/>
    </xf>
    <xf numFmtId="0" fontId="31" fillId="0" borderId="8" xfId="6" applyFont="1" applyFill="1" applyBorder="1" applyAlignment="1" applyProtection="1">
      <alignment horizontal="center" vertical="center"/>
    </xf>
    <xf numFmtId="0" fontId="31" fillId="0" borderId="10" xfId="6" applyFont="1" applyFill="1" applyBorder="1" applyAlignment="1" applyProtection="1">
      <alignment horizontal="center" vertical="center"/>
    </xf>
    <xf numFmtId="166" fontId="30" fillId="0" borderId="17" xfId="1" applyNumberFormat="1" applyFont="1" applyFill="1" applyBorder="1" applyProtection="1"/>
    <xf numFmtId="165" fontId="0" fillId="0" borderId="0" xfId="0" applyNumberFormat="1" applyFill="1" applyAlignment="1" applyProtection="1">
      <alignment horizontal="center" vertical="center" wrapText="1"/>
    </xf>
    <xf numFmtId="165" fontId="10" fillId="0" borderId="13" xfId="0" applyNumberFormat="1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 applyProtection="1">
      <alignment horizontal="center" vertical="center" wrapText="1"/>
    </xf>
    <xf numFmtId="0" fontId="21" fillId="0" borderId="14" xfId="0" applyFont="1" applyFill="1" applyBorder="1" applyAlignment="1" applyProtection="1">
      <alignment horizontal="center" vertical="center" wrapText="1"/>
    </xf>
    <xf numFmtId="0" fontId="21" fillId="0" borderId="17" xfId="0" applyFont="1" applyFill="1" applyBorder="1" applyAlignment="1" applyProtection="1">
      <alignment horizontal="center" vertical="center" wrapText="1"/>
    </xf>
    <xf numFmtId="0" fontId="30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5" fillId="0" borderId="0" xfId="0" applyFont="1" applyFill="1" applyProtection="1"/>
    <xf numFmtId="0" fontId="32" fillId="0" borderId="15" xfId="0" applyFont="1" applyFill="1" applyBorder="1" applyAlignment="1" applyProtection="1">
      <alignment vertical="center"/>
    </xf>
    <xf numFmtId="0" fontId="32" fillId="0" borderId="16" xfId="0" applyFont="1" applyFill="1" applyBorder="1" applyAlignment="1" applyProtection="1">
      <alignment horizontal="center" vertical="center"/>
    </xf>
    <xf numFmtId="0" fontId="32" fillId="0" borderId="24" xfId="0" applyFont="1" applyFill="1" applyBorder="1" applyAlignment="1" applyProtection="1">
      <alignment horizontal="center" vertical="center"/>
    </xf>
    <xf numFmtId="49" fontId="31" fillId="0" borderId="11" xfId="0" applyNumberFormat="1" applyFont="1" applyFill="1" applyBorder="1" applyAlignment="1" applyProtection="1">
      <alignment vertical="center"/>
    </xf>
    <xf numFmtId="3" fontId="31" fillId="0" borderId="25" xfId="0" applyNumberFormat="1" applyFont="1" applyFill="1" applyBorder="1" applyAlignment="1" applyProtection="1">
      <alignment vertical="center"/>
    </xf>
    <xf numFmtId="49" fontId="35" fillId="0" borderId="8" xfId="0" quotePrefix="1" applyNumberFormat="1" applyFont="1" applyFill="1" applyBorder="1" applyAlignment="1" applyProtection="1">
      <alignment horizontal="left" vertical="center" indent="1"/>
    </xf>
    <xf numFmtId="3" fontId="35" fillId="0" borderId="19" xfId="0" applyNumberFormat="1" applyFont="1" applyFill="1" applyBorder="1" applyAlignment="1" applyProtection="1">
      <alignment vertical="center"/>
    </xf>
    <xf numFmtId="49" fontId="31" fillId="0" borderId="8" xfId="0" applyNumberFormat="1" applyFont="1" applyFill="1" applyBorder="1" applyAlignment="1" applyProtection="1">
      <alignment vertical="center"/>
    </xf>
    <xf numFmtId="3" fontId="31" fillId="0" borderId="19" xfId="0" applyNumberFormat="1" applyFont="1" applyFill="1" applyBorder="1" applyAlignment="1" applyProtection="1">
      <alignment vertical="center"/>
    </xf>
    <xf numFmtId="49" fontId="32" fillId="0" borderId="13" xfId="0" applyNumberFormat="1" applyFont="1" applyFill="1" applyBorder="1" applyAlignment="1" applyProtection="1">
      <alignment vertical="center"/>
    </xf>
    <xf numFmtId="3" fontId="31" fillId="0" borderId="14" xfId="0" applyNumberFormat="1" applyFont="1" applyFill="1" applyBorder="1" applyAlignment="1" applyProtection="1">
      <alignment vertical="center"/>
    </xf>
    <xf numFmtId="3" fontId="31" fillId="0" borderId="17" xfId="0" applyNumberFormat="1" applyFont="1" applyFill="1" applyBorder="1" applyAlignment="1" applyProtection="1">
      <alignment vertical="center"/>
    </xf>
    <xf numFmtId="49" fontId="31" fillId="0" borderId="8" xfId="0" applyNumberFormat="1" applyFont="1" applyFill="1" applyBorder="1" applyAlignment="1" applyProtection="1">
      <alignment horizontal="left" vertical="center"/>
    </xf>
    <xf numFmtId="165" fontId="5" fillId="0" borderId="0" xfId="0" applyNumberFormat="1" applyFont="1" applyFill="1" applyAlignment="1" applyProtection="1">
      <alignment horizontal="left" vertical="center" wrapText="1"/>
    </xf>
    <xf numFmtId="165" fontId="5" fillId="0" borderId="0" xfId="0" applyNumberFormat="1" applyFont="1" applyFill="1" applyAlignment="1" applyProtection="1">
      <alignment vertical="center" wrapText="1"/>
    </xf>
    <xf numFmtId="165" fontId="20" fillId="0" borderId="0" xfId="0" applyNumberFormat="1" applyFont="1" applyFill="1" applyAlignment="1" applyProtection="1">
      <alignment vertical="center" wrapText="1"/>
    </xf>
    <xf numFmtId="0" fontId="10" fillId="0" borderId="26" xfId="0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24" xfId="0" applyFont="1" applyFill="1" applyBorder="1" applyAlignment="1" applyProtection="1">
      <alignment horizontal="center" vertical="center" wrapText="1"/>
    </xf>
    <xf numFmtId="0" fontId="10" fillId="0" borderId="27" xfId="0" applyFont="1" applyFill="1" applyBorder="1" applyAlignment="1" applyProtection="1">
      <alignment horizontal="center" vertical="center" wrapText="1"/>
    </xf>
    <xf numFmtId="0" fontId="10" fillId="0" borderId="28" xfId="0" applyFont="1" applyFill="1" applyBorder="1" applyAlignment="1" applyProtection="1">
      <alignment horizontal="center" vertical="center" wrapText="1"/>
    </xf>
    <xf numFmtId="165" fontId="10" fillId="0" borderId="29" xfId="0" applyNumberFormat="1" applyFont="1" applyFill="1" applyBorder="1" applyAlignment="1" applyProtection="1">
      <alignment horizontal="center" vertical="center" wrapText="1"/>
    </xf>
    <xf numFmtId="0" fontId="30" fillId="0" borderId="14" xfId="0" applyFont="1" applyFill="1" applyBorder="1" applyAlignment="1" applyProtection="1">
      <alignment horizontal="left" vertical="center" wrapText="1" indent="1"/>
    </xf>
    <xf numFmtId="0" fontId="29" fillId="0" borderId="13" xfId="0" applyFont="1" applyBorder="1" applyAlignment="1" applyProtection="1">
      <alignment horizontal="center" vertical="center" wrapText="1"/>
    </xf>
    <xf numFmtId="0" fontId="37" fillId="0" borderId="30" xfId="0" applyFont="1" applyBorder="1" applyAlignment="1" applyProtection="1">
      <alignment horizontal="left" wrapText="1" indent="1"/>
    </xf>
    <xf numFmtId="0" fontId="23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 indent="1"/>
    </xf>
    <xf numFmtId="0" fontId="23" fillId="0" borderId="0" xfId="0" applyFont="1" applyFill="1" applyAlignment="1" applyProtection="1">
      <alignment horizontal="left" vertical="center" wrapText="1"/>
    </xf>
    <xf numFmtId="0" fontId="23" fillId="0" borderId="0" xfId="0" applyFont="1" applyFill="1" applyAlignment="1" applyProtection="1">
      <alignment vertical="center" wrapText="1"/>
    </xf>
    <xf numFmtId="0" fontId="21" fillId="0" borderId="31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6" fillId="0" borderId="13" xfId="0" applyFont="1" applyFill="1" applyBorder="1" applyAlignment="1" applyProtection="1">
      <alignment horizontal="left" vertical="center"/>
    </xf>
    <xf numFmtId="0" fontId="6" fillId="0" borderId="30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5" fontId="23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4" xfId="0" applyFont="1" applyBorder="1" applyAlignment="1" applyProtection="1">
      <alignment horizontal="left" vertical="center" wrapText="1" indent="1"/>
    </xf>
    <xf numFmtId="0" fontId="28" fillId="0" borderId="2" xfId="0" applyFont="1" applyBorder="1" applyAlignment="1" applyProtection="1">
      <alignment horizontal="left" vertical="center" wrapText="1" indent="1"/>
    </xf>
    <xf numFmtId="0" fontId="28" fillId="0" borderId="6" xfId="0" applyFont="1" applyBorder="1" applyAlignment="1" applyProtection="1">
      <alignment horizontal="left" vertical="center" wrapText="1" indent="1"/>
    </xf>
    <xf numFmtId="0" fontId="29" fillId="0" borderId="34" xfId="0" applyFont="1" applyBorder="1" applyAlignment="1" applyProtection="1">
      <alignment horizontal="left" vertical="center" wrapText="1" indent="1"/>
    </xf>
    <xf numFmtId="165" fontId="21" fillId="0" borderId="24" xfId="6" applyNumberFormat="1" applyFont="1" applyFill="1" applyBorder="1" applyAlignment="1" applyProtection="1">
      <alignment horizontal="right" vertical="center" wrapText="1" indent="1"/>
    </xf>
    <xf numFmtId="165" fontId="21" fillId="0" borderId="17" xfId="6" applyNumberFormat="1" applyFont="1" applyFill="1" applyBorder="1" applyAlignment="1" applyProtection="1">
      <alignment horizontal="right" vertical="center" wrapText="1" indent="1"/>
    </xf>
    <xf numFmtId="165" fontId="23" fillId="0" borderId="25" xfId="6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35" xfId="6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17" xfId="6" applyNumberFormat="1" applyFont="1" applyFill="1" applyBorder="1" applyAlignment="1" applyProtection="1">
      <alignment horizontal="right" vertical="center" wrapText="1" indent="1"/>
    </xf>
    <xf numFmtId="165" fontId="23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7" xfId="0" applyNumberFormat="1" applyFont="1" applyBorder="1" applyAlignment="1" applyProtection="1">
      <alignment horizontal="right" vertical="center" wrapText="1" indent="1"/>
    </xf>
    <xf numFmtId="0" fontId="8" fillId="0" borderId="21" xfId="0" applyFont="1" applyFill="1" applyBorder="1" applyAlignment="1" applyProtection="1">
      <alignment horizontal="right" vertical="center"/>
    </xf>
    <xf numFmtId="165" fontId="2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14" xfId="0" applyNumberFormat="1" applyFont="1" applyFill="1" applyBorder="1" applyAlignment="1" applyProtection="1">
      <alignment horizontal="right" vertical="center" wrapText="1" indent="1"/>
    </xf>
    <xf numFmtId="165" fontId="3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17" xfId="0" applyNumberFormat="1" applyFont="1" applyFill="1" applyBorder="1" applyAlignment="1" applyProtection="1">
      <alignment horizontal="right" vertical="center" wrapText="1" indent="1"/>
    </xf>
    <xf numFmtId="165" fontId="31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8" fillId="0" borderId="0" xfId="0" applyNumberFormat="1" applyFont="1" applyFill="1" applyAlignment="1" applyProtection="1">
      <alignment horizontal="right" vertical="center"/>
    </xf>
    <xf numFmtId="165" fontId="10" fillId="0" borderId="13" xfId="0" applyNumberFormat="1" applyFont="1" applyFill="1" applyBorder="1" applyAlignment="1" applyProtection="1">
      <alignment horizontal="centerContinuous" vertical="center" wrapText="1"/>
    </xf>
    <xf numFmtId="165" fontId="10" fillId="0" borderId="14" xfId="0" applyNumberFormat="1" applyFont="1" applyFill="1" applyBorder="1" applyAlignment="1" applyProtection="1">
      <alignment horizontal="centerContinuous" vertical="center" wrapText="1"/>
    </xf>
    <xf numFmtId="165" fontId="10" fillId="0" borderId="17" xfId="0" applyNumberFormat="1" applyFont="1" applyFill="1" applyBorder="1" applyAlignment="1" applyProtection="1">
      <alignment horizontal="centerContinuous" vertical="center" wrapText="1"/>
    </xf>
    <xf numFmtId="165" fontId="6" fillId="0" borderId="0" xfId="0" applyNumberFormat="1" applyFont="1" applyFill="1" applyAlignment="1" applyProtection="1">
      <alignment horizontal="center" vertical="center" wrapText="1"/>
    </xf>
    <xf numFmtId="165" fontId="30" fillId="0" borderId="38" xfId="0" applyNumberFormat="1" applyFont="1" applyFill="1" applyBorder="1" applyAlignment="1" applyProtection="1">
      <alignment horizontal="center" vertical="center" wrapText="1"/>
    </xf>
    <xf numFmtId="165" fontId="30" fillId="0" borderId="13" xfId="0" applyNumberFormat="1" applyFont="1" applyFill="1" applyBorder="1" applyAlignment="1" applyProtection="1">
      <alignment horizontal="center" vertical="center" wrapText="1"/>
    </xf>
    <xf numFmtId="165" fontId="30" fillId="0" borderId="14" xfId="0" applyNumberFormat="1" applyFont="1" applyFill="1" applyBorder="1" applyAlignment="1" applyProtection="1">
      <alignment horizontal="center" vertical="center" wrapText="1"/>
    </xf>
    <xf numFmtId="165" fontId="30" fillId="0" borderId="17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Alignment="1" applyProtection="1">
      <alignment horizontal="center" vertical="center" wrapText="1"/>
    </xf>
    <xf numFmtId="165" fontId="0" fillId="0" borderId="39" xfId="0" applyNumberFormat="1" applyFill="1" applyBorder="1" applyAlignment="1" applyProtection="1">
      <alignment horizontal="left" vertical="center" wrapText="1" indent="1"/>
    </xf>
    <xf numFmtId="165" fontId="23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0" xfId="0" applyNumberFormat="1" applyFill="1" applyBorder="1" applyAlignment="1" applyProtection="1">
      <alignment horizontal="left" vertical="center" wrapText="1" indent="1"/>
    </xf>
    <xf numFmtId="165" fontId="23" fillId="0" borderId="8" xfId="0" applyNumberFormat="1" applyFont="1" applyFill="1" applyBorder="1" applyAlignment="1" applyProtection="1">
      <alignment horizontal="left" vertical="center" wrapText="1" indent="1"/>
    </xf>
    <xf numFmtId="165" fontId="23" fillId="0" borderId="41" xfId="0" applyNumberFormat="1" applyFont="1" applyFill="1" applyBorder="1" applyAlignment="1" applyProtection="1">
      <alignment horizontal="left" vertical="center" wrapText="1" indent="1"/>
    </xf>
    <xf numFmtId="165" fontId="33" fillId="0" borderId="38" xfId="0" applyNumberFormat="1" applyFont="1" applyFill="1" applyBorder="1" applyAlignment="1" applyProtection="1">
      <alignment horizontal="left" vertical="center" wrapText="1" indent="1"/>
    </xf>
    <xf numFmtId="165" fontId="3" fillId="0" borderId="42" xfId="0" applyNumberFormat="1" applyFont="1" applyFill="1" applyBorder="1" applyAlignment="1" applyProtection="1">
      <alignment horizontal="left" vertical="center" wrapText="1" indent="1"/>
    </xf>
    <xf numFmtId="165" fontId="31" fillId="0" borderId="7" xfId="0" applyNumberFormat="1" applyFont="1" applyFill="1" applyBorder="1" applyAlignment="1" applyProtection="1">
      <alignment horizontal="left" vertical="center" wrapText="1" indent="1"/>
    </xf>
    <xf numFmtId="165" fontId="31" fillId="0" borderId="8" xfId="0" applyNumberFormat="1" applyFont="1" applyFill="1" applyBorder="1" applyAlignment="1" applyProtection="1">
      <alignment horizontal="left" vertical="center" wrapText="1" indent="1"/>
    </xf>
    <xf numFmtId="165" fontId="3" fillId="0" borderId="40" xfId="0" applyNumberFormat="1" applyFont="1" applyFill="1" applyBorder="1" applyAlignment="1" applyProtection="1">
      <alignment horizontal="left" vertical="center" wrapText="1" indent="1"/>
    </xf>
    <xf numFmtId="165" fontId="35" fillId="0" borderId="2" xfId="0" applyNumberFormat="1" applyFont="1" applyFill="1" applyBorder="1" applyAlignment="1" applyProtection="1">
      <alignment horizontal="right" vertical="center" wrapText="1" indent="1"/>
    </xf>
    <xf numFmtId="165" fontId="33" fillId="0" borderId="13" xfId="0" applyNumberFormat="1" applyFont="1" applyFill="1" applyBorder="1" applyAlignment="1" applyProtection="1">
      <alignment horizontal="left" vertical="center" wrapText="1" indent="1"/>
    </xf>
    <xf numFmtId="165" fontId="33" fillId="0" borderId="43" xfId="0" applyNumberFormat="1" applyFont="1" applyFill="1" applyBorder="1" applyAlignment="1" applyProtection="1">
      <alignment horizontal="right" vertical="center" wrapText="1" indent="1"/>
    </xf>
    <xf numFmtId="165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5" fillId="0" borderId="7" xfId="0" applyNumberFormat="1" applyFont="1" applyFill="1" applyBorder="1" applyAlignment="1" applyProtection="1">
      <alignment horizontal="left" vertical="center" wrapText="1" indent="1"/>
    </xf>
    <xf numFmtId="165" fontId="31" fillId="0" borderId="8" xfId="0" applyNumberFormat="1" applyFont="1" applyFill="1" applyBorder="1" applyAlignment="1" applyProtection="1">
      <alignment horizontal="left" vertical="center" wrapText="1" indent="2"/>
    </xf>
    <xf numFmtId="165" fontId="31" fillId="0" borderId="2" xfId="0" applyNumberFormat="1" applyFont="1" applyFill="1" applyBorder="1" applyAlignment="1" applyProtection="1">
      <alignment horizontal="left" vertical="center" wrapText="1" indent="2"/>
    </xf>
    <xf numFmtId="165" fontId="35" fillId="0" borderId="2" xfId="0" applyNumberFormat="1" applyFont="1" applyFill="1" applyBorder="1" applyAlignment="1" applyProtection="1">
      <alignment horizontal="left" vertical="center" wrapText="1" indent="1"/>
    </xf>
    <xf numFmtId="165" fontId="31" fillId="0" borderId="9" xfId="0" applyNumberFormat="1" applyFont="1" applyFill="1" applyBorder="1" applyAlignment="1" applyProtection="1">
      <alignment horizontal="left" vertical="center" wrapText="1" indent="1"/>
    </xf>
    <xf numFmtId="165" fontId="23" fillId="0" borderId="9" xfId="0" applyNumberFormat="1" applyFont="1" applyFill="1" applyBorder="1" applyAlignment="1" applyProtection="1">
      <alignment horizontal="left" vertical="center" wrapText="1" indent="2"/>
    </xf>
    <xf numFmtId="165" fontId="23" fillId="0" borderId="10" xfId="0" applyNumberFormat="1" applyFont="1" applyFill="1" applyBorder="1" applyAlignment="1" applyProtection="1">
      <alignment horizontal="left" vertical="center" wrapText="1" indent="2"/>
    </xf>
    <xf numFmtId="165" fontId="35" fillId="0" borderId="3" xfId="0" applyNumberFormat="1" applyFont="1" applyFill="1" applyBorder="1" applyAlignment="1" applyProtection="1">
      <alignment horizontal="right" vertical="center" wrapText="1" indent="1"/>
    </xf>
    <xf numFmtId="166" fontId="31" fillId="0" borderId="33" xfId="1" applyNumberFormat="1" applyFont="1" applyFill="1" applyBorder="1" applyProtection="1">
      <protection locked="0"/>
    </xf>
    <xf numFmtId="0" fontId="31" fillId="0" borderId="3" xfId="6" applyFont="1" applyFill="1" applyBorder="1" applyProtection="1"/>
    <xf numFmtId="0" fontId="10" fillId="0" borderId="4" xfId="0" applyFont="1" applyFill="1" applyBorder="1" applyAlignment="1" applyProtection="1">
      <alignment horizontal="center" vertical="center"/>
    </xf>
    <xf numFmtId="0" fontId="10" fillId="0" borderId="23" xfId="0" applyFont="1" applyFill="1" applyBorder="1" applyAlignment="1" applyProtection="1">
      <alignment horizontal="center" vertical="center"/>
    </xf>
    <xf numFmtId="0" fontId="10" fillId="0" borderId="25" xfId="0" quotePrefix="1" applyFont="1" applyFill="1" applyBorder="1" applyAlignment="1" applyProtection="1">
      <alignment horizontal="right" vertical="center" indent="1"/>
    </xf>
    <xf numFmtId="0" fontId="10" fillId="0" borderId="45" xfId="0" applyFont="1" applyFill="1" applyBorder="1" applyAlignment="1" applyProtection="1">
      <alignment horizontal="right" vertical="center" indent="1"/>
    </xf>
    <xf numFmtId="165" fontId="10" fillId="0" borderId="29" xfId="0" applyNumberFormat="1" applyFont="1" applyFill="1" applyBorder="1" applyAlignment="1" applyProtection="1">
      <alignment horizontal="right" vertical="center" wrapText="1" indent="1"/>
    </xf>
    <xf numFmtId="165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43" xfId="0" applyNumberFormat="1" applyFont="1" applyFill="1" applyBorder="1" applyAlignment="1" applyProtection="1">
      <alignment horizontal="right" vertical="center" wrapText="1" indent="1"/>
    </xf>
    <xf numFmtId="165" fontId="21" fillId="0" borderId="0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horizontal="right" vertical="center" wrapText="1" indent="1"/>
    </xf>
    <xf numFmtId="165" fontId="21" fillId="0" borderId="43" xfId="0" applyNumberFormat="1" applyFont="1" applyFill="1" applyBorder="1" applyAlignment="1" applyProtection="1">
      <alignment horizontal="right" vertical="center" wrapText="1" indent="1"/>
    </xf>
    <xf numFmtId="165" fontId="21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10" fillId="0" borderId="25" xfId="0" applyNumberFormat="1" applyFont="1" applyFill="1" applyBorder="1" applyAlignment="1" applyProtection="1">
      <alignment horizontal="right" vertical="center"/>
    </xf>
    <xf numFmtId="49" fontId="10" fillId="0" borderId="45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vertical="center" wrapText="1"/>
    </xf>
    <xf numFmtId="0" fontId="27" fillId="0" borderId="22" xfId="0" applyFont="1" applyBorder="1" applyAlignment="1" applyProtection="1">
      <alignment horizontal="left" vertical="center" wrapText="1" indent="1"/>
    </xf>
    <xf numFmtId="0" fontId="14" fillId="0" borderId="0" xfId="6" applyFont="1" applyFill="1" applyProtection="1"/>
    <xf numFmtId="0" fontId="38" fillId="0" borderId="2" xfId="0" applyFont="1" applyBorder="1" applyAlignment="1">
      <alignment horizontal="justify" wrapText="1"/>
    </xf>
    <xf numFmtId="0" fontId="38" fillId="0" borderId="2" xfId="0" applyFont="1" applyBorder="1" applyAlignment="1">
      <alignment wrapText="1"/>
    </xf>
    <xf numFmtId="0" fontId="38" fillId="0" borderId="23" xfId="0" applyFont="1" applyBorder="1" applyAlignment="1">
      <alignment wrapText="1"/>
    </xf>
    <xf numFmtId="0" fontId="39" fillId="0" borderId="0" xfId="0" applyFont="1" applyFill="1" applyAlignment="1" applyProtection="1">
      <alignment horizontal="left" vertical="center" wrapText="1"/>
    </xf>
    <xf numFmtId="0" fontId="39" fillId="0" borderId="0" xfId="0" applyFont="1" applyFill="1" applyAlignment="1" applyProtection="1">
      <alignment vertical="center" wrapText="1"/>
    </xf>
    <xf numFmtId="0" fontId="39" fillId="0" borderId="0" xfId="0" applyFont="1" applyFill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165" fontId="0" fillId="0" borderId="42" xfId="0" applyNumberFormat="1" applyFill="1" applyBorder="1" applyAlignment="1" applyProtection="1">
      <alignment horizontal="left" vertical="center" wrapText="1" indent="1"/>
    </xf>
    <xf numFmtId="165" fontId="23" fillId="0" borderId="7" xfId="0" applyNumberFormat="1" applyFont="1" applyFill="1" applyBorder="1" applyAlignment="1" applyProtection="1">
      <alignment horizontal="left" vertical="center" wrapText="1" indent="1"/>
    </xf>
    <xf numFmtId="165" fontId="23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35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47" xfId="0" applyFont="1" applyFill="1" applyBorder="1" applyAlignment="1" applyProtection="1">
      <alignment horizontal="center" vertical="center" wrapText="1"/>
    </xf>
    <xf numFmtId="0" fontId="10" fillId="0" borderId="31" xfId="0" applyFont="1" applyFill="1" applyBorder="1" applyAlignment="1" applyProtection="1">
      <alignment horizontal="center" vertical="center" wrapText="1"/>
    </xf>
    <xf numFmtId="0" fontId="21" fillId="0" borderId="15" xfId="6" applyFont="1" applyFill="1" applyBorder="1" applyAlignment="1" applyProtection="1">
      <alignment horizontal="center" vertical="center" wrapText="1"/>
    </xf>
    <xf numFmtId="0" fontId="21" fillId="0" borderId="16" xfId="6" applyFont="1" applyFill="1" applyBorder="1" applyAlignment="1" applyProtection="1">
      <alignment horizontal="center" vertical="center" wrapText="1"/>
    </xf>
    <xf numFmtId="0" fontId="21" fillId="0" borderId="24" xfId="6" applyFont="1" applyFill="1" applyBorder="1" applyAlignment="1" applyProtection="1">
      <alignment horizontal="center" vertical="center" wrapText="1"/>
    </xf>
    <xf numFmtId="165" fontId="23" fillId="0" borderId="18" xfId="6" applyNumberFormat="1" applyFont="1" applyFill="1" applyBorder="1" applyAlignment="1" applyProtection="1">
      <alignment horizontal="right" vertical="center" wrapText="1" indent="1"/>
    </xf>
    <xf numFmtId="0" fontId="23" fillId="0" borderId="3" xfId="6" applyFont="1" applyFill="1" applyBorder="1" applyAlignment="1" applyProtection="1">
      <alignment horizontal="left" vertical="center" wrapText="1" indent="6"/>
    </xf>
    <xf numFmtId="0" fontId="14" fillId="0" borderId="0" xfId="6" applyFill="1" applyProtection="1"/>
    <xf numFmtId="0" fontId="23" fillId="0" borderId="0" xfId="6" applyFont="1" applyFill="1" applyProtection="1"/>
    <xf numFmtId="0" fontId="17" fillId="0" borderId="0" xfId="6" applyFont="1" applyFill="1" applyProtection="1"/>
    <xf numFmtId="0" fontId="28" fillId="0" borderId="3" xfId="0" applyFont="1" applyBorder="1" applyAlignment="1" applyProtection="1">
      <alignment horizontal="left" wrapText="1" indent="1"/>
    </xf>
    <xf numFmtId="0" fontId="28" fillId="0" borderId="2" xfId="0" applyFont="1" applyBorder="1" applyAlignment="1" applyProtection="1">
      <alignment horizontal="left" wrapText="1" indent="1"/>
    </xf>
    <xf numFmtId="0" fontId="28" fillId="0" borderId="6" xfId="0" applyFont="1" applyBorder="1" applyAlignment="1" applyProtection="1">
      <alignment horizontal="left" wrapText="1" indent="1"/>
    </xf>
    <xf numFmtId="0" fontId="29" fillId="0" borderId="13" xfId="0" applyFont="1" applyBorder="1" applyAlignment="1" applyProtection="1">
      <alignment wrapText="1"/>
    </xf>
    <xf numFmtId="0" fontId="28" fillId="0" borderId="6" xfId="0" applyFont="1" applyBorder="1" applyAlignment="1" applyProtection="1">
      <alignment wrapText="1"/>
    </xf>
    <xf numFmtId="0" fontId="28" fillId="0" borderId="9" xfId="0" applyFont="1" applyBorder="1" applyAlignment="1" applyProtection="1">
      <alignment wrapText="1"/>
    </xf>
    <xf numFmtId="0" fontId="28" fillId="0" borderId="8" xfId="0" applyFont="1" applyBorder="1" applyAlignment="1" applyProtection="1">
      <alignment wrapText="1"/>
    </xf>
    <xf numFmtId="0" fontId="28" fillId="0" borderId="10" xfId="0" applyFont="1" applyBorder="1" applyAlignment="1" applyProtection="1">
      <alignment wrapText="1"/>
    </xf>
    <xf numFmtId="0" fontId="29" fillId="0" borderId="14" xfId="0" applyFont="1" applyBorder="1" applyAlignment="1" applyProtection="1">
      <alignment wrapText="1"/>
    </xf>
    <xf numFmtId="0" fontId="29" fillId="0" borderId="34" xfId="0" applyFont="1" applyBorder="1" applyAlignment="1" applyProtection="1">
      <alignment wrapText="1"/>
    </xf>
    <xf numFmtId="0" fontId="29" fillId="0" borderId="22" xfId="0" applyFont="1" applyBorder="1" applyAlignment="1" applyProtection="1">
      <alignment wrapText="1"/>
    </xf>
    <xf numFmtId="0" fontId="14" fillId="0" borderId="0" xfId="6" applyFill="1" applyAlignment="1" applyProtection="1"/>
    <xf numFmtId="165" fontId="27" fillId="0" borderId="17" xfId="0" quotePrefix="1" applyNumberFormat="1" applyFont="1" applyBorder="1" applyAlignment="1" applyProtection="1">
      <alignment horizontal="right" vertical="center" wrapText="1" indent="1"/>
    </xf>
    <xf numFmtId="0" fontId="26" fillId="0" borderId="0" xfId="6" applyFont="1" applyFill="1" applyProtection="1"/>
    <xf numFmtId="0" fontId="25" fillId="0" borderId="0" xfId="6" applyFont="1" applyFill="1" applyProtection="1"/>
    <xf numFmtId="0" fontId="14" fillId="0" borderId="0" xfId="6" applyFill="1" applyBorder="1" applyProtection="1"/>
    <xf numFmtId="165" fontId="3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3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3" fillId="0" borderId="9" xfId="6" applyNumberFormat="1" applyFont="1" applyFill="1" applyBorder="1" applyAlignment="1" applyProtection="1">
      <alignment horizontal="center" vertical="center" wrapText="1"/>
    </xf>
    <xf numFmtId="49" fontId="23" fillId="0" borderId="8" xfId="6" applyNumberFormat="1" applyFont="1" applyFill="1" applyBorder="1" applyAlignment="1" applyProtection="1">
      <alignment horizontal="center" vertical="center" wrapText="1"/>
    </xf>
    <xf numFmtId="49" fontId="23" fillId="0" borderId="10" xfId="6" applyNumberFormat="1" applyFont="1" applyFill="1" applyBorder="1" applyAlignment="1" applyProtection="1">
      <alignment horizontal="center" vertical="center" wrapText="1"/>
    </xf>
    <xf numFmtId="0" fontId="29" fillId="0" borderId="13" xfId="0" applyFont="1" applyBorder="1" applyAlignment="1" applyProtection="1">
      <alignment horizontal="center" wrapText="1"/>
    </xf>
    <xf numFmtId="0" fontId="28" fillId="0" borderId="9" xfId="0" applyFont="1" applyBorder="1" applyAlignment="1" applyProtection="1">
      <alignment horizontal="center" wrapText="1"/>
    </xf>
    <xf numFmtId="0" fontId="28" fillId="0" borderId="8" xfId="0" applyFont="1" applyBorder="1" applyAlignment="1" applyProtection="1">
      <alignment horizontal="center" wrapText="1"/>
    </xf>
    <xf numFmtId="0" fontId="28" fillId="0" borderId="10" xfId="0" applyFont="1" applyBorder="1" applyAlignment="1" applyProtection="1">
      <alignment horizontal="center" wrapText="1"/>
    </xf>
    <xf numFmtId="0" fontId="29" fillId="0" borderId="34" xfId="0" applyFont="1" applyBorder="1" applyAlignment="1" applyProtection="1">
      <alignment horizontal="center" wrapText="1"/>
    </xf>
    <xf numFmtId="0" fontId="23" fillId="0" borderId="0" xfId="0" applyFont="1" applyFill="1" applyAlignment="1" applyProtection="1">
      <alignment horizontal="center" vertical="center" wrapText="1"/>
    </xf>
    <xf numFmtId="49" fontId="23" fillId="0" borderId="11" xfId="6" applyNumberFormat="1" applyFont="1" applyFill="1" applyBorder="1" applyAlignment="1" applyProtection="1">
      <alignment horizontal="center" vertical="center" wrapText="1"/>
    </xf>
    <xf numFmtId="49" fontId="23" fillId="0" borderId="7" xfId="6" applyNumberFormat="1" applyFont="1" applyFill="1" applyBorder="1" applyAlignment="1" applyProtection="1">
      <alignment horizontal="center" vertical="center" wrapText="1"/>
    </xf>
    <xf numFmtId="49" fontId="23" fillId="0" borderId="12" xfId="6" applyNumberFormat="1" applyFont="1" applyFill="1" applyBorder="1" applyAlignment="1" applyProtection="1">
      <alignment horizontal="center" vertical="center" wrapText="1"/>
    </xf>
    <xf numFmtId="0" fontId="29" fillId="0" borderId="34" xfId="0" applyFont="1" applyBorder="1" applyAlignment="1" applyProtection="1">
      <alignment horizontal="center" vertical="center" wrapText="1"/>
    </xf>
    <xf numFmtId="0" fontId="10" fillId="0" borderId="26" xfId="0" applyFont="1" applyFill="1" applyBorder="1" applyAlignment="1" applyProtection="1">
      <alignment horizontal="center" vertical="center" wrapText="1"/>
    </xf>
    <xf numFmtId="49" fontId="31" fillId="0" borderId="11" xfId="0" applyNumberFormat="1" applyFont="1" applyFill="1" applyBorder="1" applyAlignment="1" applyProtection="1">
      <alignment horizontal="center" vertical="center" wrapText="1"/>
    </xf>
    <xf numFmtId="49" fontId="31" fillId="0" borderId="8" xfId="0" applyNumberFormat="1" applyFont="1" applyFill="1" applyBorder="1" applyAlignment="1" applyProtection="1">
      <alignment horizontal="center" vertical="center" wrapText="1"/>
    </xf>
    <xf numFmtId="49" fontId="31" fillId="0" borderId="9" xfId="0" applyNumberFormat="1" applyFont="1" applyFill="1" applyBorder="1" applyAlignment="1" applyProtection="1">
      <alignment horizontal="center" vertical="center" wrapText="1"/>
    </xf>
    <xf numFmtId="0" fontId="31" fillId="0" borderId="3" xfId="6" applyFont="1" applyFill="1" applyBorder="1" applyAlignment="1" applyProtection="1">
      <alignment horizontal="left" vertical="center" wrapText="1" indent="1"/>
    </xf>
    <xf numFmtId="0" fontId="31" fillId="0" borderId="2" xfId="6" applyFont="1" applyFill="1" applyBorder="1" applyAlignment="1" applyProtection="1">
      <alignment horizontal="left" vertical="center" wrapText="1" indent="1"/>
    </xf>
    <xf numFmtId="0" fontId="31" fillId="0" borderId="22" xfId="6" quotePrefix="1" applyFont="1" applyFill="1" applyBorder="1" applyAlignment="1" applyProtection="1">
      <alignment horizontal="left" vertical="center" wrapText="1" indent="1"/>
    </xf>
    <xf numFmtId="0" fontId="38" fillId="0" borderId="0" xfId="0" applyFont="1" applyAlignment="1" applyProtection="1">
      <alignment horizontal="right" vertical="top"/>
    </xf>
    <xf numFmtId="0" fontId="9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vertical="center" wrapText="1"/>
    </xf>
    <xf numFmtId="165" fontId="23" fillId="2" borderId="19" xfId="6" applyNumberFormat="1" applyFont="1" applyFill="1" applyBorder="1" applyAlignment="1" applyProtection="1">
      <alignment horizontal="right" vertical="center" wrapText="1" indent="1"/>
    </xf>
    <xf numFmtId="165" fontId="23" fillId="2" borderId="35" xfId="6" applyNumberFormat="1" applyFont="1" applyFill="1" applyBorder="1" applyAlignment="1" applyProtection="1">
      <alignment horizontal="right" vertical="center" wrapText="1" indent="1"/>
    </xf>
    <xf numFmtId="165" fontId="31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13" xfId="6" applyFont="1" applyFill="1" applyBorder="1" applyAlignment="1">
      <alignment horizontal="center" vertical="center"/>
    </xf>
    <xf numFmtId="166" fontId="33" fillId="0" borderId="14" xfId="6" applyNumberFormat="1" applyFont="1" applyFill="1" applyBorder="1"/>
    <xf numFmtId="166" fontId="33" fillId="0" borderId="17" xfId="6" applyNumberFormat="1" applyFont="1" applyFill="1" applyBorder="1"/>
    <xf numFmtId="165" fontId="35" fillId="0" borderId="1" xfId="0" applyNumberFormat="1" applyFont="1" applyFill="1" applyBorder="1" applyAlignment="1" applyProtection="1">
      <alignment horizontal="right" vertical="center" wrapText="1" indent="1"/>
    </xf>
    <xf numFmtId="165" fontId="23" fillId="0" borderId="19" xfId="6" applyNumberFormat="1" applyFont="1" applyFill="1" applyBorder="1" applyAlignment="1" applyProtection="1">
      <alignment horizontal="right" vertical="center" wrapText="1" indent="1"/>
    </xf>
    <xf numFmtId="165" fontId="23" fillId="0" borderId="35" xfId="6" applyNumberFormat="1" applyFont="1" applyFill="1" applyBorder="1" applyAlignment="1" applyProtection="1">
      <alignment horizontal="right" vertical="center" wrapText="1" indent="1"/>
    </xf>
    <xf numFmtId="0" fontId="21" fillId="0" borderId="0" xfId="6" applyFont="1" applyFill="1" applyBorder="1" applyAlignment="1" applyProtection="1">
      <alignment horizontal="left" vertical="center" wrapText="1" indent="1"/>
    </xf>
    <xf numFmtId="0" fontId="21" fillId="0" borderId="0" xfId="6" applyFont="1" applyFill="1" applyBorder="1" applyAlignment="1" applyProtection="1">
      <alignment vertical="center" wrapText="1"/>
    </xf>
    <xf numFmtId="165" fontId="8" fillId="0" borderId="0" xfId="0" applyNumberFormat="1" applyFont="1" applyFill="1" applyAlignment="1" applyProtection="1">
      <alignment horizontal="right"/>
    </xf>
    <xf numFmtId="165" fontId="10" fillId="0" borderId="48" xfId="0" applyNumberFormat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center" vertical="center" wrapText="1"/>
    </xf>
    <xf numFmtId="165" fontId="21" fillId="0" borderId="31" xfId="0" applyNumberFormat="1" applyFont="1" applyFill="1" applyBorder="1" applyAlignment="1" applyProtection="1">
      <alignment horizontal="center" vertical="center" wrapText="1"/>
    </xf>
    <xf numFmtId="165" fontId="21" fillId="0" borderId="38" xfId="0" applyNumberFormat="1" applyFont="1" applyFill="1" applyBorder="1" applyAlignment="1" applyProtection="1">
      <alignment horizontal="center" vertical="center" wrapText="1"/>
    </xf>
    <xf numFmtId="165" fontId="21" fillId="0" borderId="49" xfId="0" applyNumberFormat="1" applyFont="1" applyFill="1" applyBorder="1" applyAlignment="1" applyProtection="1">
      <alignment horizontal="center" vertical="center" wrapText="1"/>
    </xf>
    <xf numFmtId="165" fontId="21" fillId="0" borderId="17" xfId="0" applyNumberFormat="1" applyFont="1" applyFill="1" applyBorder="1" applyAlignment="1" applyProtection="1">
      <alignment horizontal="center" vertical="center" wrapText="1"/>
    </xf>
    <xf numFmtId="165" fontId="21" fillId="0" borderId="42" xfId="0" applyNumberFormat="1" applyFont="1" applyFill="1" applyBorder="1" applyAlignment="1" applyProtection="1">
      <alignment horizontal="center" vertical="center" wrapText="1"/>
    </xf>
    <xf numFmtId="165" fontId="21" fillId="0" borderId="13" xfId="0" applyNumberFormat="1" applyFont="1" applyFill="1" applyBorder="1" applyAlignment="1" applyProtection="1">
      <alignment horizontal="center" vertical="center" wrapText="1"/>
    </xf>
    <xf numFmtId="165" fontId="21" fillId="0" borderId="38" xfId="0" applyNumberFormat="1" applyFont="1" applyFill="1" applyBorder="1" applyAlignment="1" applyProtection="1">
      <alignment horizontal="left" vertical="center" wrapText="1" indent="1"/>
    </xf>
    <xf numFmtId="49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38" xfId="0" applyNumberFormat="1" applyFont="1" applyFill="1" applyBorder="1" applyAlignment="1" applyProtection="1">
      <alignment vertical="center" wrapText="1"/>
    </xf>
    <xf numFmtId="165" fontId="23" fillId="0" borderId="13" xfId="0" applyNumberFormat="1" applyFont="1" applyFill="1" applyBorder="1" applyAlignment="1" applyProtection="1">
      <alignment vertical="center" wrapText="1"/>
    </xf>
    <xf numFmtId="165" fontId="23" fillId="0" borderId="14" xfId="0" applyNumberFormat="1" applyFont="1" applyFill="1" applyBorder="1" applyAlignment="1" applyProtection="1">
      <alignment vertical="center" wrapText="1"/>
    </xf>
    <xf numFmtId="165" fontId="23" fillId="0" borderId="17" xfId="0" applyNumberFormat="1" applyFont="1" applyFill="1" applyBorder="1" applyAlignment="1" applyProtection="1">
      <alignment vertical="center" wrapText="1"/>
    </xf>
    <xf numFmtId="165" fontId="21" fillId="0" borderId="8" xfId="0" applyNumberFormat="1" applyFont="1" applyFill="1" applyBorder="1" applyAlignment="1" applyProtection="1">
      <alignment horizontal="center" vertical="center" wrapText="1"/>
    </xf>
    <xf numFmtId="165" fontId="23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40" xfId="0" applyNumberFormat="1" applyFont="1" applyFill="1" applyBorder="1" applyAlignment="1" applyProtection="1">
      <alignment vertical="center" wrapText="1"/>
      <protection locked="0"/>
    </xf>
    <xf numFmtId="165" fontId="23" fillId="0" borderId="8" xfId="0" applyNumberFormat="1" applyFont="1" applyFill="1" applyBorder="1" applyAlignment="1" applyProtection="1">
      <alignment vertical="center" wrapText="1"/>
      <protection locked="0"/>
    </xf>
    <xf numFmtId="165" fontId="23" fillId="0" borderId="19" xfId="0" applyNumberFormat="1" applyFont="1" applyFill="1" applyBorder="1" applyAlignment="1" applyProtection="1">
      <alignment vertical="center" wrapText="1"/>
      <protection locked="0"/>
    </xf>
    <xf numFmtId="165" fontId="23" fillId="0" borderId="40" xfId="0" applyNumberFormat="1" applyFont="1" applyFill="1" applyBorder="1" applyAlignment="1" applyProtection="1">
      <alignment vertical="center" wrapText="1"/>
    </xf>
    <xf numFmtId="49" fontId="17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21" fillId="0" borderId="10" xfId="0" applyNumberFormat="1" applyFont="1" applyFill="1" applyBorder="1" applyAlignment="1" applyProtection="1">
      <alignment horizontal="center" vertical="center" wrapText="1"/>
    </xf>
    <xf numFmtId="165" fontId="23" fillId="0" borderId="50" xfId="0" applyNumberFormat="1" applyFont="1" applyFill="1" applyBorder="1" applyAlignment="1" applyProtection="1">
      <alignment horizontal="left" vertical="center" wrapText="1" inden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50" xfId="0" applyNumberFormat="1" applyFont="1" applyFill="1" applyBorder="1" applyAlignment="1" applyProtection="1">
      <alignment vertical="center" wrapText="1"/>
      <protection locked="0"/>
    </xf>
    <xf numFmtId="165" fontId="23" fillId="0" borderId="10" xfId="0" applyNumberFormat="1" applyFont="1" applyFill="1" applyBorder="1" applyAlignment="1" applyProtection="1">
      <alignment vertical="center" wrapText="1"/>
      <protection locked="0"/>
    </xf>
    <xf numFmtId="165" fontId="23" fillId="0" borderId="35" xfId="0" applyNumberFormat="1" applyFont="1" applyFill="1" applyBorder="1" applyAlignment="1" applyProtection="1">
      <alignment vertical="center" wrapText="1"/>
      <protection locked="0"/>
    </xf>
    <xf numFmtId="165" fontId="23" fillId="0" borderId="50" xfId="0" applyNumberFormat="1" applyFont="1" applyFill="1" applyBorder="1" applyAlignment="1" applyProtection="1">
      <alignment vertical="center" wrapText="1"/>
    </xf>
    <xf numFmtId="165" fontId="30" fillId="0" borderId="38" xfId="0" applyNumberFormat="1" applyFont="1" applyFill="1" applyBorder="1" applyAlignment="1" applyProtection="1">
      <alignment horizontal="left" vertical="center" wrapText="1" indent="1"/>
    </xf>
    <xf numFmtId="165" fontId="21" fillId="0" borderId="7" xfId="0" applyNumberFormat="1" applyFont="1" applyFill="1" applyBorder="1" applyAlignment="1" applyProtection="1">
      <alignment horizontal="center" vertical="center" wrapText="1"/>
    </xf>
    <xf numFmtId="165" fontId="23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49" fontId="17" fillId="0" borderId="46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42" xfId="0" applyNumberFormat="1" applyFont="1" applyFill="1" applyBorder="1" applyAlignment="1" applyProtection="1">
      <alignment vertical="center" wrapText="1"/>
      <protection locked="0"/>
    </xf>
    <xf numFmtId="165" fontId="23" fillId="0" borderId="7" xfId="0" applyNumberFormat="1" applyFont="1" applyFill="1" applyBorder="1" applyAlignment="1" applyProtection="1">
      <alignment vertical="center" wrapText="1"/>
      <protection locked="0"/>
    </xf>
    <xf numFmtId="165" fontId="23" fillId="0" borderId="1" xfId="0" applyNumberFormat="1" applyFont="1" applyFill="1" applyBorder="1" applyAlignment="1" applyProtection="1">
      <alignment vertical="center" wrapText="1"/>
      <protection locked="0"/>
    </xf>
    <xf numFmtId="165" fontId="23" fillId="0" borderId="37" xfId="0" applyNumberFormat="1" applyFont="1" applyFill="1" applyBorder="1" applyAlignment="1" applyProtection="1">
      <alignment vertical="center" wrapText="1"/>
      <protection locked="0"/>
    </xf>
    <xf numFmtId="165" fontId="23" fillId="0" borderId="42" xfId="0" applyNumberFormat="1" applyFont="1" applyFill="1" applyBorder="1" applyAlignment="1" applyProtection="1">
      <alignment vertical="center" wrapText="1"/>
    </xf>
    <xf numFmtId="165" fontId="17" fillId="2" borderId="49" xfId="0" applyNumberFormat="1" applyFont="1" applyFill="1" applyBorder="1" applyAlignment="1" applyProtection="1">
      <alignment horizontal="left" vertical="center" wrapText="1" indent="2"/>
    </xf>
    <xf numFmtId="0" fontId="41" fillId="0" borderId="0" xfId="0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horizontal="right"/>
    </xf>
    <xf numFmtId="0" fontId="27" fillId="0" borderId="15" xfId="0" applyFont="1" applyFill="1" applyBorder="1" applyAlignment="1" applyProtection="1">
      <alignment horizontal="center" vertical="center" wrapText="1"/>
    </xf>
    <xf numFmtId="0" fontId="43" fillId="0" borderId="13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 wrapText="1"/>
    </xf>
    <xf numFmtId="0" fontId="28" fillId="0" borderId="51" xfId="0" applyFont="1" applyFill="1" applyBorder="1" applyAlignment="1" applyProtection="1">
      <alignment horizontal="left" vertical="center" wrapText="1"/>
      <protection locked="0"/>
    </xf>
    <xf numFmtId="165" fontId="28" fillId="0" borderId="52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53" xfId="0" applyFont="1" applyFill="1" applyBorder="1" applyAlignment="1" applyProtection="1">
      <alignment horizontal="left" vertical="center" wrapText="1"/>
      <protection locked="0"/>
    </xf>
    <xf numFmtId="0" fontId="28" fillId="0" borderId="54" xfId="0" applyFont="1" applyFill="1" applyBorder="1" applyAlignment="1" applyProtection="1">
      <alignment horizontal="left" vertical="center" wrapText="1"/>
      <protection locked="0"/>
    </xf>
    <xf numFmtId="0" fontId="27" fillId="0" borderId="13" xfId="0" applyFont="1" applyFill="1" applyBorder="1" applyAlignment="1" applyProtection="1">
      <alignment vertical="center" wrapText="1"/>
    </xf>
    <xf numFmtId="165" fontId="29" fillId="0" borderId="17" xfId="0" applyNumberFormat="1" applyFont="1" applyFill="1" applyBorder="1" applyAlignment="1" applyProtection="1">
      <alignment horizontal="right" vertical="center" wrapText="1"/>
    </xf>
    <xf numFmtId="0" fontId="25" fillId="0" borderId="0" xfId="0" applyFont="1" applyAlignment="1">
      <alignment horizontal="center" wrapText="1"/>
    </xf>
    <xf numFmtId="0" fontId="0" fillId="0" borderId="0" xfId="0" applyProtection="1"/>
    <xf numFmtId="0" fontId="33" fillId="0" borderId="15" xfId="0" applyFont="1" applyBorder="1" applyAlignment="1" applyProtection="1">
      <alignment horizontal="center" vertical="center" wrapText="1"/>
    </xf>
    <xf numFmtId="0" fontId="33" fillId="0" borderId="16" xfId="0" applyFont="1" applyBorder="1" applyAlignment="1" applyProtection="1">
      <alignment horizontal="center" vertical="center"/>
    </xf>
    <xf numFmtId="0" fontId="33" fillId="0" borderId="24" xfId="0" applyFont="1" applyBorder="1" applyAlignment="1" applyProtection="1">
      <alignment horizontal="center" vertical="center" wrapText="1"/>
    </xf>
    <xf numFmtId="0" fontId="31" fillId="0" borderId="11" xfId="0" applyFont="1" applyBorder="1" applyAlignment="1" applyProtection="1">
      <alignment horizontal="right" vertical="center" indent="1"/>
    </xf>
    <xf numFmtId="0" fontId="31" fillId="0" borderId="8" xfId="0" applyFont="1" applyBorder="1" applyAlignment="1" applyProtection="1">
      <alignment horizontal="right" vertical="center" indent="1"/>
    </xf>
    <xf numFmtId="0" fontId="31" fillId="0" borderId="2" xfId="0" applyFont="1" applyBorder="1" applyAlignment="1" applyProtection="1">
      <alignment horizontal="left" vertical="center" indent="1"/>
      <protection locked="0"/>
    </xf>
    <xf numFmtId="165" fontId="17" fillId="4" borderId="38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Alignment="1">
      <alignment horizontal="center" vertical="center" wrapText="1"/>
    </xf>
    <xf numFmtId="165" fontId="12" fillId="0" borderId="0" xfId="0" applyNumberFormat="1" applyFont="1" applyFill="1" applyAlignment="1">
      <alignment horizontal="center" vertical="center" wrapText="1"/>
    </xf>
    <xf numFmtId="0" fontId="41" fillId="0" borderId="0" xfId="0" applyFont="1" applyAlignment="1">
      <alignment horizontal="center" wrapText="1"/>
    </xf>
    <xf numFmtId="165" fontId="12" fillId="0" borderId="0" xfId="0" applyNumberFormat="1" applyFont="1" applyFill="1" applyAlignment="1">
      <alignment vertical="center" wrapText="1"/>
    </xf>
    <xf numFmtId="165" fontId="8" fillId="0" borderId="0" xfId="0" applyNumberFormat="1" applyFont="1" applyFill="1" applyAlignment="1">
      <alignment horizontal="right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28" fillId="0" borderId="55" xfId="0" applyFont="1" applyFill="1" applyBorder="1" applyAlignment="1" applyProtection="1">
      <alignment horizontal="left" vertical="center" wrapText="1" indent="1"/>
    </xf>
    <xf numFmtId="165" fontId="31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8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 applyProtection="1">
      <alignment horizontal="left" vertical="center" wrapText="1" indent="1"/>
    </xf>
    <xf numFmtId="165" fontId="3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5" xfId="0" applyFont="1" applyFill="1" applyBorder="1" applyAlignment="1" applyProtection="1">
      <alignment horizontal="left" vertical="center" wrapText="1" indent="8"/>
    </xf>
    <xf numFmtId="0" fontId="31" fillId="0" borderId="3" xfId="0" applyFont="1" applyFill="1" applyBorder="1" applyAlignment="1" applyProtection="1">
      <alignment vertical="center" wrapText="1"/>
      <protection locked="0"/>
    </xf>
    <xf numFmtId="0" fontId="31" fillId="0" borderId="2" xfId="0" applyFont="1" applyFill="1" applyBorder="1" applyAlignment="1" applyProtection="1">
      <alignment vertical="center" wrapText="1"/>
      <protection locked="0"/>
    </xf>
    <xf numFmtId="0" fontId="31" fillId="0" borderId="10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 applyProtection="1">
      <alignment vertical="center" wrapText="1"/>
      <protection locked="0"/>
    </xf>
    <xf numFmtId="165" fontId="3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3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 applyProtection="1">
      <alignment vertical="center" wrapText="1"/>
    </xf>
    <xf numFmtId="165" fontId="30" fillId="0" borderId="22" xfId="0" applyNumberFormat="1" applyFont="1" applyFill="1" applyBorder="1" applyAlignment="1" applyProtection="1">
      <alignment vertical="center" wrapText="1"/>
    </xf>
    <xf numFmtId="165" fontId="30" fillId="0" borderId="56" xfId="0" applyNumberFormat="1" applyFont="1" applyFill="1" applyBorder="1" applyAlignment="1" applyProtection="1">
      <alignment vertical="center" wrapText="1"/>
    </xf>
    <xf numFmtId="0" fontId="27" fillId="0" borderId="24" xfId="0" applyFont="1" applyFill="1" applyBorder="1" applyAlignment="1" applyProtection="1">
      <alignment horizontal="center" vertical="center" wrapText="1"/>
    </xf>
    <xf numFmtId="0" fontId="36" fillId="0" borderId="0" xfId="0" applyFont="1" applyAlignment="1" applyProtection="1">
      <alignment horizontal="right"/>
    </xf>
    <xf numFmtId="167" fontId="44" fillId="0" borderId="2" xfId="0" applyNumberFormat="1" applyFont="1" applyBorder="1"/>
    <xf numFmtId="167" fontId="42" fillId="0" borderId="2" xfId="0" applyNumberFormat="1" applyFont="1" applyBorder="1"/>
    <xf numFmtId="167" fontId="44" fillId="0" borderId="2" xfId="0" applyNumberFormat="1" applyFont="1" applyBorder="1" applyAlignment="1">
      <alignment horizontal="right"/>
    </xf>
    <xf numFmtId="165" fontId="44" fillId="0" borderId="0" xfId="0" applyNumberFormat="1" applyFont="1" applyFill="1" applyAlignment="1" applyProtection="1">
      <alignment horizontal="center" vertical="center" wrapText="1"/>
    </xf>
    <xf numFmtId="165" fontId="44" fillId="0" borderId="0" xfId="0" applyNumberFormat="1" applyFont="1" applyFill="1" applyAlignment="1" applyProtection="1">
      <alignment vertical="center" wrapText="1"/>
    </xf>
    <xf numFmtId="165" fontId="45" fillId="0" borderId="0" xfId="0" applyNumberFormat="1" applyFont="1" applyFill="1" applyAlignment="1" applyProtection="1">
      <alignment horizontal="right" wrapText="1"/>
    </xf>
    <xf numFmtId="49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44" fillId="0" borderId="2" xfId="0" applyNumberFormat="1" applyFont="1" applyFill="1" applyBorder="1" applyAlignment="1" applyProtection="1">
      <alignment vertical="center" wrapText="1"/>
      <protection locked="0"/>
    </xf>
    <xf numFmtId="165" fontId="44" fillId="0" borderId="2" xfId="0" applyNumberFormat="1" applyFont="1" applyFill="1" applyBorder="1" applyAlignment="1" applyProtection="1">
      <alignment horizontal="left" vertical="center" wrapText="1"/>
      <protection locked="0"/>
    </xf>
    <xf numFmtId="165" fontId="42" fillId="0" borderId="2" xfId="0" applyNumberFormat="1" applyFont="1" applyFill="1" applyBorder="1" applyAlignment="1" applyProtection="1">
      <alignment horizontal="left" vertical="center" wrapText="1"/>
    </xf>
    <xf numFmtId="165" fontId="42" fillId="0" borderId="2" xfId="0" applyNumberFormat="1" applyFont="1" applyFill="1" applyBorder="1" applyAlignment="1" applyProtection="1">
      <alignment vertical="center" wrapText="1"/>
    </xf>
    <xf numFmtId="165" fontId="42" fillId="2" borderId="2" xfId="0" applyNumberFormat="1" applyFont="1" applyFill="1" applyBorder="1" applyAlignment="1" applyProtection="1">
      <alignment vertical="center" wrapText="1"/>
    </xf>
    <xf numFmtId="0" fontId="34" fillId="0" borderId="0" xfId="0" applyFont="1" applyAlignment="1">
      <alignment horizontal="right"/>
    </xf>
    <xf numFmtId="0" fontId="31" fillId="0" borderId="2" xfId="0" applyFont="1" applyBorder="1" applyAlignment="1" applyProtection="1">
      <alignment horizontal="left" vertical="center"/>
      <protection locked="0"/>
    </xf>
    <xf numFmtId="0" fontId="31" fillId="3" borderId="2" xfId="0" applyFont="1" applyFill="1" applyBorder="1" applyAlignment="1" applyProtection="1">
      <alignment horizontal="left" vertical="center"/>
      <protection locked="0"/>
    </xf>
    <xf numFmtId="0" fontId="30" fillId="0" borderId="25" xfId="6" applyFont="1" applyFill="1" applyBorder="1" applyAlignment="1" applyProtection="1">
      <alignment horizontal="center" vertical="center" wrapText="1"/>
    </xf>
    <xf numFmtId="0" fontId="31" fillId="0" borderId="4" xfId="6" applyFont="1" applyFill="1" applyBorder="1" applyProtection="1">
      <protection locked="0"/>
    </xf>
    <xf numFmtId="166" fontId="31" fillId="0" borderId="25" xfId="1" applyNumberFormat="1" applyFont="1" applyFill="1" applyBorder="1" applyProtection="1">
      <protection locked="0"/>
    </xf>
    <xf numFmtId="0" fontId="31" fillId="0" borderId="2" xfId="6" applyFont="1" applyFill="1" applyBorder="1" applyProtection="1">
      <protection locked="0"/>
    </xf>
    <xf numFmtId="166" fontId="31" fillId="0" borderId="19" xfId="1" applyNumberFormat="1" applyFont="1" applyFill="1" applyBorder="1" applyProtection="1">
      <protection locked="0"/>
    </xf>
    <xf numFmtId="0" fontId="31" fillId="0" borderId="6" xfId="6" applyFont="1" applyFill="1" applyBorder="1" applyProtection="1">
      <protection locked="0"/>
    </xf>
    <xf numFmtId="166" fontId="31" fillId="0" borderId="35" xfId="1" applyNumberFormat="1" applyFont="1" applyFill="1" applyBorder="1" applyProtection="1">
      <protection locked="0"/>
    </xf>
    <xf numFmtId="0" fontId="30" fillId="0" borderId="13" xfId="6" applyFont="1" applyFill="1" applyBorder="1" applyAlignment="1" applyProtection="1">
      <alignment horizontal="center" vertical="center"/>
    </xf>
    <xf numFmtId="0" fontId="30" fillId="0" borderId="14" xfId="6" applyFont="1" applyFill="1" applyBorder="1" applyAlignment="1" applyProtection="1">
      <alignment horizontal="left" vertical="center" wrapText="1"/>
    </xf>
    <xf numFmtId="165" fontId="8" fillId="0" borderId="0" xfId="0" applyNumberFormat="1" applyFont="1" applyFill="1" applyAlignment="1" applyProtection="1">
      <alignment horizontal="right" wrapText="1"/>
    </xf>
    <xf numFmtId="165" fontId="10" fillId="0" borderId="14" xfId="0" applyNumberFormat="1" applyFont="1" applyFill="1" applyBorder="1" applyAlignment="1" applyProtection="1">
      <alignment horizontal="center" vertical="center" wrapText="1"/>
    </xf>
    <xf numFmtId="165" fontId="10" fillId="0" borderId="17" xfId="0" applyNumberFormat="1" applyFont="1" applyFill="1" applyBorder="1" applyAlignment="1" applyProtection="1">
      <alignment horizontal="center" vertical="center" wrapText="1"/>
    </xf>
    <xf numFmtId="165" fontId="21" fillId="0" borderId="34" xfId="0" applyNumberFormat="1" applyFont="1" applyFill="1" applyBorder="1" applyAlignment="1" applyProtection="1">
      <alignment horizontal="center" vertical="center" wrapText="1"/>
    </xf>
    <xf numFmtId="165" fontId="21" fillId="0" borderId="22" xfId="0" applyNumberFormat="1" applyFont="1" applyFill="1" applyBorder="1" applyAlignment="1" applyProtection="1">
      <alignment horizontal="center" vertical="center" wrapText="1"/>
    </xf>
    <xf numFmtId="165" fontId="21" fillId="0" borderId="56" xfId="0" applyNumberFormat="1" applyFont="1" applyFill="1" applyBorder="1" applyAlignment="1" applyProtection="1">
      <alignment horizontal="center" vertical="center" wrapText="1"/>
    </xf>
    <xf numFmtId="165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2" xfId="0" applyNumberFormat="1" applyFont="1" applyFill="1" applyBorder="1" applyAlignment="1" applyProtection="1">
      <alignment vertical="center" wrapText="1"/>
      <protection locked="0"/>
    </xf>
    <xf numFmtId="49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19" xfId="0" applyNumberFormat="1" applyFont="1" applyFill="1" applyBorder="1" applyAlignment="1" applyProtection="1">
      <alignment vertical="center" wrapText="1"/>
    </xf>
    <xf numFmtId="165" fontId="2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6" xfId="0" applyNumberFormat="1" applyFont="1" applyFill="1" applyBorder="1" applyAlignment="1" applyProtection="1">
      <alignment vertical="center" wrapText="1"/>
      <protection locked="0"/>
    </xf>
    <xf numFmtId="49" fontId="20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35" xfId="0" applyNumberFormat="1" applyFont="1" applyFill="1" applyBorder="1" applyAlignment="1" applyProtection="1">
      <alignment vertical="center" wrapText="1"/>
    </xf>
    <xf numFmtId="165" fontId="10" fillId="0" borderId="13" xfId="0" applyNumberFormat="1" applyFont="1" applyFill="1" applyBorder="1" applyAlignment="1" applyProtection="1">
      <alignment horizontal="left" vertical="center" wrapText="1"/>
    </xf>
    <xf numFmtId="165" fontId="10" fillId="0" borderId="14" xfId="0" applyNumberFormat="1" applyFont="1" applyFill="1" applyBorder="1" applyAlignment="1" applyProtection="1">
      <alignment vertical="center" wrapText="1"/>
    </xf>
    <xf numFmtId="165" fontId="10" fillId="2" borderId="14" xfId="0" applyNumberFormat="1" applyFont="1" applyFill="1" applyBorder="1" applyAlignment="1" applyProtection="1">
      <alignment vertical="center" wrapText="1"/>
    </xf>
    <xf numFmtId="165" fontId="10" fillId="0" borderId="17" xfId="0" applyNumberFormat="1" applyFont="1" applyFill="1" applyBorder="1" applyAlignment="1" applyProtection="1">
      <alignment vertical="center" wrapText="1"/>
    </xf>
    <xf numFmtId="0" fontId="46" fillId="0" borderId="0" xfId="0" applyFont="1" applyFill="1" applyProtection="1"/>
    <xf numFmtId="0" fontId="5" fillId="0" borderId="0" xfId="0" applyFont="1" applyFill="1" applyProtection="1"/>
    <xf numFmtId="0" fontId="47" fillId="0" borderId="0" xfId="0" applyFont="1" applyFill="1" applyProtection="1">
      <protection locked="0"/>
    </xf>
    <xf numFmtId="0" fontId="48" fillId="0" borderId="0" xfId="0" applyFont="1" applyFill="1" applyProtection="1">
      <protection locked="0"/>
    </xf>
    <xf numFmtId="0" fontId="48" fillId="0" borderId="0" xfId="0" applyFont="1" applyFill="1" applyProtection="1"/>
    <xf numFmtId="0" fontId="10" fillId="0" borderId="13" xfId="0" applyFont="1" applyFill="1" applyBorder="1" applyAlignment="1" applyProtection="1">
      <alignment horizontal="center" vertical="center" wrapText="1"/>
    </xf>
    <xf numFmtId="0" fontId="31" fillId="0" borderId="9" xfId="0" applyFont="1" applyFill="1" applyBorder="1" applyAlignment="1" applyProtection="1">
      <alignment horizontal="center" vertical="center"/>
    </xf>
    <xf numFmtId="0" fontId="31" fillId="0" borderId="3" xfId="0" applyFont="1" applyFill="1" applyBorder="1" applyAlignment="1" applyProtection="1">
      <alignment vertical="center" wrapText="1"/>
    </xf>
    <xf numFmtId="165" fontId="31" fillId="0" borderId="3" xfId="0" applyNumberFormat="1" applyFont="1" applyFill="1" applyBorder="1" applyAlignment="1" applyProtection="1">
      <alignment vertical="center"/>
      <protection locked="0"/>
    </xf>
    <xf numFmtId="165" fontId="30" fillId="0" borderId="18" xfId="0" applyNumberFormat="1" applyFont="1" applyFill="1" applyBorder="1" applyAlignment="1" applyProtection="1">
      <alignment vertical="center"/>
    </xf>
    <xf numFmtId="0" fontId="31" fillId="0" borderId="8" xfId="0" applyFont="1" applyFill="1" applyBorder="1" applyAlignment="1" applyProtection="1">
      <alignment horizontal="center" vertical="center"/>
    </xf>
    <xf numFmtId="0" fontId="31" fillId="0" borderId="2" xfId="0" applyFont="1" applyFill="1" applyBorder="1" applyAlignment="1" applyProtection="1">
      <alignment vertical="center" wrapText="1"/>
    </xf>
    <xf numFmtId="165" fontId="31" fillId="0" borderId="2" xfId="0" applyNumberFormat="1" applyFont="1" applyFill="1" applyBorder="1" applyAlignment="1" applyProtection="1">
      <alignment vertical="center"/>
      <protection locked="0"/>
    </xf>
    <xf numFmtId="165" fontId="30" fillId="0" borderId="19" xfId="0" applyNumberFormat="1" applyFont="1" applyFill="1" applyBorder="1" applyAlignment="1" applyProtection="1">
      <alignment vertical="center"/>
    </xf>
    <xf numFmtId="0" fontId="31" fillId="0" borderId="10" xfId="0" applyFont="1" applyFill="1" applyBorder="1" applyAlignment="1" applyProtection="1">
      <alignment horizontal="center" vertical="center"/>
    </xf>
    <xf numFmtId="0" fontId="31" fillId="0" borderId="6" xfId="0" applyFont="1" applyFill="1" applyBorder="1" applyAlignment="1" applyProtection="1">
      <alignment vertical="center" wrapText="1"/>
    </xf>
    <xf numFmtId="165" fontId="31" fillId="0" borderId="6" xfId="0" applyNumberFormat="1" applyFont="1" applyFill="1" applyBorder="1" applyAlignment="1" applyProtection="1">
      <alignment vertical="center"/>
      <protection locked="0"/>
    </xf>
    <xf numFmtId="165" fontId="30" fillId="0" borderId="35" xfId="0" applyNumberFormat="1" applyFont="1" applyFill="1" applyBorder="1" applyAlignment="1" applyProtection="1">
      <alignment vertical="center"/>
    </xf>
    <xf numFmtId="0" fontId="30" fillId="0" borderId="13" xfId="0" applyFont="1" applyFill="1" applyBorder="1" applyAlignment="1" applyProtection="1">
      <alignment horizontal="center" vertical="center"/>
    </xf>
    <xf numFmtId="0" fontId="32" fillId="0" borderId="14" xfId="0" applyFont="1" applyFill="1" applyBorder="1" applyAlignment="1" applyProtection="1">
      <alignment vertical="center" wrapText="1"/>
    </xf>
    <xf numFmtId="165" fontId="30" fillId="0" borderId="14" xfId="0" applyNumberFormat="1" applyFont="1" applyFill="1" applyBorder="1" applyAlignment="1" applyProtection="1">
      <alignment vertical="center"/>
    </xf>
    <xf numFmtId="165" fontId="30" fillId="0" borderId="17" xfId="0" applyNumberFormat="1" applyFont="1" applyFill="1" applyBorder="1" applyAlignment="1" applyProtection="1">
      <alignment vertical="center"/>
    </xf>
    <xf numFmtId="0" fontId="5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57" xfId="0" applyFill="1" applyBorder="1" applyProtection="1"/>
    <xf numFmtId="0" fontId="8" fillId="0" borderId="57" xfId="0" applyFont="1" applyFill="1" applyBorder="1" applyAlignment="1" applyProtection="1">
      <alignment horizontal="center"/>
    </xf>
    <xf numFmtId="0" fontId="0" fillId="0" borderId="0" xfId="0" applyFill="1" applyBorder="1"/>
    <xf numFmtId="0" fontId="8" fillId="0" borderId="0" xfId="0" applyFont="1" applyFill="1" applyBorder="1" applyAlignment="1">
      <alignment horizontal="center"/>
    </xf>
    <xf numFmtId="0" fontId="33" fillId="0" borderId="6" xfId="6" applyFont="1" applyFill="1" applyBorder="1" applyAlignment="1">
      <alignment horizontal="center" vertical="center" wrapText="1"/>
    </xf>
    <xf numFmtId="165" fontId="42" fillId="0" borderId="15" xfId="0" applyNumberFormat="1" applyFont="1" applyFill="1" applyBorder="1" applyAlignment="1" applyProtection="1">
      <alignment horizontal="center" vertical="center" wrapText="1"/>
    </xf>
    <xf numFmtId="165" fontId="42" fillId="0" borderId="16" xfId="0" applyNumberFormat="1" applyFont="1" applyFill="1" applyBorder="1" applyAlignment="1" applyProtection="1">
      <alignment horizontal="center" vertical="center" wrapText="1"/>
    </xf>
    <xf numFmtId="165" fontId="42" fillId="0" borderId="2" xfId="0" applyNumberFormat="1" applyFont="1" applyFill="1" applyBorder="1" applyAlignment="1" applyProtection="1">
      <alignment horizontal="center" vertical="center" wrapText="1"/>
    </xf>
    <xf numFmtId="167" fontId="28" fillId="0" borderId="0" xfId="0" applyNumberFormat="1" applyFont="1" applyFill="1" applyBorder="1" applyAlignment="1">
      <alignment horizontal="left" vertical="center"/>
    </xf>
    <xf numFmtId="167" fontId="28" fillId="3" borderId="2" xfId="0" applyNumberFormat="1" applyFont="1" applyFill="1" applyBorder="1" applyAlignment="1">
      <alignment horizontal="left" wrapText="1"/>
    </xf>
    <xf numFmtId="167" fontId="28" fillId="3" borderId="2" xfId="0" applyNumberFormat="1" applyFont="1" applyFill="1" applyBorder="1"/>
    <xf numFmtId="167" fontId="29" fillId="3" borderId="2" xfId="0" applyNumberFormat="1" applyFont="1" applyFill="1" applyBorder="1" applyAlignment="1">
      <alignment horizontal="left" wrapText="1"/>
    </xf>
    <xf numFmtId="0" fontId="7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165" fontId="31" fillId="0" borderId="24" xfId="6" applyNumberFormat="1" applyFont="1" applyFill="1" applyBorder="1" applyAlignment="1" applyProtection="1">
      <alignment horizontal="right" vertical="center" wrapText="1" indent="1"/>
    </xf>
    <xf numFmtId="167" fontId="44" fillId="0" borderId="2" xfId="0" applyNumberFormat="1" applyFont="1" applyBorder="1" applyAlignment="1">
      <alignment horizontal="left"/>
    </xf>
    <xf numFmtId="0" fontId="49" fillId="0" borderId="2" xfId="0" applyFont="1" applyBorder="1"/>
    <xf numFmtId="167" fontId="44" fillId="0" borderId="2" xfId="0" applyNumberFormat="1" applyFont="1" applyBorder="1" applyAlignment="1">
      <alignment horizontal="left" wrapText="1"/>
    </xf>
    <xf numFmtId="167" fontId="44" fillId="0" borderId="2" xfId="0" applyNumberFormat="1" applyFont="1" applyFill="1" applyBorder="1" applyAlignment="1">
      <alignment horizontal="left" vertical="center"/>
    </xf>
    <xf numFmtId="167" fontId="44" fillId="0" borderId="2" xfId="0" applyNumberFormat="1" applyFont="1" applyFill="1" applyBorder="1" applyAlignment="1">
      <alignment vertical="center" wrapText="1"/>
    </xf>
    <xf numFmtId="167" fontId="28" fillId="3" borderId="5" xfId="0" applyNumberFormat="1" applyFont="1" applyFill="1" applyBorder="1" applyAlignment="1">
      <alignment horizontal="left" wrapText="1"/>
    </xf>
    <xf numFmtId="165" fontId="21" fillId="0" borderId="38" xfId="6" applyNumberFormat="1" applyFont="1" applyFill="1" applyBorder="1" applyAlignment="1" applyProtection="1">
      <alignment horizontal="right" vertical="center" wrapText="1" indent="1"/>
    </xf>
    <xf numFmtId="167" fontId="28" fillId="0" borderId="2" xfId="0" applyNumberFormat="1" applyFont="1" applyBorder="1" applyAlignment="1">
      <alignment horizontal="left" vertical="center" wrapText="1"/>
    </xf>
    <xf numFmtId="0" fontId="21" fillId="0" borderId="68" xfId="6" applyFont="1" applyFill="1" applyBorder="1" applyAlignment="1" applyProtection="1">
      <alignment vertical="center" wrapText="1"/>
    </xf>
    <xf numFmtId="0" fontId="31" fillId="0" borderId="2" xfId="0" applyFont="1" applyFill="1" applyBorder="1" applyAlignment="1" applyProtection="1">
      <alignment horizontal="left" vertical="center"/>
      <protection locked="0"/>
    </xf>
    <xf numFmtId="0" fontId="28" fillId="0" borderId="2" xfId="0" applyFont="1" applyBorder="1" applyAlignment="1">
      <alignment vertical="center"/>
    </xf>
    <xf numFmtId="167" fontId="28" fillId="0" borderId="2" xfId="0" applyNumberFormat="1" applyFont="1" applyBorder="1" applyAlignment="1">
      <alignment vertical="center" wrapText="1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50" fillId="0" borderId="0" xfId="6" applyFont="1" applyFill="1" applyProtection="1"/>
    <xf numFmtId="165" fontId="31" fillId="5" borderId="19" xfId="6" applyNumberFormat="1" applyFont="1" applyFill="1" applyBorder="1" applyAlignment="1" applyProtection="1">
      <alignment horizontal="right" vertical="center" wrapText="1" indent="1"/>
      <protection locked="0"/>
    </xf>
    <xf numFmtId="168" fontId="31" fillId="0" borderId="36" xfId="0" applyNumberFormat="1" applyFont="1" applyBorder="1" applyAlignment="1" applyProtection="1">
      <alignment horizontal="right" vertical="center" indent="1"/>
      <protection locked="0"/>
    </xf>
    <xf numFmtId="168" fontId="31" fillId="0" borderId="36" xfId="0" applyNumberFormat="1" applyFont="1" applyFill="1" applyBorder="1" applyAlignment="1" applyProtection="1">
      <alignment horizontal="right" vertical="center" indent="1"/>
      <protection locked="0"/>
    </xf>
    <xf numFmtId="168" fontId="33" fillId="0" borderId="49" xfId="0" applyNumberFormat="1" applyFont="1" applyFill="1" applyBorder="1" applyAlignment="1" applyProtection="1">
      <alignment horizontal="right" vertical="center" indent="1"/>
    </xf>
    <xf numFmtId="165" fontId="23" fillId="5" borderId="18" xfId="6" applyNumberFormat="1" applyFont="1" applyFill="1" applyBorder="1" applyAlignment="1" applyProtection="1">
      <alignment horizontal="right" vertical="center" wrapText="1" indent="1"/>
      <protection locked="0"/>
    </xf>
    <xf numFmtId="165" fontId="23" fillId="5" borderId="19" xfId="6" applyNumberFormat="1" applyFont="1" applyFill="1" applyBorder="1" applyAlignment="1" applyProtection="1">
      <alignment horizontal="right" vertical="center" wrapText="1" indent="1"/>
      <protection locked="0"/>
    </xf>
    <xf numFmtId="165" fontId="23" fillId="5" borderId="18" xfId="6" applyNumberFormat="1" applyFont="1" applyFill="1" applyBorder="1" applyAlignment="1" applyProtection="1">
      <alignment horizontal="right" vertical="center" wrapText="1" indent="1"/>
    </xf>
    <xf numFmtId="165" fontId="23" fillId="5" borderId="35" xfId="6" applyNumberFormat="1" applyFont="1" applyFill="1" applyBorder="1" applyAlignment="1" applyProtection="1">
      <alignment horizontal="right" vertical="center" wrapText="1" indent="1"/>
      <protection locked="0"/>
    </xf>
    <xf numFmtId="165" fontId="21" fillId="5" borderId="17" xfId="6" applyNumberFormat="1" applyFont="1" applyFill="1" applyBorder="1" applyAlignment="1" applyProtection="1">
      <alignment horizontal="right" vertical="center" wrapText="1" indent="1"/>
    </xf>
    <xf numFmtId="165" fontId="51" fillId="5" borderId="18" xfId="6" applyNumberFormat="1" applyFont="1" applyFill="1" applyBorder="1" applyAlignment="1" applyProtection="1">
      <alignment horizontal="right" vertical="center" wrapText="1" indent="1"/>
      <protection locked="0"/>
    </xf>
    <xf numFmtId="165" fontId="51" fillId="5" borderId="19" xfId="6" applyNumberFormat="1" applyFont="1" applyFill="1" applyBorder="1" applyAlignment="1" applyProtection="1">
      <alignment horizontal="right" vertical="center" wrapText="1" indent="1"/>
      <protection locked="0"/>
    </xf>
    <xf numFmtId="165" fontId="23" fillId="5" borderId="25" xfId="6" applyNumberFormat="1" applyFont="1" applyFill="1" applyBorder="1" applyAlignment="1" applyProtection="1">
      <alignment horizontal="right" vertical="center" wrapText="1" indent="1"/>
      <protection locked="0"/>
    </xf>
    <xf numFmtId="165" fontId="23" fillId="5" borderId="20" xfId="6" applyNumberFormat="1" applyFont="1" applyFill="1" applyBorder="1" applyAlignment="1" applyProtection="1">
      <alignment horizontal="right" vertical="center" wrapText="1" indent="1"/>
      <protection locked="0"/>
    </xf>
    <xf numFmtId="165" fontId="23" fillId="5" borderId="33" xfId="6" applyNumberFormat="1" applyFont="1" applyFill="1" applyBorder="1" applyAlignment="1" applyProtection="1">
      <alignment horizontal="right" vertical="center" wrapText="1" indent="1"/>
      <protection locked="0"/>
    </xf>
    <xf numFmtId="165" fontId="31" fillId="5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5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5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5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5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5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5" borderId="18" xfId="0" applyNumberFormat="1" applyFont="1" applyFill="1" applyBorder="1" applyAlignment="1" applyProtection="1">
      <alignment horizontal="right" vertical="center" wrapText="1" indent="1"/>
      <protection locked="0"/>
    </xf>
    <xf numFmtId="166" fontId="31" fillId="5" borderId="44" xfId="1" applyNumberFormat="1" applyFont="1" applyFill="1" applyBorder="1" applyProtection="1">
      <protection locked="0"/>
    </xf>
    <xf numFmtId="166" fontId="31" fillId="5" borderId="33" xfId="1" applyNumberFormat="1" applyFont="1" applyFill="1" applyBorder="1" applyProtection="1">
      <protection locked="0"/>
    </xf>
    <xf numFmtId="166" fontId="31" fillId="5" borderId="29" xfId="1" applyNumberFormat="1" applyFont="1" applyFill="1" applyBorder="1" applyProtection="1">
      <protection locked="0"/>
    </xf>
    <xf numFmtId="167" fontId="44" fillId="5" borderId="2" xfId="0" applyNumberFormat="1" applyFont="1" applyFill="1" applyBorder="1"/>
    <xf numFmtId="167" fontId="44" fillId="5" borderId="2" xfId="0" applyNumberFormat="1" applyFont="1" applyFill="1" applyBorder="1" applyAlignment="1">
      <alignment vertical="center"/>
    </xf>
    <xf numFmtId="49" fontId="44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44" fillId="5" borderId="2" xfId="0" applyNumberFormat="1" applyFont="1" applyFill="1" applyBorder="1" applyAlignment="1" applyProtection="1">
      <alignment vertical="center" wrapText="1"/>
      <protection locked="0"/>
    </xf>
    <xf numFmtId="165" fontId="31" fillId="5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5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5" borderId="43" xfId="0" applyNumberFormat="1" applyFont="1" applyFill="1" applyBorder="1" applyAlignment="1" applyProtection="1">
      <alignment horizontal="right" vertical="center" wrapText="1" indent="1"/>
    </xf>
    <xf numFmtId="165" fontId="21" fillId="5" borderId="0" xfId="0" applyNumberFormat="1" applyFont="1" applyFill="1" applyBorder="1" applyAlignment="1" applyProtection="1">
      <alignment horizontal="right" vertical="center" wrapText="1" indent="1"/>
    </xf>
    <xf numFmtId="0" fontId="23" fillId="5" borderId="0" xfId="0" applyFont="1" applyFill="1" applyAlignment="1" applyProtection="1">
      <alignment horizontal="right" vertical="center" wrapText="1" indent="1"/>
    </xf>
    <xf numFmtId="165" fontId="30" fillId="5" borderId="17" xfId="0" applyNumberFormat="1" applyFont="1" applyFill="1" applyBorder="1" applyAlignment="1" applyProtection="1">
      <alignment horizontal="right" vertical="center" wrapText="1" indent="1"/>
    </xf>
    <xf numFmtId="165" fontId="21" fillId="5" borderId="17" xfId="0" applyNumberFormat="1" applyFont="1" applyFill="1" applyBorder="1" applyAlignment="1" applyProtection="1">
      <alignment horizontal="right" vertical="center" wrapText="1" indent="1"/>
    </xf>
    <xf numFmtId="165" fontId="23" fillId="5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5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5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5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5" borderId="43" xfId="0" applyNumberFormat="1" applyFont="1" applyFill="1" applyBorder="1" applyAlignment="1" applyProtection="1">
      <alignment horizontal="right" vertical="center" wrapText="1" indent="1"/>
    </xf>
    <xf numFmtId="0" fontId="23" fillId="5" borderId="2" xfId="6" applyFont="1" applyFill="1" applyBorder="1" applyAlignment="1" applyProtection="1">
      <alignment horizontal="left" vertical="center" wrapText="1" indent="1"/>
    </xf>
    <xf numFmtId="0" fontId="23" fillId="5" borderId="1" xfId="6" applyFont="1" applyFill="1" applyBorder="1" applyAlignment="1" applyProtection="1">
      <alignment horizontal="left" vertical="center" wrapText="1" indent="1"/>
    </xf>
    <xf numFmtId="0" fontId="30" fillId="5" borderId="14" xfId="0" applyFont="1" applyFill="1" applyBorder="1" applyAlignment="1" applyProtection="1">
      <alignment horizontal="left" vertical="center" wrapText="1" indent="1"/>
    </xf>
    <xf numFmtId="0" fontId="23" fillId="5" borderId="3" xfId="6" applyFont="1" applyFill="1" applyBorder="1" applyAlignment="1" applyProtection="1">
      <alignment horizontal="left" vertical="center" wrapText="1" indent="1"/>
    </xf>
    <xf numFmtId="0" fontId="30" fillId="5" borderId="14" xfId="6" applyFont="1" applyFill="1" applyBorder="1" applyAlignment="1" applyProtection="1">
      <alignment horizontal="left" vertical="center" wrapText="1" indent="1"/>
    </xf>
    <xf numFmtId="0" fontId="31" fillId="5" borderId="3" xfId="6" applyFont="1" applyFill="1" applyBorder="1" applyAlignment="1" applyProtection="1">
      <alignment horizontal="left" vertical="center" wrapText="1" indent="1"/>
    </xf>
    <xf numFmtId="0" fontId="31" fillId="5" borderId="2" xfId="6" applyFont="1" applyFill="1" applyBorder="1" applyAlignment="1" applyProtection="1">
      <alignment horizontal="left" vertical="center" wrapText="1" indent="1"/>
    </xf>
    <xf numFmtId="0" fontId="31" fillId="5" borderId="22" xfId="6" quotePrefix="1" applyFont="1" applyFill="1" applyBorder="1" applyAlignment="1" applyProtection="1">
      <alignment horizontal="left" vertical="center" wrapText="1" indent="1"/>
    </xf>
    <xf numFmtId="0" fontId="31" fillId="5" borderId="22" xfId="6" applyFont="1" applyFill="1" applyBorder="1" applyAlignment="1" applyProtection="1">
      <alignment horizontal="left" vertical="center" wrapText="1" indent="1"/>
    </xf>
    <xf numFmtId="0" fontId="37" fillId="5" borderId="30" xfId="0" applyFont="1" applyFill="1" applyBorder="1" applyAlignment="1" applyProtection="1">
      <alignment horizontal="left" wrapText="1" indent="1"/>
    </xf>
    <xf numFmtId="0" fontId="10" fillId="5" borderId="0" xfId="0" applyFont="1" applyFill="1" applyBorder="1" applyAlignment="1" applyProtection="1">
      <alignment horizontal="left" vertical="center" wrapText="1" indent="1"/>
    </xf>
    <xf numFmtId="0" fontId="4" fillId="5" borderId="0" xfId="0" applyFont="1" applyFill="1" applyAlignment="1" applyProtection="1">
      <alignment vertical="center" wrapText="1"/>
    </xf>
    <xf numFmtId="0" fontId="23" fillId="5" borderId="0" xfId="0" applyFont="1" applyFill="1" applyAlignment="1" applyProtection="1">
      <alignment vertical="center" wrapText="1"/>
    </xf>
    <xf numFmtId="0" fontId="0" fillId="5" borderId="0" xfId="0" applyFill="1" applyAlignment="1" applyProtection="1">
      <alignment vertical="center" wrapText="1"/>
    </xf>
    <xf numFmtId="0" fontId="10" fillId="5" borderId="32" xfId="0" applyFont="1" applyFill="1" applyBorder="1" applyAlignment="1" applyProtection="1">
      <alignment horizontal="center" vertical="center" wrapText="1"/>
    </xf>
    <xf numFmtId="165" fontId="28" fillId="5" borderId="52" xfId="0" applyNumberFormat="1" applyFont="1" applyFill="1" applyBorder="1" applyAlignment="1" applyProtection="1">
      <alignment horizontal="right" vertical="center" wrapText="1"/>
      <protection locked="0"/>
    </xf>
    <xf numFmtId="167" fontId="28" fillId="5" borderId="2" xfId="0" applyNumberFormat="1" applyFont="1" applyFill="1" applyBorder="1" applyAlignment="1">
      <alignment horizontal="center" vertical="center" wrapText="1"/>
    </xf>
    <xf numFmtId="3" fontId="31" fillId="5" borderId="36" xfId="0" applyNumberFormat="1" applyFont="1" applyFill="1" applyBorder="1" applyAlignment="1" applyProtection="1">
      <alignment horizontal="center" vertical="center"/>
      <protection locked="0"/>
    </xf>
    <xf numFmtId="168" fontId="30" fillId="5" borderId="36" xfId="0" applyNumberFormat="1" applyFont="1" applyFill="1" applyBorder="1" applyAlignment="1" applyProtection="1">
      <alignment horizontal="center" vertical="center"/>
      <protection locked="0"/>
    </xf>
    <xf numFmtId="168" fontId="31" fillId="5" borderId="36" xfId="0" applyNumberFormat="1" applyFont="1" applyFill="1" applyBorder="1" applyAlignment="1" applyProtection="1">
      <alignment horizontal="right" vertical="center" indent="1"/>
      <protection locked="0"/>
    </xf>
    <xf numFmtId="0" fontId="14" fillId="0" borderId="0" xfId="7"/>
    <xf numFmtId="0" fontId="14" fillId="0" borderId="0" xfId="7" applyProtection="1">
      <protection locked="0"/>
    </xf>
    <xf numFmtId="0" fontId="8" fillId="0" borderId="0" xfId="0" applyFont="1" applyAlignment="1">
      <alignment horizontal="right"/>
    </xf>
    <xf numFmtId="0" fontId="32" fillId="0" borderId="15" xfId="7" applyFont="1" applyBorder="1" applyAlignment="1">
      <alignment horizontal="center" vertical="center" wrapText="1"/>
    </xf>
    <xf numFmtId="0" fontId="32" fillId="0" borderId="16" xfId="7" applyFont="1" applyBorder="1" applyAlignment="1">
      <alignment horizontal="center" vertical="center"/>
    </xf>
    <xf numFmtId="0" fontId="32" fillId="0" borderId="24" xfId="7" applyFont="1" applyBorder="1" applyAlignment="1">
      <alignment horizontal="center" vertical="center"/>
    </xf>
    <xf numFmtId="0" fontId="23" fillId="0" borderId="13" xfId="7" applyFont="1" applyBorder="1" applyAlignment="1">
      <alignment horizontal="left" vertical="center" indent="1"/>
    </xf>
    <xf numFmtId="0" fontId="23" fillId="0" borderId="7" xfId="7" applyFont="1" applyBorder="1" applyAlignment="1">
      <alignment horizontal="left" vertical="center" indent="1"/>
    </xf>
    <xf numFmtId="0" fontId="23" fillId="0" borderId="1" xfId="7" applyFont="1" applyBorder="1" applyAlignment="1">
      <alignment horizontal="left" vertical="center" wrapText="1" indent="1"/>
    </xf>
    <xf numFmtId="165" fontId="23" fillId="0" borderId="1" xfId="7" applyNumberFormat="1" applyFont="1" applyBorder="1" applyAlignment="1" applyProtection="1">
      <alignment vertical="center"/>
      <protection locked="0"/>
    </xf>
    <xf numFmtId="165" fontId="23" fillId="0" borderId="37" xfId="7" applyNumberFormat="1" applyFont="1" applyBorder="1" applyAlignment="1">
      <alignment vertical="center"/>
    </xf>
    <xf numFmtId="0" fontId="23" fillId="0" borderId="8" xfId="7" applyFont="1" applyBorder="1" applyAlignment="1">
      <alignment horizontal="left" vertical="center" indent="1"/>
    </xf>
    <xf numFmtId="0" fontId="23" fillId="0" borderId="2" xfId="7" applyFont="1" applyBorder="1" applyAlignment="1">
      <alignment horizontal="left" vertical="center" wrapText="1" indent="1"/>
    </xf>
    <xf numFmtId="165" fontId="23" fillId="0" borderId="2" xfId="7" applyNumberFormat="1" applyFont="1" applyBorder="1" applyAlignment="1" applyProtection="1">
      <alignment vertical="center"/>
      <protection locked="0"/>
    </xf>
    <xf numFmtId="165" fontId="23" fillId="0" borderId="19" xfId="7" applyNumberFormat="1" applyFont="1" applyBorder="1" applyAlignment="1">
      <alignment vertical="center"/>
    </xf>
    <xf numFmtId="0" fontId="23" fillId="0" borderId="3" xfId="7" applyFont="1" applyBorder="1" applyAlignment="1">
      <alignment horizontal="left" vertical="center" wrapText="1" indent="1"/>
    </xf>
    <xf numFmtId="165" fontId="23" fillId="0" borderId="3" xfId="7" applyNumberFormat="1" applyFont="1" applyBorder="1" applyAlignment="1" applyProtection="1">
      <alignment vertical="center"/>
      <protection locked="0"/>
    </xf>
    <xf numFmtId="165" fontId="23" fillId="0" borderId="18" xfId="7" applyNumberFormat="1" applyFont="1" applyBorder="1" applyAlignment="1">
      <alignment vertical="center"/>
    </xf>
    <xf numFmtId="0" fontId="23" fillId="0" borderId="2" xfId="7" applyFont="1" applyBorder="1" applyAlignment="1">
      <alignment horizontal="left" vertical="center" indent="1"/>
    </xf>
    <xf numFmtId="0" fontId="10" fillId="0" borderId="14" xfId="7" applyFont="1" applyBorder="1" applyAlignment="1">
      <alignment horizontal="left" vertical="center" indent="1"/>
    </xf>
    <xf numFmtId="165" fontId="21" fillId="0" borderId="14" xfId="7" applyNumberFormat="1" applyFont="1" applyBorder="1" applyAlignment="1">
      <alignment vertical="center"/>
    </xf>
    <xf numFmtId="165" fontId="21" fillId="0" borderId="17" xfId="7" applyNumberFormat="1" applyFont="1" applyBorder="1" applyAlignment="1">
      <alignment vertical="center"/>
    </xf>
    <xf numFmtId="0" fontId="23" fillId="0" borderId="9" xfId="7" applyFont="1" applyBorder="1" applyAlignment="1">
      <alignment horizontal="left" vertical="center" indent="1"/>
    </xf>
    <xf numFmtId="0" fontId="23" fillId="0" borderId="3" xfId="7" applyFont="1" applyBorder="1" applyAlignment="1">
      <alignment horizontal="left" vertical="center" indent="1"/>
    </xf>
    <xf numFmtId="0" fontId="21" fillId="0" borderId="13" xfId="7" applyFont="1" applyBorder="1" applyAlignment="1">
      <alignment horizontal="left" vertical="center" indent="1"/>
    </xf>
    <xf numFmtId="0" fontId="10" fillId="0" borderId="14" xfId="7" applyFont="1" applyBorder="1" applyAlignment="1">
      <alignment horizontal="left" indent="1"/>
    </xf>
    <xf numFmtId="165" fontId="21" fillId="0" borderId="14" xfId="7" applyNumberFormat="1" applyFont="1" applyBorder="1"/>
    <xf numFmtId="165" fontId="21" fillId="0" borderId="17" xfId="7" applyNumberFormat="1" applyFont="1" applyBorder="1"/>
    <xf numFmtId="3" fontId="31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5" fontId="36" fillId="0" borderId="0" xfId="6" applyNumberFormat="1" applyFont="1" applyFill="1" applyBorder="1" applyAlignment="1" applyProtection="1">
      <alignment horizontal="left" vertical="center"/>
    </xf>
    <xf numFmtId="165" fontId="9" fillId="0" borderId="0" xfId="6" applyNumberFormat="1" applyFont="1" applyFill="1" applyBorder="1" applyAlignment="1" applyProtection="1">
      <alignment horizontal="center" vertical="center"/>
    </xf>
    <xf numFmtId="165" fontId="36" fillId="0" borderId="21" xfId="6" applyNumberFormat="1" applyFont="1" applyFill="1" applyBorder="1" applyAlignment="1" applyProtection="1">
      <alignment horizontal="left" vertical="center"/>
    </xf>
    <xf numFmtId="165" fontId="36" fillId="0" borderId="21" xfId="6" applyNumberFormat="1" applyFont="1" applyFill="1" applyBorder="1" applyAlignment="1" applyProtection="1">
      <alignment horizontal="left"/>
    </xf>
    <xf numFmtId="0" fontId="25" fillId="0" borderId="0" xfId="6" applyFont="1" applyFill="1" applyBorder="1" applyAlignment="1" applyProtection="1">
      <alignment horizontal="center"/>
    </xf>
    <xf numFmtId="165" fontId="32" fillId="0" borderId="58" xfId="0" applyNumberFormat="1" applyFont="1" applyFill="1" applyBorder="1" applyAlignment="1" applyProtection="1">
      <alignment horizontal="center" vertical="center" wrapText="1"/>
    </xf>
    <xf numFmtId="165" fontId="32" fillId="0" borderId="59" xfId="0" applyNumberFormat="1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Alignment="1" applyProtection="1">
      <alignment horizontal="center" textRotation="180" wrapText="1"/>
    </xf>
    <xf numFmtId="165" fontId="40" fillId="0" borderId="60" xfId="0" applyNumberFormat="1" applyFont="1" applyFill="1" applyBorder="1" applyAlignment="1" applyProtection="1">
      <alignment horizontal="center" vertical="center" wrapText="1"/>
    </xf>
    <xf numFmtId="165" fontId="32" fillId="0" borderId="61" xfId="0" applyNumberFormat="1" applyFont="1" applyFill="1" applyBorder="1" applyAlignment="1" applyProtection="1">
      <alignment horizontal="center" vertical="center" wrapText="1"/>
    </xf>
    <xf numFmtId="165" fontId="32" fillId="0" borderId="62" xfId="0" applyNumberFormat="1" applyFont="1" applyFill="1" applyBorder="1" applyAlignment="1" applyProtection="1">
      <alignment horizontal="center" vertical="center" wrapText="1"/>
    </xf>
    <xf numFmtId="165" fontId="7" fillId="0" borderId="0" xfId="6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right"/>
    </xf>
    <xf numFmtId="0" fontId="22" fillId="0" borderId="0" xfId="0" applyFont="1" applyFill="1" applyBorder="1" applyAlignment="1" applyProtection="1">
      <alignment horizontal="right"/>
    </xf>
    <xf numFmtId="0" fontId="33" fillId="0" borderId="11" xfId="6" applyFont="1" applyFill="1" applyBorder="1" applyAlignment="1">
      <alignment horizontal="center" vertical="center" wrapText="1"/>
    </xf>
    <xf numFmtId="0" fontId="33" fillId="0" borderId="10" xfId="6" applyFont="1" applyFill="1" applyBorder="1" applyAlignment="1">
      <alignment horizontal="center" vertical="center" wrapText="1"/>
    </xf>
    <xf numFmtId="0" fontId="33" fillId="0" borderId="4" xfId="6" applyFont="1" applyFill="1" applyBorder="1" applyAlignment="1">
      <alignment horizontal="center" vertical="center" wrapText="1"/>
    </xf>
    <xf numFmtId="0" fontId="33" fillId="0" borderId="6" xfId="6" applyFont="1" applyFill="1" applyBorder="1" applyAlignment="1">
      <alignment horizontal="center" vertical="center" wrapText="1"/>
    </xf>
    <xf numFmtId="0" fontId="33" fillId="0" borderId="25" xfId="6" applyFont="1" applyFill="1" applyBorder="1" applyAlignment="1">
      <alignment horizontal="center" vertical="center" wrapText="1"/>
    </xf>
    <xf numFmtId="0" fontId="33" fillId="0" borderId="35" xfId="6" applyFont="1" applyFill="1" applyBorder="1" applyAlignment="1">
      <alignment horizontal="center" vertical="center" wrapText="1"/>
    </xf>
    <xf numFmtId="0" fontId="32" fillId="0" borderId="13" xfId="6" applyFont="1" applyFill="1" applyBorder="1" applyAlignment="1" applyProtection="1">
      <alignment horizontal="left"/>
    </xf>
    <xf numFmtId="0" fontId="32" fillId="0" borderId="14" xfId="6" applyFont="1" applyFill="1" applyBorder="1" applyAlignment="1" applyProtection="1">
      <alignment horizontal="left"/>
    </xf>
    <xf numFmtId="0" fontId="23" fillId="0" borderId="60" xfId="6" applyFont="1" applyFill="1" applyBorder="1" applyAlignment="1">
      <alignment horizontal="left" vertical="center" wrapText="1"/>
    </xf>
    <xf numFmtId="165" fontId="42" fillId="0" borderId="0" xfId="0" applyNumberFormat="1" applyFont="1" applyFill="1" applyAlignment="1">
      <alignment horizontal="center" vertical="center" wrapText="1"/>
    </xf>
    <xf numFmtId="165" fontId="44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0" xfId="0" applyNumberFormat="1" applyFont="1" applyFill="1" applyAlignment="1">
      <alignment horizontal="center" vertical="center" wrapText="1"/>
    </xf>
    <xf numFmtId="0" fontId="33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34" fillId="0" borderId="0" xfId="0" applyFont="1" applyFill="1" applyBorder="1" applyAlignment="1" applyProtection="1">
      <alignment horizontal="right"/>
    </xf>
    <xf numFmtId="0" fontId="32" fillId="0" borderId="31" xfId="0" applyFont="1" applyFill="1" applyBorder="1" applyAlignment="1" applyProtection="1">
      <alignment horizontal="left" indent="1"/>
    </xf>
    <xf numFmtId="0" fontId="32" fillId="0" borderId="32" xfId="0" applyFont="1" applyFill="1" applyBorder="1" applyAlignment="1" applyProtection="1">
      <alignment horizontal="left" indent="1"/>
    </xf>
    <xf numFmtId="0" fontId="32" fillId="0" borderId="30" xfId="0" applyFont="1" applyFill="1" applyBorder="1" applyAlignment="1" applyProtection="1">
      <alignment horizontal="left" indent="1"/>
    </xf>
    <xf numFmtId="0" fontId="31" fillId="0" borderId="4" xfId="0" applyFont="1" applyFill="1" applyBorder="1" applyAlignment="1" applyProtection="1">
      <alignment horizontal="right" indent="1"/>
      <protection locked="0"/>
    </xf>
    <xf numFmtId="0" fontId="31" fillId="0" borderId="25" xfId="0" applyFont="1" applyFill="1" applyBorder="1" applyAlignment="1" applyProtection="1">
      <alignment horizontal="right" indent="1"/>
      <protection locked="0"/>
    </xf>
    <xf numFmtId="0" fontId="31" fillId="0" borderId="6" xfId="0" applyFont="1" applyFill="1" applyBorder="1" applyAlignment="1" applyProtection="1">
      <alignment horizontal="right" indent="1"/>
      <protection locked="0"/>
    </xf>
    <xf numFmtId="0" fontId="31" fillId="0" borderId="35" xfId="0" applyFont="1" applyFill="1" applyBorder="1" applyAlignment="1" applyProtection="1">
      <alignment horizontal="right" indent="1"/>
      <protection locked="0"/>
    </xf>
    <xf numFmtId="49" fontId="25" fillId="0" borderId="0" xfId="0" applyNumberFormat="1" applyFont="1" applyFill="1" applyBorder="1" applyAlignment="1" applyProtection="1">
      <alignment horizontal="left" vertical="center"/>
    </xf>
    <xf numFmtId="0" fontId="30" fillId="0" borderId="14" xfId="0" applyFont="1" applyFill="1" applyBorder="1" applyAlignment="1" applyProtection="1">
      <alignment horizontal="right" indent="1"/>
    </xf>
    <xf numFmtId="0" fontId="30" fillId="0" borderId="17" xfId="0" applyFont="1" applyFill="1" applyBorder="1" applyAlignment="1" applyProtection="1">
      <alignment horizontal="right" indent="1"/>
    </xf>
    <xf numFmtId="0" fontId="32" fillId="0" borderId="16" xfId="0" applyFont="1" applyFill="1" applyBorder="1" applyAlignment="1" applyProtection="1">
      <alignment horizontal="center"/>
    </xf>
    <xf numFmtId="0" fontId="32" fillId="0" borderId="24" xfId="0" applyFont="1" applyFill="1" applyBorder="1" applyAlignment="1" applyProtection="1">
      <alignment horizontal="center"/>
    </xf>
    <xf numFmtId="0" fontId="32" fillId="0" borderId="63" xfId="0" applyFont="1" applyFill="1" applyBorder="1" applyAlignment="1" applyProtection="1">
      <alignment horizontal="center"/>
    </xf>
    <xf numFmtId="0" fontId="32" fillId="0" borderId="60" xfId="0" applyFont="1" applyFill="1" applyBorder="1" applyAlignment="1" applyProtection="1">
      <alignment horizontal="center"/>
    </xf>
    <xf numFmtId="0" fontId="32" fillId="0" borderId="64" xfId="0" applyFont="1" applyFill="1" applyBorder="1" applyAlignment="1" applyProtection="1">
      <alignment horizontal="center"/>
    </xf>
    <xf numFmtId="0" fontId="31" fillId="0" borderId="47" xfId="0" applyFont="1" applyFill="1" applyBorder="1" applyAlignment="1" applyProtection="1">
      <alignment horizontal="left" indent="1"/>
      <protection locked="0"/>
    </xf>
    <xf numFmtId="0" fontId="31" fillId="0" borderId="65" xfId="0" applyFont="1" applyFill="1" applyBorder="1" applyAlignment="1" applyProtection="1">
      <alignment horizontal="left" indent="1"/>
      <protection locked="0"/>
    </xf>
    <xf numFmtId="0" fontId="31" fillId="0" borderId="66" xfId="0" applyFont="1" applyFill="1" applyBorder="1" applyAlignment="1" applyProtection="1">
      <alignment horizontal="left" indent="1"/>
      <protection locked="0"/>
    </xf>
    <xf numFmtId="0" fontId="31" fillId="0" borderId="27" xfId="0" applyFont="1" applyFill="1" applyBorder="1" applyAlignment="1" applyProtection="1">
      <alignment horizontal="left" indent="1"/>
      <protection locked="0"/>
    </xf>
    <xf numFmtId="0" fontId="31" fillId="0" borderId="28" xfId="0" applyFont="1" applyFill="1" applyBorder="1" applyAlignment="1" applyProtection="1">
      <alignment horizontal="left" indent="1"/>
      <protection locked="0"/>
    </xf>
    <xf numFmtId="0" fontId="31" fillId="0" borderId="67" xfId="0" applyFont="1" applyFill="1" applyBorder="1" applyAlignment="1" applyProtection="1">
      <alignment horizontal="left" indent="1"/>
      <protection locked="0"/>
    </xf>
    <xf numFmtId="0" fontId="38" fillId="0" borderId="21" xfId="0" applyFont="1" applyBorder="1" applyAlignment="1" applyProtection="1">
      <alignment horizontal="right" vertical="top"/>
      <protection locked="0"/>
    </xf>
    <xf numFmtId="0" fontId="38" fillId="0" borderId="21" xfId="0" applyFont="1" applyBorder="1" applyAlignment="1" applyProtection="1">
      <alignment horizontal="right" vertical="top"/>
    </xf>
    <xf numFmtId="0" fontId="25" fillId="0" borderId="0" xfId="0" applyFont="1" applyFill="1" applyAlignment="1">
      <alignment horizontal="center" wrapText="1"/>
    </xf>
    <xf numFmtId="0" fontId="5" fillId="0" borderId="0" xfId="0" applyFont="1" applyFill="1" applyAlignment="1" applyProtection="1">
      <alignment horizontal="left"/>
      <protection locked="0"/>
    </xf>
    <xf numFmtId="165" fontId="10" fillId="0" borderId="31" xfId="0" applyNumberFormat="1" applyFont="1" applyFill="1" applyBorder="1" applyAlignment="1" applyProtection="1">
      <alignment horizontal="left" vertical="center" wrapText="1" indent="2"/>
    </xf>
    <xf numFmtId="165" fontId="10" fillId="0" borderId="43" xfId="0" applyNumberFormat="1" applyFont="1" applyFill="1" applyBorder="1" applyAlignment="1" applyProtection="1">
      <alignment horizontal="left" vertical="center" wrapText="1" indent="2"/>
    </xf>
    <xf numFmtId="165" fontId="25" fillId="0" borderId="0" xfId="0" applyNumberFormat="1" applyFont="1" applyFill="1" applyAlignment="1" applyProtection="1">
      <alignment horizontal="center" vertical="center" wrapText="1"/>
    </xf>
    <xf numFmtId="165" fontId="10" fillId="0" borderId="58" xfId="0" applyNumberFormat="1" applyFont="1" applyFill="1" applyBorder="1" applyAlignment="1" applyProtection="1">
      <alignment horizontal="center" vertical="center" wrapText="1"/>
    </xf>
    <xf numFmtId="165" fontId="10" fillId="0" borderId="59" xfId="0" applyNumberFormat="1" applyFont="1" applyFill="1" applyBorder="1" applyAlignment="1" applyProtection="1">
      <alignment horizontal="center" vertical="center" wrapText="1"/>
    </xf>
    <xf numFmtId="165" fontId="10" fillId="0" borderId="58" xfId="0" applyNumberFormat="1" applyFont="1" applyFill="1" applyBorder="1" applyAlignment="1" applyProtection="1">
      <alignment horizontal="center" vertical="center"/>
    </xf>
    <xf numFmtId="165" fontId="10" fillId="0" borderId="59" xfId="0" applyNumberFormat="1" applyFont="1" applyFill="1" applyBorder="1" applyAlignment="1" applyProtection="1">
      <alignment horizontal="center" vertical="center"/>
    </xf>
    <xf numFmtId="165" fontId="10" fillId="0" borderId="47" xfId="0" applyNumberFormat="1" applyFont="1" applyFill="1" applyBorder="1" applyAlignment="1" applyProtection="1">
      <alignment horizontal="center" vertical="center"/>
    </xf>
    <xf numFmtId="165" fontId="10" fillId="0" borderId="65" xfId="0" applyNumberFormat="1" applyFont="1" applyFill="1" applyBorder="1" applyAlignment="1" applyProtection="1">
      <alignment horizontal="center" vertical="center"/>
    </xf>
    <xf numFmtId="165" fontId="10" fillId="0" borderId="44" xfId="0" applyNumberFormat="1" applyFont="1" applyFill="1" applyBorder="1" applyAlignment="1" applyProtection="1">
      <alignment horizontal="center" vertical="center"/>
    </xf>
    <xf numFmtId="0" fontId="41" fillId="0" borderId="0" xfId="0" applyFont="1" applyAlignment="1">
      <alignment horizontal="center" wrapText="1"/>
    </xf>
    <xf numFmtId="0" fontId="25" fillId="0" borderId="0" xfId="7" applyFont="1" applyAlignment="1">
      <alignment horizontal="center" wrapText="1"/>
    </xf>
    <xf numFmtId="0" fontId="25" fillId="0" borderId="0" xfId="7" applyFont="1" applyAlignment="1">
      <alignment horizontal="center"/>
    </xf>
    <xf numFmtId="0" fontId="22" fillId="0" borderId="49" xfId="7" applyFont="1" applyBorder="1" applyAlignment="1">
      <alignment horizontal="left" vertical="center" indent="1"/>
    </xf>
    <xf numFmtId="0" fontId="22" fillId="0" borderId="32" xfId="7" applyFont="1" applyBorder="1" applyAlignment="1">
      <alignment horizontal="left" vertical="center" indent="1"/>
    </xf>
    <xf numFmtId="0" fontId="22" fillId="0" borderId="43" xfId="7" applyFont="1" applyBorder="1" applyAlignment="1">
      <alignment horizontal="left" vertical="center" indent="1"/>
    </xf>
    <xf numFmtId="0" fontId="41" fillId="0" borderId="0" xfId="0" applyFont="1" applyFill="1" applyBorder="1" applyAlignment="1" applyProtection="1">
      <alignment horizontal="center" vertical="center" wrapText="1"/>
    </xf>
    <xf numFmtId="0" fontId="32" fillId="0" borderId="31" xfId="0" applyFont="1" applyBorder="1" applyAlignment="1" applyProtection="1">
      <alignment horizontal="left" vertical="center" indent="2"/>
    </xf>
    <xf numFmtId="0" fontId="32" fillId="0" borderId="30" xfId="0" applyFont="1" applyBorder="1" applyAlignment="1" applyProtection="1">
      <alignment horizontal="left" vertical="center" indent="2"/>
    </xf>
    <xf numFmtId="0" fontId="25" fillId="0" borderId="0" xfId="0" applyFont="1" applyAlignment="1">
      <alignment horizontal="center" wrapText="1"/>
    </xf>
  </cellXfs>
  <cellStyles count="10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2 2" xfId="5" xr:uid="{00000000-0005-0000-0000-000005000000}"/>
    <cellStyle name="Normál 3" xfId="8" xr:uid="{94F2F19D-ED2B-4F52-9EE1-69617D00E1DD}"/>
    <cellStyle name="Normál 4" xfId="9" xr:uid="{05A16372-4BDC-47BA-AFF3-FA0E56B324AD}"/>
    <cellStyle name="Normál_KVRENMUNKA" xfId="6" xr:uid="{00000000-0005-0000-0000-000006000000}"/>
    <cellStyle name="Normál_SEGEDLETEK" xfId="7" xr:uid="{00000000-0005-0000-0000-000007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tabColor rgb="FF00B0F0"/>
  </sheetPr>
  <dimension ref="A1:H149"/>
  <sheetViews>
    <sheetView view="pageLayout" topLeftCell="C85" zoomScaleNormal="100" zoomScaleSheetLayoutView="100" workbookViewId="0">
      <selection activeCell="C135" sqref="C135"/>
    </sheetView>
  </sheetViews>
  <sheetFormatPr defaultRowHeight="15.75" x14ac:dyDescent="0.25"/>
  <cols>
    <col min="1" max="1" width="9.5" style="223" customWidth="1"/>
    <col min="2" max="2" width="91.6640625" style="223" customWidth="1"/>
    <col min="3" max="3" width="16.6640625" style="243" customWidth="1"/>
    <col min="4" max="16384" width="9.33203125" style="243"/>
  </cols>
  <sheetData>
    <row r="1" spans="1:5" ht="15.95" customHeight="1" x14ac:dyDescent="0.25">
      <c r="A1" s="576" t="s">
        <v>5</v>
      </c>
      <c r="B1" s="576"/>
    </row>
    <row r="2" spans="1:5" ht="15.95" customHeight="1" thickBot="1" x14ac:dyDescent="0.3">
      <c r="A2" s="577" t="s">
        <v>113</v>
      </c>
      <c r="B2" s="577"/>
      <c r="C2" s="157" t="s">
        <v>530</v>
      </c>
    </row>
    <row r="3" spans="1:5" ht="38.1" customHeight="1" thickBot="1" x14ac:dyDescent="0.3">
      <c r="A3" s="21" t="s">
        <v>61</v>
      </c>
      <c r="B3" s="22" t="s">
        <v>7</v>
      </c>
      <c r="C3" s="30" t="s">
        <v>558</v>
      </c>
      <c r="E3" s="483"/>
    </row>
    <row r="4" spans="1:5" s="244" customFormat="1" ht="12" customHeight="1" thickBot="1" x14ac:dyDescent="0.25">
      <c r="A4" s="238">
        <v>1</v>
      </c>
      <c r="B4" s="239">
        <v>2</v>
      </c>
      <c r="C4" s="240">
        <v>4</v>
      </c>
    </row>
    <row r="5" spans="1:5" s="245" customFormat="1" ht="12" customHeight="1" thickBot="1" x14ac:dyDescent="0.25">
      <c r="A5" s="18" t="s">
        <v>8</v>
      </c>
      <c r="B5" s="19" t="s">
        <v>186</v>
      </c>
      <c r="C5" s="492">
        <f>+C6+C7+C8+C9+C10+C11</f>
        <v>380561259</v>
      </c>
    </row>
    <row r="6" spans="1:5" s="245" customFormat="1" ht="12" customHeight="1" x14ac:dyDescent="0.2">
      <c r="A6" s="13" t="s">
        <v>73</v>
      </c>
      <c r="B6" s="246" t="s">
        <v>187</v>
      </c>
      <c r="C6" s="493">
        <v>109880169</v>
      </c>
    </row>
    <row r="7" spans="1:5" s="245" customFormat="1" ht="12" customHeight="1" x14ac:dyDescent="0.2">
      <c r="A7" s="12" t="s">
        <v>74</v>
      </c>
      <c r="B7" s="247" t="s">
        <v>188</v>
      </c>
      <c r="C7" s="489">
        <v>172868780</v>
      </c>
    </row>
    <row r="8" spans="1:5" s="245" customFormat="1" ht="12" customHeight="1" x14ac:dyDescent="0.2">
      <c r="A8" s="12" t="s">
        <v>75</v>
      </c>
      <c r="B8" s="247" t="s">
        <v>189</v>
      </c>
      <c r="C8" s="494">
        <v>88801357</v>
      </c>
    </row>
    <row r="9" spans="1:5" s="245" customFormat="1" ht="12" customHeight="1" x14ac:dyDescent="0.2">
      <c r="A9" s="12" t="s">
        <v>76</v>
      </c>
      <c r="B9" s="247" t="s">
        <v>190</v>
      </c>
      <c r="C9" s="489">
        <v>9010953</v>
      </c>
    </row>
    <row r="10" spans="1:5" s="245" customFormat="1" ht="12" customHeight="1" x14ac:dyDescent="0.2">
      <c r="A10" s="12" t="s">
        <v>110</v>
      </c>
      <c r="B10" s="247" t="s">
        <v>191</v>
      </c>
      <c r="C10" s="298"/>
    </row>
    <row r="11" spans="1:5" s="245" customFormat="1" ht="12" customHeight="1" thickBot="1" x14ac:dyDescent="0.25">
      <c r="A11" s="14" t="s">
        <v>77</v>
      </c>
      <c r="B11" s="248" t="s">
        <v>192</v>
      </c>
      <c r="C11" s="299"/>
    </row>
    <row r="12" spans="1:5" s="245" customFormat="1" ht="12" customHeight="1" thickBot="1" x14ac:dyDescent="0.25">
      <c r="A12" s="18" t="s">
        <v>9</v>
      </c>
      <c r="B12" s="143" t="s">
        <v>193</v>
      </c>
      <c r="C12" s="492">
        <f>+C13+C14+C15+C16+C17</f>
        <v>25480000</v>
      </c>
    </row>
    <row r="13" spans="1:5" s="245" customFormat="1" ht="12" customHeight="1" x14ac:dyDescent="0.2">
      <c r="A13" s="13" t="s">
        <v>79</v>
      </c>
      <c r="B13" s="246" t="s">
        <v>194</v>
      </c>
      <c r="C13" s="151"/>
    </row>
    <row r="14" spans="1:5" s="245" customFormat="1" ht="12" customHeight="1" x14ac:dyDescent="0.2">
      <c r="A14" s="12" t="s">
        <v>80</v>
      </c>
      <c r="B14" s="247" t="s">
        <v>195</v>
      </c>
      <c r="C14" s="150"/>
    </row>
    <row r="15" spans="1:5" s="245" customFormat="1" ht="12" customHeight="1" x14ac:dyDescent="0.2">
      <c r="A15" s="12" t="s">
        <v>81</v>
      </c>
      <c r="B15" s="247" t="s">
        <v>401</v>
      </c>
      <c r="C15" s="150"/>
    </row>
    <row r="16" spans="1:5" s="245" customFormat="1" ht="12" customHeight="1" x14ac:dyDescent="0.2">
      <c r="A16" s="12" t="s">
        <v>82</v>
      </c>
      <c r="B16" s="247" t="s">
        <v>402</v>
      </c>
      <c r="C16" s="150"/>
    </row>
    <row r="17" spans="1:3" s="245" customFormat="1" ht="12" customHeight="1" x14ac:dyDescent="0.2">
      <c r="A17" s="12" t="s">
        <v>83</v>
      </c>
      <c r="B17" s="247" t="s">
        <v>196</v>
      </c>
      <c r="C17" s="489">
        <v>25480000</v>
      </c>
    </row>
    <row r="18" spans="1:3" s="245" customFormat="1" ht="12" customHeight="1" thickBot="1" x14ac:dyDescent="0.25">
      <c r="A18" s="14" t="s">
        <v>89</v>
      </c>
      <c r="B18" s="248" t="s">
        <v>197</v>
      </c>
      <c r="C18" s="152"/>
    </row>
    <row r="19" spans="1:3" s="245" customFormat="1" ht="12" customHeight="1" thickBot="1" x14ac:dyDescent="0.25">
      <c r="A19" s="18" t="s">
        <v>10</v>
      </c>
      <c r="B19" s="19" t="s">
        <v>198</v>
      </c>
      <c r="C19" s="148">
        <f>+C20+C21+C22+C23+C24</f>
        <v>135213565</v>
      </c>
    </row>
    <row r="20" spans="1:3" s="245" customFormat="1" ht="12" customHeight="1" x14ac:dyDescent="0.2">
      <c r="A20" s="13" t="s">
        <v>62</v>
      </c>
      <c r="B20" s="246" t="s">
        <v>199</v>
      </c>
      <c r="C20" s="151"/>
    </row>
    <row r="21" spans="1:3" s="245" customFormat="1" ht="12" customHeight="1" x14ac:dyDescent="0.2">
      <c r="A21" s="12" t="s">
        <v>63</v>
      </c>
      <c r="B21" s="247" t="s">
        <v>200</v>
      </c>
      <c r="C21" s="150"/>
    </row>
    <row r="22" spans="1:3" s="245" customFormat="1" ht="12" customHeight="1" x14ac:dyDescent="0.2">
      <c r="A22" s="12" t="s">
        <v>64</v>
      </c>
      <c r="B22" s="247" t="s">
        <v>403</v>
      </c>
      <c r="C22" s="150"/>
    </row>
    <row r="23" spans="1:3" s="245" customFormat="1" ht="12" customHeight="1" x14ac:dyDescent="0.2">
      <c r="A23" s="12" t="s">
        <v>65</v>
      </c>
      <c r="B23" s="247" t="s">
        <v>404</v>
      </c>
      <c r="C23" s="150"/>
    </row>
    <row r="24" spans="1:3" s="245" customFormat="1" ht="12" customHeight="1" x14ac:dyDescent="0.2">
      <c r="A24" s="12" t="s">
        <v>121</v>
      </c>
      <c r="B24" s="247" t="s">
        <v>201</v>
      </c>
      <c r="C24" s="489">
        <v>135213565</v>
      </c>
    </row>
    <row r="25" spans="1:3" s="245" customFormat="1" ht="12" customHeight="1" thickBot="1" x14ac:dyDescent="0.25">
      <c r="A25" s="14" t="s">
        <v>122</v>
      </c>
      <c r="B25" s="248" t="s">
        <v>202</v>
      </c>
      <c r="C25" s="152"/>
    </row>
    <row r="26" spans="1:3" s="245" customFormat="1" ht="12" customHeight="1" thickBot="1" x14ac:dyDescent="0.25">
      <c r="A26" s="18" t="s">
        <v>123</v>
      </c>
      <c r="B26" s="19" t="s">
        <v>203</v>
      </c>
      <c r="C26" s="154">
        <f>+C27+C30+C31+C32</f>
        <v>397800000</v>
      </c>
    </row>
    <row r="27" spans="1:3" s="245" customFormat="1" ht="12" customHeight="1" x14ac:dyDescent="0.2">
      <c r="A27" s="13" t="s">
        <v>204</v>
      </c>
      <c r="B27" s="246" t="s">
        <v>210</v>
      </c>
      <c r="C27" s="490">
        <f>+C28+C29</f>
        <v>354000000</v>
      </c>
    </row>
    <row r="28" spans="1:3" s="245" customFormat="1" ht="12" customHeight="1" x14ac:dyDescent="0.2">
      <c r="A28" s="12" t="s">
        <v>205</v>
      </c>
      <c r="B28" s="247" t="s">
        <v>211</v>
      </c>
      <c r="C28" s="489">
        <v>69000000</v>
      </c>
    </row>
    <row r="29" spans="1:3" s="245" customFormat="1" ht="12" customHeight="1" x14ac:dyDescent="0.2">
      <c r="A29" s="12" t="s">
        <v>206</v>
      </c>
      <c r="B29" s="247" t="s">
        <v>212</v>
      </c>
      <c r="C29" s="489">
        <v>285000000</v>
      </c>
    </row>
    <row r="30" spans="1:3" s="245" customFormat="1" ht="12" customHeight="1" x14ac:dyDescent="0.2">
      <c r="A30" s="12" t="s">
        <v>207</v>
      </c>
      <c r="B30" s="247" t="s">
        <v>213</v>
      </c>
      <c r="C30" s="489">
        <v>40000000</v>
      </c>
    </row>
    <row r="31" spans="1:3" s="245" customFormat="1" ht="12" customHeight="1" x14ac:dyDescent="0.2">
      <c r="A31" s="12" t="s">
        <v>208</v>
      </c>
      <c r="B31" s="247" t="s">
        <v>214</v>
      </c>
      <c r="C31" s="489">
        <v>3000000</v>
      </c>
    </row>
    <row r="32" spans="1:3" s="245" customFormat="1" ht="12" customHeight="1" thickBot="1" x14ac:dyDescent="0.25">
      <c r="A32" s="14" t="s">
        <v>209</v>
      </c>
      <c r="B32" s="248" t="s">
        <v>215</v>
      </c>
      <c r="C32" s="491">
        <v>800000</v>
      </c>
    </row>
    <row r="33" spans="1:3" s="245" customFormat="1" ht="12" customHeight="1" thickBot="1" x14ac:dyDescent="0.25">
      <c r="A33" s="18" t="s">
        <v>12</v>
      </c>
      <c r="B33" s="19" t="s">
        <v>216</v>
      </c>
      <c r="C33" s="148">
        <f>SUM(C34:C43)</f>
        <v>53000000</v>
      </c>
    </row>
    <row r="34" spans="1:3" s="245" customFormat="1" ht="12" customHeight="1" x14ac:dyDescent="0.2">
      <c r="A34" s="13" t="s">
        <v>66</v>
      </c>
      <c r="B34" s="246" t="s">
        <v>219</v>
      </c>
      <c r="C34" s="151"/>
    </row>
    <row r="35" spans="1:3" s="245" customFormat="1" ht="12" customHeight="1" x14ac:dyDescent="0.2">
      <c r="A35" s="12" t="s">
        <v>67</v>
      </c>
      <c r="B35" s="247" t="s">
        <v>220</v>
      </c>
      <c r="C35" s="489">
        <v>17000000</v>
      </c>
    </row>
    <row r="36" spans="1:3" s="245" customFormat="1" ht="12" customHeight="1" x14ac:dyDescent="0.2">
      <c r="A36" s="12" t="s">
        <v>68</v>
      </c>
      <c r="B36" s="247" t="s">
        <v>221</v>
      </c>
      <c r="C36" s="150">
        <v>0</v>
      </c>
    </row>
    <row r="37" spans="1:3" s="245" customFormat="1" ht="12" customHeight="1" x14ac:dyDescent="0.2">
      <c r="A37" s="12" t="s">
        <v>125</v>
      </c>
      <c r="B37" s="247" t="s">
        <v>222</v>
      </c>
      <c r="C37" s="150"/>
    </row>
    <row r="38" spans="1:3" s="245" customFormat="1" ht="12" customHeight="1" x14ac:dyDescent="0.2">
      <c r="A38" s="12" t="s">
        <v>126</v>
      </c>
      <c r="B38" s="247" t="s">
        <v>223</v>
      </c>
      <c r="C38" s="489">
        <v>26000000</v>
      </c>
    </row>
    <row r="39" spans="1:3" s="245" customFormat="1" ht="12" customHeight="1" x14ac:dyDescent="0.2">
      <c r="A39" s="12" t="s">
        <v>127</v>
      </c>
      <c r="B39" s="247" t="s">
        <v>224</v>
      </c>
      <c r="C39" s="489">
        <v>10000000</v>
      </c>
    </row>
    <row r="40" spans="1:3" s="245" customFormat="1" ht="12" customHeight="1" x14ac:dyDescent="0.2">
      <c r="A40" s="12" t="s">
        <v>128</v>
      </c>
      <c r="B40" s="247" t="s">
        <v>225</v>
      </c>
      <c r="C40" s="150"/>
    </row>
    <row r="41" spans="1:3" s="245" customFormat="1" ht="12" customHeight="1" x14ac:dyDescent="0.2">
      <c r="A41" s="12" t="s">
        <v>129</v>
      </c>
      <c r="B41" s="247" t="s">
        <v>226</v>
      </c>
      <c r="C41" s="150"/>
    </row>
    <row r="42" spans="1:3" s="245" customFormat="1" ht="12" customHeight="1" x14ac:dyDescent="0.2">
      <c r="A42" s="12" t="s">
        <v>217</v>
      </c>
      <c r="B42" s="247" t="s">
        <v>227</v>
      </c>
      <c r="C42" s="153"/>
    </row>
    <row r="43" spans="1:3" s="245" customFormat="1" ht="12" customHeight="1" thickBot="1" x14ac:dyDescent="0.25">
      <c r="A43" s="14" t="s">
        <v>218</v>
      </c>
      <c r="B43" s="248" t="s">
        <v>228</v>
      </c>
      <c r="C43" s="235"/>
    </row>
    <row r="44" spans="1:3" s="245" customFormat="1" ht="12" customHeight="1" thickBot="1" x14ac:dyDescent="0.25">
      <c r="A44" s="18" t="s">
        <v>13</v>
      </c>
      <c r="B44" s="19" t="s">
        <v>229</v>
      </c>
      <c r="C44" s="148">
        <f>SUM(C45:C49)</f>
        <v>0</v>
      </c>
    </row>
    <row r="45" spans="1:3" s="245" customFormat="1" ht="12" customHeight="1" x14ac:dyDescent="0.2">
      <c r="A45" s="13" t="s">
        <v>69</v>
      </c>
      <c r="B45" s="246" t="s">
        <v>233</v>
      </c>
      <c r="C45" s="292"/>
    </row>
    <row r="46" spans="1:3" s="245" customFormat="1" ht="12" customHeight="1" x14ac:dyDescent="0.2">
      <c r="A46" s="12" t="s">
        <v>70</v>
      </c>
      <c r="B46" s="247" t="s">
        <v>234</v>
      </c>
      <c r="C46" s="153">
        <v>0</v>
      </c>
    </row>
    <row r="47" spans="1:3" s="245" customFormat="1" ht="12" customHeight="1" x14ac:dyDescent="0.2">
      <c r="A47" s="12" t="s">
        <v>230</v>
      </c>
      <c r="B47" s="247" t="s">
        <v>235</v>
      </c>
      <c r="C47" s="153"/>
    </row>
    <row r="48" spans="1:3" s="245" customFormat="1" ht="12" customHeight="1" x14ac:dyDescent="0.2">
      <c r="A48" s="12" t="s">
        <v>231</v>
      </c>
      <c r="B48" s="247" t="s">
        <v>236</v>
      </c>
      <c r="C48" s="153"/>
    </row>
    <row r="49" spans="1:3" s="245" customFormat="1" ht="12" customHeight="1" thickBot="1" x14ac:dyDescent="0.25">
      <c r="A49" s="14" t="s">
        <v>232</v>
      </c>
      <c r="B49" s="248" t="s">
        <v>237</v>
      </c>
      <c r="C49" s="235"/>
    </row>
    <row r="50" spans="1:3" s="245" customFormat="1" ht="12" customHeight="1" thickBot="1" x14ac:dyDescent="0.25">
      <c r="A50" s="18" t="s">
        <v>130</v>
      </c>
      <c r="B50" s="19" t="s">
        <v>238</v>
      </c>
      <c r="C50" s="148">
        <f>SUM(C51:C53)</f>
        <v>0</v>
      </c>
    </row>
    <row r="51" spans="1:3" s="245" customFormat="1" ht="12" customHeight="1" x14ac:dyDescent="0.2">
      <c r="A51" s="13" t="s">
        <v>71</v>
      </c>
      <c r="B51" s="246" t="s">
        <v>239</v>
      </c>
      <c r="C51" s="151"/>
    </row>
    <row r="52" spans="1:3" s="245" customFormat="1" ht="12" customHeight="1" x14ac:dyDescent="0.2">
      <c r="A52" s="12" t="s">
        <v>72</v>
      </c>
      <c r="B52" s="247" t="s">
        <v>405</v>
      </c>
      <c r="C52" s="150"/>
    </row>
    <row r="53" spans="1:3" s="245" customFormat="1" ht="12" customHeight="1" x14ac:dyDescent="0.2">
      <c r="A53" s="12" t="s">
        <v>243</v>
      </c>
      <c r="B53" s="247" t="s">
        <v>241</v>
      </c>
      <c r="C53" s="150">
        <v>0</v>
      </c>
    </row>
    <row r="54" spans="1:3" s="245" customFormat="1" ht="12" customHeight="1" thickBot="1" x14ac:dyDescent="0.25">
      <c r="A54" s="14" t="s">
        <v>244</v>
      </c>
      <c r="B54" s="248" t="s">
        <v>242</v>
      </c>
      <c r="C54" s="152"/>
    </row>
    <row r="55" spans="1:3" s="245" customFormat="1" ht="12" customHeight="1" thickBot="1" x14ac:dyDescent="0.25">
      <c r="A55" s="18" t="s">
        <v>15</v>
      </c>
      <c r="B55" s="143" t="s">
        <v>245</v>
      </c>
      <c r="C55" s="148">
        <f>SUM(C56:C58)</f>
        <v>150000</v>
      </c>
    </row>
    <row r="56" spans="1:3" s="245" customFormat="1" ht="12" customHeight="1" x14ac:dyDescent="0.2">
      <c r="A56" s="13" t="s">
        <v>131</v>
      </c>
      <c r="B56" s="246" t="s">
        <v>247</v>
      </c>
      <c r="C56" s="153"/>
    </row>
    <row r="57" spans="1:3" s="245" customFormat="1" ht="12" customHeight="1" x14ac:dyDescent="0.2">
      <c r="A57" s="12" t="s">
        <v>132</v>
      </c>
      <c r="B57" s="247" t="s">
        <v>406</v>
      </c>
      <c r="C57" s="484">
        <v>150000</v>
      </c>
    </row>
    <row r="58" spans="1:3" s="245" customFormat="1" ht="12" customHeight="1" x14ac:dyDescent="0.2">
      <c r="A58" s="12" t="s">
        <v>161</v>
      </c>
      <c r="B58" s="247" t="s">
        <v>248</v>
      </c>
      <c r="C58" s="484"/>
    </row>
    <row r="59" spans="1:3" s="245" customFormat="1" ht="12" customHeight="1" thickBot="1" x14ac:dyDescent="0.25">
      <c r="A59" s="14" t="s">
        <v>246</v>
      </c>
      <c r="B59" s="248" t="s">
        <v>249</v>
      </c>
      <c r="C59" s="153"/>
    </row>
    <row r="60" spans="1:3" s="245" customFormat="1" ht="12" customHeight="1" thickBot="1" x14ac:dyDescent="0.25">
      <c r="A60" s="18" t="s">
        <v>16</v>
      </c>
      <c r="B60" s="19" t="s">
        <v>250</v>
      </c>
      <c r="C60" s="154">
        <f>+C5+C12+C19+C26+C33+C44+C50+C55</f>
        <v>992204824</v>
      </c>
    </row>
    <row r="61" spans="1:3" s="245" customFormat="1" ht="12" customHeight="1" thickBot="1" x14ac:dyDescent="0.25">
      <c r="A61" s="249" t="s">
        <v>251</v>
      </c>
      <c r="B61" s="143" t="s">
        <v>252</v>
      </c>
      <c r="C61" s="148">
        <f>SUM(C62:C64)</f>
        <v>0</v>
      </c>
    </row>
    <row r="62" spans="1:3" s="245" customFormat="1" ht="12" customHeight="1" x14ac:dyDescent="0.2">
      <c r="A62" s="13" t="s">
        <v>285</v>
      </c>
      <c r="B62" s="246" t="s">
        <v>253</v>
      </c>
      <c r="C62" s="153"/>
    </row>
    <row r="63" spans="1:3" s="245" customFormat="1" ht="12" customHeight="1" x14ac:dyDescent="0.2">
      <c r="A63" s="12" t="s">
        <v>294</v>
      </c>
      <c r="B63" s="247" t="s">
        <v>254</v>
      </c>
      <c r="C63" s="153"/>
    </row>
    <row r="64" spans="1:3" s="245" customFormat="1" ht="12" customHeight="1" thickBot="1" x14ac:dyDescent="0.25">
      <c r="A64" s="14" t="s">
        <v>295</v>
      </c>
      <c r="B64" s="250" t="s">
        <v>255</v>
      </c>
      <c r="C64" s="153"/>
    </row>
    <row r="65" spans="1:3" s="245" customFormat="1" ht="12" customHeight="1" thickBot="1" x14ac:dyDescent="0.25">
      <c r="A65" s="249" t="s">
        <v>256</v>
      </c>
      <c r="B65" s="143" t="s">
        <v>257</v>
      </c>
      <c r="C65" s="148">
        <f>SUM(C66:C69)</f>
        <v>0</v>
      </c>
    </row>
    <row r="66" spans="1:3" s="245" customFormat="1" ht="12" customHeight="1" x14ac:dyDescent="0.2">
      <c r="A66" s="13" t="s">
        <v>111</v>
      </c>
      <c r="B66" s="246" t="s">
        <v>258</v>
      </c>
      <c r="C66" s="153"/>
    </row>
    <row r="67" spans="1:3" s="245" customFormat="1" ht="12" customHeight="1" x14ac:dyDescent="0.2">
      <c r="A67" s="12" t="s">
        <v>112</v>
      </c>
      <c r="B67" s="247" t="s">
        <v>259</v>
      </c>
      <c r="C67" s="153"/>
    </row>
    <row r="68" spans="1:3" s="245" customFormat="1" ht="12" customHeight="1" x14ac:dyDescent="0.2">
      <c r="A68" s="12" t="s">
        <v>286</v>
      </c>
      <c r="B68" s="247" t="s">
        <v>260</v>
      </c>
      <c r="C68" s="153"/>
    </row>
    <row r="69" spans="1:3" s="245" customFormat="1" ht="12" customHeight="1" thickBot="1" x14ac:dyDescent="0.25">
      <c r="A69" s="14" t="s">
        <v>287</v>
      </c>
      <c r="B69" s="248" t="s">
        <v>261</v>
      </c>
      <c r="C69" s="153"/>
    </row>
    <row r="70" spans="1:3" s="245" customFormat="1" ht="12" customHeight="1" thickBot="1" x14ac:dyDescent="0.25">
      <c r="A70" s="249" t="s">
        <v>262</v>
      </c>
      <c r="B70" s="143" t="s">
        <v>263</v>
      </c>
      <c r="C70" s="148">
        <f>SUM(C71:C72)</f>
        <v>0</v>
      </c>
    </row>
    <row r="71" spans="1:3" s="245" customFormat="1" ht="12" customHeight="1" x14ac:dyDescent="0.2">
      <c r="A71" s="13" t="s">
        <v>288</v>
      </c>
      <c r="B71" s="246" t="s">
        <v>264</v>
      </c>
      <c r="C71" s="153"/>
    </row>
    <row r="72" spans="1:3" s="245" customFormat="1" ht="12" customHeight="1" thickBot="1" x14ac:dyDescent="0.25">
      <c r="A72" s="14" t="s">
        <v>289</v>
      </c>
      <c r="B72" s="248" t="s">
        <v>265</v>
      </c>
      <c r="C72" s="153"/>
    </row>
    <row r="73" spans="1:3" s="245" customFormat="1" ht="12" customHeight="1" thickBot="1" x14ac:dyDescent="0.25">
      <c r="A73" s="249" t="s">
        <v>266</v>
      </c>
      <c r="B73" s="143" t="s">
        <v>267</v>
      </c>
      <c r="C73" s="148">
        <f>SUM(C74:C76)</f>
        <v>0</v>
      </c>
    </row>
    <row r="74" spans="1:3" s="245" customFormat="1" ht="12" customHeight="1" x14ac:dyDescent="0.2">
      <c r="A74" s="13" t="s">
        <v>290</v>
      </c>
      <c r="B74" s="246" t="s">
        <v>268</v>
      </c>
      <c r="C74" s="153"/>
    </row>
    <row r="75" spans="1:3" s="245" customFormat="1" ht="12" customHeight="1" x14ac:dyDescent="0.2">
      <c r="A75" s="12" t="s">
        <v>291</v>
      </c>
      <c r="B75" s="247" t="s">
        <v>269</v>
      </c>
      <c r="C75" s="153"/>
    </row>
    <row r="76" spans="1:3" s="245" customFormat="1" ht="12" customHeight="1" thickBot="1" x14ac:dyDescent="0.25">
      <c r="A76" s="14" t="s">
        <v>292</v>
      </c>
      <c r="B76" s="248" t="s">
        <v>270</v>
      </c>
      <c r="C76" s="153"/>
    </row>
    <row r="77" spans="1:3" s="245" customFormat="1" ht="12" customHeight="1" thickBot="1" x14ac:dyDescent="0.25">
      <c r="A77" s="249" t="s">
        <v>271</v>
      </c>
      <c r="B77" s="143" t="s">
        <v>293</v>
      </c>
      <c r="C77" s="148">
        <f>SUM(C78:C81)</f>
        <v>0</v>
      </c>
    </row>
    <row r="78" spans="1:3" s="245" customFormat="1" ht="12" customHeight="1" x14ac:dyDescent="0.2">
      <c r="A78" s="251" t="s">
        <v>272</v>
      </c>
      <c r="B78" s="246" t="s">
        <v>273</v>
      </c>
      <c r="C78" s="153"/>
    </row>
    <row r="79" spans="1:3" s="245" customFormat="1" ht="12" customHeight="1" x14ac:dyDescent="0.2">
      <c r="A79" s="252" t="s">
        <v>274</v>
      </c>
      <c r="B79" s="247" t="s">
        <v>275</v>
      </c>
      <c r="C79" s="153"/>
    </row>
    <row r="80" spans="1:3" s="245" customFormat="1" ht="12" customHeight="1" x14ac:dyDescent="0.2">
      <c r="A80" s="252" t="s">
        <v>276</v>
      </c>
      <c r="B80" s="247" t="s">
        <v>277</v>
      </c>
      <c r="C80" s="153"/>
    </row>
    <row r="81" spans="1:3" s="245" customFormat="1" ht="12" customHeight="1" thickBot="1" x14ac:dyDescent="0.25">
      <c r="A81" s="253" t="s">
        <v>278</v>
      </c>
      <c r="B81" s="248" t="s">
        <v>279</v>
      </c>
      <c r="C81" s="153"/>
    </row>
    <row r="82" spans="1:3" s="245" customFormat="1" ht="13.5" customHeight="1" thickBot="1" x14ac:dyDescent="0.25">
      <c r="A82" s="249" t="s">
        <v>280</v>
      </c>
      <c r="B82" s="143" t="s">
        <v>281</v>
      </c>
      <c r="C82" s="293"/>
    </row>
    <row r="83" spans="1:3" s="245" customFormat="1" ht="15.75" customHeight="1" thickBot="1" x14ac:dyDescent="0.25">
      <c r="A83" s="249" t="s">
        <v>282</v>
      </c>
      <c r="B83" s="254" t="s">
        <v>283</v>
      </c>
      <c r="C83" s="154">
        <f>+C61+C65+C70+C73+C77+C82</f>
        <v>0</v>
      </c>
    </row>
    <row r="84" spans="1:3" s="245" customFormat="1" ht="16.5" customHeight="1" thickBot="1" x14ac:dyDescent="0.25">
      <c r="A84" s="255" t="s">
        <v>296</v>
      </c>
      <c r="B84" s="256" t="s">
        <v>284</v>
      </c>
      <c r="C84" s="154">
        <f>+C60+C83</f>
        <v>992204824</v>
      </c>
    </row>
    <row r="85" spans="1:3" s="245" customFormat="1" ht="83.25" customHeight="1" x14ac:dyDescent="0.2">
      <c r="A85" s="3"/>
      <c r="B85" s="4"/>
    </row>
    <row r="86" spans="1:3" ht="16.5" customHeight="1" x14ac:dyDescent="0.25">
      <c r="A86" s="576" t="s">
        <v>36</v>
      </c>
      <c r="B86" s="576"/>
    </row>
    <row r="87" spans="1:3" s="257" customFormat="1" ht="16.5" customHeight="1" thickBot="1" x14ac:dyDescent="0.3">
      <c r="A87" s="578" t="s">
        <v>114</v>
      </c>
      <c r="B87" s="578"/>
      <c r="C87" s="61" t="s">
        <v>530</v>
      </c>
    </row>
    <row r="88" spans="1:3" ht="38.1" customHeight="1" thickBot="1" x14ac:dyDescent="0.3">
      <c r="A88" s="21" t="s">
        <v>61</v>
      </c>
      <c r="B88" s="22" t="s">
        <v>37</v>
      </c>
      <c r="C88" s="30" t="s">
        <v>558</v>
      </c>
    </row>
    <row r="89" spans="1:3" s="244" customFormat="1" ht="12" customHeight="1" thickBot="1" x14ac:dyDescent="0.25">
      <c r="A89" s="27">
        <v>1</v>
      </c>
      <c r="B89" s="28">
        <v>2</v>
      </c>
      <c r="C89" s="29">
        <v>4</v>
      </c>
    </row>
    <row r="90" spans="1:3" ht="12" customHeight="1" thickBot="1" x14ac:dyDescent="0.3">
      <c r="A90" s="20" t="s">
        <v>8</v>
      </c>
      <c r="B90" s="26" t="s">
        <v>299</v>
      </c>
      <c r="C90" s="147">
        <f>SUM(C91:C95)</f>
        <v>818115553</v>
      </c>
    </row>
    <row r="91" spans="1:3" ht="12" customHeight="1" x14ac:dyDescent="0.25">
      <c r="A91" s="15" t="s">
        <v>73</v>
      </c>
      <c r="B91" s="8" t="s">
        <v>38</v>
      </c>
      <c r="C91" s="495">
        <v>433388553</v>
      </c>
    </row>
    <row r="92" spans="1:3" ht="12" customHeight="1" x14ac:dyDescent="0.25">
      <c r="A92" s="12" t="s">
        <v>74</v>
      </c>
      <c r="B92" s="6" t="s">
        <v>133</v>
      </c>
      <c r="C92" s="489">
        <v>77128806</v>
      </c>
    </row>
    <row r="93" spans="1:3" ht="12" customHeight="1" x14ac:dyDescent="0.25">
      <c r="A93" s="12" t="s">
        <v>75</v>
      </c>
      <c r="B93" s="6" t="s">
        <v>102</v>
      </c>
      <c r="C93" s="491">
        <v>278178194</v>
      </c>
    </row>
    <row r="94" spans="1:3" ht="12" customHeight="1" x14ac:dyDescent="0.25">
      <c r="A94" s="12" t="s">
        <v>76</v>
      </c>
      <c r="B94" s="9" t="s">
        <v>134</v>
      </c>
      <c r="C94" s="491">
        <v>10000000</v>
      </c>
    </row>
    <row r="95" spans="1:3" ht="12" customHeight="1" x14ac:dyDescent="0.25">
      <c r="A95" s="12" t="s">
        <v>84</v>
      </c>
      <c r="B95" s="17" t="s">
        <v>135</v>
      </c>
      <c r="C95" s="491">
        <v>19420000</v>
      </c>
    </row>
    <row r="96" spans="1:3" ht="12" customHeight="1" x14ac:dyDescent="0.25">
      <c r="A96" s="12" t="s">
        <v>77</v>
      </c>
      <c r="B96" s="6" t="s">
        <v>300</v>
      </c>
      <c r="C96" s="152"/>
    </row>
    <row r="97" spans="1:3" ht="12" customHeight="1" x14ac:dyDescent="0.25">
      <c r="A97" s="12" t="s">
        <v>78</v>
      </c>
      <c r="B97" s="63" t="s">
        <v>301</v>
      </c>
      <c r="C97" s="152"/>
    </row>
    <row r="98" spans="1:3" ht="12" customHeight="1" x14ac:dyDescent="0.25">
      <c r="A98" s="12" t="s">
        <v>85</v>
      </c>
      <c r="B98" s="64" t="s">
        <v>302</v>
      </c>
      <c r="C98" s="152"/>
    </row>
    <row r="99" spans="1:3" ht="12" customHeight="1" x14ac:dyDescent="0.25">
      <c r="A99" s="12" t="s">
        <v>86</v>
      </c>
      <c r="B99" s="64" t="s">
        <v>303</v>
      </c>
      <c r="C99" s="152"/>
    </row>
    <row r="100" spans="1:3" ht="12" customHeight="1" x14ac:dyDescent="0.25">
      <c r="A100" s="12" t="s">
        <v>87</v>
      </c>
      <c r="B100" s="63" t="s">
        <v>304</v>
      </c>
      <c r="C100" s="491">
        <v>7526000</v>
      </c>
    </row>
    <row r="101" spans="1:3" ht="12" customHeight="1" x14ac:dyDescent="0.25">
      <c r="A101" s="12" t="s">
        <v>88</v>
      </c>
      <c r="B101" s="63" t="s">
        <v>305</v>
      </c>
      <c r="C101" s="152"/>
    </row>
    <row r="102" spans="1:3" ht="12" customHeight="1" x14ac:dyDescent="0.25">
      <c r="A102" s="12" t="s">
        <v>90</v>
      </c>
      <c r="B102" s="64" t="s">
        <v>306</v>
      </c>
      <c r="C102" s="152"/>
    </row>
    <row r="103" spans="1:3" ht="12" customHeight="1" x14ac:dyDescent="0.25">
      <c r="A103" s="11" t="s">
        <v>136</v>
      </c>
      <c r="B103" s="65" t="s">
        <v>307</v>
      </c>
      <c r="C103" s="152"/>
    </row>
    <row r="104" spans="1:3" ht="12" customHeight="1" x14ac:dyDescent="0.25">
      <c r="A104" s="12" t="s">
        <v>297</v>
      </c>
      <c r="B104" s="65" t="s">
        <v>308</v>
      </c>
      <c r="C104" s="152"/>
    </row>
    <row r="105" spans="1:3" ht="12" customHeight="1" thickBot="1" x14ac:dyDescent="0.3">
      <c r="A105" s="16" t="s">
        <v>298</v>
      </c>
      <c r="B105" s="66" t="s">
        <v>309</v>
      </c>
      <c r="C105" s="496">
        <v>11894000</v>
      </c>
    </row>
    <row r="106" spans="1:3" ht="12" customHeight="1" thickBot="1" x14ac:dyDescent="0.3">
      <c r="A106" s="18" t="s">
        <v>9</v>
      </c>
      <c r="B106" s="25" t="s">
        <v>310</v>
      </c>
      <c r="C106" s="148">
        <f>+C107+C109+C111</f>
        <v>154878791</v>
      </c>
    </row>
    <row r="107" spans="1:3" ht="12" customHeight="1" x14ac:dyDescent="0.25">
      <c r="A107" s="13" t="s">
        <v>79</v>
      </c>
      <c r="B107" s="6" t="s">
        <v>159</v>
      </c>
      <c r="C107" s="488">
        <v>154878791</v>
      </c>
    </row>
    <row r="108" spans="1:3" ht="12" customHeight="1" x14ac:dyDescent="0.25">
      <c r="A108" s="13" t="s">
        <v>80</v>
      </c>
      <c r="B108" s="10" t="s">
        <v>314</v>
      </c>
      <c r="C108" s="488">
        <v>135213565</v>
      </c>
    </row>
    <row r="109" spans="1:3" ht="12" customHeight="1" x14ac:dyDescent="0.25">
      <c r="A109" s="13" t="s">
        <v>81</v>
      </c>
      <c r="B109" s="10" t="s">
        <v>137</v>
      </c>
      <c r="C109" s="150"/>
    </row>
    <row r="110" spans="1:3" ht="12" customHeight="1" x14ac:dyDescent="0.25">
      <c r="A110" s="13" t="s">
        <v>82</v>
      </c>
      <c r="B110" s="10" t="s">
        <v>315</v>
      </c>
      <c r="C110" s="141"/>
    </row>
    <row r="111" spans="1:3" ht="12" customHeight="1" x14ac:dyDescent="0.25">
      <c r="A111" s="13" t="s">
        <v>83</v>
      </c>
      <c r="B111" s="145" t="s">
        <v>162</v>
      </c>
      <c r="C111" s="141"/>
    </row>
    <row r="112" spans="1:3" ht="12" customHeight="1" x14ac:dyDescent="0.25">
      <c r="A112" s="13" t="s">
        <v>89</v>
      </c>
      <c r="B112" s="144" t="s">
        <v>407</v>
      </c>
      <c r="C112" s="141"/>
    </row>
    <row r="113" spans="1:3" ht="12" customHeight="1" x14ac:dyDescent="0.25">
      <c r="A113" s="13" t="s">
        <v>91</v>
      </c>
      <c r="B113" s="242" t="s">
        <v>320</v>
      </c>
      <c r="C113" s="141"/>
    </row>
    <row r="114" spans="1:3" x14ac:dyDescent="0.25">
      <c r="A114" s="13" t="s">
        <v>138</v>
      </c>
      <c r="B114" s="64" t="s">
        <v>303</v>
      </c>
      <c r="C114" s="141"/>
    </row>
    <row r="115" spans="1:3" ht="12" customHeight="1" x14ac:dyDescent="0.25">
      <c r="A115" s="13" t="s">
        <v>139</v>
      </c>
      <c r="B115" s="64" t="s">
        <v>319</v>
      </c>
      <c r="C115" s="141"/>
    </row>
    <row r="116" spans="1:3" ht="12" customHeight="1" x14ac:dyDescent="0.25">
      <c r="A116" s="13" t="s">
        <v>140</v>
      </c>
      <c r="B116" s="64" t="s">
        <v>318</v>
      </c>
      <c r="C116" s="141"/>
    </row>
    <row r="117" spans="1:3" ht="12" customHeight="1" x14ac:dyDescent="0.25">
      <c r="A117" s="13" t="s">
        <v>311</v>
      </c>
      <c r="B117" s="64" t="s">
        <v>306</v>
      </c>
      <c r="C117" s="141"/>
    </row>
    <row r="118" spans="1:3" ht="12" customHeight="1" x14ac:dyDescent="0.25">
      <c r="A118" s="13" t="s">
        <v>312</v>
      </c>
      <c r="B118" s="64" t="s">
        <v>317</v>
      </c>
      <c r="C118" s="141"/>
    </row>
    <row r="119" spans="1:3" ht="16.5" thickBot="1" x14ac:dyDescent="0.3">
      <c r="A119" s="11" t="s">
        <v>313</v>
      </c>
      <c r="B119" s="64" t="s">
        <v>316</v>
      </c>
      <c r="C119" s="142"/>
    </row>
    <row r="120" spans="1:3" ht="12" customHeight="1" thickBot="1" x14ac:dyDescent="0.3">
      <c r="A120" s="18" t="s">
        <v>10</v>
      </c>
      <c r="B120" s="59" t="s">
        <v>321</v>
      </c>
      <c r="C120" s="148">
        <f>+C121+C122</f>
        <v>3988030</v>
      </c>
    </row>
    <row r="121" spans="1:3" ht="12" customHeight="1" x14ac:dyDescent="0.25">
      <c r="A121" s="13" t="s">
        <v>62</v>
      </c>
      <c r="B121" s="7" t="s">
        <v>50</v>
      </c>
      <c r="C121" s="488">
        <v>3988030</v>
      </c>
    </row>
    <row r="122" spans="1:3" ht="12" customHeight="1" thickBot="1" x14ac:dyDescent="0.3">
      <c r="A122" s="14" t="s">
        <v>63</v>
      </c>
      <c r="B122" s="10" t="s">
        <v>51</v>
      </c>
      <c r="C122" s="152"/>
    </row>
    <row r="123" spans="1:3" ht="12" customHeight="1" thickBot="1" x14ac:dyDescent="0.3">
      <c r="A123" s="18" t="s">
        <v>11</v>
      </c>
      <c r="B123" s="59" t="s">
        <v>322</v>
      </c>
      <c r="C123" s="148">
        <f>+C90+C106+C120</f>
        <v>976982374</v>
      </c>
    </row>
    <row r="124" spans="1:3" ht="12" customHeight="1" thickBot="1" x14ac:dyDescent="0.3">
      <c r="A124" s="18" t="s">
        <v>12</v>
      </c>
      <c r="B124" s="59" t="s">
        <v>323</v>
      </c>
      <c r="C124" s="148">
        <f>+C125+C126+C127</f>
        <v>0</v>
      </c>
    </row>
    <row r="125" spans="1:3" ht="12" customHeight="1" x14ac:dyDescent="0.25">
      <c r="A125" s="13" t="s">
        <v>66</v>
      </c>
      <c r="B125" s="7" t="s">
        <v>324</v>
      </c>
      <c r="C125" s="141"/>
    </row>
    <row r="126" spans="1:3" ht="12" customHeight="1" x14ac:dyDescent="0.25">
      <c r="A126" s="13" t="s">
        <v>67</v>
      </c>
      <c r="B126" s="7" t="s">
        <v>325</v>
      </c>
      <c r="C126" s="141"/>
    </row>
    <row r="127" spans="1:3" ht="12" customHeight="1" thickBot="1" x14ac:dyDescent="0.3">
      <c r="A127" s="11" t="s">
        <v>68</v>
      </c>
      <c r="B127" s="5" t="s">
        <v>326</v>
      </c>
      <c r="C127" s="141"/>
    </row>
    <row r="128" spans="1:3" ht="12" customHeight="1" thickBot="1" x14ac:dyDescent="0.3">
      <c r="A128" s="18" t="s">
        <v>13</v>
      </c>
      <c r="B128" s="59" t="s">
        <v>369</v>
      </c>
      <c r="C128" s="148">
        <f>+C129+C130+C131+C132</f>
        <v>0</v>
      </c>
    </row>
    <row r="129" spans="1:8" ht="12" customHeight="1" x14ac:dyDescent="0.25">
      <c r="A129" s="13" t="s">
        <v>69</v>
      </c>
      <c r="B129" s="7" t="s">
        <v>327</v>
      </c>
      <c r="C129" s="141"/>
    </row>
    <row r="130" spans="1:8" ht="12" customHeight="1" x14ac:dyDescent="0.25">
      <c r="A130" s="13" t="s">
        <v>70</v>
      </c>
      <c r="B130" s="7" t="s">
        <v>328</v>
      </c>
      <c r="C130" s="141"/>
    </row>
    <row r="131" spans="1:8" ht="12" customHeight="1" x14ac:dyDescent="0.25">
      <c r="A131" s="13" t="s">
        <v>230</v>
      </c>
      <c r="B131" s="7" t="s">
        <v>329</v>
      </c>
      <c r="C131" s="141"/>
    </row>
    <row r="132" spans="1:8" ht="12" customHeight="1" thickBot="1" x14ac:dyDescent="0.3">
      <c r="A132" s="11" t="s">
        <v>231</v>
      </c>
      <c r="B132" s="5" t="s">
        <v>330</v>
      </c>
      <c r="C132" s="141"/>
    </row>
    <row r="133" spans="1:8" ht="12" customHeight="1" thickBot="1" x14ac:dyDescent="0.3">
      <c r="A133" s="18" t="s">
        <v>14</v>
      </c>
      <c r="B133" s="59" t="s">
        <v>331</v>
      </c>
      <c r="C133" s="154">
        <f>+C134+C135+C136+C137</f>
        <v>15222450</v>
      </c>
    </row>
    <row r="134" spans="1:8" ht="12" customHeight="1" x14ac:dyDescent="0.25">
      <c r="A134" s="13" t="s">
        <v>71</v>
      </c>
      <c r="B134" s="7" t="s">
        <v>332</v>
      </c>
      <c r="C134" s="141"/>
    </row>
    <row r="135" spans="1:8" ht="12" customHeight="1" x14ac:dyDescent="0.25">
      <c r="A135" s="13" t="s">
        <v>72</v>
      </c>
      <c r="B135" s="7" t="s">
        <v>342</v>
      </c>
      <c r="C135" s="497">
        <v>15222450</v>
      </c>
    </row>
    <row r="136" spans="1:8" ht="12" customHeight="1" x14ac:dyDescent="0.25">
      <c r="A136" s="13" t="s">
        <v>243</v>
      </c>
      <c r="B136" s="7" t="s">
        <v>333</v>
      </c>
      <c r="C136" s="141"/>
    </row>
    <row r="137" spans="1:8" ht="12" customHeight="1" thickBot="1" x14ac:dyDescent="0.3">
      <c r="A137" s="11" t="s">
        <v>244</v>
      </c>
      <c r="B137" s="5" t="s">
        <v>420</v>
      </c>
      <c r="C137" s="141"/>
    </row>
    <row r="138" spans="1:8" ht="12" customHeight="1" thickBot="1" x14ac:dyDescent="0.3">
      <c r="A138" s="18" t="s">
        <v>15</v>
      </c>
      <c r="B138" s="59" t="s">
        <v>335</v>
      </c>
      <c r="C138" s="156">
        <f>+C139+C140+C141+C142</f>
        <v>0</v>
      </c>
    </row>
    <row r="139" spans="1:8" ht="12" customHeight="1" x14ac:dyDescent="0.25">
      <c r="A139" s="13" t="s">
        <v>131</v>
      </c>
      <c r="B139" s="7" t="s">
        <v>336</v>
      </c>
      <c r="C139" s="141"/>
    </row>
    <row r="140" spans="1:8" ht="12" customHeight="1" x14ac:dyDescent="0.25">
      <c r="A140" s="13" t="s">
        <v>132</v>
      </c>
      <c r="B140" s="7" t="s">
        <v>337</v>
      </c>
      <c r="C140" s="141"/>
    </row>
    <row r="141" spans="1:8" ht="12" customHeight="1" x14ac:dyDescent="0.25">
      <c r="A141" s="13" t="s">
        <v>161</v>
      </c>
      <c r="B141" s="7" t="s">
        <v>338</v>
      </c>
      <c r="C141" s="141"/>
    </row>
    <row r="142" spans="1:8" ht="12" customHeight="1" thickBot="1" x14ac:dyDescent="0.3">
      <c r="A142" s="13" t="s">
        <v>246</v>
      </c>
      <c r="B142" s="7" t="s">
        <v>339</v>
      </c>
      <c r="C142" s="141"/>
    </row>
    <row r="143" spans="1:8" ht="15" customHeight="1" thickBot="1" x14ac:dyDescent="0.3">
      <c r="A143" s="18" t="s">
        <v>16</v>
      </c>
      <c r="B143" s="59" t="s">
        <v>340</v>
      </c>
      <c r="C143" s="258">
        <f>+C124+C128+C133+C138</f>
        <v>15222450</v>
      </c>
      <c r="E143" s="259"/>
      <c r="F143" s="260"/>
      <c r="G143" s="260"/>
      <c r="H143" s="260"/>
    </row>
    <row r="144" spans="1:8" s="245" customFormat="1" ht="12.95" customHeight="1" thickBot="1" x14ac:dyDescent="0.25">
      <c r="A144" s="146" t="s">
        <v>17</v>
      </c>
      <c r="B144" s="222" t="s">
        <v>341</v>
      </c>
      <c r="C144" s="258">
        <f>+C123+C143</f>
        <v>992204824</v>
      </c>
    </row>
    <row r="145" spans="1:3" ht="7.5" customHeight="1" x14ac:dyDescent="0.25"/>
    <row r="146" spans="1:3" x14ac:dyDescent="0.25">
      <c r="A146" s="579"/>
      <c r="B146" s="579"/>
    </row>
    <row r="147" spans="1:3" ht="15" customHeight="1" x14ac:dyDescent="0.25">
      <c r="A147" s="575"/>
      <c r="B147" s="575"/>
    </row>
    <row r="148" spans="1:3" ht="13.5" customHeight="1" x14ac:dyDescent="0.25">
      <c r="A148" s="300"/>
      <c r="B148" s="301"/>
      <c r="C148" s="261"/>
    </row>
    <row r="149" spans="1:3" ht="27.75" customHeight="1" x14ac:dyDescent="0.25">
      <c r="A149" s="300"/>
      <c r="B149" s="301"/>
    </row>
  </sheetData>
  <mergeCells count="6">
    <mergeCell ref="A147:B147"/>
    <mergeCell ref="A86:B86"/>
    <mergeCell ref="A1:B1"/>
    <mergeCell ref="A2:B2"/>
    <mergeCell ref="A87:B87"/>
    <mergeCell ref="A146:B14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
Győrújbarát Község Önkormányzat
2020.  ÉVI KÖLTSÉGVETÉSÉNEK ÖSSZEVONT MÉRLEGE&amp;10
&amp;R&amp;"Times New Roman CE,Félkövér dőlt"&amp;11 1.1. melléklet a 3/2020. (II.14.) önkormányzati rendelethez</oddHeader>
  </headerFooter>
  <rowBreaks count="1" manualBreakCount="1">
    <brk id="84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E23"/>
  <sheetViews>
    <sheetView view="pageLayout" zoomScaleNormal="100" zoomScaleSheetLayoutView="100" workbookViewId="0">
      <selection sqref="A1:E1"/>
    </sheetView>
  </sheetViews>
  <sheetFormatPr defaultRowHeight="12.75" x14ac:dyDescent="0.2"/>
  <cols>
    <col min="1" max="1" width="77.33203125" style="32" customWidth="1"/>
    <col min="2" max="2" width="19.33203125" style="31" customWidth="1"/>
    <col min="3" max="3" width="16.33203125" style="31" customWidth="1"/>
    <col min="4" max="4" width="18" style="31" customWidth="1"/>
    <col min="5" max="5" width="21.6640625" style="31" customWidth="1"/>
    <col min="6" max="7" width="12.83203125" style="31" customWidth="1"/>
    <col min="8" max="8" width="13.83203125" style="31" customWidth="1"/>
    <col min="9" max="16384" width="9.33203125" style="31"/>
  </cols>
  <sheetData>
    <row r="1" spans="1:5" ht="25.5" customHeight="1" x14ac:dyDescent="0.2">
      <c r="A1" s="598" t="s">
        <v>0</v>
      </c>
      <c r="B1" s="598"/>
      <c r="C1" s="598"/>
      <c r="D1" s="598"/>
      <c r="E1" s="598"/>
    </row>
    <row r="2" spans="1:5" ht="22.5" customHeight="1" thickBot="1" x14ac:dyDescent="0.3">
      <c r="A2" s="392"/>
      <c r="B2" s="393"/>
      <c r="C2" s="393"/>
      <c r="D2" s="393"/>
      <c r="E2" s="394" t="s">
        <v>504</v>
      </c>
    </row>
    <row r="3" spans="1:5" s="33" customFormat="1" ht="44.25" customHeight="1" x14ac:dyDescent="0.2">
      <c r="A3" s="460" t="s">
        <v>58</v>
      </c>
      <c r="B3" s="461" t="s">
        <v>59</v>
      </c>
      <c r="C3" s="461" t="s">
        <v>60</v>
      </c>
      <c r="D3" s="461" t="s">
        <v>561</v>
      </c>
      <c r="E3" s="461" t="s">
        <v>558</v>
      </c>
    </row>
    <row r="4" spans="1:5" s="38" customFormat="1" ht="12" customHeight="1" x14ac:dyDescent="0.2">
      <c r="A4" s="462">
        <v>1</v>
      </c>
      <c r="B4" s="462">
        <v>2</v>
      </c>
      <c r="C4" s="462">
        <v>3</v>
      </c>
      <c r="D4" s="462">
        <v>4</v>
      </c>
      <c r="E4" s="462">
        <v>5</v>
      </c>
    </row>
    <row r="5" spans="1:5" ht="15.95" customHeight="1" x14ac:dyDescent="0.2">
      <c r="A5" s="390" t="s">
        <v>571</v>
      </c>
      <c r="B5" s="389"/>
      <c r="C5" s="395"/>
      <c r="D5" s="396"/>
      <c r="E5" s="389"/>
    </row>
    <row r="6" spans="1:5" ht="15.95" customHeight="1" x14ac:dyDescent="0.2">
      <c r="A6" s="470" t="s">
        <v>541</v>
      </c>
      <c r="B6" s="508">
        <v>2500000</v>
      </c>
      <c r="C6" s="510" t="s">
        <v>572</v>
      </c>
      <c r="D6" s="511"/>
      <c r="E6" s="508">
        <v>2500000</v>
      </c>
    </row>
    <row r="7" spans="1:5" ht="15.95" customHeight="1" x14ac:dyDescent="0.2">
      <c r="A7" s="470" t="s">
        <v>573</v>
      </c>
      <c r="B7" s="508">
        <v>5723026</v>
      </c>
      <c r="C7" s="510" t="s">
        <v>572</v>
      </c>
      <c r="D7" s="511"/>
      <c r="E7" s="508">
        <v>5723026</v>
      </c>
    </row>
    <row r="8" spans="1:5" ht="15.95" customHeight="1" x14ac:dyDescent="0.2">
      <c r="A8" s="470" t="s">
        <v>578</v>
      </c>
      <c r="B8" s="508">
        <v>3175000</v>
      </c>
      <c r="C8" s="510" t="s">
        <v>572</v>
      </c>
      <c r="D8" s="511"/>
      <c r="E8" s="508">
        <v>3175000</v>
      </c>
    </row>
    <row r="9" spans="1:5" ht="15.95" customHeight="1" x14ac:dyDescent="0.2">
      <c r="A9" s="470"/>
      <c r="B9" s="508"/>
      <c r="C9" s="510"/>
      <c r="D9" s="511"/>
      <c r="E9" s="508"/>
    </row>
    <row r="10" spans="1:5" ht="15.95" customHeight="1" x14ac:dyDescent="0.2">
      <c r="A10" s="390" t="s">
        <v>574</v>
      </c>
      <c r="B10" s="508"/>
      <c r="C10" s="510"/>
      <c r="D10" s="511"/>
      <c r="E10" s="508"/>
    </row>
    <row r="11" spans="1:5" ht="15.95" customHeight="1" x14ac:dyDescent="0.2">
      <c r="A11" s="471" t="s">
        <v>575</v>
      </c>
      <c r="B11" s="508">
        <v>135212565</v>
      </c>
      <c r="C11" s="510"/>
      <c r="D11" s="511"/>
      <c r="E11" s="508">
        <v>135213565</v>
      </c>
    </row>
    <row r="12" spans="1:5" ht="15.95" customHeight="1" x14ac:dyDescent="0.2">
      <c r="A12" s="472"/>
      <c r="B12" s="508"/>
      <c r="C12" s="510"/>
      <c r="D12" s="511"/>
      <c r="E12" s="508"/>
    </row>
    <row r="13" spans="1:5" ht="15.95" customHeight="1" x14ac:dyDescent="0.2">
      <c r="A13" s="389"/>
      <c r="B13" s="508"/>
      <c r="C13" s="510"/>
      <c r="D13" s="511"/>
      <c r="E13" s="508"/>
    </row>
    <row r="14" spans="1:5" ht="15.95" customHeight="1" x14ac:dyDescent="0.2">
      <c r="A14" s="389"/>
      <c r="B14" s="508"/>
      <c r="C14" s="510"/>
      <c r="D14" s="511"/>
      <c r="E14" s="508"/>
    </row>
    <row r="15" spans="1:5" ht="15.95" customHeight="1" x14ac:dyDescent="0.2">
      <c r="A15" s="389"/>
      <c r="B15" s="508"/>
      <c r="C15" s="510"/>
      <c r="D15" s="511"/>
      <c r="E15" s="508"/>
    </row>
    <row r="16" spans="1:5" ht="15.95" customHeight="1" x14ac:dyDescent="0.2">
      <c r="A16" s="390" t="s">
        <v>499</v>
      </c>
      <c r="B16" s="599"/>
      <c r="C16" s="599"/>
      <c r="D16" s="599"/>
      <c r="E16" s="599"/>
    </row>
    <row r="17" spans="1:5" ht="15.95" customHeight="1" x14ac:dyDescent="0.2">
      <c r="A17" s="391" t="s">
        <v>500</v>
      </c>
      <c r="B17" s="508">
        <v>2000000</v>
      </c>
      <c r="C17" s="510">
        <v>2020</v>
      </c>
      <c r="D17" s="511"/>
      <c r="E17" s="508">
        <v>2000000</v>
      </c>
    </row>
    <row r="18" spans="1:5" ht="15.95" customHeight="1" x14ac:dyDescent="0.2">
      <c r="A18" s="391" t="s">
        <v>501</v>
      </c>
      <c r="B18" s="508">
        <v>1413200</v>
      </c>
      <c r="C18" s="510">
        <v>2020</v>
      </c>
      <c r="D18" s="511"/>
      <c r="E18" s="508">
        <v>1413200</v>
      </c>
    </row>
    <row r="19" spans="1:5" ht="15.95" customHeight="1" x14ac:dyDescent="0.2">
      <c r="A19" s="391" t="s">
        <v>502</v>
      </c>
      <c r="B19" s="508">
        <v>2800000</v>
      </c>
      <c r="C19" s="510">
        <v>2020</v>
      </c>
      <c r="D19" s="511"/>
      <c r="E19" s="508">
        <v>2800000</v>
      </c>
    </row>
    <row r="20" spans="1:5" ht="15.95" customHeight="1" x14ac:dyDescent="0.2">
      <c r="A20" s="391" t="s">
        <v>503</v>
      </c>
      <c r="B20" s="509">
        <v>2054000</v>
      </c>
      <c r="C20" s="510">
        <v>2020</v>
      </c>
      <c r="D20" s="511"/>
      <c r="E20" s="509">
        <v>2054000</v>
      </c>
    </row>
    <row r="21" spans="1:5" ht="15.95" customHeight="1" x14ac:dyDescent="0.2">
      <c r="A21" s="397"/>
      <c r="B21" s="396"/>
      <c r="C21" s="395"/>
      <c r="D21" s="396"/>
      <c r="E21" s="396"/>
    </row>
    <row r="22" spans="1:5" ht="15.95" customHeight="1" x14ac:dyDescent="0.2">
      <c r="A22" s="473"/>
      <c r="B22" s="474"/>
      <c r="C22" s="395"/>
      <c r="D22" s="396"/>
      <c r="E22" s="474"/>
    </row>
    <row r="23" spans="1:5" s="40" customFormat="1" ht="18" customHeight="1" x14ac:dyDescent="0.2">
      <c r="A23" s="398" t="s">
        <v>57</v>
      </c>
      <c r="B23" s="399">
        <f>SUM(B5:B22)</f>
        <v>154877791</v>
      </c>
      <c r="C23" s="400"/>
      <c r="D23" s="399">
        <f>SUM(D5:D22)</f>
        <v>0</v>
      </c>
      <c r="E23" s="399">
        <f>SUM(E5:E22)</f>
        <v>154878791</v>
      </c>
    </row>
  </sheetData>
  <mergeCells count="2">
    <mergeCell ref="A1:E1"/>
    <mergeCell ref="B16:E16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89" orientation="landscape" r:id="rId1"/>
  <headerFooter alignWithMargins="0">
    <oddHeader>&amp;R&amp;"Times New Roman CE,Félkövér dőlt"&amp;11 6. melléklet a 3/2020. (II. 14.)    
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F24"/>
  <sheetViews>
    <sheetView view="pageLayout" zoomScaleNormal="100" zoomScaleSheetLayoutView="100" workbookViewId="0">
      <selection activeCell="E37" sqref="E37"/>
    </sheetView>
  </sheetViews>
  <sheetFormatPr defaultRowHeight="12.75" x14ac:dyDescent="0.2"/>
  <cols>
    <col min="1" max="1" width="17.6640625" customWidth="1"/>
    <col min="2" max="2" width="16.33203125" customWidth="1"/>
    <col min="3" max="3" width="18.6640625" customWidth="1"/>
    <col min="4" max="4" width="18" customWidth="1"/>
    <col min="5" max="5" width="22.6640625" customWidth="1"/>
    <col min="6" max="6" width="26.1640625" customWidth="1"/>
  </cols>
  <sheetData>
    <row r="1" spans="1:6" ht="15.75" x14ac:dyDescent="0.2">
      <c r="A1" s="600" t="s">
        <v>509</v>
      </c>
      <c r="B1" s="600"/>
      <c r="C1" s="600"/>
      <c r="D1" s="600"/>
      <c r="E1" s="600"/>
      <c r="F1" s="600"/>
    </row>
    <row r="2" spans="1:6" ht="14.25" thickBot="1" x14ac:dyDescent="0.3">
      <c r="A2" s="94"/>
      <c r="B2" s="38"/>
      <c r="C2" s="38"/>
      <c r="D2" s="38"/>
      <c r="E2" s="38"/>
      <c r="F2" s="413" t="s">
        <v>54</v>
      </c>
    </row>
    <row r="3" spans="1:6" ht="24.75" thickBot="1" x14ac:dyDescent="0.25">
      <c r="A3" s="95" t="s">
        <v>510</v>
      </c>
      <c r="B3" s="414" t="s">
        <v>59</v>
      </c>
      <c r="C3" s="414" t="s">
        <v>60</v>
      </c>
      <c r="D3" s="414" t="s">
        <v>561</v>
      </c>
      <c r="E3" s="414" t="s">
        <v>558</v>
      </c>
      <c r="F3" s="415" t="s">
        <v>562</v>
      </c>
    </row>
    <row r="4" spans="1:6" ht="13.5" thickBot="1" x14ac:dyDescent="0.25">
      <c r="A4" s="416">
        <v>1</v>
      </c>
      <c r="B4" s="417">
        <v>2</v>
      </c>
      <c r="C4" s="417">
        <v>3</v>
      </c>
      <c r="D4" s="417">
        <v>4</v>
      </c>
      <c r="E4" s="417">
        <v>5</v>
      </c>
      <c r="F4" s="418">
        <v>6</v>
      </c>
    </row>
    <row r="5" spans="1:6" x14ac:dyDescent="0.2">
      <c r="A5" s="419"/>
      <c r="B5" s="420"/>
      <c r="C5" s="421"/>
      <c r="D5" s="420"/>
      <c r="E5" s="420"/>
      <c r="F5" s="422">
        <f t="shared" ref="F5:F23" si="0">B5-D5-E5</f>
        <v>0</v>
      </c>
    </row>
    <row r="6" spans="1:6" x14ac:dyDescent="0.2">
      <c r="A6" s="419"/>
      <c r="B6" s="420"/>
      <c r="C6" s="421"/>
      <c r="D6" s="420"/>
      <c r="E6" s="420"/>
      <c r="F6" s="422">
        <f t="shared" si="0"/>
        <v>0</v>
      </c>
    </row>
    <row r="7" spans="1:6" x14ac:dyDescent="0.2">
      <c r="A7" s="419"/>
      <c r="B7" s="420"/>
      <c r="C7" s="421"/>
      <c r="D7" s="420"/>
      <c r="E7" s="420"/>
      <c r="F7" s="422">
        <f t="shared" si="0"/>
        <v>0</v>
      </c>
    </row>
    <row r="8" spans="1:6" x14ac:dyDescent="0.2">
      <c r="A8" s="419"/>
      <c r="B8" s="420"/>
      <c r="C8" s="421"/>
      <c r="D8" s="420"/>
      <c r="E8" s="420"/>
      <c r="F8" s="422">
        <f t="shared" si="0"/>
        <v>0</v>
      </c>
    </row>
    <row r="9" spans="1:6" x14ac:dyDescent="0.2">
      <c r="A9" s="419"/>
      <c r="B9" s="420"/>
      <c r="C9" s="421"/>
      <c r="D9" s="420"/>
      <c r="E9" s="420"/>
      <c r="F9" s="422">
        <f t="shared" si="0"/>
        <v>0</v>
      </c>
    </row>
    <row r="10" spans="1:6" x14ac:dyDescent="0.2">
      <c r="A10" s="419"/>
      <c r="B10" s="420"/>
      <c r="C10" s="421"/>
      <c r="D10" s="420"/>
      <c r="E10" s="420"/>
      <c r="F10" s="422">
        <f t="shared" si="0"/>
        <v>0</v>
      </c>
    </row>
    <row r="11" spans="1:6" x14ac:dyDescent="0.2">
      <c r="A11" s="419"/>
      <c r="B11" s="420"/>
      <c r="C11" s="421"/>
      <c r="D11" s="420"/>
      <c r="E11" s="420"/>
      <c r="F11" s="422">
        <f t="shared" si="0"/>
        <v>0</v>
      </c>
    </row>
    <row r="12" spans="1:6" x14ac:dyDescent="0.2">
      <c r="A12" s="419"/>
      <c r="B12" s="420"/>
      <c r="C12" s="421"/>
      <c r="D12" s="420"/>
      <c r="E12" s="420"/>
      <c r="F12" s="422">
        <f t="shared" si="0"/>
        <v>0</v>
      </c>
    </row>
    <row r="13" spans="1:6" x14ac:dyDescent="0.2">
      <c r="A13" s="419"/>
      <c r="B13" s="420"/>
      <c r="C13" s="421"/>
      <c r="D13" s="420"/>
      <c r="E13" s="420"/>
      <c r="F13" s="422">
        <f t="shared" si="0"/>
        <v>0</v>
      </c>
    </row>
    <row r="14" spans="1:6" x14ac:dyDescent="0.2">
      <c r="A14" s="419"/>
      <c r="B14" s="420"/>
      <c r="C14" s="421"/>
      <c r="D14" s="420"/>
      <c r="E14" s="420"/>
      <c r="F14" s="422">
        <f t="shared" si="0"/>
        <v>0</v>
      </c>
    </row>
    <row r="15" spans="1:6" x14ac:dyDescent="0.2">
      <c r="A15" s="419"/>
      <c r="B15" s="420"/>
      <c r="C15" s="421"/>
      <c r="D15" s="420"/>
      <c r="E15" s="420"/>
      <c r="F15" s="422">
        <f t="shared" si="0"/>
        <v>0</v>
      </c>
    </row>
    <row r="16" spans="1:6" x14ac:dyDescent="0.2">
      <c r="A16" s="419"/>
      <c r="B16" s="420"/>
      <c r="C16" s="421"/>
      <c r="D16" s="420"/>
      <c r="E16" s="420"/>
      <c r="F16" s="422">
        <f t="shared" si="0"/>
        <v>0</v>
      </c>
    </row>
    <row r="17" spans="1:6" x14ac:dyDescent="0.2">
      <c r="A17" s="419"/>
      <c r="B17" s="420"/>
      <c r="C17" s="421"/>
      <c r="D17" s="420"/>
      <c r="E17" s="420"/>
      <c r="F17" s="422">
        <f t="shared" si="0"/>
        <v>0</v>
      </c>
    </row>
    <row r="18" spans="1:6" x14ac:dyDescent="0.2">
      <c r="A18" s="419"/>
      <c r="B18" s="420"/>
      <c r="C18" s="421"/>
      <c r="D18" s="420"/>
      <c r="E18" s="420"/>
      <c r="F18" s="422">
        <f t="shared" si="0"/>
        <v>0</v>
      </c>
    </row>
    <row r="19" spans="1:6" x14ac:dyDescent="0.2">
      <c r="A19" s="419"/>
      <c r="B19" s="420"/>
      <c r="C19" s="421"/>
      <c r="D19" s="420"/>
      <c r="E19" s="420"/>
      <c r="F19" s="422">
        <f t="shared" si="0"/>
        <v>0</v>
      </c>
    </row>
    <row r="20" spans="1:6" x14ac:dyDescent="0.2">
      <c r="A20" s="419"/>
      <c r="B20" s="420"/>
      <c r="C20" s="421"/>
      <c r="D20" s="420"/>
      <c r="E20" s="420"/>
      <c r="F20" s="422">
        <f t="shared" si="0"/>
        <v>0</v>
      </c>
    </row>
    <row r="21" spans="1:6" x14ac:dyDescent="0.2">
      <c r="A21" s="419"/>
      <c r="B21" s="420"/>
      <c r="C21" s="421"/>
      <c r="D21" s="420"/>
      <c r="E21" s="420"/>
      <c r="F21" s="422">
        <f t="shared" si="0"/>
        <v>0</v>
      </c>
    </row>
    <row r="22" spans="1:6" x14ac:dyDescent="0.2">
      <c r="A22" s="419"/>
      <c r="B22" s="420"/>
      <c r="C22" s="421"/>
      <c r="D22" s="420"/>
      <c r="E22" s="420"/>
      <c r="F22" s="422">
        <f t="shared" si="0"/>
        <v>0</v>
      </c>
    </row>
    <row r="23" spans="1:6" ht="13.5" thickBot="1" x14ac:dyDescent="0.25">
      <c r="A23" s="423"/>
      <c r="B23" s="424"/>
      <c r="C23" s="425"/>
      <c r="D23" s="424"/>
      <c r="E23" s="424"/>
      <c r="F23" s="426">
        <f t="shared" si="0"/>
        <v>0</v>
      </c>
    </row>
    <row r="24" spans="1:6" ht="13.5" thickBot="1" x14ac:dyDescent="0.25">
      <c r="A24" s="427" t="s">
        <v>57</v>
      </c>
      <c r="B24" s="428">
        <f>SUM(B5:B23)</f>
        <v>0</v>
      </c>
      <c r="C24" s="429"/>
      <c r="D24" s="428">
        <f>SUM(D5:D23)</f>
        <v>0</v>
      </c>
      <c r="E24" s="428">
        <f>SUM(E5:E23)</f>
        <v>0</v>
      </c>
      <c r="F24" s="430">
        <f>SUM(F5:F23)</f>
        <v>0</v>
      </c>
    </row>
  </sheetData>
  <mergeCells count="1">
    <mergeCell ref="A1:F1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&amp;C7.sz. melléklet a 3/2020. (II. 14.)önkormányzati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H52"/>
  <sheetViews>
    <sheetView view="pageLayout" zoomScaleNormal="100" zoomScaleSheetLayoutView="100" workbookViewId="0">
      <selection activeCell="D17" sqref="D17"/>
    </sheetView>
  </sheetViews>
  <sheetFormatPr defaultRowHeight="12.75" x14ac:dyDescent="0.2"/>
  <cols>
    <col min="1" max="1" width="38.6640625" style="35" customWidth="1"/>
    <col min="2" max="5" width="13.83203125" style="35" customWidth="1"/>
    <col min="6" max="16384" width="9.33203125" style="35"/>
  </cols>
  <sheetData>
    <row r="1" spans="1:5" x14ac:dyDescent="0.2">
      <c r="A1" s="100"/>
      <c r="B1" s="100"/>
      <c r="C1" s="100"/>
      <c r="D1" s="100"/>
      <c r="E1" s="100"/>
    </row>
    <row r="2" spans="1:5" ht="15.75" x14ac:dyDescent="0.25">
      <c r="A2" s="101" t="s">
        <v>100</v>
      </c>
      <c r="B2" s="601" t="s">
        <v>576</v>
      </c>
      <c r="C2" s="601"/>
      <c r="D2" s="601"/>
      <c r="E2" s="601"/>
    </row>
    <row r="3" spans="1:5" ht="14.25" thickBot="1" x14ac:dyDescent="0.3">
      <c r="A3" s="100"/>
      <c r="B3" s="100"/>
      <c r="C3" s="100"/>
      <c r="D3" s="603" t="s">
        <v>577</v>
      </c>
      <c r="E3" s="603"/>
    </row>
    <row r="4" spans="1:5" ht="15" customHeight="1" thickBot="1" x14ac:dyDescent="0.25">
      <c r="A4" s="102" t="s">
        <v>92</v>
      </c>
      <c r="B4" s="103" t="s">
        <v>559</v>
      </c>
      <c r="C4" s="103" t="s">
        <v>559</v>
      </c>
      <c r="D4" s="103" t="s">
        <v>563</v>
      </c>
      <c r="E4" s="104" t="s">
        <v>40</v>
      </c>
    </row>
    <row r="5" spans="1:5" x14ac:dyDescent="0.2">
      <c r="A5" s="105" t="s">
        <v>94</v>
      </c>
      <c r="B5" s="46"/>
      <c r="C5" s="46"/>
      <c r="D5" s="46"/>
      <c r="E5" s="106">
        <f t="shared" ref="E5:E11" si="0">SUM(B5:D5)</f>
        <v>0</v>
      </c>
    </row>
    <row r="6" spans="1:5" x14ac:dyDescent="0.2">
      <c r="A6" s="107" t="s">
        <v>107</v>
      </c>
      <c r="B6" s="47"/>
      <c r="C6" s="47"/>
      <c r="D6" s="47"/>
      <c r="E6" s="108">
        <f t="shared" si="0"/>
        <v>0</v>
      </c>
    </row>
    <row r="7" spans="1:5" x14ac:dyDescent="0.2">
      <c r="A7" s="109" t="s">
        <v>95</v>
      </c>
      <c r="B7" s="48">
        <v>135213565</v>
      </c>
      <c r="C7" s="48"/>
      <c r="D7" s="48"/>
      <c r="E7" s="110">
        <f t="shared" si="0"/>
        <v>135213565</v>
      </c>
    </row>
    <row r="8" spans="1:5" x14ac:dyDescent="0.2">
      <c r="A8" s="109" t="s">
        <v>108</v>
      </c>
      <c r="B8" s="48"/>
      <c r="C8" s="48"/>
      <c r="D8" s="48"/>
      <c r="E8" s="110">
        <f t="shared" si="0"/>
        <v>0</v>
      </c>
    </row>
    <row r="9" spans="1:5" x14ac:dyDescent="0.2">
      <c r="A9" s="109" t="s">
        <v>96</v>
      </c>
      <c r="B9" s="48"/>
      <c r="C9" s="48"/>
      <c r="D9" s="48"/>
      <c r="E9" s="110">
        <f t="shared" si="0"/>
        <v>0</v>
      </c>
    </row>
    <row r="10" spans="1:5" x14ac:dyDescent="0.2">
      <c r="A10" s="109" t="s">
        <v>97</v>
      </c>
      <c r="B10" s="48"/>
      <c r="C10" s="48"/>
      <c r="D10" s="48"/>
      <c r="E10" s="110">
        <f t="shared" si="0"/>
        <v>0</v>
      </c>
    </row>
    <row r="11" spans="1:5" ht="13.5" thickBot="1" x14ac:dyDescent="0.25">
      <c r="A11" s="49"/>
      <c r="B11" s="50"/>
      <c r="C11" s="50"/>
      <c r="D11" s="50"/>
      <c r="E11" s="110">
        <f t="shared" si="0"/>
        <v>0</v>
      </c>
    </row>
    <row r="12" spans="1:5" ht="13.5" thickBot="1" x14ac:dyDescent="0.25">
      <c r="A12" s="111" t="s">
        <v>99</v>
      </c>
      <c r="B12" s="112">
        <f>B5+SUM(B7:B11)</f>
        <v>135213565</v>
      </c>
      <c r="C12" s="112">
        <f>C5+SUM(C7:C11)</f>
        <v>0</v>
      </c>
      <c r="D12" s="112">
        <f>D5+SUM(D7:D11)</f>
        <v>0</v>
      </c>
      <c r="E12" s="113">
        <f>E5+SUM(E7:E11)</f>
        <v>135213565</v>
      </c>
    </row>
    <row r="13" spans="1:5" ht="13.5" thickBot="1" x14ac:dyDescent="0.25">
      <c r="A13" s="37"/>
      <c r="B13" s="37"/>
      <c r="C13" s="37"/>
      <c r="D13" s="37"/>
      <c r="E13" s="37"/>
    </row>
    <row r="14" spans="1:5" ht="15" customHeight="1" thickBot="1" x14ac:dyDescent="0.25">
      <c r="A14" s="102" t="s">
        <v>98</v>
      </c>
      <c r="B14" s="103" t="s">
        <v>559</v>
      </c>
      <c r="C14" s="103" t="s">
        <v>559</v>
      </c>
      <c r="D14" s="103" t="s">
        <v>563</v>
      </c>
      <c r="E14" s="104" t="s">
        <v>40</v>
      </c>
    </row>
    <row r="15" spans="1:5" x14ac:dyDescent="0.2">
      <c r="A15" s="105" t="s">
        <v>103</v>
      </c>
      <c r="B15" s="46"/>
      <c r="C15" s="46"/>
      <c r="D15" s="46"/>
      <c r="E15" s="106">
        <f t="shared" ref="E15:E21" si="1">SUM(B15:D15)</f>
        <v>0</v>
      </c>
    </row>
    <row r="16" spans="1:5" x14ac:dyDescent="0.2">
      <c r="A16" s="114" t="s">
        <v>104</v>
      </c>
      <c r="B16" s="48">
        <v>135213565</v>
      </c>
      <c r="C16" s="48"/>
      <c r="D16" s="48"/>
      <c r="E16" s="110">
        <f t="shared" si="1"/>
        <v>135213565</v>
      </c>
    </row>
    <row r="17" spans="1:5" x14ac:dyDescent="0.2">
      <c r="A17" s="109" t="s">
        <v>105</v>
      </c>
      <c r="B17" s="48"/>
      <c r="C17" s="48"/>
      <c r="D17" s="48"/>
      <c r="E17" s="110">
        <f t="shared" si="1"/>
        <v>0</v>
      </c>
    </row>
    <row r="18" spans="1:5" x14ac:dyDescent="0.2">
      <c r="A18" s="109" t="s">
        <v>106</v>
      </c>
      <c r="B18" s="48"/>
      <c r="C18" s="48"/>
      <c r="D18" s="48"/>
      <c r="E18" s="110">
        <f t="shared" si="1"/>
        <v>0</v>
      </c>
    </row>
    <row r="19" spans="1:5" x14ac:dyDescent="0.2">
      <c r="A19" s="51"/>
      <c r="B19" s="48"/>
      <c r="C19" s="48"/>
      <c r="D19" s="48"/>
      <c r="E19" s="110">
        <f t="shared" si="1"/>
        <v>0</v>
      </c>
    </row>
    <row r="20" spans="1:5" x14ac:dyDescent="0.2">
      <c r="A20" s="51"/>
      <c r="B20" s="48"/>
      <c r="C20" s="48"/>
      <c r="D20" s="48"/>
      <c r="E20" s="110">
        <f t="shared" si="1"/>
        <v>0</v>
      </c>
    </row>
    <row r="21" spans="1:5" ht="13.5" thickBot="1" x14ac:dyDescent="0.25">
      <c r="A21" s="49"/>
      <c r="B21" s="50"/>
      <c r="C21" s="50"/>
      <c r="D21" s="50"/>
      <c r="E21" s="110">
        <f t="shared" si="1"/>
        <v>0</v>
      </c>
    </row>
    <row r="22" spans="1:5" ht="13.5" thickBot="1" x14ac:dyDescent="0.25">
      <c r="A22" s="111" t="s">
        <v>41</v>
      </c>
      <c r="B22" s="112">
        <f>SUM(B15:B21)</f>
        <v>135213565</v>
      </c>
      <c r="C22" s="112">
        <f>SUM(C15:C21)</f>
        <v>0</v>
      </c>
      <c r="D22" s="112">
        <f>SUM(D15:D21)</f>
        <v>0</v>
      </c>
      <c r="E22" s="113">
        <f>SUM(E15:E21)</f>
        <v>135213565</v>
      </c>
    </row>
    <row r="23" spans="1:5" x14ac:dyDescent="0.2">
      <c r="A23" s="100"/>
      <c r="B23" s="100"/>
      <c r="C23" s="100"/>
      <c r="D23" s="100"/>
      <c r="E23" s="100"/>
    </row>
    <row r="24" spans="1:5" x14ac:dyDescent="0.2">
      <c r="A24" s="100"/>
      <c r="B24" s="100"/>
      <c r="C24" s="100"/>
      <c r="D24" s="100"/>
      <c r="E24" s="100"/>
    </row>
    <row r="25" spans="1:5" ht="15.75" x14ac:dyDescent="0.25">
      <c r="A25" s="101" t="s">
        <v>100</v>
      </c>
      <c r="B25" s="602"/>
      <c r="C25" s="602"/>
      <c r="D25" s="602"/>
      <c r="E25" s="602"/>
    </row>
    <row r="26" spans="1:5" ht="14.25" thickBot="1" x14ac:dyDescent="0.3">
      <c r="A26" s="100"/>
      <c r="B26" s="100"/>
      <c r="C26" s="100"/>
      <c r="D26" s="603" t="s">
        <v>93</v>
      </c>
      <c r="E26" s="603"/>
    </row>
    <row r="27" spans="1:5" ht="13.5" thickBot="1" x14ac:dyDescent="0.25">
      <c r="A27" s="102" t="s">
        <v>92</v>
      </c>
      <c r="B27" s="103" t="s">
        <v>559</v>
      </c>
      <c r="C27" s="103" t="s">
        <v>559</v>
      </c>
      <c r="D27" s="103" t="s">
        <v>563</v>
      </c>
      <c r="E27" s="104" t="s">
        <v>40</v>
      </c>
    </row>
    <row r="28" spans="1:5" x14ac:dyDescent="0.2">
      <c r="A28" s="105" t="s">
        <v>94</v>
      </c>
      <c r="B28" s="46"/>
      <c r="C28" s="46"/>
      <c r="D28" s="46"/>
      <c r="E28" s="106">
        <f t="shared" ref="E28:E34" si="2">SUM(B28:D28)</f>
        <v>0</v>
      </c>
    </row>
    <row r="29" spans="1:5" x14ac:dyDescent="0.2">
      <c r="A29" s="107" t="s">
        <v>107</v>
      </c>
      <c r="B29" s="47"/>
      <c r="C29" s="47"/>
      <c r="D29" s="47"/>
      <c r="E29" s="108">
        <f t="shared" si="2"/>
        <v>0</v>
      </c>
    </row>
    <row r="30" spans="1:5" x14ac:dyDescent="0.2">
      <c r="A30" s="109" t="s">
        <v>95</v>
      </c>
      <c r="B30" s="48"/>
      <c r="C30" s="48"/>
      <c r="D30" s="48"/>
      <c r="E30" s="110">
        <f t="shared" si="2"/>
        <v>0</v>
      </c>
    </row>
    <row r="31" spans="1:5" x14ac:dyDescent="0.2">
      <c r="A31" s="109" t="s">
        <v>108</v>
      </c>
      <c r="B31" s="48"/>
      <c r="C31" s="48"/>
      <c r="D31" s="48"/>
      <c r="E31" s="110">
        <f t="shared" si="2"/>
        <v>0</v>
      </c>
    </row>
    <row r="32" spans="1:5" x14ac:dyDescent="0.2">
      <c r="A32" s="109" t="s">
        <v>96</v>
      </c>
      <c r="B32" s="48"/>
      <c r="C32" s="48"/>
      <c r="D32" s="48"/>
      <c r="E32" s="110">
        <f t="shared" si="2"/>
        <v>0</v>
      </c>
    </row>
    <row r="33" spans="1:5" x14ac:dyDescent="0.2">
      <c r="A33" s="109" t="s">
        <v>97</v>
      </c>
      <c r="B33" s="48"/>
      <c r="C33" s="48"/>
      <c r="D33" s="48"/>
      <c r="E33" s="110">
        <f t="shared" si="2"/>
        <v>0</v>
      </c>
    </row>
    <row r="34" spans="1:5" ht="13.5" thickBot="1" x14ac:dyDescent="0.25">
      <c r="A34" s="49"/>
      <c r="B34" s="50"/>
      <c r="C34" s="50"/>
      <c r="D34" s="50"/>
      <c r="E34" s="110">
        <f t="shared" si="2"/>
        <v>0</v>
      </c>
    </row>
    <row r="35" spans="1:5" ht="13.5" thickBot="1" x14ac:dyDescent="0.25">
      <c r="A35" s="111" t="s">
        <v>99</v>
      </c>
      <c r="B35" s="112">
        <f>B28+SUM(B30:B34)</f>
        <v>0</v>
      </c>
      <c r="C35" s="112">
        <f>C28+SUM(C30:C34)</f>
        <v>0</v>
      </c>
      <c r="D35" s="112">
        <f>D28+SUM(D30:D34)</f>
        <v>0</v>
      </c>
      <c r="E35" s="113">
        <f>E28+SUM(E30:E34)</f>
        <v>0</v>
      </c>
    </row>
    <row r="36" spans="1:5" ht="13.5" thickBot="1" x14ac:dyDescent="0.25">
      <c r="A36" s="37"/>
      <c r="B36" s="37"/>
      <c r="C36" s="37"/>
      <c r="D36" s="37"/>
      <c r="E36" s="37"/>
    </row>
    <row r="37" spans="1:5" ht="13.5" thickBot="1" x14ac:dyDescent="0.25">
      <c r="A37" s="102" t="s">
        <v>98</v>
      </c>
      <c r="B37" s="103" t="s">
        <v>559</v>
      </c>
      <c r="C37" s="103" t="s">
        <v>559</v>
      </c>
      <c r="D37" s="103" t="s">
        <v>563</v>
      </c>
      <c r="E37" s="104" t="s">
        <v>40</v>
      </c>
    </row>
    <row r="38" spans="1:5" x14ac:dyDescent="0.2">
      <c r="A38" s="105" t="s">
        <v>103</v>
      </c>
      <c r="B38" s="46"/>
      <c r="C38" s="46"/>
      <c r="D38" s="46"/>
      <c r="E38" s="106">
        <f t="shared" ref="E38:E44" si="3">SUM(B38:D38)</f>
        <v>0</v>
      </c>
    </row>
    <row r="39" spans="1:5" x14ac:dyDescent="0.2">
      <c r="A39" s="114" t="s">
        <v>104</v>
      </c>
      <c r="B39" s="48"/>
      <c r="C39" s="48"/>
      <c r="D39" s="48"/>
      <c r="E39" s="110">
        <f t="shared" si="3"/>
        <v>0</v>
      </c>
    </row>
    <row r="40" spans="1:5" x14ac:dyDescent="0.2">
      <c r="A40" s="109" t="s">
        <v>105</v>
      </c>
      <c r="B40" s="48"/>
      <c r="C40" s="48"/>
      <c r="D40" s="48"/>
      <c r="E40" s="110">
        <f t="shared" si="3"/>
        <v>0</v>
      </c>
    </row>
    <row r="41" spans="1:5" x14ac:dyDescent="0.2">
      <c r="A41" s="109" t="s">
        <v>106</v>
      </c>
      <c r="B41" s="48"/>
      <c r="C41" s="48"/>
      <c r="D41" s="48"/>
      <c r="E41" s="110">
        <f t="shared" si="3"/>
        <v>0</v>
      </c>
    </row>
    <row r="42" spans="1:5" x14ac:dyDescent="0.2">
      <c r="A42" s="51"/>
      <c r="B42" s="48"/>
      <c r="C42" s="48"/>
      <c r="D42" s="48"/>
      <c r="E42" s="110">
        <f t="shared" si="3"/>
        <v>0</v>
      </c>
    </row>
    <row r="43" spans="1:5" x14ac:dyDescent="0.2">
      <c r="A43" s="51"/>
      <c r="B43" s="48"/>
      <c r="C43" s="48"/>
      <c r="D43" s="48"/>
      <c r="E43" s="110">
        <f t="shared" si="3"/>
        <v>0</v>
      </c>
    </row>
    <row r="44" spans="1:5" ht="13.5" thickBot="1" x14ac:dyDescent="0.25">
      <c r="A44" s="49"/>
      <c r="B44" s="50"/>
      <c r="C44" s="50"/>
      <c r="D44" s="50"/>
      <c r="E44" s="110">
        <f t="shared" si="3"/>
        <v>0</v>
      </c>
    </row>
    <row r="45" spans="1:5" ht="13.5" thickBot="1" x14ac:dyDescent="0.25">
      <c r="A45" s="111" t="s">
        <v>41</v>
      </c>
      <c r="B45" s="112">
        <f>SUM(B38:B44)</f>
        <v>0</v>
      </c>
      <c r="C45" s="112">
        <f>SUM(C38:C44)</f>
        <v>0</v>
      </c>
      <c r="D45" s="112">
        <f>SUM(D38:D44)</f>
        <v>0</v>
      </c>
      <c r="E45" s="113">
        <f>SUM(E38:E44)</f>
        <v>0</v>
      </c>
    </row>
    <row r="46" spans="1:5" x14ac:dyDescent="0.2">
      <c r="A46" s="100"/>
      <c r="B46" s="100"/>
      <c r="C46" s="100"/>
      <c r="D46" s="100"/>
      <c r="E46" s="100"/>
    </row>
    <row r="47" spans="1:5" ht="15.75" x14ac:dyDescent="0.2">
      <c r="A47" s="611" t="s">
        <v>564</v>
      </c>
      <c r="B47" s="611"/>
      <c r="C47" s="611"/>
      <c r="D47" s="611"/>
      <c r="E47" s="611"/>
    </row>
    <row r="48" spans="1:5" ht="13.5" thickBot="1" x14ac:dyDescent="0.25">
      <c r="A48" s="100"/>
      <c r="B48" s="100"/>
      <c r="C48" s="100"/>
      <c r="D48" s="100"/>
      <c r="E48" s="100"/>
    </row>
    <row r="49" spans="1:8" ht="13.5" thickBot="1" x14ac:dyDescent="0.25">
      <c r="A49" s="616" t="s">
        <v>101</v>
      </c>
      <c r="B49" s="617"/>
      <c r="C49" s="618"/>
      <c r="D49" s="614" t="s">
        <v>109</v>
      </c>
      <c r="E49" s="615"/>
      <c r="H49" s="36"/>
    </row>
    <row r="50" spans="1:8" x14ac:dyDescent="0.2">
      <c r="A50" s="619"/>
      <c r="B50" s="620"/>
      <c r="C50" s="621"/>
      <c r="D50" s="607"/>
      <c r="E50" s="608"/>
    </row>
    <row r="51" spans="1:8" ht="13.5" thickBot="1" x14ac:dyDescent="0.25">
      <c r="A51" s="622"/>
      <c r="B51" s="623"/>
      <c r="C51" s="624"/>
      <c r="D51" s="609"/>
      <c r="E51" s="610"/>
    </row>
    <row r="52" spans="1:8" ht="13.5" thickBot="1" x14ac:dyDescent="0.25">
      <c r="A52" s="604" t="s">
        <v>41</v>
      </c>
      <c r="B52" s="605"/>
      <c r="C52" s="606"/>
      <c r="D52" s="612">
        <f>SUM(D50:E51)</f>
        <v>0</v>
      </c>
      <c r="E52" s="613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1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3/2020. (II. 14.)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4">
    <tabColor rgb="FF00B0F0"/>
  </sheetPr>
  <dimension ref="A1:J148"/>
  <sheetViews>
    <sheetView view="pageBreakPreview" zoomScaleSheetLayoutView="100" workbookViewId="0">
      <selection activeCell="B1" sqref="B1:C1"/>
    </sheetView>
  </sheetViews>
  <sheetFormatPr defaultRowHeight="12.75" x14ac:dyDescent="0.2"/>
  <cols>
    <col min="1" max="1" width="19.5" style="230" customWidth="1"/>
    <col min="2" max="2" width="72" style="231" customWidth="1"/>
    <col min="3" max="3" width="19.6640625" style="2" customWidth="1"/>
    <col min="4" max="16384" width="9.33203125" style="2"/>
  </cols>
  <sheetData>
    <row r="1" spans="1:3" s="1" customFormat="1" ht="16.5" customHeight="1" thickBot="1" x14ac:dyDescent="0.25">
      <c r="A1" s="115"/>
      <c r="B1" s="625" t="s">
        <v>581</v>
      </c>
      <c r="C1" s="625"/>
    </row>
    <row r="2" spans="1:3" s="52" customFormat="1" ht="35.25" customHeight="1" x14ac:dyDescent="0.2">
      <c r="A2" s="236" t="s">
        <v>55</v>
      </c>
      <c r="B2" s="468" t="s">
        <v>540</v>
      </c>
      <c r="C2" s="207">
        <v>2</v>
      </c>
    </row>
    <row r="3" spans="1:3" s="52" customFormat="1" ht="16.5" thickBot="1" x14ac:dyDescent="0.25">
      <c r="A3" s="118" t="s">
        <v>151</v>
      </c>
      <c r="B3" s="206" t="s">
        <v>375</v>
      </c>
      <c r="C3" s="208">
        <v>2</v>
      </c>
    </row>
    <row r="4" spans="1:3" s="53" customFormat="1" ht="15.95" customHeight="1" thickBot="1" x14ac:dyDescent="0.3">
      <c r="A4" s="119"/>
      <c r="B4" s="119"/>
      <c r="C4" s="120" t="s">
        <v>529</v>
      </c>
    </row>
    <row r="5" spans="1:3" ht="13.5" thickBot="1" x14ac:dyDescent="0.25">
      <c r="A5" s="237" t="s">
        <v>153</v>
      </c>
      <c r="B5" s="121" t="s">
        <v>44</v>
      </c>
      <c r="C5" s="30" t="s">
        <v>558</v>
      </c>
    </row>
    <row r="6" spans="1:3" s="41" customFormat="1" ht="12.95" customHeight="1" thickBot="1" x14ac:dyDescent="0.25">
      <c r="A6" s="96">
        <v>1</v>
      </c>
      <c r="B6" s="97">
        <v>2</v>
      </c>
      <c r="C6" s="98">
        <v>4</v>
      </c>
    </row>
    <row r="7" spans="1:3" s="41" customFormat="1" ht="15.95" customHeight="1" thickBot="1" x14ac:dyDescent="0.25">
      <c r="A7" s="123"/>
      <c r="B7" s="124" t="s">
        <v>46</v>
      </c>
      <c r="C7" s="209"/>
    </row>
    <row r="8" spans="1:3" s="41" customFormat="1" ht="12" customHeight="1" thickBot="1" x14ac:dyDescent="0.25">
      <c r="A8" s="27" t="s">
        <v>8</v>
      </c>
      <c r="B8" s="19" t="s">
        <v>186</v>
      </c>
      <c r="C8" s="148">
        <f>+C9+C10+C11+C12+C13+C14</f>
        <v>380561259</v>
      </c>
    </row>
    <row r="9" spans="1:3" s="54" customFormat="1" ht="12" customHeight="1" x14ac:dyDescent="0.2">
      <c r="A9" s="264" t="s">
        <v>73</v>
      </c>
      <c r="B9" s="246" t="s">
        <v>187</v>
      </c>
      <c r="C9" s="488">
        <v>109880169</v>
      </c>
    </row>
    <row r="10" spans="1:3" s="55" customFormat="1" ht="12" customHeight="1" x14ac:dyDescent="0.2">
      <c r="A10" s="265" t="s">
        <v>74</v>
      </c>
      <c r="B10" s="247" t="s">
        <v>188</v>
      </c>
      <c r="C10" s="489">
        <v>172868780</v>
      </c>
    </row>
    <row r="11" spans="1:3" s="55" customFormat="1" ht="12" customHeight="1" x14ac:dyDescent="0.2">
      <c r="A11" s="265" t="s">
        <v>75</v>
      </c>
      <c r="B11" s="247" t="s">
        <v>189</v>
      </c>
      <c r="C11" s="489">
        <v>88801357</v>
      </c>
    </row>
    <row r="12" spans="1:3" s="55" customFormat="1" ht="12" customHeight="1" x14ac:dyDescent="0.2">
      <c r="A12" s="265" t="s">
        <v>76</v>
      </c>
      <c r="B12" s="247" t="s">
        <v>190</v>
      </c>
      <c r="C12" s="489">
        <v>9010953</v>
      </c>
    </row>
    <row r="13" spans="1:3" s="55" customFormat="1" ht="12" customHeight="1" x14ac:dyDescent="0.2">
      <c r="A13" s="265" t="s">
        <v>110</v>
      </c>
      <c r="B13" s="247" t="s">
        <v>191</v>
      </c>
      <c r="C13" s="298"/>
    </row>
    <row r="14" spans="1:3" s="54" customFormat="1" ht="12" customHeight="1" thickBot="1" x14ac:dyDescent="0.25">
      <c r="A14" s="266" t="s">
        <v>77</v>
      </c>
      <c r="B14" s="248" t="s">
        <v>192</v>
      </c>
      <c r="C14" s="299"/>
    </row>
    <row r="15" spans="1:3" s="54" customFormat="1" ht="12" customHeight="1" thickBot="1" x14ac:dyDescent="0.25">
      <c r="A15" s="27" t="s">
        <v>9</v>
      </c>
      <c r="B15" s="143" t="s">
        <v>193</v>
      </c>
      <c r="C15" s="148">
        <f>+C16+C17+C18+C19+C20</f>
        <v>25480000</v>
      </c>
    </row>
    <row r="16" spans="1:3" s="54" customFormat="1" ht="12" customHeight="1" x14ac:dyDescent="0.2">
      <c r="A16" s="264" t="s">
        <v>79</v>
      </c>
      <c r="B16" s="246" t="s">
        <v>194</v>
      </c>
      <c r="C16" s="151"/>
    </row>
    <row r="17" spans="1:3" s="54" customFormat="1" ht="12" customHeight="1" x14ac:dyDescent="0.2">
      <c r="A17" s="265" t="s">
        <v>80</v>
      </c>
      <c r="B17" s="247" t="s">
        <v>195</v>
      </c>
      <c r="C17" s="150"/>
    </row>
    <row r="18" spans="1:3" s="54" customFormat="1" ht="12" customHeight="1" x14ac:dyDescent="0.2">
      <c r="A18" s="265" t="s">
        <v>81</v>
      </c>
      <c r="B18" s="247" t="s">
        <v>401</v>
      </c>
      <c r="C18" s="150"/>
    </row>
    <row r="19" spans="1:3" s="54" customFormat="1" ht="12" customHeight="1" x14ac:dyDescent="0.2">
      <c r="A19" s="265" t="s">
        <v>82</v>
      </c>
      <c r="B19" s="247" t="s">
        <v>402</v>
      </c>
      <c r="C19" s="150"/>
    </row>
    <row r="20" spans="1:3" s="54" customFormat="1" ht="12" customHeight="1" x14ac:dyDescent="0.2">
      <c r="A20" s="265" t="s">
        <v>83</v>
      </c>
      <c r="B20" s="247" t="s">
        <v>196</v>
      </c>
      <c r="C20" s="489">
        <v>25480000</v>
      </c>
    </row>
    <row r="21" spans="1:3" s="55" customFormat="1" ht="12" customHeight="1" thickBot="1" x14ac:dyDescent="0.25">
      <c r="A21" s="266" t="s">
        <v>89</v>
      </c>
      <c r="B21" s="248" t="s">
        <v>197</v>
      </c>
      <c r="C21" s="152"/>
    </row>
    <row r="22" spans="1:3" s="55" customFormat="1" ht="12" customHeight="1" thickBot="1" x14ac:dyDescent="0.25">
      <c r="A22" s="27" t="s">
        <v>10</v>
      </c>
      <c r="B22" s="19" t="s">
        <v>198</v>
      </c>
      <c r="C22" s="148">
        <f>+C23+C24+C25+C26+C27</f>
        <v>135213565</v>
      </c>
    </row>
    <row r="23" spans="1:3" s="55" customFormat="1" ht="12" customHeight="1" x14ac:dyDescent="0.2">
      <c r="A23" s="264" t="s">
        <v>62</v>
      </c>
      <c r="B23" s="246" t="s">
        <v>199</v>
      </c>
      <c r="C23" s="151"/>
    </row>
    <row r="24" spans="1:3" s="54" customFormat="1" ht="12" customHeight="1" x14ac:dyDescent="0.2">
      <c r="A24" s="265" t="s">
        <v>63</v>
      </c>
      <c r="B24" s="247" t="s">
        <v>200</v>
      </c>
      <c r="C24" s="150"/>
    </row>
    <row r="25" spans="1:3" s="55" customFormat="1" ht="12" customHeight="1" x14ac:dyDescent="0.2">
      <c r="A25" s="265" t="s">
        <v>64</v>
      </c>
      <c r="B25" s="247" t="s">
        <v>403</v>
      </c>
      <c r="C25" s="150"/>
    </row>
    <row r="26" spans="1:3" s="55" customFormat="1" ht="12" customHeight="1" x14ac:dyDescent="0.2">
      <c r="A26" s="265" t="s">
        <v>65</v>
      </c>
      <c r="B26" s="247" t="s">
        <v>404</v>
      </c>
      <c r="C26" s="150"/>
    </row>
    <row r="27" spans="1:3" s="55" customFormat="1" ht="12" customHeight="1" x14ac:dyDescent="0.2">
      <c r="A27" s="265" t="s">
        <v>121</v>
      </c>
      <c r="B27" s="247" t="s">
        <v>201</v>
      </c>
      <c r="C27" s="489">
        <v>135213565</v>
      </c>
    </row>
    <row r="28" spans="1:3" s="55" customFormat="1" ht="12" customHeight="1" thickBot="1" x14ac:dyDescent="0.25">
      <c r="A28" s="266" t="s">
        <v>122</v>
      </c>
      <c r="B28" s="248" t="s">
        <v>202</v>
      </c>
      <c r="C28" s="152"/>
    </row>
    <row r="29" spans="1:3" s="55" customFormat="1" ht="12" customHeight="1" thickBot="1" x14ac:dyDescent="0.25">
      <c r="A29" s="27" t="s">
        <v>123</v>
      </c>
      <c r="B29" s="19" t="s">
        <v>203</v>
      </c>
      <c r="C29" s="154">
        <f>+C30+C33+C34+C35</f>
        <v>397800000</v>
      </c>
    </row>
    <row r="30" spans="1:3" s="55" customFormat="1" ht="12" customHeight="1" x14ac:dyDescent="0.2">
      <c r="A30" s="264" t="s">
        <v>204</v>
      </c>
      <c r="B30" s="246" t="s">
        <v>210</v>
      </c>
      <c r="C30" s="490">
        <f>+C31+C32</f>
        <v>354000000</v>
      </c>
    </row>
    <row r="31" spans="1:3" s="55" customFormat="1" ht="12" customHeight="1" x14ac:dyDescent="0.2">
      <c r="A31" s="265" t="s">
        <v>205</v>
      </c>
      <c r="B31" s="247" t="s">
        <v>211</v>
      </c>
      <c r="C31" s="489">
        <v>69000000</v>
      </c>
    </row>
    <row r="32" spans="1:3" s="55" customFormat="1" ht="12" customHeight="1" x14ac:dyDescent="0.2">
      <c r="A32" s="265" t="s">
        <v>206</v>
      </c>
      <c r="B32" s="247" t="s">
        <v>212</v>
      </c>
      <c r="C32" s="489">
        <v>285000000</v>
      </c>
    </row>
    <row r="33" spans="1:3" s="55" customFormat="1" ht="12" customHeight="1" x14ac:dyDescent="0.2">
      <c r="A33" s="265" t="s">
        <v>207</v>
      </c>
      <c r="B33" s="247" t="s">
        <v>213</v>
      </c>
      <c r="C33" s="489">
        <v>40000000</v>
      </c>
    </row>
    <row r="34" spans="1:3" s="55" customFormat="1" ht="12" customHeight="1" x14ac:dyDescent="0.2">
      <c r="A34" s="265" t="s">
        <v>208</v>
      </c>
      <c r="B34" s="247" t="s">
        <v>214</v>
      </c>
      <c r="C34" s="489">
        <v>3000000</v>
      </c>
    </row>
    <row r="35" spans="1:3" s="55" customFormat="1" ht="12" customHeight="1" thickBot="1" x14ac:dyDescent="0.25">
      <c r="A35" s="266" t="s">
        <v>209</v>
      </c>
      <c r="B35" s="248" t="s">
        <v>215</v>
      </c>
      <c r="C35" s="491">
        <v>800000</v>
      </c>
    </row>
    <row r="36" spans="1:3" s="55" customFormat="1" ht="12" customHeight="1" thickBot="1" x14ac:dyDescent="0.25">
      <c r="A36" s="27" t="s">
        <v>12</v>
      </c>
      <c r="B36" s="19" t="s">
        <v>216</v>
      </c>
      <c r="C36" s="148">
        <f>SUM(C37:C46)</f>
        <v>6780000</v>
      </c>
    </row>
    <row r="37" spans="1:3" s="55" customFormat="1" ht="12" customHeight="1" x14ac:dyDescent="0.2">
      <c r="A37" s="264" t="s">
        <v>66</v>
      </c>
      <c r="B37" s="246" t="s">
        <v>219</v>
      </c>
      <c r="C37" s="151"/>
    </row>
    <row r="38" spans="1:3" s="55" customFormat="1" ht="12" customHeight="1" x14ac:dyDescent="0.2">
      <c r="A38" s="265" t="s">
        <v>67</v>
      </c>
      <c r="B38" s="247" t="s">
        <v>220</v>
      </c>
      <c r="C38" s="489">
        <v>6500000</v>
      </c>
    </row>
    <row r="39" spans="1:3" s="55" customFormat="1" ht="12" customHeight="1" x14ac:dyDescent="0.2">
      <c r="A39" s="265" t="s">
        <v>68</v>
      </c>
      <c r="B39" s="247" t="s">
        <v>221</v>
      </c>
      <c r="C39" s="150"/>
    </row>
    <row r="40" spans="1:3" s="55" customFormat="1" ht="12" customHeight="1" x14ac:dyDescent="0.2">
      <c r="A40" s="265" t="s">
        <v>125</v>
      </c>
      <c r="B40" s="247" t="s">
        <v>222</v>
      </c>
      <c r="C40" s="150"/>
    </row>
    <row r="41" spans="1:3" s="55" customFormat="1" ht="12" customHeight="1" x14ac:dyDescent="0.2">
      <c r="A41" s="265" t="s">
        <v>126</v>
      </c>
      <c r="B41" s="247" t="s">
        <v>223</v>
      </c>
      <c r="C41" s="150"/>
    </row>
    <row r="42" spans="1:3" s="55" customFormat="1" ht="12" customHeight="1" x14ac:dyDescent="0.2">
      <c r="A42" s="265" t="s">
        <v>127</v>
      </c>
      <c r="B42" s="247" t="s">
        <v>224</v>
      </c>
      <c r="C42" s="489">
        <v>280000</v>
      </c>
    </row>
    <row r="43" spans="1:3" s="55" customFormat="1" ht="12" customHeight="1" x14ac:dyDescent="0.2">
      <c r="A43" s="265" t="s">
        <v>128</v>
      </c>
      <c r="B43" s="247" t="s">
        <v>225</v>
      </c>
      <c r="C43" s="150"/>
    </row>
    <row r="44" spans="1:3" s="55" customFormat="1" ht="12" customHeight="1" x14ac:dyDescent="0.2">
      <c r="A44" s="265" t="s">
        <v>129</v>
      </c>
      <c r="B44" s="247" t="s">
        <v>226</v>
      </c>
      <c r="C44" s="150"/>
    </row>
    <row r="45" spans="1:3" s="55" customFormat="1" ht="12" customHeight="1" x14ac:dyDescent="0.2">
      <c r="A45" s="265" t="s">
        <v>217</v>
      </c>
      <c r="B45" s="247" t="s">
        <v>227</v>
      </c>
      <c r="C45" s="153"/>
    </row>
    <row r="46" spans="1:3" s="55" customFormat="1" ht="12" customHeight="1" thickBot="1" x14ac:dyDescent="0.25">
      <c r="A46" s="266" t="s">
        <v>218</v>
      </c>
      <c r="B46" s="248" t="s">
        <v>228</v>
      </c>
      <c r="C46" s="235"/>
    </row>
    <row r="47" spans="1:3" s="55" customFormat="1" ht="12" customHeight="1" thickBot="1" x14ac:dyDescent="0.25">
      <c r="A47" s="27" t="s">
        <v>13</v>
      </c>
      <c r="B47" s="19" t="s">
        <v>229</v>
      </c>
      <c r="C47" s="148">
        <f>SUM(C48:C52)</f>
        <v>0</v>
      </c>
    </row>
    <row r="48" spans="1:3" s="55" customFormat="1" ht="12" customHeight="1" x14ac:dyDescent="0.2">
      <c r="A48" s="264" t="s">
        <v>69</v>
      </c>
      <c r="B48" s="246" t="s">
        <v>233</v>
      </c>
      <c r="C48" s="292"/>
    </row>
    <row r="49" spans="1:3" s="55" customFormat="1" ht="12" customHeight="1" x14ac:dyDescent="0.2">
      <c r="A49" s="265" t="s">
        <v>70</v>
      </c>
      <c r="B49" s="247" t="s">
        <v>234</v>
      </c>
      <c r="C49" s="153"/>
    </row>
    <row r="50" spans="1:3" s="55" customFormat="1" ht="12" customHeight="1" x14ac:dyDescent="0.2">
      <c r="A50" s="265" t="s">
        <v>230</v>
      </c>
      <c r="B50" s="247" t="s">
        <v>235</v>
      </c>
      <c r="C50" s="153"/>
    </row>
    <row r="51" spans="1:3" s="55" customFormat="1" ht="12" customHeight="1" x14ac:dyDescent="0.2">
      <c r="A51" s="265" t="s">
        <v>231</v>
      </c>
      <c r="B51" s="247" t="s">
        <v>236</v>
      </c>
      <c r="C51" s="153"/>
    </row>
    <row r="52" spans="1:3" s="55" customFormat="1" ht="12" customHeight="1" thickBot="1" x14ac:dyDescent="0.25">
      <c r="A52" s="266" t="s">
        <v>232</v>
      </c>
      <c r="B52" s="248" t="s">
        <v>237</v>
      </c>
      <c r="C52" s="235"/>
    </row>
    <row r="53" spans="1:3" s="55" customFormat="1" ht="12" customHeight="1" thickBot="1" x14ac:dyDescent="0.25">
      <c r="A53" s="27" t="s">
        <v>130</v>
      </c>
      <c r="B53" s="19" t="s">
        <v>238</v>
      </c>
      <c r="C53" s="148">
        <f>SUM(C54:C56)</f>
        <v>0</v>
      </c>
    </row>
    <row r="54" spans="1:3" s="55" customFormat="1" ht="12" customHeight="1" x14ac:dyDescent="0.2">
      <c r="A54" s="264" t="s">
        <v>71</v>
      </c>
      <c r="B54" s="246" t="s">
        <v>239</v>
      </c>
      <c r="C54" s="151"/>
    </row>
    <row r="55" spans="1:3" s="55" customFormat="1" ht="12" customHeight="1" x14ac:dyDescent="0.2">
      <c r="A55" s="265" t="s">
        <v>72</v>
      </c>
      <c r="B55" s="247" t="s">
        <v>405</v>
      </c>
      <c r="C55" s="150"/>
    </row>
    <row r="56" spans="1:3" s="55" customFormat="1" ht="12" customHeight="1" x14ac:dyDescent="0.2">
      <c r="A56" s="265" t="s">
        <v>243</v>
      </c>
      <c r="B56" s="247" t="s">
        <v>241</v>
      </c>
      <c r="C56" s="150">
        <v>0</v>
      </c>
    </row>
    <row r="57" spans="1:3" s="55" customFormat="1" ht="12" customHeight="1" thickBot="1" x14ac:dyDescent="0.25">
      <c r="A57" s="266" t="s">
        <v>244</v>
      </c>
      <c r="B57" s="248" t="s">
        <v>242</v>
      </c>
      <c r="C57" s="152"/>
    </row>
    <row r="58" spans="1:3" s="55" customFormat="1" ht="12" customHeight="1" thickBot="1" x14ac:dyDescent="0.25">
      <c r="A58" s="27" t="s">
        <v>15</v>
      </c>
      <c r="B58" s="143" t="s">
        <v>245</v>
      </c>
      <c r="C58" s="148">
        <f>SUM(C59:C61)</f>
        <v>150000</v>
      </c>
    </row>
    <row r="59" spans="1:3" s="55" customFormat="1" ht="12" customHeight="1" x14ac:dyDescent="0.2">
      <c r="A59" s="264" t="s">
        <v>131</v>
      </c>
      <c r="B59" s="246" t="s">
        <v>247</v>
      </c>
      <c r="C59" s="153"/>
    </row>
    <row r="60" spans="1:3" s="55" customFormat="1" ht="12" customHeight="1" x14ac:dyDescent="0.2">
      <c r="A60" s="265" t="s">
        <v>132</v>
      </c>
      <c r="B60" s="247" t="s">
        <v>406</v>
      </c>
      <c r="C60" s="484">
        <v>150000</v>
      </c>
    </row>
    <row r="61" spans="1:3" s="55" customFormat="1" ht="12" customHeight="1" x14ac:dyDescent="0.2">
      <c r="A61" s="265" t="s">
        <v>161</v>
      </c>
      <c r="B61" s="247" t="s">
        <v>248</v>
      </c>
      <c r="C61" s="153"/>
    </row>
    <row r="62" spans="1:3" s="55" customFormat="1" ht="12" customHeight="1" thickBot="1" x14ac:dyDescent="0.25">
      <c r="A62" s="266" t="s">
        <v>246</v>
      </c>
      <c r="B62" s="248" t="s">
        <v>249</v>
      </c>
      <c r="C62" s="153"/>
    </row>
    <row r="63" spans="1:3" s="55" customFormat="1" ht="12" customHeight="1" thickBot="1" x14ac:dyDescent="0.25">
      <c r="A63" s="27" t="s">
        <v>16</v>
      </c>
      <c r="B63" s="19" t="s">
        <v>250</v>
      </c>
      <c r="C63" s="154">
        <f>+C8+C15+C22+C29+C36+C47+C53+C58</f>
        <v>945984824</v>
      </c>
    </row>
    <row r="64" spans="1:3" s="55" customFormat="1" ht="12" customHeight="1" thickBot="1" x14ac:dyDescent="0.2">
      <c r="A64" s="267" t="s">
        <v>370</v>
      </c>
      <c r="B64" s="143" t="s">
        <v>252</v>
      </c>
      <c r="C64" s="148">
        <f>SUM(C65:C67)</f>
        <v>0</v>
      </c>
    </row>
    <row r="65" spans="1:3" s="55" customFormat="1" ht="12" customHeight="1" x14ac:dyDescent="0.2">
      <c r="A65" s="264" t="s">
        <v>285</v>
      </c>
      <c r="B65" s="246" t="s">
        <v>253</v>
      </c>
      <c r="C65" s="153"/>
    </row>
    <row r="66" spans="1:3" s="55" customFormat="1" ht="12" customHeight="1" x14ac:dyDescent="0.2">
      <c r="A66" s="265" t="s">
        <v>294</v>
      </c>
      <c r="B66" s="247" t="s">
        <v>254</v>
      </c>
      <c r="C66" s="153"/>
    </row>
    <row r="67" spans="1:3" s="55" customFormat="1" ht="12" customHeight="1" thickBot="1" x14ac:dyDescent="0.25">
      <c r="A67" s="266" t="s">
        <v>295</v>
      </c>
      <c r="B67" s="250" t="s">
        <v>255</v>
      </c>
      <c r="C67" s="153"/>
    </row>
    <row r="68" spans="1:3" s="55" customFormat="1" ht="12" customHeight="1" thickBot="1" x14ac:dyDescent="0.2">
      <c r="A68" s="267" t="s">
        <v>256</v>
      </c>
      <c r="B68" s="143" t="s">
        <v>257</v>
      </c>
      <c r="C68" s="148">
        <f>SUM(C69:C72)</f>
        <v>0</v>
      </c>
    </row>
    <row r="69" spans="1:3" s="55" customFormat="1" ht="12" customHeight="1" x14ac:dyDescent="0.2">
      <c r="A69" s="264" t="s">
        <v>111</v>
      </c>
      <c r="B69" s="246" t="s">
        <v>258</v>
      </c>
      <c r="C69" s="153"/>
    </row>
    <row r="70" spans="1:3" s="55" customFormat="1" ht="12" customHeight="1" x14ac:dyDescent="0.2">
      <c r="A70" s="265" t="s">
        <v>112</v>
      </c>
      <c r="B70" s="247" t="s">
        <v>259</v>
      </c>
      <c r="C70" s="153"/>
    </row>
    <row r="71" spans="1:3" s="55" customFormat="1" ht="12" customHeight="1" x14ac:dyDescent="0.2">
      <c r="A71" s="265" t="s">
        <v>286</v>
      </c>
      <c r="B71" s="247" t="s">
        <v>260</v>
      </c>
      <c r="C71" s="153"/>
    </row>
    <row r="72" spans="1:3" s="55" customFormat="1" ht="12" customHeight="1" thickBot="1" x14ac:dyDescent="0.25">
      <c r="A72" s="266" t="s">
        <v>287</v>
      </c>
      <c r="B72" s="248" t="s">
        <v>261</v>
      </c>
      <c r="C72" s="153"/>
    </row>
    <row r="73" spans="1:3" s="55" customFormat="1" ht="12" customHeight="1" thickBot="1" x14ac:dyDescent="0.2">
      <c r="A73" s="267" t="s">
        <v>262</v>
      </c>
      <c r="B73" s="143" t="s">
        <v>263</v>
      </c>
      <c r="C73" s="148">
        <f>SUM(C74:C75)</f>
        <v>0</v>
      </c>
    </row>
    <row r="74" spans="1:3" s="55" customFormat="1" ht="12" customHeight="1" x14ac:dyDescent="0.2">
      <c r="A74" s="264" t="s">
        <v>288</v>
      </c>
      <c r="B74" s="246" t="s">
        <v>264</v>
      </c>
      <c r="C74" s="153"/>
    </row>
    <row r="75" spans="1:3" s="55" customFormat="1" ht="12" customHeight="1" thickBot="1" x14ac:dyDescent="0.25">
      <c r="A75" s="266" t="s">
        <v>289</v>
      </c>
      <c r="B75" s="248" t="s">
        <v>265</v>
      </c>
      <c r="C75" s="153"/>
    </row>
    <row r="76" spans="1:3" s="54" customFormat="1" ht="12" customHeight="1" thickBot="1" x14ac:dyDescent="0.2">
      <c r="A76" s="267" t="s">
        <v>266</v>
      </c>
      <c r="B76" s="143" t="s">
        <v>267</v>
      </c>
      <c r="C76" s="148">
        <f>SUM(C77:C79)</f>
        <v>0</v>
      </c>
    </row>
    <row r="77" spans="1:3" s="55" customFormat="1" ht="12" customHeight="1" x14ac:dyDescent="0.2">
      <c r="A77" s="264" t="s">
        <v>290</v>
      </c>
      <c r="B77" s="246" t="s">
        <v>268</v>
      </c>
      <c r="C77" s="153"/>
    </row>
    <row r="78" spans="1:3" s="55" customFormat="1" ht="12" customHeight="1" x14ac:dyDescent="0.2">
      <c r="A78" s="265" t="s">
        <v>291</v>
      </c>
      <c r="B78" s="247" t="s">
        <v>269</v>
      </c>
      <c r="C78" s="153"/>
    </row>
    <row r="79" spans="1:3" s="55" customFormat="1" ht="12" customHeight="1" thickBot="1" x14ac:dyDescent="0.25">
      <c r="A79" s="266" t="s">
        <v>292</v>
      </c>
      <c r="B79" s="248" t="s">
        <v>270</v>
      </c>
      <c r="C79" s="153"/>
    </row>
    <row r="80" spans="1:3" s="55" customFormat="1" ht="12" customHeight="1" thickBot="1" x14ac:dyDescent="0.2">
      <c r="A80" s="267" t="s">
        <v>271</v>
      </c>
      <c r="B80" s="143" t="s">
        <v>293</v>
      </c>
      <c r="C80" s="148">
        <f>SUM(C81:C84)</f>
        <v>0</v>
      </c>
    </row>
    <row r="81" spans="1:3" s="55" customFormat="1" ht="12" customHeight="1" x14ac:dyDescent="0.2">
      <c r="A81" s="268" t="s">
        <v>272</v>
      </c>
      <c r="B81" s="246" t="s">
        <v>273</v>
      </c>
      <c r="C81" s="153"/>
    </row>
    <row r="82" spans="1:3" s="55" customFormat="1" ht="12" customHeight="1" x14ac:dyDescent="0.2">
      <c r="A82" s="269" t="s">
        <v>274</v>
      </c>
      <c r="B82" s="247" t="s">
        <v>275</v>
      </c>
      <c r="C82" s="153"/>
    </row>
    <row r="83" spans="1:3" s="55" customFormat="1" ht="12" customHeight="1" x14ac:dyDescent="0.2">
      <c r="A83" s="269" t="s">
        <v>276</v>
      </c>
      <c r="B83" s="247" t="s">
        <v>277</v>
      </c>
      <c r="C83" s="153"/>
    </row>
    <row r="84" spans="1:3" s="54" customFormat="1" ht="12" customHeight="1" thickBot="1" x14ac:dyDescent="0.25">
      <c r="A84" s="270" t="s">
        <v>278</v>
      </c>
      <c r="B84" s="248" t="s">
        <v>279</v>
      </c>
      <c r="C84" s="153"/>
    </row>
    <row r="85" spans="1:3" s="54" customFormat="1" ht="12" customHeight="1" thickBot="1" x14ac:dyDescent="0.2">
      <c r="A85" s="267" t="s">
        <v>280</v>
      </c>
      <c r="B85" s="143" t="s">
        <v>281</v>
      </c>
      <c r="C85" s="293"/>
    </row>
    <row r="86" spans="1:3" s="54" customFormat="1" ht="12" customHeight="1" thickBot="1" x14ac:dyDescent="0.2">
      <c r="A86" s="267" t="s">
        <v>282</v>
      </c>
      <c r="B86" s="254" t="s">
        <v>283</v>
      </c>
      <c r="C86" s="154">
        <f>+C64+C68+C73+C76+C80+C85</f>
        <v>0</v>
      </c>
    </row>
    <row r="87" spans="1:3" s="54" customFormat="1" ht="12" customHeight="1" thickBot="1" x14ac:dyDescent="0.2">
      <c r="A87" s="271" t="s">
        <v>296</v>
      </c>
      <c r="B87" s="256" t="s">
        <v>397</v>
      </c>
      <c r="C87" s="154">
        <f>+C63+C86</f>
        <v>945984824</v>
      </c>
    </row>
    <row r="88" spans="1:3" s="55" customFormat="1" ht="15" customHeight="1" x14ac:dyDescent="0.2">
      <c r="A88" s="129"/>
      <c r="B88" s="130"/>
      <c r="C88" s="214"/>
    </row>
    <row r="89" spans="1:3" ht="13.5" thickBot="1" x14ac:dyDescent="0.25">
      <c r="A89" s="272"/>
      <c r="B89" s="132"/>
      <c r="C89" s="215"/>
    </row>
    <row r="90" spans="1:3" s="41" customFormat="1" ht="16.5" customHeight="1" thickBot="1" x14ac:dyDescent="0.25">
      <c r="A90" s="133"/>
      <c r="B90" s="134" t="s">
        <v>48</v>
      </c>
      <c r="C90" s="216"/>
    </row>
    <row r="91" spans="1:3" s="56" customFormat="1" ht="12" customHeight="1" thickBot="1" x14ac:dyDescent="0.25">
      <c r="A91" s="238" t="s">
        <v>8</v>
      </c>
      <c r="B91" s="26" t="s">
        <v>299</v>
      </c>
      <c r="C91" s="147">
        <f>SUM(C92:C96)</f>
        <v>778108753</v>
      </c>
    </row>
    <row r="92" spans="1:3" ht="12" customHeight="1" x14ac:dyDescent="0.2">
      <c r="A92" s="273" t="s">
        <v>73</v>
      </c>
      <c r="B92" s="8" t="s">
        <v>38</v>
      </c>
      <c r="C92" s="495">
        <v>82028902</v>
      </c>
    </row>
    <row r="93" spans="1:3" ht="12" customHeight="1" x14ac:dyDescent="0.2">
      <c r="A93" s="265" t="s">
        <v>74</v>
      </c>
      <c r="B93" s="6" t="s">
        <v>133</v>
      </c>
      <c r="C93" s="489">
        <v>14388545</v>
      </c>
    </row>
    <row r="94" spans="1:3" ht="12" customHeight="1" x14ac:dyDescent="0.2">
      <c r="A94" s="265" t="s">
        <v>75</v>
      </c>
      <c r="B94" s="6" t="s">
        <v>102</v>
      </c>
      <c r="C94" s="491">
        <v>168841590</v>
      </c>
    </row>
    <row r="95" spans="1:3" ht="12" customHeight="1" x14ac:dyDescent="0.2">
      <c r="A95" s="265" t="s">
        <v>76</v>
      </c>
      <c r="B95" s="9" t="s">
        <v>134</v>
      </c>
      <c r="C95" s="491">
        <v>10000000</v>
      </c>
    </row>
    <row r="96" spans="1:3" ht="12" customHeight="1" x14ac:dyDescent="0.2">
      <c r="A96" s="265" t="s">
        <v>84</v>
      </c>
      <c r="B96" s="17" t="s">
        <v>135</v>
      </c>
      <c r="C96" s="152">
        <v>502849716</v>
      </c>
    </row>
    <row r="97" spans="1:3" ht="12" customHeight="1" x14ac:dyDescent="0.2">
      <c r="A97" s="265" t="s">
        <v>77</v>
      </c>
      <c r="B97" s="6" t="s">
        <v>300</v>
      </c>
      <c r="C97" s="152"/>
    </row>
    <row r="98" spans="1:3" ht="12" customHeight="1" x14ac:dyDescent="0.2">
      <c r="A98" s="265" t="s">
        <v>78</v>
      </c>
      <c r="B98" s="63" t="s">
        <v>301</v>
      </c>
      <c r="C98" s="152"/>
    </row>
    <row r="99" spans="1:3" ht="12" customHeight="1" x14ac:dyDescent="0.2">
      <c r="A99" s="265" t="s">
        <v>85</v>
      </c>
      <c r="B99" s="64" t="s">
        <v>302</v>
      </c>
      <c r="C99" s="152"/>
    </row>
    <row r="100" spans="1:3" ht="12" customHeight="1" x14ac:dyDescent="0.2">
      <c r="A100" s="265" t="s">
        <v>86</v>
      </c>
      <c r="B100" s="64" t="s">
        <v>303</v>
      </c>
      <c r="C100" s="152"/>
    </row>
    <row r="101" spans="1:3" ht="12" customHeight="1" x14ac:dyDescent="0.2">
      <c r="A101" s="265" t="s">
        <v>87</v>
      </c>
      <c r="B101" s="63" t="s">
        <v>304</v>
      </c>
      <c r="C101" s="152">
        <v>490995716</v>
      </c>
    </row>
    <row r="102" spans="1:3" ht="12" customHeight="1" x14ac:dyDescent="0.2">
      <c r="A102" s="265" t="s">
        <v>88</v>
      </c>
      <c r="B102" s="63" t="s">
        <v>305</v>
      </c>
      <c r="C102" s="152"/>
    </row>
    <row r="103" spans="1:3" ht="12" customHeight="1" x14ac:dyDescent="0.2">
      <c r="A103" s="265" t="s">
        <v>90</v>
      </c>
      <c r="B103" s="64" t="s">
        <v>306</v>
      </c>
      <c r="C103" s="152"/>
    </row>
    <row r="104" spans="1:3" ht="12" customHeight="1" x14ac:dyDescent="0.2">
      <c r="A104" s="274" t="s">
        <v>136</v>
      </c>
      <c r="B104" s="65" t="s">
        <v>307</v>
      </c>
      <c r="C104" s="152"/>
    </row>
    <row r="105" spans="1:3" ht="12" customHeight="1" x14ac:dyDescent="0.2">
      <c r="A105" s="265" t="s">
        <v>297</v>
      </c>
      <c r="B105" s="65" t="s">
        <v>308</v>
      </c>
      <c r="C105" s="152"/>
    </row>
    <row r="106" spans="1:3" ht="12" customHeight="1" thickBot="1" x14ac:dyDescent="0.25">
      <c r="A106" s="275" t="s">
        <v>298</v>
      </c>
      <c r="B106" s="66" t="s">
        <v>309</v>
      </c>
      <c r="C106" s="155">
        <v>11894000</v>
      </c>
    </row>
    <row r="107" spans="1:3" ht="12" customHeight="1" thickBot="1" x14ac:dyDescent="0.25">
      <c r="A107" s="27" t="s">
        <v>9</v>
      </c>
      <c r="B107" s="25" t="s">
        <v>310</v>
      </c>
      <c r="C107" s="148">
        <f>+C108+C110+C112</f>
        <v>148665591</v>
      </c>
    </row>
    <row r="108" spans="1:3" ht="12" customHeight="1" x14ac:dyDescent="0.2">
      <c r="A108" s="264" t="s">
        <v>79</v>
      </c>
      <c r="B108" s="6" t="s">
        <v>159</v>
      </c>
      <c r="C108" s="488">
        <v>148665591</v>
      </c>
    </row>
    <row r="109" spans="1:3" ht="12" customHeight="1" x14ac:dyDescent="0.2">
      <c r="A109" s="264" t="s">
        <v>80</v>
      </c>
      <c r="B109" s="10" t="s">
        <v>314</v>
      </c>
      <c r="C109" s="151">
        <v>135213565</v>
      </c>
    </row>
    <row r="110" spans="1:3" ht="12" customHeight="1" x14ac:dyDescent="0.2">
      <c r="A110" s="264" t="s">
        <v>81</v>
      </c>
      <c r="B110" s="10" t="s">
        <v>137</v>
      </c>
      <c r="C110" s="150"/>
    </row>
    <row r="111" spans="1:3" ht="12" customHeight="1" x14ac:dyDescent="0.2">
      <c r="A111" s="264" t="s">
        <v>82</v>
      </c>
      <c r="B111" s="10" t="s">
        <v>315</v>
      </c>
      <c r="C111" s="141"/>
    </row>
    <row r="112" spans="1:3" ht="12" customHeight="1" x14ac:dyDescent="0.2">
      <c r="A112" s="264" t="s">
        <v>83</v>
      </c>
      <c r="B112" s="145" t="s">
        <v>162</v>
      </c>
      <c r="C112" s="141"/>
    </row>
    <row r="113" spans="1:3" ht="12" customHeight="1" x14ac:dyDescent="0.2">
      <c r="A113" s="264" t="s">
        <v>89</v>
      </c>
      <c r="B113" s="144" t="s">
        <v>407</v>
      </c>
      <c r="C113" s="141"/>
    </row>
    <row r="114" spans="1:3" ht="12" customHeight="1" x14ac:dyDescent="0.2">
      <c r="A114" s="264" t="s">
        <v>91</v>
      </c>
      <c r="B114" s="242" t="s">
        <v>320</v>
      </c>
      <c r="C114" s="141"/>
    </row>
    <row r="115" spans="1:3" ht="12" customHeight="1" x14ac:dyDescent="0.2">
      <c r="A115" s="264" t="s">
        <v>138</v>
      </c>
      <c r="B115" s="64" t="s">
        <v>303</v>
      </c>
      <c r="C115" s="141"/>
    </row>
    <row r="116" spans="1:3" ht="12" customHeight="1" x14ac:dyDescent="0.2">
      <c r="A116" s="264" t="s">
        <v>139</v>
      </c>
      <c r="B116" s="64" t="s">
        <v>319</v>
      </c>
      <c r="C116" s="141"/>
    </row>
    <row r="117" spans="1:3" ht="12" customHeight="1" x14ac:dyDescent="0.2">
      <c r="A117" s="264" t="s">
        <v>140</v>
      </c>
      <c r="B117" s="64" t="s">
        <v>318</v>
      </c>
      <c r="C117" s="141"/>
    </row>
    <row r="118" spans="1:3" ht="12" customHeight="1" x14ac:dyDescent="0.2">
      <c r="A118" s="264" t="s">
        <v>311</v>
      </c>
      <c r="B118" s="64" t="s">
        <v>306</v>
      </c>
      <c r="C118" s="141"/>
    </row>
    <row r="119" spans="1:3" ht="12" customHeight="1" x14ac:dyDescent="0.2">
      <c r="A119" s="264" t="s">
        <v>312</v>
      </c>
      <c r="B119" s="64" t="s">
        <v>317</v>
      </c>
      <c r="C119" s="141"/>
    </row>
    <row r="120" spans="1:3" ht="12" customHeight="1" thickBot="1" x14ac:dyDescent="0.25">
      <c r="A120" s="274" t="s">
        <v>313</v>
      </c>
      <c r="B120" s="64" t="s">
        <v>316</v>
      </c>
      <c r="C120" s="142"/>
    </row>
    <row r="121" spans="1:3" ht="12" customHeight="1" thickBot="1" x14ac:dyDescent="0.25">
      <c r="A121" s="27" t="s">
        <v>10</v>
      </c>
      <c r="B121" s="59" t="s">
        <v>321</v>
      </c>
      <c r="C121" s="148">
        <f>+C122+C123</f>
        <v>3988030</v>
      </c>
    </row>
    <row r="122" spans="1:3" ht="12" customHeight="1" x14ac:dyDescent="0.2">
      <c r="A122" s="264" t="s">
        <v>62</v>
      </c>
      <c r="B122" s="7" t="s">
        <v>50</v>
      </c>
      <c r="C122" s="488">
        <v>3988030</v>
      </c>
    </row>
    <row r="123" spans="1:3" ht="12" customHeight="1" thickBot="1" x14ac:dyDescent="0.25">
      <c r="A123" s="266" t="s">
        <v>63</v>
      </c>
      <c r="B123" s="10" t="s">
        <v>51</v>
      </c>
      <c r="C123" s="152"/>
    </row>
    <row r="124" spans="1:3" ht="12" customHeight="1" thickBot="1" x14ac:dyDescent="0.25">
      <c r="A124" s="27" t="s">
        <v>11</v>
      </c>
      <c r="B124" s="59" t="s">
        <v>322</v>
      </c>
      <c r="C124" s="148">
        <f>+C91+C107+C121</f>
        <v>930762374</v>
      </c>
    </row>
    <row r="125" spans="1:3" ht="12" customHeight="1" thickBot="1" x14ac:dyDescent="0.25">
      <c r="A125" s="27" t="s">
        <v>12</v>
      </c>
      <c r="B125" s="59" t="s">
        <v>323</v>
      </c>
      <c r="C125" s="148">
        <f>+C126+C127+C128</f>
        <v>0</v>
      </c>
    </row>
    <row r="126" spans="1:3" s="56" customFormat="1" ht="12" customHeight="1" x14ac:dyDescent="0.2">
      <c r="A126" s="264" t="s">
        <v>66</v>
      </c>
      <c r="B126" s="7" t="s">
        <v>324</v>
      </c>
      <c r="C126" s="141"/>
    </row>
    <row r="127" spans="1:3" ht="12" customHeight="1" x14ac:dyDescent="0.2">
      <c r="A127" s="264" t="s">
        <v>67</v>
      </c>
      <c r="B127" s="7" t="s">
        <v>325</v>
      </c>
      <c r="C127" s="141"/>
    </row>
    <row r="128" spans="1:3" ht="12" customHeight="1" thickBot="1" x14ac:dyDescent="0.25">
      <c r="A128" s="274" t="s">
        <v>68</v>
      </c>
      <c r="B128" s="5" t="s">
        <v>326</v>
      </c>
      <c r="C128" s="141"/>
    </row>
    <row r="129" spans="1:10" ht="12" customHeight="1" thickBot="1" x14ac:dyDescent="0.25">
      <c r="A129" s="27" t="s">
        <v>13</v>
      </c>
      <c r="B129" s="59" t="s">
        <v>369</v>
      </c>
      <c r="C129" s="148">
        <f>+C130+C131+C132+C133</f>
        <v>0</v>
      </c>
    </row>
    <row r="130" spans="1:10" ht="12" customHeight="1" x14ac:dyDescent="0.2">
      <c r="A130" s="264" t="s">
        <v>69</v>
      </c>
      <c r="B130" s="7" t="s">
        <v>327</v>
      </c>
      <c r="C130" s="141"/>
    </row>
    <row r="131" spans="1:10" ht="12" customHeight="1" x14ac:dyDescent="0.2">
      <c r="A131" s="264" t="s">
        <v>70</v>
      </c>
      <c r="B131" s="7" t="s">
        <v>328</v>
      </c>
      <c r="C131" s="141"/>
    </row>
    <row r="132" spans="1:10" ht="12" customHeight="1" x14ac:dyDescent="0.2">
      <c r="A132" s="264" t="s">
        <v>230</v>
      </c>
      <c r="B132" s="7" t="s">
        <v>329</v>
      </c>
      <c r="C132" s="141"/>
    </row>
    <row r="133" spans="1:10" s="56" customFormat="1" ht="12" customHeight="1" thickBot="1" x14ac:dyDescent="0.25">
      <c r="A133" s="274" t="s">
        <v>231</v>
      </c>
      <c r="B133" s="5" t="s">
        <v>330</v>
      </c>
      <c r="C133" s="141"/>
    </row>
    <row r="134" spans="1:10" ht="12" customHeight="1" thickBot="1" x14ac:dyDescent="0.25">
      <c r="A134" s="27" t="s">
        <v>14</v>
      </c>
      <c r="B134" s="59" t="s">
        <v>331</v>
      </c>
      <c r="C134" s="154">
        <f>+C135+C136+C137+C138</f>
        <v>15222450</v>
      </c>
      <c r="J134" s="140"/>
    </row>
    <row r="135" spans="1:10" x14ac:dyDescent="0.2">
      <c r="A135" s="264" t="s">
        <v>71</v>
      </c>
      <c r="B135" s="7" t="s">
        <v>332</v>
      </c>
      <c r="C135" s="141"/>
    </row>
    <row r="136" spans="1:10" ht="12" customHeight="1" x14ac:dyDescent="0.2">
      <c r="A136" s="264" t="s">
        <v>72</v>
      </c>
      <c r="B136" s="7" t="s">
        <v>342</v>
      </c>
      <c r="C136" s="497">
        <v>15222450</v>
      </c>
    </row>
    <row r="137" spans="1:10" s="56" customFormat="1" ht="12" customHeight="1" x14ac:dyDescent="0.2">
      <c r="A137" s="264" t="s">
        <v>243</v>
      </c>
      <c r="B137" s="7" t="s">
        <v>333</v>
      </c>
      <c r="C137" s="141"/>
    </row>
    <row r="138" spans="1:10" s="56" customFormat="1" ht="12" customHeight="1" thickBot="1" x14ac:dyDescent="0.25">
      <c r="A138" s="274" t="s">
        <v>244</v>
      </c>
      <c r="B138" s="5" t="s">
        <v>419</v>
      </c>
      <c r="C138" s="141"/>
    </row>
    <row r="139" spans="1:10" s="56" customFormat="1" ht="12" customHeight="1" thickBot="1" x14ac:dyDescent="0.25">
      <c r="A139" s="27" t="s">
        <v>15</v>
      </c>
      <c r="B139" s="59" t="s">
        <v>335</v>
      </c>
      <c r="C139" s="156">
        <f>+C140+C141+C142+C143</f>
        <v>0</v>
      </c>
    </row>
    <row r="140" spans="1:10" s="56" customFormat="1" ht="12" customHeight="1" x14ac:dyDescent="0.2">
      <c r="A140" s="264" t="s">
        <v>131</v>
      </c>
      <c r="B140" s="7" t="s">
        <v>336</v>
      </c>
      <c r="C140" s="141"/>
    </row>
    <row r="141" spans="1:10" s="56" customFormat="1" ht="12" customHeight="1" x14ac:dyDescent="0.2">
      <c r="A141" s="264" t="s">
        <v>132</v>
      </c>
      <c r="B141" s="7" t="s">
        <v>337</v>
      </c>
      <c r="C141" s="141"/>
    </row>
    <row r="142" spans="1:10" s="56" customFormat="1" ht="12" customHeight="1" x14ac:dyDescent="0.2">
      <c r="A142" s="264" t="s">
        <v>161</v>
      </c>
      <c r="B142" s="7" t="s">
        <v>338</v>
      </c>
      <c r="C142" s="141"/>
    </row>
    <row r="143" spans="1:10" ht="12.75" customHeight="1" thickBot="1" x14ac:dyDescent="0.25">
      <c r="A143" s="264" t="s">
        <v>246</v>
      </c>
      <c r="B143" s="7" t="s">
        <v>339</v>
      </c>
      <c r="C143" s="141"/>
    </row>
    <row r="144" spans="1:10" ht="12" customHeight="1" thickBot="1" x14ac:dyDescent="0.25">
      <c r="A144" s="27" t="s">
        <v>16</v>
      </c>
      <c r="B144" s="59" t="s">
        <v>340</v>
      </c>
      <c r="C144" s="258">
        <f>+C125+C129+C134+C139</f>
        <v>15222450</v>
      </c>
    </row>
    <row r="145" spans="1:3" ht="15" customHeight="1" thickBot="1" x14ac:dyDescent="0.25">
      <c r="A145" s="276" t="s">
        <v>17</v>
      </c>
      <c r="B145" s="222" t="s">
        <v>341</v>
      </c>
      <c r="C145" s="258">
        <f>+C124+C144</f>
        <v>945984824</v>
      </c>
    </row>
    <row r="146" spans="1:3" ht="13.5" thickBot="1" x14ac:dyDescent="0.25">
      <c r="A146" s="227"/>
      <c r="B146" s="228"/>
      <c r="C146" s="229"/>
    </row>
    <row r="147" spans="1:3" ht="15" customHeight="1" thickBot="1" x14ac:dyDescent="0.25">
      <c r="A147" s="138" t="s">
        <v>154</v>
      </c>
      <c r="B147" s="139"/>
      <c r="C147" s="57">
        <v>17</v>
      </c>
    </row>
    <row r="148" spans="1:3" ht="14.25" customHeight="1" thickBot="1" x14ac:dyDescent="0.25">
      <c r="A148" s="138" t="s">
        <v>155</v>
      </c>
      <c r="B148" s="139"/>
      <c r="C148" s="57"/>
    </row>
  </sheetData>
  <sheetProtection formatCells="0"/>
  <mergeCells count="1">
    <mergeCell ref="B1:C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9" orientation="landscape" r:id="rId1"/>
  <headerFooter alignWithMargins="0"/>
  <rowBreaks count="1" manualBreakCount="1">
    <brk id="8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J148"/>
  <sheetViews>
    <sheetView view="pageBreakPreview" zoomScale="85" zoomScaleSheetLayoutView="85" workbookViewId="0">
      <selection activeCell="B1" sqref="B1:C1"/>
    </sheetView>
  </sheetViews>
  <sheetFormatPr defaultRowHeight="12.75" x14ac:dyDescent="0.2"/>
  <cols>
    <col min="1" max="1" width="19.5" style="230" customWidth="1"/>
    <col min="2" max="2" width="72" style="231" customWidth="1"/>
    <col min="3" max="3" width="24.6640625" style="2" customWidth="1"/>
    <col min="4" max="16384" width="9.33203125" style="2"/>
  </cols>
  <sheetData>
    <row r="1" spans="1:3" s="1" customFormat="1" ht="16.5" customHeight="1" thickBot="1" x14ac:dyDescent="0.25">
      <c r="A1" s="115"/>
      <c r="B1" s="625" t="s">
        <v>582</v>
      </c>
      <c r="C1" s="625"/>
    </row>
    <row r="2" spans="1:3" s="52" customFormat="1" ht="21" customHeight="1" x14ac:dyDescent="0.2">
      <c r="A2" s="236" t="s">
        <v>55</v>
      </c>
      <c r="B2" s="468" t="s">
        <v>540</v>
      </c>
      <c r="C2" s="207">
        <v>2</v>
      </c>
    </row>
    <row r="3" spans="1:3" s="52" customFormat="1" ht="16.5" thickBot="1" x14ac:dyDescent="0.25">
      <c r="A3" s="118" t="s">
        <v>151</v>
      </c>
      <c r="B3" s="206" t="s">
        <v>408</v>
      </c>
      <c r="C3" s="208">
        <v>3</v>
      </c>
    </row>
    <row r="4" spans="1:3" s="53" customFormat="1" ht="15.95" customHeight="1" thickBot="1" x14ac:dyDescent="0.3">
      <c r="A4" s="119"/>
      <c r="B4" s="119"/>
      <c r="C4" s="120" t="s">
        <v>529</v>
      </c>
    </row>
    <row r="5" spans="1:3" ht="13.5" thickBot="1" x14ac:dyDescent="0.25">
      <c r="A5" s="237" t="s">
        <v>153</v>
      </c>
      <c r="B5" s="121" t="s">
        <v>44</v>
      </c>
      <c r="C5" s="30" t="s">
        <v>558</v>
      </c>
    </row>
    <row r="6" spans="1:3" s="41" customFormat="1" ht="12.95" customHeight="1" thickBot="1" x14ac:dyDescent="0.25">
      <c r="A6" s="96">
        <v>1</v>
      </c>
      <c r="B6" s="97">
        <v>2</v>
      </c>
      <c r="C6" s="98">
        <v>4</v>
      </c>
    </row>
    <row r="7" spans="1:3" s="41" customFormat="1" ht="15.95" customHeight="1" thickBot="1" x14ac:dyDescent="0.25">
      <c r="A7" s="123"/>
      <c r="B7" s="124" t="s">
        <v>46</v>
      </c>
      <c r="C7" s="209"/>
    </row>
    <row r="8" spans="1:3" s="41" customFormat="1" ht="12" customHeight="1" thickBot="1" x14ac:dyDescent="0.25">
      <c r="A8" s="27" t="s">
        <v>8</v>
      </c>
      <c r="B8" s="19" t="s">
        <v>186</v>
      </c>
      <c r="C8" s="148">
        <f>+C9+C10+C11+C12+C13+C14</f>
        <v>380561259</v>
      </c>
    </row>
    <row r="9" spans="1:3" s="54" customFormat="1" ht="12" customHeight="1" x14ac:dyDescent="0.2">
      <c r="A9" s="264" t="s">
        <v>73</v>
      </c>
      <c r="B9" s="246" t="s">
        <v>187</v>
      </c>
      <c r="C9" s="488">
        <v>109880169</v>
      </c>
    </row>
    <row r="10" spans="1:3" s="55" customFormat="1" ht="12" customHeight="1" x14ac:dyDescent="0.2">
      <c r="A10" s="265" t="s">
        <v>74</v>
      </c>
      <c r="B10" s="247" t="s">
        <v>188</v>
      </c>
      <c r="C10" s="489">
        <v>172868780</v>
      </c>
    </row>
    <row r="11" spans="1:3" s="55" customFormat="1" ht="12" customHeight="1" x14ac:dyDescent="0.2">
      <c r="A11" s="265" t="s">
        <v>75</v>
      </c>
      <c r="B11" s="247" t="s">
        <v>189</v>
      </c>
      <c r="C11" s="489">
        <v>88801357</v>
      </c>
    </row>
    <row r="12" spans="1:3" s="55" customFormat="1" ht="12" customHeight="1" x14ac:dyDescent="0.2">
      <c r="A12" s="265" t="s">
        <v>76</v>
      </c>
      <c r="B12" s="247" t="s">
        <v>190</v>
      </c>
      <c r="C12" s="489">
        <v>9010953</v>
      </c>
    </row>
    <row r="13" spans="1:3" s="55" customFormat="1" ht="12" customHeight="1" x14ac:dyDescent="0.2">
      <c r="A13" s="265" t="s">
        <v>110</v>
      </c>
      <c r="B13" s="247" t="s">
        <v>191</v>
      </c>
      <c r="C13" s="298"/>
    </row>
    <row r="14" spans="1:3" s="54" customFormat="1" ht="12" customHeight="1" thickBot="1" x14ac:dyDescent="0.25">
      <c r="A14" s="266" t="s">
        <v>77</v>
      </c>
      <c r="B14" s="248" t="s">
        <v>192</v>
      </c>
      <c r="C14" s="299"/>
    </row>
    <row r="15" spans="1:3" s="54" customFormat="1" ht="12" customHeight="1" thickBot="1" x14ac:dyDescent="0.25">
      <c r="A15" s="27" t="s">
        <v>9</v>
      </c>
      <c r="B15" s="143" t="s">
        <v>193</v>
      </c>
      <c r="C15" s="148">
        <f>+C16+C17+C18+C19+C20</f>
        <v>25480000</v>
      </c>
    </row>
    <row r="16" spans="1:3" s="54" customFormat="1" ht="12" customHeight="1" x14ac:dyDescent="0.2">
      <c r="A16" s="264" t="s">
        <v>79</v>
      </c>
      <c r="B16" s="246" t="s">
        <v>194</v>
      </c>
      <c r="C16" s="151"/>
    </row>
    <row r="17" spans="1:3" s="54" customFormat="1" ht="12" customHeight="1" x14ac:dyDescent="0.2">
      <c r="A17" s="265" t="s">
        <v>80</v>
      </c>
      <c r="B17" s="247" t="s">
        <v>195</v>
      </c>
      <c r="C17" s="150"/>
    </row>
    <row r="18" spans="1:3" s="54" customFormat="1" ht="12" customHeight="1" x14ac:dyDescent="0.2">
      <c r="A18" s="265" t="s">
        <v>81</v>
      </c>
      <c r="B18" s="247" t="s">
        <v>401</v>
      </c>
      <c r="C18" s="150"/>
    </row>
    <row r="19" spans="1:3" s="54" customFormat="1" ht="12" customHeight="1" x14ac:dyDescent="0.2">
      <c r="A19" s="265" t="s">
        <v>82</v>
      </c>
      <c r="B19" s="247" t="s">
        <v>402</v>
      </c>
      <c r="C19" s="150"/>
    </row>
    <row r="20" spans="1:3" s="54" customFormat="1" ht="12" customHeight="1" x14ac:dyDescent="0.2">
      <c r="A20" s="265" t="s">
        <v>83</v>
      </c>
      <c r="B20" s="247" t="s">
        <v>196</v>
      </c>
      <c r="C20" s="489">
        <v>25480000</v>
      </c>
    </row>
    <row r="21" spans="1:3" s="55" customFormat="1" ht="12" customHeight="1" thickBot="1" x14ac:dyDescent="0.25">
      <c r="A21" s="266" t="s">
        <v>89</v>
      </c>
      <c r="B21" s="248" t="s">
        <v>197</v>
      </c>
      <c r="C21" s="152"/>
    </row>
    <row r="22" spans="1:3" s="55" customFormat="1" ht="12" customHeight="1" thickBot="1" x14ac:dyDescent="0.25">
      <c r="A22" s="27" t="s">
        <v>10</v>
      </c>
      <c r="B22" s="19" t="s">
        <v>198</v>
      </c>
      <c r="C22" s="148">
        <f>+C23+C24+C25+C26+C27</f>
        <v>135213565</v>
      </c>
    </row>
    <row r="23" spans="1:3" s="55" customFormat="1" ht="12" customHeight="1" x14ac:dyDescent="0.2">
      <c r="A23" s="264" t="s">
        <v>62</v>
      </c>
      <c r="B23" s="246" t="s">
        <v>199</v>
      </c>
      <c r="C23" s="151"/>
    </row>
    <row r="24" spans="1:3" s="54" customFormat="1" ht="12" customHeight="1" x14ac:dyDescent="0.2">
      <c r="A24" s="265" t="s">
        <v>63</v>
      </c>
      <c r="B24" s="247" t="s">
        <v>200</v>
      </c>
      <c r="C24" s="150"/>
    </row>
    <row r="25" spans="1:3" s="55" customFormat="1" ht="12" customHeight="1" x14ac:dyDescent="0.2">
      <c r="A25" s="265" t="s">
        <v>64</v>
      </c>
      <c r="B25" s="247" t="s">
        <v>403</v>
      </c>
      <c r="C25" s="150"/>
    </row>
    <row r="26" spans="1:3" s="55" customFormat="1" ht="12" customHeight="1" x14ac:dyDescent="0.2">
      <c r="A26" s="265" t="s">
        <v>65</v>
      </c>
      <c r="B26" s="247" t="s">
        <v>404</v>
      </c>
      <c r="C26" s="150"/>
    </row>
    <row r="27" spans="1:3" s="55" customFormat="1" ht="12" customHeight="1" x14ac:dyDescent="0.2">
      <c r="A27" s="265" t="s">
        <v>121</v>
      </c>
      <c r="B27" s="247" t="s">
        <v>201</v>
      </c>
      <c r="C27" s="150">
        <v>135213565</v>
      </c>
    </row>
    <row r="28" spans="1:3" s="55" customFormat="1" ht="12" customHeight="1" thickBot="1" x14ac:dyDescent="0.25">
      <c r="A28" s="266" t="s">
        <v>122</v>
      </c>
      <c r="B28" s="248" t="s">
        <v>202</v>
      </c>
      <c r="C28" s="152"/>
    </row>
    <row r="29" spans="1:3" s="55" customFormat="1" ht="12" customHeight="1" thickBot="1" x14ac:dyDescent="0.25">
      <c r="A29" s="27" t="s">
        <v>123</v>
      </c>
      <c r="B29" s="19" t="s">
        <v>203</v>
      </c>
      <c r="C29" s="154">
        <f>+C30+C33+C34+C35</f>
        <v>373615090</v>
      </c>
    </row>
    <row r="30" spans="1:3" s="55" customFormat="1" ht="12" customHeight="1" x14ac:dyDescent="0.2">
      <c r="A30" s="264" t="s">
        <v>204</v>
      </c>
      <c r="B30" s="246" t="s">
        <v>210</v>
      </c>
      <c r="C30" s="241">
        <f>+C31+C32</f>
        <v>329815090</v>
      </c>
    </row>
    <row r="31" spans="1:3" s="55" customFormat="1" ht="12" customHeight="1" x14ac:dyDescent="0.2">
      <c r="A31" s="265" t="s">
        <v>205</v>
      </c>
      <c r="B31" s="247" t="s">
        <v>211</v>
      </c>
      <c r="C31" s="150">
        <v>44815090</v>
      </c>
    </row>
    <row r="32" spans="1:3" s="55" customFormat="1" ht="12" customHeight="1" x14ac:dyDescent="0.2">
      <c r="A32" s="265" t="s">
        <v>206</v>
      </c>
      <c r="B32" s="247" t="s">
        <v>212</v>
      </c>
      <c r="C32" s="150">
        <v>285000000</v>
      </c>
    </row>
    <row r="33" spans="1:3" s="55" customFormat="1" ht="12" customHeight="1" x14ac:dyDescent="0.2">
      <c r="A33" s="265" t="s">
        <v>207</v>
      </c>
      <c r="B33" s="247" t="s">
        <v>213</v>
      </c>
      <c r="C33" s="150">
        <v>40000000</v>
      </c>
    </row>
    <row r="34" spans="1:3" s="55" customFormat="1" ht="12" customHeight="1" x14ac:dyDescent="0.2">
      <c r="A34" s="265" t="s">
        <v>208</v>
      </c>
      <c r="B34" s="247" t="s">
        <v>214</v>
      </c>
      <c r="C34" s="150">
        <v>3000000</v>
      </c>
    </row>
    <row r="35" spans="1:3" s="55" customFormat="1" ht="12" customHeight="1" thickBot="1" x14ac:dyDescent="0.25">
      <c r="A35" s="266" t="s">
        <v>209</v>
      </c>
      <c r="B35" s="248" t="s">
        <v>215</v>
      </c>
      <c r="C35" s="152">
        <v>800000</v>
      </c>
    </row>
    <row r="36" spans="1:3" s="55" customFormat="1" ht="12" customHeight="1" thickBot="1" x14ac:dyDescent="0.25">
      <c r="A36" s="27" t="s">
        <v>12</v>
      </c>
      <c r="B36" s="19" t="s">
        <v>216</v>
      </c>
      <c r="C36" s="148">
        <f>SUM(C37:C46)</f>
        <v>6780000</v>
      </c>
    </row>
    <row r="37" spans="1:3" s="55" customFormat="1" ht="12" customHeight="1" x14ac:dyDescent="0.2">
      <c r="A37" s="264" t="s">
        <v>66</v>
      </c>
      <c r="B37" s="246" t="s">
        <v>219</v>
      </c>
      <c r="C37" s="151"/>
    </row>
    <row r="38" spans="1:3" s="55" customFormat="1" ht="12" customHeight="1" x14ac:dyDescent="0.2">
      <c r="A38" s="265" t="s">
        <v>67</v>
      </c>
      <c r="B38" s="247" t="s">
        <v>220</v>
      </c>
      <c r="C38" s="150">
        <v>6500000</v>
      </c>
    </row>
    <row r="39" spans="1:3" s="55" customFormat="1" ht="12" customHeight="1" x14ac:dyDescent="0.2">
      <c r="A39" s="265" t="s">
        <v>68</v>
      </c>
      <c r="B39" s="247" t="s">
        <v>221</v>
      </c>
      <c r="C39" s="150"/>
    </row>
    <row r="40" spans="1:3" s="55" customFormat="1" ht="12" customHeight="1" x14ac:dyDescent="0.2">
      <c r="A40" s="265" t="s">
        <v>125</v>
      </c>
      <c r="B40" s="247" t="s">
        <v>222</v>
      </c>
      <c r="C40" s="150"/>
    </row>
    <row r="41" spans="1:3" s="55" customFormat="1" ht="12" customHeight="1" x14ac:dyDescent="0.2">
      <c r="A41" s="265" t="s">
        <v>126</v>
      </c>
      <c r="B41" s="247" t="s">
        <v>223</v>
      </c>
      <c r="C41" s="150"/>
    </row>
    <row r="42" spans="1:3" s="55" customFormat="1" ht="12" customHeight="1" x14ac:dyDescent="0.2">
      <c r="A42" s="265" t="s">
        <v>127</v>
      </c>
      <c r="B42" s="247" t="s">
        <v>224</v>
      </c>
      <c r="C42" s="150">
        <v>280000</v>
      </c>
    </row>
    <row r="43" spans="1:3" s="55" customFormat="1" ht="12" customHeight="1" x14ac:dyDescent="0.2">
      <c r="A43" s="265" t="s">
        <v>128</v>
      </c>
      <c r="B43" s="247" t="s">
        <v>225</v>
      </c>
      <c r="C43" s="150"/>
    </row>
    <row r="44" spans="1:3" s="55" customFormat="1" ht="12" customHeight="1" x14ac:dyDescent="0.2">
      <c r="A44" s="265" t="s">
        <v>129</v>
      </c>
      <c r="B44" s="247" t="s">
        <v>226</v>
      </c>
      <c r="C44" s="150"/>
    </row>
    <row r="45" spans="1:3" s="55" customFormat="1" ht="12" customHeight="1" x14ac:dyDescent="0.2">
      <c r="A45" s="265" t="s">
        <v>217</v>
      </c>
      <c r="B45" s="247" t="s">
        <v>227</v>
      </c>
      <c r="C45" s="153"/>
    </row>
    <row r="46" spans="1:3" s="55" customFormat="1" ht="12" customHeight="1" thickBot="1" x14ac:dyDescent="0.25">
      <c r="A46" s="266" t="s">
        <v>218</v>
      </c>
      <c r="B46" s="248" t="s">
        <v>228</v>
      </c>
      <c r="C46" s="235"/>
    </row>
    <row r="47" spans="1:3" s="55" customFormat="1" ht="12" customHeight="1" thickBot="1" x14ac:dyDescent="0.25">
      <c r="A47" s="27" t="s">
        <v>13</v>
      </c>
      <c r="B47" s="19" t="s">
        <v>229</v>
      </c>
      <c r="C47" s="148">
        <f>SUM(C48:C52)</f>
        <v>0</v>
      </c>
    </row>
    <row r="48" spans="1:3" s="55" customFormat="1" ht="12" customHeight="1" x14ac:dyDescent="0.2">
      <c r="A48" s="264" t="s">
        <v>69</v>
      </c>
      <c r="B48" s="246" t="s">
        <v>233</v>
      </c>
      <c r="C48" s="292"/>
    </row>
    <row r="49" spans="1:3" s="55" customFormat="1" ht="12" customHeight="1" x14ac:dyDescent="0.2">
      <c r="A49" s="265" t="s">
        <v>70</v>
      </c>
      <c r="B49" s="247" t="s">
        <v>234</v>
      </c>
      <c r="C49" s="153"/>
    </row>
    <row r="50" spans="1:3" s="55" customFormat="1" ht="12" customHeight="1" x14ac:dyDescent="0.2">
      <c r="A50" s="265" t="s">
        <v>230</v>
      </c>
      <c r="B50" s="247" t="s">
        <v>235</v>
      </c>
      <c r="C50" s="153"/>
    </row>
    <row r="51" spans="1:3" s="55" customFormat="1" ht="12" customHeight="1" x14ac:dyDescent="0.2">
      <c r="A51" s="265" t="s">
        <v>231</v>
      </c>
      <c r="B51" s="247" t="s">
        <v>236</v>
      </c>
      <c r="C51" s="153"/>
    </row>
    <row r="52" spans="1:3" s="55" customFormat="1" ht="12" customHeight="1" thickBot="1" x14ac:dyDescent="0.25">
      <c r="A52" s="266" t="s">
        <v>232</v>
      </c>
      <c r="B52" s="248" t="s">
        <v>237</v>
      </c>
      <c r="C52" s="235"/>
    </row>
    <row r="53" spans="1:3" s="55" customFormat="1" ht="12" customHeight="1" thickBot="1" x14ac:dyDescent="0.25">
      <c r="A53" s="27" t="s">
        <v>130</v>
      </c>
      <c r="B53" s="19" t="s">
        <v>238</v>
      </c>
      <c r="C53" s="148">
        <f>SUM(C54:C56)</f>
        <v>0</v>
      </c>
    </row>
    <row r="54" spans="1:3" s="55" customFormat="1" ht="12" customHeight="1" x14ac:dyDescent="0.2">
      <c r="A54" s="264" t="s">
        <v>71</v>
      </c>
      <c r="B54" s="246" t="s">
        <v>239</v>
      </c>
      <c r="C54" s="151"/>
    </row>
    <row r="55" spans="1:3" s="55" customFormat="1" ht="12" customHeight="1" x14ac:dyDescent="0.2">
      <c r="A55" s="265" t="s">
        <v>72</v>
      </c>
      <c r="B55" s="247" t="s">
        <v>405</v>
      </c>
      <c r="C55" s="150"/>
    </row>
    <row r="56" spans="1:3" s="55" customFormat="1" ht="12" customHeight="1" x14ac:dyDescent="0.2">
      <c r="A56" s="265" t="s">
        <v>243</v>
      </c>
      <c r="B56" s="247" t="s">
        <v>241</v>
      </c>
      <c r="C56" s="150">
        <v>0</v>
      </c>
    </row>
    <row r="57" spans="1:3" s="55" customFormat="1" ht="12" customHeight="1" thickBot="1" x14ac:dyDescent="0.25">
      <c r="A57" s="266" t="s">
        <v>244</v>
      </c>
      <c r="B57" s="248" t="s">
        <v>242</v>
      </c>
      <c r="C57" s="152"/>
    </row>
    <row r="58" spans="1:3" s="55" customFormat="1" ht="12" customHeight="1" thickBot="1" x14ac:dyDescent="0.25">
      <c r="A58" s="27" t="s">
        <v>15</v>
      </c>
      <c r="B58" s="143" t="s">
        <v>245</v>
      </c>
      <c r="C58" s="148">
        <f>SUM(C59:C61)</f>
        <v>150000</v>
      </c>
    </row>
    <row r="59" spans="1:3" s="55" customFormat="1" ht="12" customHeight="1" x14ac:dyDescent="0.2">
      <c r="A59" s="264" t="s">
        <v>131</v>
      </c>
      <c r="B59" s="246" t="s">
        <v>247</v>
      </c>
      <c r="C59" s="153"/>
    </row>
    <row r="60" spans="1:3" s="55" customFormat="1" ht="12" customHeight="1" x14ac:dyDescent="0.2">
      <c r="A60" s="265" t="s">
        <v>132</v>
      </c>
      <c r="B60" s="247" t="s">
        <v>406</v>
      </c>
      <c r="C60" s="153">
        <v>150000</v>
      </c>
    </row>
    <row r="61" spans="1:3" s="55" customFormat="1" ht="12" customHeight="1" x14ac:dyDescent="0.2">
      <c r="A61" s="265" t="s">
        <v>161</v>
      </c>
      <c r="B61" s="247" t="s">
        <v>248</v>
      </c>
      <c r="C61" s="153"/>
    </row>
    <row r="62" spans="1:3" s="55" customFormat="1" ht="12" customHeight="1" thickBot="1" x14ac:dyDescent="0.25">
      <c r="A62" s="266" t="s">
        <v>246</v>
      </c>
      <c r="B62" s="248" t="s">
        <v>249</v>
      </c>
      <c r="C62" s="153"/>
    </row>
    <row r="63" spans="1:3" s="55" customFormat="1" ht="12" customHeight="1" thickBot="1" x14ac:dyDescent="0.25">
      <c r="A63" s="27" t="s">
        <v>16</v>
      </c>
      <c r="B63" s="19" t="s">
        <v>250</v>
      </c>
      <c r="C63" s="154">
        <f>+C8+C15+C22+C29+C36+C47+C53+C58</f>
        <v>921799914</v>
      </c>
    </row>
    <row r="64" spans="1:3" s="55" customFormat="1" ht="12" customHeight="1" thickBot="1" x14ac:dyDescent="0.2">
      <c r="A64" s="267" t="s">
        <v>370</v>
      </c>
      <c r="B64" s="143" t="s">
        <v>252</v>
      </c>
      <c r="C64" s="148">
        <f>SUM(C65:C67)</f>
        <v>0</v>
      </c>
    </row>
    <row r="65" spans="1:3" s="55" customFormat="1" ht="12" customHeight="1" x14ac:dyDescent="0.2">
      <c r="A65" s="264" t="s">
        <v>285</v>
      </c>
      <c r="B65" s="246" t="s">
        <v>253</v>
      </c>
      <c r="C65" s="153"/>
    </row>
    <row r="66" spans="1:3" s="55" customFormat="1" ht="12" customHeight="1" x14ac:dyDescent="0.2">
      <c r="A66" s="265" t="s">
        <v>294</v>
      </c>
      <c r="B66" s="247" t="s">
        <v>254</v>
      </c>
      <c r="C66" s="153"/>
    </row>
    <row r="67" spans="1:3" s="55" customFormat="1" ht="12" customHeight="1" thickBot="1" x14ac:dyDescent="0.25">
      <c r="A67" s="266" t="s">
        <v>295</v>
      </c>
      <c r="B67" s="250" t="s">
        <v>255</v>
      </c>
      <c r="C67" s="153"/>
    </row>
    <row r="68" spans="1:3" s="55" customFormat="1" ht="12" customHeight="1" thickBot="1" x14ac:dyDescent="0.2">
      <c r="A68" s="267" t="s">
        <v>256</v>
      </c>
      <c r="B68" s="143" t="s">
        <v>257</v>
      </c>
      <c r="C68" s="148">
        <f>SUM(C69:C72)</f>
        <v>0</v>
      </c>
    </row>
    <row r="69" spans="1:3" s="55" customFormat="1" ht="12" customHeight="1" x14ac:dyDescent="0.2">
      <c r="A69" s="264" t="s">
        <v>111</v>
      </c>
      <c r="B69" s="246" t="s">
        <v>258</v>
      </c>
      <c r="C69" s="153"/>
    </row>
    <row r="70" spans="1:3" s="55" customFormat="1" ht="12" customHeight="1" x14ac:dyDescent="0.2">
      <c r="A70" s="265" t="s">
        <v>112</v>
      </c>
      <c r="B70" s="247" t="s">
        <v>259</v>
      </c>
      <c r="C70" s="153"/>
    </row>
    <row r="71" spans="1:3" s="55" customFormat="1" ht="12" customHeight="1" x14ac:dyDescent="0.2">
      <c r="A71" s="265" t="s">
        <v>286</v>
      </c>
      <c r="B71" s="247" t="s">
        <v>260</v>
      </c>
      <c r="C71" s="153"/>
    </row>
    <row r="72" spans="1:3" s="55" customFormat="1" ht="12" customHeight="1" thickBot="1" x14ac:dyDescent="0.25">
      <c r="A72" s="266" t="s">
        <v>287</v>
      </c>
      <c r="B72" s="248" t="s">
        <v>261</v>
      </c>
      <c r="C72" s="153"/>
    </row>
    <row r="73" spans="1:3" s="55" customFormat="1" ht="12" customHeight="1" thickBot="1" x14ac:dyDescent="0.2">
      <c r="A73" s="267" t="s">
        <v>262</v>
      </c>
      <c r="B73" s="143" t="s">
        <v>263</v>
      </c>
      <c r="C73" s="148">
        <f>SUM(C74:C75)</f>
        <v>0</v>
      </c>
    </row>
    <row r="74" spans="1:3" s="55" customFormat="1" ht="12" customHeight="1" x14ac:dyDescent="0.2">
      <c r="A74" s="264" t="s">
        <v>288</v>
      </c>
      <c r="B74" s="246" t="s">
        <v>264</v>
      </c>
      <c r="C74" s="153"/>
    </row>
    <row r="75" spans="1:3" s="55" customFormat="1" ht="12" customHeight="1" thickBot="1" x14ac:dyDescent="0.25">
      <c r="A75" s="266" t="s">
        <v>289</v>
      </c>
      <c r="B75" s="248" t="s">
        <v>265</v>
      </c>
      <c r="C75" s="153"/>
    </row>
    <row r="76" spans="1:3" s="54" customFormat="1" ht="12" customHeight="1" thickBot="1" x14ac:dyDescent="0.2">
      <c r="A76" s="267" t="s">
        <v>266</v>
      </c>
      <c r="B76" s="143" t="s">
        <v>267</v>
      </c>
      <c r="C76" s="148">
        <f>SUM(C77:C79)</f>
        <v>0</v>
      </c>
    </row>
    <row r="77" spans="1:3" s="55" customFormat="1" ht="12" customHeight="1" x14ac:dyDescent="0.2">
      <c r="A77" s="264" t="s">
        <v>290</v>
      </c>
      <c r="B77" s="246" t="s">
        <v>268</v>
      </c>
      <c r="C77" s="153"/>
    </row>
    <row r="78" spans="1:3" s="55" customFormat="1" ht="12" customHeight="1" x14ac:dyDescent="0.2">
      <c r="A78" s="265" t="s">
        <v>291</v>
      </c>
      <c r="B78" s="247" t="s">
        <v>269</v>
      </c>
      <c r="C78" s="153"/>
    </row>
    <row r="79" spans="1:3" s="55" customFormat="1" ht="12" customHeight="1" thickBot="1" x14ac:dyDescent="0.25">
      <c r="A79" s="266" t="s">
        <v>292</v>
      </c>
      <c r="B79" s="248" t="s">
        <v>270</v>
      </c>
      <c r="C79" s="153"/>
    </row>
    <row r="80" spans="1:3" s="55" customFormat="1" ht="12" customHeight="1" thickBot="1" x14ac:dyDescent="0.2">
      <c r="A80" s="267" t="s">
        <v>271</v>
      </c>
      <c r="B80" s="143" t="s">
        <v>293</v>
      </c>
      <c r="C80" s="148">
        <f>SUM(C81:C84)</f>
        <v>0</v>
      </c>
    </row>
    <row r="81" spans="1:3" s="55" customFormat="1" ht="12" customHeight="1" x14ac:dyDescent="0.2">
      <c r="A81" s="268" t="s">
        <v>272</v>
      </c>
      <c r="B81" s="246" t="s">
        <v>273</v>
      </c>
      <c r="C81" s="153"/>
    </row>
    <row r="82" spans="1:3" s="55" customFormat="1" ht="12" customHeight="1" x14ac:dyDescent="0.2">
      <c r="A82" s="269" t="s">
        <v>274</v>
      </c>
      <c r="B82" s="247" t="s">
        <v>275</v>
      </c>
      <c r="C82" s="153"/>
    </row>
    <row r="83" spans="1:3" s="55" customFormat="1" ht="12" customHeight="1" x14ac:dyDescent="0.2">
      <c r="A83" s="269" t="s">
        <v>276</v>
      </c>
      <c r="B83" s="247" t="s">
        <v>277</v>
      </c>
      <c r="C83" s="153"/>
    </row>
    <row r="84" spans="1:3" s="54" customFormat="1" ht="12" customHeight="1" thickBot="1" x14ac:dyDescent="0.25">
      <c r="A84" s="270" t="s">
        <v>278</v>
      </c>
      <c r="B84" s="248" t="s">
        <v>279</v>
      </c>
      <c r="C84" s="153"/>
    </row>
    <row r="85" spans="1:3" s="54" customFormat="1" ht="12" customHeight="1" thickBot="1" x14ac:dyDescent="0.2">
      <c r="A85" s="267" t="s">
        <v>280</v>
      </c>
      <c r="B85" s="143" t="s">
        <v>281</v>
      </c>
      <c r="C85" s="293"/>
    </row>
    <row r="86" spans="1:3" s="54" customFormat="1" ht="12" customHeight="1" thickBot="1" x14ac:dyDescent="0.2">
      <c r="A86" s="267" t="s">
        <v>282</v>
      </c>
      <c r="B86" s="254" t="s">
        <v>283</v>
      </c>
      <c r="C86" s="154">
        <f>+C64+C68+C73+C76+C80+C85</f>
        <v>0</v>
      </c>
    </row>
    <row r="87" spans="1:3" s="54" customFormat="1" ht="12" customHeight="1" thickBot="1" x14ac:dyDescent="0.2">
      <c r="A87" s="271" t="s">
        <v>296</v>
      </c>
      <c r="B87" s="256" t="s">
        <v>397</v>
      </c>
      <c r="C87" s="154">
        <f>+C63+C86</f>
        <v>921799914</v>
      </c>
    </row>
    <row r="88" spans="1:3" s="55" customFormat="1" ht="15" customHeight="1" x14ac:dyDescent="0.2">
      <c r="A88" s="129"/>
      <c r="B88" s="130"/>
      <c r="C88" s="214"/>
    </row>
    <row r="89" spans="1:3" ht="13.5" thickBot="1" x14ac:dyDescent="0.25">
      <c r="A89" s="272"/>
      <c r="B89" s="132"/>
      <c r="C89" s="215"/>
    </row>
    <row r="90" spans="1:3" s="41" customFormat="1" ht="16.5" customHeight="1" thickBot="1" x14ac:dyDescent="0.25">
      <c r="A90" s="133"/>
      <c r="B90" s="134" t="s">
        <v>48</v>
      </c>
      <c r="C90" s="216"/>
    </row>
    <row r="91" spans="1:3" s="56" customFormat="1" ht="12" customHeight="1" thickBot="1" x14ac:dyDescent="0.25">
      <c r="A91" s="238" t="s">
        <v>8</v>
      </c>
      <c r="B91" s="26" t="s">
        <v>299</v>
      </c>
      <c r="C91" s="147">
        <f>SUM(C92:C96)</f>
        <v>753923843</v>
      </c>
    </row>
    <row r="92" spans="1:3" ht="12" customHeight="1" x14ac:dyDescent="0.2">
      <c r="A92" s="273" t="s">
        <v>73</v>
      </c>
      <c r="B92" s="8" t="s">
        <v>38</v>
      </c>
      <c r="C92" s="495">
        <v>69105574</v>
      </c>
    </row>
    <row r="93" spans="1:3" ht="12" customHeight="1" x14ac:dyDescent="0.2">
      <c r="A93" s="265" t="s">
        <v>74</v>
      </c>
      <c r="B93" s="6" t="s">
        <v>133</v>
      </c>
      <c r="C93" s="489">
        <v>12126963</v>
      </c>
    </row>
    <row r="94" spans="1:3" ht="12" customHeight="1" x14ac:dyDescent="0.2">
      <c r="A94" s="265" t="s">
        <v>75</v>
      </c>
      <c r="B94" s="6" t="s">
        <v>102</v>
      </c>
      <c r="C94" s="491">
        <v>168841590</v>
      </c>
    </row>
    <row r="95" spans="1:3" ht="12" customHeight="1" x14ac:dyDescent="0.2">
      <c r="A95" s="265" t="s">
        <v>76</v>
      </c>
      <c r="B95" s="9" t="s">
        <v>134</v>
      </c>
      <c r="C95" s="491">
        <v>10000000</v>
      </c>
    </row>
    <row r="96" spans="1:3" ht="12" customHeight="1" x14ac:dyDescent="0.2">
      <c r="A96" s="265" t="s">
        <v>84</v>
      </c>
      <c r="B96" s="17" t="s">
        <v>135</v>
      </c>
      <c r="C96" s="491">
        <v>493849716</v>
      </c>
    </row>
    <row r="97" spans="1:3" ht="12" customHeight="1" x14ac:dyDescent="0.2">
      <c r="A97" s="265" t="s">
        <v>77</v>
      </c>
      <c r="B97" s="6" t="s">
        <v>300</v>
      </c>
      <c r="C97" s="152"/>
    </row>
    <row r="98" spans="1:3" ht="12" customHeight="1" x14ac:dyDescent="0.2">
      <c r="A98" s="265" t="s">
        <v>78</v>
      </c>
      <c r="B98" s="63" t="s">
        <v>301</v>
      </c>
      <c r="C98" s="152"/>
    </row>
    <row r="99" spans="1:3" ht="12" customHeight="1" x14ac:dyDescent="0.2">
      <c r="A99" s="265" t="s">
        <v>85</v>
      </c>
      <c r="B99" s="64" t="s">
        <v>302</v>
      </c>
      <c r="C99" s="152"/>
    </row>
    <row r="100" spans="1:3" ht="12" customHeight="1" x14ac:dyDescent="0.2">
      <c r="A100" s="265" t="s">
        <v>86</v>
      </c>
      <c r="B100" s="64" t="s">
        <v>303</v>
      </c>
      <c r="C100" s="152"/>
    </row>
    <row r="101" spans="1:3" ht="12" customHeight="1" x14ac:dyDescent="0.2">
      <c r="A101" s="265" t="s">
        <v>87</v>
      </c>
      <c r="B101" s="63" t="s">
        <v>304</v>
      </c>
      <c r="C101" s="152">
        <v>490955716</v>
      </c>
    </row>
    <row r="102" spans="1:3" ht="12" customHeight="1" x14ac:dyDescent="0.2">
      <c r="A102" s="265" t="s">
        <v>88</v>
      </c>
      <c r="B102" s="63" t="s">
        <v>305</v>
      </c>
      <c r="C102" s="152"/>
    </row>
    <row r="103" spans="1:3" ht="12" customHeight="1" x14ac:dyDescent="0.2">
      <c r="A103" s="265" t="s">
        <v>90</v>
      </c>
      <c r="B103" s="64" t="s">
        <v>306</v>
      </c>
      <c r="C103" s="152"/>
    </row>
    <row r="104" spans="1:3" ht="12" customHeight="1" x14ac:dyDescent="0.2">
      <c r="A104" s="274" t="s">
        <v>136</v>
      </c>
      <c r="B104" s="65" t="s">
        <v>307</v>
      </c>
      <c r="C104" s="152"/>
    </row>
    <row r="105" spans="1:3" ht="12" customHeight="1" x14ac:dyDescent="0.2">
      <c r="A105" s="265" t="s">
        <v>297</v>
      </c>
      <c r="B105" s="65" t="s">
        <v>308</v>
      </c>
      <c r="C105" s="152"/>
    </row>
    <row r="106" spans="1:3" ht="12" customHeight="1" thickBot="1" x14ac:dyDescent="0.25">
      <c r="A106" s="275" t="s">
        <v>298</v>
      </c>
      <c r="B106" s="66" t="s">
        <v>309</v>
      </c>
      <c r="C106" s="155">
        <v>2894000</v>
      </c>
    </row>
    <row r="107" spans="1:3" ht="12" customHeight="1" thickBot="1" x14ac:dyDescent="0.25">
      <c r="A107" s="27" t="s">
        <v>9</v>
      </c>
      <c r="B107" s="25" t="s">
        <v>310</v>
      </c>
      <c r="C107" s="148">
        <f>+C108+C110+C112</f>
        <v>148665591</v>
      </c>
    </row>
    <row r="108" spans="1:3" ht="12" customHeight="1" x14ac:dyDescent="0.2">
      <c r="A108" s="264" t="s">
        <v>79</v>
      </c>
      <c r="B108" s="6" t="s">
        <v>159</v>
      </c>
      <c r="C108" s="151">
        <v>148665591</v>
      </c>
    </row>
    <row r="109" spans="1:3" ht="12" customHeight="1" x14ac:dyDescent="0.2">
      <c r="A109" s="264" t="s">
        <v>80</v>
      </c>
      <c r="B109" s="10" t="s">
        <v>314</v>
      </c>
      <c r="C109" s="151">
        <v>135213565</v>
      </c>
    </row>
    <row r="110" spans="1:3" ht="12" customHeight="1" x14ac:dyDescent="0.2">
      <c r="A110" s="264" t="s">
        <v>81</v>
      </c>
      <c r="B110" s="10" t="s">
        <v>137</v>
      </c>
      <c r="C110" s="150"/>
    </row>
    <row r="111" spans="1:3" ht="12" customHeight="1" x14ac:dyDescent="0.2">
      <c r="A111" s="264" t="s">
        <v>82</v>
      </c>
      <c r="B111" s="10" t="s">
        <v>315</v>
      </c>
      <c r="C111" s="141"/>
    </row>
    <row r="112" spans="1:3" ht="12" customHeight="1" x14ac:dyDescent="0.2">
      <c r="A112" s="264" t="s">
        <v>83</v>
      </c>
      <c r="B112" s="145" t="s">
        <v>162</v>
      </c>
      <c r="C112" s="141"/>
    </row>
    <row r="113" spans="1:3" ht="12" customHeight="1" x14ac:dyDescent="0.2">
      <c r="A113" s="264" t="s">
        <v>89</v>
      </c>
      <c r="B113" s="144" t="s">
        <v>407</v>
      </c>
      <c r="C113" s="141"/>
    </row>
    <row r="114" spans="1:3" ht="12" customHeight="1" x14ac:dyDescent="0.2">
      <c r="A114" s="264" t="s">
        <v>91</v>
      </c>
      <c r="B114" s="242" t="s">
        <v>320</v>
      </c>
      <c r="C114" s="141"/>
    </row>
    <row r="115" spans="1:3" ht="12" customHeight="1" x14ac:dyDescent="0.2">
      <c r="A115" s="264" t="s">
        <v>138</v>
      </c>
      <c r="B115" s="64" t="s">
        <v>303</v>
      </c>
      <c r="C115" s="141"/>
    </row>
    <row r="116" spans="1:3" ht="12" customHeight="1" x14ac:dyDescent="0.2">
      <c r="A116" s="264" t="s">
        <v>139</v>
      </c>
      <c r="B116" s="64" t="s">
        <v>319</v>
      </c>
      <c r="C116" s="141"/>
    </row>
    <row r="117" spans="1:3" ht="12" customHeight="1" x14ac:dyDescent="0.2">
      <c r="A117" s="264" t="s">
        <v>140</v>
      </c>
      <c r="B117" s="64" t="s">
        <v>318</v>
      </c>
      <c r="C117" s="141"/>
    </row>
    <row r="118" spans="1:3" ht="12" customHeight="1" x14ac:dyDescent="0.2">
      <c r="A118" s="264" t="s">
        <v>311</v>
      </c>
      <c r="B118" s="64" t="s">
        <v>306</v>
      </c>
      <c r="C118" s="141"/>
    </row>
    <row r="119" spans="1:3" ht="12" customHeight="1" x14ac:dyDescent="0.2">
      <c r="A119" s="264" t="s">
        <v>312</v>
      </c>
      <c r="B119" s="64" t="s">
        <v>317</v>
      </c>
      <c r="C119" s="141"/>
    </row>
    <row r="120" spans="1:3" ht="12" customHeight="1" thickBot="1" x14ac:dyDescent="0.25">
      <c r="A120" s="274" t="s">
        <v>313</v>
      </c>
      <c r="B120" s="64" t="s">
        <v>316</v>
      </c>
      <c r="C120" s="142"/>
    </row>
    <row r="121" spans="1:3" ht="12" customHeight="1" thickBot="1" x14ac:dyDescent="0.25">
      <c r="A121" s="27" t="s">
        <v>10</v>
      </c>
      <c r="B121" s="59" t="s">
        <v>321</v>
      </c>
      <c r="C121" s="148">
        <f>+C122+C123</f>
        <v>3988030</v>
      </c>
    </row>
    <row r="122" spans="1:3" ht="12" customHeight="1" x14ac:dyDescent="0.2">
      <c r="A122" s="264" t="s">
        <v>62</v>
      </c>
      <c r="B122" s="7" t="s">
        <v>50</v>
      </c>
      <c r="C122" s="488">
        <v>3988030</v>
      </c>
    </row>
    <row r="123" spans="1:3" ht="12" customHeight="1" thickBot="1" x14ac:dyDescent="0.25">
      <c r="A123" s="266" t="s">
        <v>63</v>
      </c>
      <c r="B123" s="10" t="s">
        <v>51</v>
      </c>
      <c r="C123" s="152"/>
    </row>
    <row r="124" spans="1:3" ht="12" customHeight="1" thickBot="1" x14ac:dyDescent="0.25">
      <c r="A124" s="27" t="s">
        <v>11</v>
      </c>
      <c r="B124" s="59" t="s">
        <v>322</v>
      </c>
      <c r="C124" s="148">
        <f>+C91+C107+C121</f>
        <v>906577464</v>
      </c>
    </row>
    <row r="125" spans="1:3" ht="12" customHeight="1" thickBot="1" x14ac:dyDescent="0.25">
      <c r="A125" s="27" t="s">
        <v>12</v>
      </c>
      <c r="B125" s="59" t="s">
        <v>323</v>
      </c>
      <c r="C125" s="148">
        <f>+C126+C127+C128</f>
        <v>0</v>
      </c>
    </row>
    <row r="126" spans="1:3" s="56" customFormat="1" ht="12" customHeight="1" x14ac:dyDescent="0.2">
      <c r="A126" s="264" t="s">
        <v>66</v>
      </c>
      <c r="B126" s="7" t="s">
        <v>324</v>
      </c>
      <c r="C126" s="141"/>
    </row>
    <row r="127" spans="1:3" ht="12" customHeight="1" x14ac:dyDescent="0.2">
      <c r="A127" s="264" t="s">
        <v>67</v>
      </c>
      <c r="B127" s="7" t="s">
        <v>325</v>
      </c>
      <c r="C127" s="141"/>
    </row>
    <row r="128" spans="1:3" ht="12" customHeight="1" thickBot="1" x14ac:dyDescent="0.25">
      <c r="A128" s="274" t="s">
        <v>68</v>
      </c>
      <c r="B128" s="5" t="s">
        <v>326</v>
      </c>
      <c r="C128" s="141"/>
    </row>
    <row r="129" spans="1:10" ht="12" customHeight="1" thickBot="1" x14ac:dyDescent="0.25">
      <c r="A129" s="27" t="s">
        <v>13</v>
      </c>
      <c r="B129" s="59" t="s">
        <v>369</v>
      </c>
      <c r="C129" s="148">
        <f>+C130+C131+C132+C133</f>
        <v>0</v>
      </c>
    </row>
    <row r="130" spans="1:10" ht="12" customHeight="1" x14ac:dyDescent="0.2">
      <c r="A130" s="264" t="s">
        <v>69</v>
      </c>
      <c r="B130" s="7" t="s">
        <v>327</v>
      </c>
      <c r="C130" s="141"/>
    </row>
    <row r="131" spans="1:10" ht="12" customHeight="1" x14ac:dyDescent="0.2">
      <c r="A131" s="264" t="s">
        <v>70</v>
      </c>
      <c r="B131" s="7" t="s">
        <v>328</v>
      </c>
      <c r="C131" s="141"/>
    </row>
    <row r="132" spans="1:10" ht="12" customHeight="1" x14ac:dyDescent="0.2">
      <c r="A132" s="264" t="s">
        <v>230</v>
      </c>
      <c r="B132" s="7" t="s">
        <v>329</v>
      </c>
      <c r="C132" s="141"/>
    </row>
    <row r="133" spans="1:10" s="56" customFormat="1" ht="12" customHeight="1" thickBot="1" x14ac:dyDescent="0.25">
      <c r="A133" s="274" t="s">
        <v>231</v>
      </c>
      <c r="B133" s="5" t="s">
        <v>330</v>
      </c>
      <c r="C133" s="141"/>
    </row>
    <row r="134" spans="1:10" ht="12" customHeight="1" thickBot="1" x14ac:dyDescent="0.25">
      <c r="A134" s="27" t="s">
        <v>14</v>
      </c>
      <c r="B134" s="59" t="s">
        <v>331</v>
      </c>
      <c r="C134" s="154">
        <f>+C135+C136+C137+C138</f>
        <v>15222450</v>
      </c>
      <c r="J134" s="140"/>
    </row>
    <row r="135" spans="1:10" x14ac:dyDescent="0.2">
      <c r="A135" s="264" t="s">
        <v>71</v>
      </c>
      <c r="B135" s="7" t="s">
        <v>332</v>
      </c>
      <c r="C135" s="141"/>
    </row>
    <row r="136" spans="1:10" ht="12" customHeight="1" x14ac:dyDescent="0.2">
      <c r="A136" s="264" t="s">
        <v>72</v>
      </c>
      <c r="B136" s="7" t="s">
        <v>342</v>
      </c>
      <c r="C136" s="141">
        <v>15222450</v>
      </c>
    </row>
    <row r="137" spans="1:10" s="56" customFormat="1" ht="12" customHeight="1" x14ac:dyDescent="0.2">
      <c r="A137" s="264" t="s">
        <v>243</v>
      </c>
      <c r="B137" s="7" t="s">
        <v>333</v>
      </c>
      <c r="C137" s="141"/>
    </row>
    <row r="138" spans="1:10" s="56" customFormat="1" ht="12" customHeight="1" thickBot="1" x14ac:dyDescent="0.25">
      <c r="A138" s="274" t="s">
        <v>244</v>
      </c>
      <c r="B138" s="5" t="s">
        <v>419</v>
      </c>
      <c r="C138" s="141"/>
    </row>
    <row r="139" spans="1:10" s="56" customFormat="1" ht="12" customHeight="1" thickBot="1" x14ac:dyDescent="0.25">
      <c r="A139" s="27" t="s">
        <v>15</v>
      </c>
      <c r="B139" s="59" t="s">
        <v>335</v>
      </c>
      <c r="C139" s="156">
        <f>+C140+C141+C142+C143</f>
        <v>0</v>
      </c>
    </row>
    <row r="140" spans="1:10" s="56" customFormat="1" ht="12" customHeight="1" x14ac:dyDescent="0.2">
      <c r="A140" s="264" t="s">
        <v>131</v>
      </c>
      <c r="B140" s="7" t="s">
        <v>336</v>
      </c>
      <c r="C140" s="141"/>
    </row>
    <row r="141" spans="1:10" s="56" customFormat="1" ht="12" customHeight="1" x14ac:dyDescent="0.2">
      <c r="A141" s="264" t="s">
        <v>132</v>
      </c>
      <c r="B141" s="7" t="s">
        <v>337</v>
      </c>
      <c r="C141" s="141"/>
    </row>
    <row r="142" spans="1:10" s="56" customFormat="1" ht="12" customHeight="1" x14ac:dyDescent="0.2">
      <c r="A142" s="264" t="s">
        <v>161</v>
      </c>
      <c r="B142" s="7" t="s">
        <v>338</v>
      </c>
      <c r="C142" s="141"/>
    </row>
    <row r="143" spans="1:10" ht="12.75" customHeight="1" thickBot="1" x14ac:dyDescent="0.25">
      <c r="A143" s="264" t="s">
        <v>246</v>
      </c>
      <c r="B143" s="7" t="s">
        <v>339</v>
      </c>
      <c r="C143" s="141"/>
    </row>
    <row r="144" spans="1:10" ht="12" customHeight="1" thickBot="1" x14ac:dyDescent="0.25">
      <c r="A144" s="27" t="s">
        <v>16</v>
      </c>
      <c r="B144" s="59" t="s">
        <v>340</v>
      </c>
      <c r="C144" s="258">
        <f>+C125+C129+C134+C139</f>
        <v>15222450</v>
      </c>
    </row>
    <row r="145" spans="1:3" ht="15" customHeight="1" thickBot="1" x14ac:dyDescent="0.25">
      <c r="A145" s="276" t="s">
        <v>17</v>
      </c>
      <c r="B145" s="222" t="s">
        <v>341</v>
      </c>
      <c r="C145" s="258">
        <f>+C124+C144</f>
        <v>921799914</v>
      </c>
    </row>
    <row r="146" spans="1:3" ht="13.5" thickBot="1" x14ac:dyDescent="0.25">
      <c r="A146" s="227"/>
      <c r="B146" s="228"/>
      <c r="C146" s="229"/>
    </row>
    <row r="147" spans="1:3" ht="15" customHeight="1" thickBot="1" x14ac:dyDescent="0.25">
      <c r="A147" s="138" t="s">
        <v>154</v>
      </c>
      <c r="B147" s="139"/>
      <c r="C147" s="57">
        <v>17</v>
      </c>
    </row>
    <row r="148" spans="1:3" ht="14.25" customHeight="1" thickBot="1" x14ac:dyDescent="0.25">
      <c r="A148" s="138" t="s">
        <v>155</v>
      </c>
      <c r="B148" s="139"/>
      <c r="C148" s="57"/>
    </row>
  </sheetData>
  <sheetProtection formatCells="0"/>
  <mergeCells count="1">
    <mergeCell ref="B1:C1"/>
  </mergeCells>
  <phoneticPr fontId="31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r:id="rId1"/>
  <headerFooter alignWithMargins="0">
    <oddHeader>&amp;C9.1.1. melléklet a ..../2020. (II. 14.) önkormányzati rendelethez</oddHeader>
  </headerFooter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J148"/>
  <sheetViews>
    <sheetView view="pageLayout" zoomScaleNormal="100" zoomScaleSheetLayoutView="85" workbookViewId="0">
      <selection activeCell="B1" sqref="B1:C1"/>
    </sheetView>
  </sheetViews>
  <sheetFormatPr defaultRowHeight="12.75" x14ac:dyDescent="0.2"/>
  <cols>
    <col min="1" max="1" width="19.5" style="230" customWidth="1"/>
    <col min="2" max="2" width="72" style="231" customWidth="1"/>
    <col min="3" max="3" width="23" style="2" customWidth="1"/>
    <col min="4" max="16384" width="9.33203125" style="2"/>
  </cols>
  <sheetData>
    <row r="1" spans="1:3" s="1" customFormat="1" ht="16.5" customHeight="1" thickBot="1" x14ac:dyDescent="0.25">
      <c r="A1" s="115"/>
      <c r="B1" s="625"/>
      <c r="C1" s="625"/>
    </row>
    <row r="2" spans="1:3" s="52" customFormat="1" ht="21" customHeight="1" x14ac:dyDescent="0.2">
      <c r="A2" s="236" t="s">
        <v>55</v>
      </c>
      <c r="B2" s="468" t="s">
        <v>540</v>
      </c>
      <c r="C2" s="207">
        <v>2</v>
      </c>
    </row>
    <row r="3" spans="1:3" s="52" customFormat="1" ht="16.5" thickBot="1" x14ac:dyDescent="0.25">
      <c r="A3" s="118" t="s">
        <v>151</v>
      </c>
      <c r="B3" s="206" t="s">
        <v>409</v>
      </c>
      <c r="C3" s="208">
        <v>4</v>
      </c>
    </row>
    <row r="4" spans="1:3" s="53" customFormat="1" ht="15.95" customHeight="1" thickBot="1" x14ac:dyDescent="0.3">
      <c r="A4" s="119"/>
      <c r="B4" s="119"/>
      <c r="C4" s="120" t="s">
        <v>529</v>
      </c>
    </row>
    <row r="5" spans="1:3" ht="13.5" thickBot="1" x14ac:dyDescent="0.25">
      <c r="A5" s="237" t="s">
        <v>153</v>
      </c>
      <c r="B5" s="121" t="s">
        <v>44</v>
      </c>
      <c r="C5" s="30" t="s">
        <v>558</v>
      </c>
    </row>
    <row r="6" spans="1:3" s="41" customFormat="1" ht="12.95" customHeight="1" thickBot="1" x14ac:dyDescent="0.25">
      <c r="A6" s="96">
        <v>1</v>
      </c>
      <c r="B6" s="97">
        <v>2</v>
      </c>
      <c r="C6" s="98">
        <v>4</v>
      </c>
    </row>
    <row r="7" spans="1:3" s="41" customFormat="1" ht="15.95" customHeight="1" thickBot="1" x14ac:dyDescent="0.25">
      <c r="A7" s="123"/>
      <c r="B7" s="124" t="s">
        <v>46</v>
      </c>
      <c r="C7" s="209"/>
    </row>
    <row r="8" spans="1:3" s="41" customFormat="1" ht="12" customHeight="1" thickBot="1" x14ac:dyDescent="0.25">
      <c r="A8" s="27" t="s">
        <v>8</v>
      </c>
      <c r="B8" s="19" t="s">
        <v>186</v>
      </c>
      <c r="C8" s="148">
        <f>+C9+C10+C11+C12+C13+C14</f>
        <v>0</v>
      </c>
    </row>
    <row r="9" spans="1:3" s="54" customFormat="1" ht="12" customHeight="1" x14ac:dyDescent="0.2">
      <c r="A9" s="264" t="s">
        <v>73</v>
      </c>
      <c r="B9" s="246" t="s">
        <v>187</v>
      </c>
      <c r="C9" s="151"/>
    </row>
    <row r="10" spans="1:3" s="55" customFormat="1" ht="12" customHeight="1" x14ac:dyDescent="0.2">
      <c r="A10" s="265" t="s">
        <v>74</v>
      </c>
      <c r="B10" s="247" t="s">
        <v>188</v>
      </c>
      <c r="C10" s="150"/>
    </row>
    <row r="11" spans="1:3" s="55" customFormat="1" ht="12" customHeight="1" x14ac:dyDescent="0.2">
      <c r="A11" s="265" t="s">
        <v>75</v>
      </c>
      <c r="B11" s="247" t="s">
        <v>189</v>
      </c>
      <c r="C11" s="150"/>
    </row>
    <row r="12" spans="1:3" s="55" customFormat="1" ht="12" customHeight="1" x14ac:dyDescent="0.2">
      <c r="A12" s="265" t="s">
        <v>76</v>
      </c>
      <c r="B12" s="247" t="s">
        <v>190</v>
      </c>
      <c r="C12" s="150"/>
    </row>
    <row r="13" spans="1:3" s="55" customFormat="1" ht="12" customHeight="1" x14ac:dyDescent="0.2">
      <c r="A13" s="265" t="s">
        <v>110</v>
      </c>
      <c r="B13" s="247" t="s">
        <v>191</v>
      </c>
      <c r="C13" s="290"/>
    </row>
    <row r="14" spans="1:3" s="54" customFormat="1" ht="12" customHeight="1" thickBot="1" x14ac:dyDescent="0.25">
      <c r="A14" s="266" t="s">
        <v>77</v>
      </c>
      <c r="B14" s="248" t="s">
        <v>192</v>
      </c>
      <c r="C14" s="291"/>
    </row>
    <row r="15" spans="1:3" s="54" customFormat="1" ht="12" customHeight="1" thickBot="1" x14ac:dyDescent="0.25">
      <c r="A15" s="27" t="s">
        <v>9</v>
      </c>
      <c r="B15" s="143" t="s">
        <v>193</v>
      </c>
      <c r="C15" s="148">
        <f>+C16+C17+C18+C19+C20</f>
        <v>0</v>
      </c>
    </row>
    <row r="16" spans="1:3" s="54" customFormat="1" ht="12" customHeight="1" x14ac:dyDescent="0.2">
      <c r="A16" s="264" t="s">
        <v>79</v>
      </c>
      <c r="B16" s="246" t="s">
        <v>194</v>
      </c>
      <c r="C16" s="151"/>
    </row>
    <row r="17" spans="1:3" s="54" customFormat="1" ht="12" customHeight="1" x14ac:dyDescent="0.2">
      <c r="A17" s="265" t="s">
        <v>80</v>
      </c>
      <c r="B17" s="247" t="s">
        <v>195</v>
      </c>
      <c r="C17" s="150"/>
    </row>
    <row r="18" spans="1:3" s="54" customFormat="1" ht="12" customHeight="1" x14ac:dyDescent="0.2">
      <c r="A18" s="265" t="s">
        <v>81</v>
      </c>
      <c r="B18" s="247" t="s">
        <v>401</v>
      </c>
      <c r="C18" s="150"/>
    </row>
    <row r="19" spans="1:3" s="54" customFormat="1" ht="12" customHeight="1" x14ac:dyDescent="0.2">
      <c r="A19" s="265" t="s">
        <v>82</v>
      </c>
      <c r="B19" s="247" t="s">
        <v>402</v>
      </c>
      <c r="C19" s="150"/>
    </row>
    <row r="20" spans="1:3" s="54" customFormat="1" ht="12" customHeight="1" x14ac:dyDescent="0.2">
      <c r="A20" s="265" t="s">
        <v>83</v>
      </c>
      <c r="B20" s="247" t="s">
        <v>196</v>
      </c>
      <c r="C20" s="150"/>
    </row>
    <row r="21" spans="1:3" s="55" customFormat="1" ht="12" customHeight="1" thickBot="1" x14ac:dyDescent="0.25">
      <c r="A21" s="266" t="s">
        <v>89</v>
      </c>
      <c r="B21" s="248" t="s">
        <v>197</v>
      </c>
      <c r="C21" s="152"/>
    </row>
    <row r="22" spans="1:3" s="55" customFormat="1" ht="12" customHeight="1" thickBot="1" x14ac:dyDescent="0.25">
      <c r="A22" s="27" t="s">
        <v>10</v>
      </c>
      <c r="B22" s="19" t="s">
        <v>198</v>
      </c>
      <c r="C22" s="148">
        <f>+C23+C24+C25+C26+C27</f>
        <v>0</v>
      </c>
    </row>
    <row r="23" spans="1:3" s="55" customFormat="1" ht="12" customHeight="1" x14ac:dyDescent="0.2">
      <c r="A23" s="264" t="s">
        <v>62</v>
      </c>
      <c r="B23" s="246" t="s">
        <v>199</v>
      </c>
      <c r="C23" s="151"/>
    </row>
    <row r="24" spans="1:3" s="54" customFormat="1" ht="12" customHeight="1" x14ac:dyDescent="0.2">
      <c r="A24" s="265" t="s">
        <v>63</v>
      </c>
      <c r="B24" s="247" t="s">
        <v>200</v>
      </c>
      <c r="C24" s="150"/>
    </row>
    <row r="25" spans="1:3" s="55" customFormat="1" ht="12" customHeight="1" x14ac:dyDescent="0.2">
      <c r="A25" s="265" t="s">
        <v>64</v>
      </c>
      <c r="B25" s="247" t="s">
        <v>403</v>
      </c>
      <c r="C25" s="150"/>
    </row>
    <row r="26" spans="1:3" s="55" customFormat="1" ht="12" customHeight="1" x14ac:dyDescent="0.2">
      <c r="A26" s="265" t="s">
        <v>65</v>
      </c>
      <c r="B26" s="247" t="s">
        <v>404</v>
      </c>
      <c r="C26" s="150"/>
    </row>
    <row r="27" spans="1:3" s="55" customFormat="1" ht="12" customHeight="1" x14ac:dyDescent="0.2">
      <c r="A27" s="265" t="s">
        <v>121</v>
      </c>
      <c r="B27" s="247" t="s">
        <v>201</v>
      </c>
      <c r="C27" s="150"/>
    </row>
    <row r="28" spans="1:3" s="55" customFormat="1" ht="12" customHeight="1" thickBot="1" x14ac:dyDescent="0.25">
      <c r="A28" s="266" t="s">
        <v>122</v>
      </c>
      <c r="B28" s="248" t="s">
        <v>202</v>
      </c>
      <c r="C28" s="152"/>
    </row>
    <row r="29" spans="1:3" s="55" customFormat="1" ht="12" customHeight="1" thickBot="1" x14ac:dyDescent="0.25">
      <c r="A29" s="27" t="s">
        <v>123</v>
      </c>
      <c r="B29" s="19" t="s">
        <v>203</v>
      </c>
      <c r="C29" s="154">
        <f>+C30+C33+C34+C35</f>
        <v>24184910</v>
      </c>
    </row>
    <row r="30" spans="1:3" s="55" customFormat="1" ht="12" customHeight="1" x14ac:dyDescent="0.2">
      <c r="A30" s="264" t="s">
        <v>204</v>
      </c>
      <c r="B30" s="246" t="s">
        <v>210</v>
      </c>
      <c r="C30" s="241">
        <v>24184910</v>
      </c>
    </row>
    <row r="31" spans="1:3" s="55" customFormat="1" ht="12" customHeight="1" x14ac:dyDescent="0.2">
      <c r="A31" s="265" t="s">
        <v>205</v>
      </c>
      <c r="B31" s="247" t="s">
        <v>211</v>
      </c>
      <c r="C31" s="150">
        <v>24184910</v>
      </c>
    </row>
    <row r="32" spans="1:3" s="55" customFormat="1" ht="12" customHeight="1" x14ac:dyDescent="0.2">
      <c r="A32" s="265" t="s">
        <v>206</v>
      </c>
      <c r="B32" s="247" t="s">
        <v>212</v>
      </c>
      <c r="C32" s="150"/>
    </row>
    <row r="33" spans="1:3" s="55" customFormat="1" ht="12" customHeight="1" x14ac:dyDescent="0.2">
      <c r="A33" s="265" t="s">
        <v>207</v>
      </c>
      <c r="B33" s="247" t="s">
        <v>213</v>
      </c>
      <c r="C33" s="150"/>
    </row>
    <row r="34" spans="1:3" s="55" customFormat="1" ht="12" customHeight="1" x14ac:dyDescent="0.2">
      <c r="A34" s="265" t="s">
        <v>208</v>
      </c>
      <c r="B34" s="247" t="s">
        <v>214</v>
      </c>
      <c r="C34" s="150"/>
    </row>
    <row r="35" spans="1:3" s="55" customFormat="1" ht="12" customHeight="1" thickBot="1" x14ac:dyDescent="0.25">
      <c r="A35" s="266" t="s">
        <v>209</v>
      </c>
      <c r="B35" s="248" t="s">
        <v>215</v>
      </c>
      <c r="C35" s="152"/>
    </row>
    <row r="36" spans="1:3" s="55" customFormat="1" ht="12" customHeight="1" thickBot="1" x14ac:dyDescent="0.25">
      <c r="A36" s="27" t="s">
        <v>12</v>
      </c>
      <c r="B36" s="19" t="s">
        <v>216</v>
      </c>
      <c r="C36" s="148">
        <f>SUM(C37:C46)</f>
        <v>0</v>
      </c>
    </row>
    <row r="37" spans="1:3" s="55" customFormat="1" ht="12" customHeight="1" x14ac:dyDescent="0.2">
      <c r="A37" s="264" t="s">
        <v>66</v>
      </c>
      <c r="B37" s="246" t="s">
        <v>219</v>
      </c>
      <c r="C37" s="151"/>
    </row>
    <row r="38" spans="1:3" s="55" customFormat="1" ht="12" customHeight="1" x14ac:dyDescent="0.2">
      <c r="A38" s="265" t="s">
        <v>67</v>
      </c>
      <c r="B38" s="247" t="s">
        <v>220</v>
      </c>
      <c r="C38" s="150"/>
    </row>
    <row r="39" spans="1:3" s="55" customFormat="1" ht="12" customHeight="1" x14ac:dyDescent="0.2">
      <c r="A39" s="265" t="s">
        <v>68</v>
      </c>
      <c r="B39" s="247" t="s">
        <v>221</v>
      </c>
      <c r="C39" s="150"/>
    </row>
    <row r="40" spans="1:3" s="55" customFormat="1" ht="12" customHeight="1" x14ac:dyDescent="0.2">
      <c r="A40" s="265" t="s">
        <v>125</v>
      </c>
      <c r="B40" s="247" t="s">
        <v>222</v>
      </c>
      <c r="C40" s="150"/>
    </row>
    <row r="41" spans="1:3" s="55" customFormat="1" ht="12" customHeight="1" x14ac:dyDescent="0.2">
      <c r="A41" s="265" t="s">
        <v>126</v>
      </c>
      <c r="B41" s="247" t="s">
        <v>223</v>
      </c>
      <c r="C41" s="150"/>
    </row>
    <row r="42" spans="1:3" s="55" customFormat="1" ht="12" customHeight="1" x14ac:dyDescent="0.2">
      <c r="A42" s="265" t="s">
        <v>127</v>
      </c>
      <c r="B42" s="247" t="s">
        <v>224</v>
      </c>
      <c r="C42" s="150"/>
    </row>
    <row r="43" spans="1:3" s="55" customFormat="1" ht="12" customHeight="1" x14ac:dyDescent="0.2">
      <c r="A43" s="265" t="s">
        <v>128</v>
      </c>
      <c r="B43" s="247" t="s">
        <v>225</v>
      </c>
      <c r="C43" s="150"/>
    </row>
    <row r="44" spans="1:3" s="55" customFormat="1" ht="12" customHeight="1" x14ac:dyDescent="0.2">
      <c r="A44" s="265" t="s">
        <v>129</v>
      </c>
      <c r="B44" s="247" t="s">
        <v>226</v>
      </c>
      <c r="C44" s="150"/>
    </row>
    <row r="45" spans="1:3" s="55" customFormat="1" ht="12" customHeight="1" x14ac:dyDescent="0.2">
      <c r="A45" s="265" t="s">
        <v>217</v>
      </c>
      <c r="B45" s="247" t="s">
        <v>227</v>
      </c>
      <c r="C45" s="153"/>
    </row>
    <row r="46" spans="1:3" s="55" customFormat="1" ht="12" customHeight="1" thickBot="1" x14ac:dyDescent="0.25">
      <c r="A46" s="266" t="s">
        <v>218</v>
      </c>
      <c r="B46" s="248" t="s">
        <v>228</v>
      </c>
      <c r="C46" s="235"/>
    </row>
    <row r="47" spans="1:3" s="55" customFormat="1" ht="12" customHeight="1" thickBot="1" x14ac:dyDescent="0.25">
      <c r="A47" s="27" t="s">
        <v>13</v>
      </c>
      <c r="B47" s="19" t="s">
        <v>229</v>
      </c>
      <c r="C47" s="148">
        <f>SUM(C48:C52)</f>
        <v>0</v>
      </c>
    </row>
    <row r="48" spans="1:3" s="55" customFormat="1" ht="12" customHeight="1" x14ac:dyDescent="0.2">
      <c r="A48" s="264" t="s">
        <v>69</v>
      </c>
      <c r="B48" s="246" t="s">
        <v>233</v>
      </c>
      <c r="C48" s="292"/>
    </row>
    <row r="49" spans="1:3" s="55" customFormat="1" ht="12" customHeight="1" x14ac:dyDescent="0.2">
      <c r="A49" s="265" t="s">
        <v>70</v>
      </c>
      <c r="B49" s="247" t="s">
        <v>234</v>
      </c>
      <c r="C49" s="153"/>
    </row>
    <row r="50" spans="1:3" s="55" customFormat="1" ht="12" customHeight="1" x14ac:dyDescent="0.2">
      <c r="A50" s="265" t="s">
        <v>230</v>
      </c>
      <c r="B50" s="247" t="s">
        <v>235</v>
      </c>
      <c r="C50" s="153"/>
    </row>
    <row r="51" spans="1:3" s="55" customFormat="1" ht="12" customHeight="1" x14ac:dyDescent="0.2">
      <c r="A51" s="265" t="s">
        <v>231</v>
      </c>
      <c r="B51" s="247" t="s">
        <v>236</v>
      </c>
      <c r="C51" s="153"/>
    </row>
    <row r="52" spans="1:3" s="55" customFormat="1" ht="12" customHeight="1" thickBot="1" x14ac:dyDescent="0.25">
      <c r="A52" s="266" t="s">
        <v>232</v>
      </c>
      <c r="B52" s="248" t="s">
        <v>237</v>
      </c>
      <c r="C52" s="235"/>
    </row>
    <row r="53" spans="1:3" s="55" customFormat="1" ht="12" customHeight="1" thickBot="1" x14ac:dyDescent="0.25">
      <c r="A53" s="27" t="s">
        <v>130</v>
      </c>
      <c r="B53" s="19" t="s">
        <v>238</v>
      </c>
      <c r="C53" s="148">
        <f>SUM(C54:C56)</f>
        <v>0</v>
      </c>
    </row>
    <row r="54" spans="1:3" s="55" customFormat="1" ht="12" customHeight="1" x14ac:dyDescent="0.2">
      <c r="A54" s="264" t="s">
        <v>71</v>
      </c>
      <c r="B54" s="246" t="s">
        <v>239</v>
      </c>
      <c r="C54" s="151"/>
    </row>
    <row r="55" spans="1:3" s="55" customFormat="1" ht="12" customHeight="1" x14ac:dyDescent="0.2">
      <c r="A55" s="265" t="s">
        <v>72</v>
      </c>
      <c r="B55" s="247" t="s">
        <v>405</v>
      </c>
      <c r="C55" s="150"/>
    </row>
    <row r="56" spans="1:3" s="55" customFormat="1" ht="12" customHeight="1" x14ac:dyDescent="0.2">
      <c r="A56" s="265" t="s">
        <v>243</v>
      </c>
      <c r="B56" s="247" t="s">
        <v>241</v>
      </c>
      <c r="C56" s="150"/>
    </row>
    <row r="57" spans="1:3" s="55" customFormat="1" ht="12" customHeight="1" thickBot="1" x14ac:dyDescent="0.25">
      <c r="A57" s="266" t="s">
        <v>244</v>
      </c>
      <c r="B57" s="248" t="s">
        <v>242</v>
      </c>
      <c r="C57" s="152"/>
    </row>
    <row r="58" spans="1:3" s="55" customFormat="1" ht="12" customHeight="1" thickBot="1" x14ac:dyDescent="0.25">
      <c r="A58" s="27" t="s">
        <v>15</v>
      </c>
      <c r="B58" s="143" t="s">
        <v>245</v>
      </c>
      <c r="C58" s="148">
        <f>SUM(C59:C61)</f>
        <v>0</v>
      </c>
    </row>
    <row r="59" spans="1:3" s="55" customFormat="1" ht="12" customHeight="1" x14ac:dyDescent="0.2">
      <c r="A59" s="264" t="s">
        <v>131</v>
      </c>
      <c r="B59" s="246" t="s">
        <v>247</v>
      </c>
      <c r="C59" s="153"/>
    </row>
    <row r="60" spans="1:3" s="55" customFormat="1" ht="12" customHeight="1" x14ac:dyDescent="0.2">
      <c r="A60" s="265" t="s">
        <v>132</v>
      </c>
      <c r="B60" s="247" t="s">
        <v>406</v>
      </c>
      <c r="C60" s="153"/>
    </row>
    <row r="61" spans="1:3" s="55" customFormat="1" ht="12" customHeight="1" x14ac:dyDescent="0.2">
      <c r="A61" s="265" t="s">
        <v>161</v>
      </c>
      <c r="B61" s="247" t="s">
        <v>248</v>
      </c>
      <c r="C61" s="153"/>
    </row>
    <row r="62" spans="1:3" s="55" customFormat="1" ht="12" customHeight="1" thickBot="1" x14ac:dyDescent="0.25">
      <c r="A62" s="266" t="s">
        <v>246</v>
      </c>
      <c r="B62" s="248" t="s">
        <v>249</v>
      </c>
      <c r="C62" s="153"/>
    </row>
    <row r="63" spans="1:3" s="55" customFormat="1" ht="12" customHeight="1" thickBot="1" x14ac:dyDescent="0.25">
      <c r="A63" s="27" t="s">
        <v>16</v>
      </c>
      <c r="B63" s="19" t="s">
        <v>250</v>
      </c>
      <c r="C63" s="154">
        <f>+C8+C15+C22+C29+C36+C47+C53+C58</f>
        <v>24184910</v>
      </c>
    </row>
    <row r="64" spans="1:3" s="55" customFormat="1" ht="12" customHeight="1" thickBot="1" x14ac:dyDescent="0.2">
      <c r="A64" s="267" t="s">
        <v>370</v>
      </c>
      <c r="B64" s="143" t="s">
        <v>252</v>
      </c>
      <c r="C64" s="148">
        <f>SUM(C65:C67)</f>
        <v>0</v>
      </c>
    </row>
    <row r="65" spans="1:3" s="55" customFormat="1" ht="12" customHeight="1" x14ac:dyDescent="0.2">
      <c r="A65" s="264" t="s">
        <v>285</v>
      </c>
      <c r="B65" s="246" t="s">
        <v>253</v>
      </c>
      <c r="C65" s="153"/>
    </row>
    <row r="66" spans="1:3" s="55" customFormat="1" ht="12" customHeight="1" x14ac:dyDescent="0.2">
      <c r="A66" s="265" t="s">
        <v>294</v>
      </c>
      <c r="B66" s="247" t="s">
        <v>254</v>
      </c>
      <c r="C66" s="153"/>
    </row>
    <row r="67" spans="1:3" s="55" customFormat="1" ht="12" customHeight="1" thickBot="1" x14ac:dyDescent="0.25">
      <c r="A67" s="266" t="s">
        <v>295</v>
      </c>
      <c r="B67" s="250" t="s">
        <v>255</v>
      </c>
      <c r="C67" s="153"/>
    </row>
    <row r="68" spans="1:3" s="55" customFormat="1" ht="12" customHeight="1" thickBot="1" x14ac:dyDescent="0.2">
      <c r="A68" s="267" t="s">
        <v>256</v>
      </c>
      <c r="B68" s="143" t="s">
        <v>257</v>
      </c>
      <c r="C68" s="148">
        <f>SUM(C69:C72)</f>
        <v>0</v>
      </c>
    </row>
    <row r="69" spans="1:3" s="55" customFormat="1" ht="12" customHeight="1" x14ac:dyDescent="0.2">
      <c r="A69" s="264" t="s">
        <v>111</v>
      </c>
      <c r="B69" s="246" t="s">
        <v>258</v>
      </c>
      <c r="C69" s="153"/>
    </row>
    <row r="70" spans="1:3" s="55" customFormat="1" ht="12" customHeight="1" x14ac:dyDescent="0.2">
      <c r="A70" s="265" t="s">
        <v>112</v>
      </c>
      <c r="B70" s="247" t="s">
        <v>259</v>
      </c>
      <c r="C70" s="153"/>
    </row>
    <row r="71" spans="1:3" s="55" customFormat="1" ht="12" customHeight="1" x14ac:dyDescent="0.2">
      <c r="A71" s="265" t="s">
        <v>286</v>
      </c>
      <c r="B71" s="247" t="s">
        <v>260</v>
      </c>
      <c r="C71" s="153"/>
    </row>
    <row r="72" spans="1:3" s="55" customFormat="1" ht="12" customHeight="1" thickBot="1" x14ac:dyDescent="0.25">
      <c r="A72" s="266" t="s">
        <v>287</v>
      </c>
      <c r="B72" s="248" t="s">
        <v>261</v>
      </c>
      <c r="C72" s="153"/>
    </row>
    <row r="73" spans="1:3" s="55" customFormat="1" ht="12" customHeight="1" thickBot="1" x14ac:dyDescent="0.2">
      <c r="A73" s="267" t="s">
        <v>262</v>
      </c>
      <c r="B73" s="143" t="s">
        <v>263</v>
      </c>
      <c r="C73" s="148">
        <f>SUM(C74:C75)</f>
        <v>0</v>
      </c>
    </row>
    <row r="74" spans="1:3" s="55" customFormat="1" ht="12" customHeight="1" x14ac:dyDescent="0.2">
      <c r="A74" s="264" t="s">
        <v>288</v>
      </c>
      <c r="B74" s="246" t="s">
        <v>264</v>
      </c>
      <c r="C74" s="153"/>
    </row>
    <row r="75" spans="1:3" s="55" customFormat="1" ht="12" customHeight="1" thickBot="1" x14ac:dyDescent="0.25">
      <c r="A75" s="266" t="s">
        <v>289</v>
      </c>
      <c r="B75" s="248" t="s">
        <v>265</v>
      </c>
      <c r="C75" s="153"/>
    </row>
    <row r="76" spans="1:3" s="54" customFormat="1" ht="12" customHeight="1" thickBot="1" x14ac:dyDescent="0.2">
      <c r="A76" s="267" t="s">
        <v>266</v>
      </c>
      <c r="B76" s="143" t="s">
        <v>267</v>
      </c>
      <c r="C76" s="148">
        <f>SUM(C77:C79)</f>
        <v>0</v>
      </c>
    </row>
    <row r="77" spans="1:3" s="55" customFormat="1" ht="12" customHeight="1" x14ac:dyDescent="0.2">
      <c r="A77" s="264" t="s">
        <v>290</v>
      </c>
      <c r="B77" s="246" t="s">
        <v>268</v>
      </c>
      <c r="C77" s="153"/>
    </row>
    <row r="78" spans="1:3" s="55" customFormat="1" ht="12" customHeight="1" x14ac:dyDescent="0.2">
      <c r="A78" s="265" t="s">
        <v>291</v>
      </c>
      <c r="B78" s="247" t="s">
        <v>269</v>
      </c>
      <c r="C78" s="153"/>
    </row>
    <row r="79" spans="1:3" s="55" customFormat="1" ht="12" customHeight="1" thickBot="1" x14ac:dyDescent="0.25">
      <c r="A79" s="266" t="s">
        <v>292</v>
      </c>
      <c r="B79" s="248" t="s">
        <v>270</v>
      </c>
      <c r="C79" s="153"/>
    </row>
    <row r="80" spans="1:3" s="55" customFormat="1" ht="12" customHeight="1" thickBot="1" x14ac:dyDescent="0.2">
      <c r="A80" s="267" t="s">
        <v>271</v>
      </c>
      <c r="B80" s="143" t="s">
        <v>293</v>
      </c>
      <c r="C80" s="148">
        <f>SUM(C81:C84)</f>
        <v>0</v>
      </c>
    </row>
    <row r="81" spans="1:3" s="55" customFormat="1" ht="12" customHeight="1" x14ac:dyDescent="0.2">
      <c r="A81" s="268" t="s">
        <v>272</v>
      </c>
      <c r="B81" s="246" t="s">
        <v>273</v>
      </c>
      <c r="C81" s="153"/>
    </row>
    <row r="82" spans="1:3" s="55" customFormat="1" ht="12" customHeight="1" x14ac:dyDescent="0.2">
      <c r="A82" s="269" t="s">
        <v>274</v>
      </c>
      <c r="B82" s="247" t="s">
        <v>275</v>
      </c>
      <c r="C82" s="153"/>
    </row>
    <row r="83" spans="1:3" s="55" customFormat="1" ht="12" customHeight="1" x14ac:dyDescent="0.2">
      <c r="A83" s="269" t="s">
        <v>276</v>
      </c>
      <c r="B83" s="247" t="s">
        <v>277</v>
      </c>
      <c r="C83" s="153"/>
    </row>
    <row r="84" spans="1:3" s="54" customFormat="1" ht="12" customHeight="1" thickBot="1" x14ac:dyDescent="0.25">
      <c r="A84" s="270" t="s">
        <v>278</v>
      </c>
      <c r="B84" s="248" t="s">
        <v>279</v>
      </c>
      <c r="C84" s="153"/>
    </row>
    <row r="85" spans="1:3" s="54" customFormat="1" ht="12" customHeight="1" thickBot="1" x14ac:dyDescent="0.2">
      <c r="A85" s="267" t="s">
        <v>280</v>
      </c>
      <c r="B85" s="143" t="s">
        <v>281</v>
      </c>
      <c r="C85" s="293"/>
    </row>
    <row r="86" spans="1:3" s="54" customFormat="1" ht="12" customHeight="1" thickBot="1" x14ac:dyDescent="0.2">
      <c r="A86" s="267" t="s">
        <v>282</v>
      </c>
      <c r="B86" s="254" t="s">
        <v>283</v>
      </c>
      <c r="C86" s="154">
        <f>+C64+C68+C73+C76+C80+C85</f>
        <v>0</v>
      </c>
    </row>
    <row r="87" spans="1:3" s="54" customFormat="1" ht="12" customHeight="1" thickBot="1" x14ac:dyDescent="0.2">
      <c r="A87" s="271" t="s">
        <v>296</v>
      </c>
      <c r="B87" s="256" t="s">
        <v>397</v>
      </c>
      <c r="C87" s="154">
        <f>+C63+C86</f>
        <v>24184910</v>
      </c>
    </row>
    <row r="88" spans="1:3" s="55" customFormat="1" ht="15" customHeight="1" x14ac:dyDescent="0.2">
      <c r="A88" s="129"/>
      <c r="B88" s="130"/>
      <c r="C88" s="214"/>
    </row>
    <row r="89" spans="1:3" ht="13.5" thickBot="1" x14ac:dyDescent="0.25">
      <c r="A89" s="272"/>
      <c r="B89" s="132"/>
      <c r="C89" s="215"/>
    </row>
    <row r="90" spans="1:3" s="41" customFormat="1" ht="16.5" customHeight="1" thickBot="1" x14ac:dyDescent="0.25">
      <c r="A90" s="133"/>
      <c r="B90" s="134" t="s">
        <v>48</v>
      </c>
      <c r="C90" s="216"/>
    </row>
    <row r="91" spans="1:3" s="56" customFormat="1" ht="12" customHeight="1" thickBot="1" x14ac:dyDescent="0.25">
      <c r="A91" s="238" t="s">
        <v>8</v>
      </c>
      <c r="B91" s="26" t="s">
        <v>299</v>
      </c>
      <c r="C91" s="147">
        <f>SUM(C92:C96)</f>
        <v>24184910</v>
      </c>
    </row>
    <row r="92" spans="1:3" ht="12" customHeight="1" x14ac:dyDescent="0.2">
      <c r="A92" s="273" t="s">
        <v>73</v>
      </c>
      <c r="B92" s="8" t="s">
        <v>38</v>
      </c>
      <c r="C92" s="495">
        <v>12923328</v>
      </c>
    </row>
    <row r="93" spans="1:3" ht="12" customHeight="1" x14ac:dyDescent="0.2">
      <c r="A93" s="265" t="s">
        <v>74</v>
      </c>
      <c r="B93" s="6" t="s">
        <v>133</v>
      </c>
      <c r="C93" s="489">
        <v>2261582</v>
      </c>
    </row>
    <row r="94" spans="1:3" ht="12" customHeight="1" x14ac:dyDescent="0.2">
      <c r="A94" s="265" t="s">
        <v>75</v>
      </c>
      <c r="B94" s="6" t="s">
        <v>102</v>
      </c>
      <c r="C94" s="491"/>
    </row>
    <row r="95" spans="1:3" ht="12" customHeight="1" x14ac:dyDescent="0.2">
      <c r="A95" s="265" t="s">
        <v>76</v>
      </c>
      <c r="B95" s="9" t="s">
        <v>134</v>
      </c>
      <c r="C95" s="491"/>
    </row>
    <row r="96" spans="1:3" ht="12" customHeight="1" x14ac:dyDescent="0.2">
      <c r="A96" s="265" t="s">
        <v>84</v>
      </c>
      <c r="B96" s="17" t="s">
        <v>135</v>
      </c>
      <c r="C96" s="491">
        <v>9000000</v>
      </c>
    </row>
    <row r="97" spans="1:3" ht="12" customHeight="1" x14ac:dyDescent="0.2">
      <c r="A97" s="265" t="s">
        <v>77</v>
      </c>
      <c r="B97" s="6" t="s">
        <v>300</v>
      </c>
      <c r="C97" s="152"/>
    </row>
    <row r="98" spans="1:3" ht="12" customHeight="1" x14ac:dyDescent="0.2">
      <c r="A98" s="265" t="s">
        <v>78</v>
      </c>
      <c r="B98" s="63" t="s">
        <v>301</v>
      </c>
      <c r="C98" s="152"/>
    </row>
    <row r="99" spans="1:3" ht="12" customHeight="1" x14ac:dyDescent="0.2">
      <c r="A99" s="265" t="s">
        <v>85</v>
      </c>
      <c r="B99" s="64" t="s">
        <v>302</v>
      </c>
      <c r="C99" s="152"/>
    </row>
    <row r="100" spans="1:3" ht="12" customHeight="1" x14ac:dyDescent="0.2">
      <c r="A100" s="265" t="s">
        <v>86</v>
      </c>
      <c r="B100" s="64" t="s">
        <v>303</v>
      </c>
      <c r="C100" s="152"/>
    </row>
    <row r="101" spans="1:3" ht="12" customHeight="1" x14ac:dyDescent="0.2">
      <c r="A101" s="265" t="s">
        <v>87</v>
      </c>
      <c r="B101" s="63" t="s">
        <v>304</v>
      </c>
      <c r="C101" s="152"/>
    </row>
    <row r="102" spans="1:3" ht="12" customHeight="1" x14ac:dyDescent="0.2">
      <c r="A102" s="265" t="s">
        <v>88</v>
      </c>
      <c r="B102" s="63" t="s">
        <v>305</v>
      </c>
      <c r="C102" s="152"/>
    </row>
    <row r="103" spans="1:3" ht="12" customHeight="1" x14ac:dyDescent="0.2">
      <c r="A103" s="265" t="s">
        <v>90</v>
      </c>
      <c r="B103" s="64" t="s">
        <v>306</v>
      </c>
      <c r="C103" s="152"/>
    </row>
    <row r="104" spans="1:3" ht="12" customHeight="1" x14ac:dyDescent="0.2">
      <c r="A104" s="274" t="s">
        <v>136</v>
      </c>
      <c r="B104" s="65" t="s">
        <v>307</v>
      </c>
      <c r="C104" s="152"/>
    </row>
    <row r="105" spans="1:3" ht="12" customHeight="1" x14ac:dyDescent="0.2">
      <c r="A105" s="265" t="s">
        <v>297</v>
      </c>
      <c r="B105" s="65" t="s">
        <v>308</v>
      </c>
      <c r="C105" s="152"/>
    </row>
    <row r="106" spans="1:3" ht="12" customHeight="1" thickBot="1" x14ac:dyDescent="0.25">
      <c r="A106" s="275" t="s">
        <v>298</v>
      </c>
      <c r="B106" s="66" t="s">
        <v>309</v>
      </c>
      <c r="C106" s="155">
        <v>9000000</v>
      </c>
    </row>
    <row r="107" spans="1:3" ht="12" customHeight="1" thickBot="1" x14ac:dyDescent="0.25">
      <c r="A107" s="27" t="s">
        <v>9</v>
      </c>
      <c r="B107" s="25" t="s">
        <v>310</v>
      </c>
      <c r="C107" s="148">
        <f>+C108+C110+C112</f>
        <v>0</v>
      </c>
    </row>
    <row r="108" spans="1:3" ht="12" customHeight="1" x14ac:dyDescent="0.2">
      <c r="A108" s="264" t="s">
        <v>79</v>
      </c>
      <c r="B108" s="6" t="s">
        <v>159</v>
      </c>
      <c r="C108" s="151"/>
    </row>
    <row r="109" spans="1:3" ht="12" customHeight="1" x14ac:dyDescent="0.2">
      <c r="A109" s="264" t="s">
        <v>80</v>
      </c>
      <c r="B109" s="10" t="s">
        <v>314</v>
      </c>
      <c r="C109" s="151"/>
    </row>
    <row r="110" spans="1:3" ht="12" customHeight="1" x14ac:dyDescent="0.2">
      <c r="A110" s="264" t="s">
        <v>81</v>
      </c>
      <c r="B110" s="10" t="s">
        <v>137</v>
      </c>
      <c r="C110" s="150"/>
    </row>
    <row r="111" spans="1:3" ht="12" customHeight="1" x14ac:dyDescent="0.2">
      <c r="A111" s="264" t="s">
        <v>82</v>
      </c>
      <c r="B111" s="10" t="s">
        <v>315</v>
      </c>
      <c r="C111" s="141"/>
    </row>
    <row r="112" spans="1:3" ht="12" customHeight="1" x14ac:dyDescent="0.2">
      <c r="A112" s="264" t="s">
        <v>83</v>
      </c>
      <c r="B112" s="145" t="s">
        <v>162</v>
      </c>
      <c r="C112" s="141"/>
    </row>
    <row r="113" spans="1:3" ht="12" customHeight="1" x14ac:dyDescent="0.2">
      <c r="A113" s="264" t="s">
        <v>89</v>
      </c>
      <c r="B113" s="144" t="s">
        <v>407</v>
      </c>
      <c r="C113" s="141"/>
    </row>
    <row r="114" spans="1:3" ht="12" customHeight="1" x14ac:dyDescent="0.2">
      <c r="A114" s="264" t="s">
        <v>91</v>
      </c>
      <c r="B114" s="242" t="s">
        <v>320</v>
      </c>
      <c r="C114" s="141"/>
    </row>
    <row r="115" spans="1:3" ht="12" customHeight="1" x14ac:dyDescent="0.2">
      <c r="A115" s="264" t="s">
        <v>138</v>
      </c>
      <c r="B115" s="64" t="s">
        <v>303</v>
      </c>
      <c r="C115" s="141"/>
    </row>
    <row r="116" spans="1:3" ht="12" customHeight="1" x14ac:dyDescent="0.2">
      <c r="A116" s="264" t="s">
        <v>139</v>
      </c>
      <c r="B116" s="64" t="s">
        <v>319</v>
      </c>
      <c r="C116" s="141"/>
    </row>
    <row r="117" spans="1:3" ht="12" customHeight="1" x14ac:dyDescent="0.2">
      <c r="A117" s="264" t="s">
        <v>140</v>
      </c>
      <c r="B117" s="64" t="s">
        <v>318</v>
      </c>
      <c r="C117" s="141"/>
    </row>
    <row r="118" spans="1:3" ht="12" customHeight="1" x14ac:dyDescent="0.2">
      <c r="A118" s="264" t="s">
        <v>311</v>
      </c>
      <c r="B118" s="64" t="s">
        <v>306</v>
      </c>
      <c r="C118" s="141"/>
    </row>
    <row r="119" spans="1:3" ht="12" customHeight="1" x14ac:dyDescent="0.2">
      <c r="A119" s="264" t="s">
        <v>312</v>
      </c>
      <c r="B119" s="64" t="s">
        <v>317</v>
      </c>
      <c r="C119" s="141"/>
    </row>
    <row r="120" spans="1:3" ht="12" customHeight="1" thickBot="1" x14ac:dyDescent="0.25">
      <c r="A120" s="274" t="s">
        <v>313</v>
      </c>
      <c r="B120" s="64" t="s">
        <v>316</v>
      </c>
      <c r="C120" s="142"/>
    </row>
    <row r="121" spans="1:3" ht="12" customHeight="1" thickBot="1" x14ac:dyDescent="0.25">
      <c r="A121" s="27" t="s">
        <v>10</v>
      </c>
      <c r="B121" s="59" t="s">
        <v>321</v>
      </c>
      <c r="C121" s="148">
        <f>+C122+C123</f>
        <v>0</v>
      </c>
    </row>
    <row r="122" spans="1:3" ht="12" customHeight="1" x14ac:dyDescent="0.2">
      <c r="A122" s="264" t="s">
        <v>62</v>
      </c>
      <c r="B122" s="7" t="s">
        <v>50</v>
      </c>
      <c r="C122" s="151"/>
    </row>
    <row r="123" spans="1:3" ht="12" customHeight="1" thickBot="1" x14ac:dyDescent="0.25">
      <c r="A123" s="266" t="s">
        <v>63</v>
      </c>
      <c r="B123" s="10" t="s">
        <v>51</v>
      </c>
      <c r="C123" s="152"/>
    </row>
    <row r="124" spans="1:3" ht="12" customHeight="1" thickBot="1" x14ac:dyDescent="0.25">
      <c r="A124" s="27" t="s">
        <v>11</v>
      </c>
      <c r="B124" s="59" t="s">
        <v>322</v>
      </c>
      <c r="C124" s="148">
        <f>+C91+C107+C121</f>
        <v>24184910</v>
      </c>
    </row>
    <row r="125" spans="1:3" ht="12" customHeight="1" thickBot="1" x14ac:dyDescent="0.25">
      <c r="A125" s="27" t="s">
        <v>12</v>
      </c>
      <c r="B125" s="59" t="s">
        <v>323</v>
      </c>
      <c r="C125" s="148">
        <f>+C126+C127+C128</f>
        <v>0</v>
      </c>
    </row>
    <row r="126" spans="1:3" s="56" customFormat="1" ht="12" customHeight="1" x14ac:dyDescent="0.2">
      <c r="A126" s="264" t="s">
        <v>66</v>
      </c>
      <c r="B126" s="7" t="s">
        <v>324</v>
      </c>
      <c r="C126" s="141"/>
    </row>
    <row r="127" spans="1:3" ht="12" customHeight="1" x14ac:dyDescent="0.2">
      <c r="A127" s="264" t="s">
        <v>67</v>
      </c>
      <c r="B127" s="7" t="s">
        <v>325</v>
      </c>
      <c r="C127" s="141"/>
    </row>
    <row r="128" spans="1:3" ht="12" customHeight="1" thickBot="1" x14ac:dyDescent="0.25">
      <c r="A128" s="274" t="s">
        <v>68</v>
      </c>
      <c r="B128" s="5" t="s">
        <v>326</v>
      </c>
      <c r="C128" s="141"/>
    </row>
    <row r="129" spans="1:10" ht="12" customHeight="1" thickBot="1" x14ac:dyDescent="0.25">
      <c r="A129" s="27" t="s">
        <v>13</v>
      </c>
      <c r="B129" s="59" t="s">
        <v>369</v>
      </c>
      <c r="C129" s="148">
        <f>+C130+C131+C132+C133</f>
        <v>0</v>
      </c>
    </row>
    <row r="130" spans="1:10" ht="12" customHeight="1" x14ac:dyDescent="0.2">
      <c r="A130" s="264" t="s">
        <v>69</v>
      </c>
      <c r="B130" s="7" t="s">
        <v>327</v>
      </c>
      <c r="C130" s="141"/>
    </row>
    <row r="131" spans="1:10" ht="12" customHeight="1" x14ac:dyDescent="0.2">
      <c r="A131" s="264" t="s">
        <v>70</v>
      </c>
      <c r="B131" s="7" t="s">
        <v>328</v>
      </c>
      <c r="C131" s="141"/>
    </row>
    <row r="132" spans="1:10" ht="12" customHeight="1" x14ac:dyDescent="0.2">
      <c r="A132" s="264" t="s">
        <v>230</v>
      </c>
      <c r="B132" s="7" t="s">
        <v>329</v>
      </c>
      <c r="C132" s="141"/>
    </row>
    <row r="133" spans="1:10" s="56" customFormat="1" ht="12" customHeight="1" thickBot="1" x14ac:dyDescent="0.25">
      <c r="A133" s="274" t="s">
        <v>231</v>
      </c>
      <c r="B133" s="5" t="s">
        <v>330</v>
      </c>
      <c r="C133" s="141"/>
    </row>
    <row r="134" spans="1:10" ht="12" customHeight="1" thickBot="1" x14ac:dyDescent="0.25">
      <c r="A134" s="27" t="s">
        <v>14</v>
      </c>
      <c r="B134" s="59" t="s">
        <v>331</v>
      </c>
      <c r="C134" s="154">
        <f>+C135+C136+C137+C138</f>
        <v>0</v>
      </c>
      <c r="J134" s="140"/>
    </row>
    <row r="135" spans="1:10" x14ac:dyDescent="0.2">
      <c r="A135" s="264" t="s">
        <v>71</v>
      </c>
      <c r="B135" s="7" t="s">
        <v>332</v>
      </c>
      <c r="C135" s="141"/>
    </row>
    <row r="136" spans="1:10" ht="12" customHeight="1" x14ac:dyDescent="0.2">
      <c r="A136" s="264" t="s">
        <v>72</v>
      </c>
      <c r="B136" s="7" t="s">
        <v>342</v>
      </c>
      <c r="C136" s="141"/>
    </row>
    <row r="137" spans="1:10" s="56" customFormat="1" ht="12" customHeight="1" x14ac:dyDescent="0.2">
      <c r="A137" s="264" t="s">
        <v>243</v>
      </c>
      <c r="B137" s="7" t="s">
        <v>333</v>
      </c>
      <c r="C137" s="141"/>
    </row>
    <row r="138" spans="1:10" s="56" customFormat="1" ht="12" customHeight="1" thickBot="1" x14ac:dyDescent="0.25">
      <c r="A138" s="274" t="s">
        <v>244</v>
      </c>
      <c r="B138" s="5" t="s">
        <v>334</v>
      </c>
      <c r="C138" s="141"/>
    </row>
    <row r="139" spans="1:10" s="56" customFormat="1" ht="12" customHeight="1" thickBot="1" x14ac:dyDescent="0.25">
      <c r="A139" s="27" t="s">
        <v>15</v>
      </c>
      <c r="B139" s="59" t="s">
        <v>335</v>
      </c>
      <c r="C139" s="156">
        <f>+C140+C141+C142+C143</f>
        <v>0</v>
      </c>
    </row>
    <row r="140" spans="1:10" s="56" customFormat="1" ht="12" customHeight="1" x14ac:dyDescent="0.2">
      <c r="A140" s="264" t="s">
        <v>131</v>
      </c>
      <c r="B140" s="7" t="s">
        <v>336</v>
      </c>
      <c r="C140" s="141"/>
    </row>
    <row r="141" spans="1:10" s="56" customFormat="1" ht="12" customHeight="1" x14ac:dyDescent="0.2">
      <c r="A141" s="264" t="s">
        <v>132</v>
      </c>
      <c r="B141" s="7" t="s">
        <v>337</v>
      </c>
      <c r="C141" s="141"/>
    </row>
    <row r="142" spans="1:10" s="56" customFormat="1" ht="12" customHeight="1" x14ac:dyDescent="0.2">
      <c r="A142" s="264" t="s">
        <v>161</v>
      </c>
      <c r="B142" s="7" t="s">
        <v>338</v>
      </c>
      <c r="C142" s="141"/>
    </row>
    <row r="143" spans="1:10" ht="12.75" customHeight="1" thickBot="1" x14ac:dyDescent="0.25">
      <c r="A143" s="264" t="s">
        <v>246</v>
      </c>
      <c r="B143" s="7" t="s">
        <v>339</v>
      </c>
      <c r="C143" s="141"/>
    </row>
    <row r="144" spans="1:10" ht="12" customHeight="1" thickBot="1" x14ac:dyDescent="0.25">
      <c r="A144" s="27" t="s">
        <v>16</v>
      </c>
      <c r="B144" s="59" t="s">
        <v>340</v>
      </c>
      <c r="C144" s="258">
        <f>+C125+C129+C134+C139</f>
        <v>0</v>
      </c>
    </row>
    <row r="145" spans="1:3" ht="15" customHeight="1" thickBot="1" x14ac:dyDescent="0.25">
      <c r="A145" s="276" t="s">
        <v>17</v>
      </c>
      <c r="B145" s="222" t="s">
        <v>341</v>
      </c>
      <c r="C145" s="258">
        <f>+C124+C144</f>
        <v>24184910</v>
      </c>
    </row>
    <row r="146" spans="1:3" ht="13.5" thickBot="1" x14ac:dyDescent="0.25">
      <c r="A146" s="227"/>
      <c r="B146" s="228"/>
      <c r="C146" s="229"/>
    </row>
    <row r="147" spans="1:3" ht="15" customHeight="1" thickBot="1" x14ac:dyDescent="0.25">
      <c r="A147" s="138" t="s">
        <v>154</v>
      </c>
      <c r="B147" s="139"/>
      <c r="C147" s="57"/>
    </row>
    <row r="148" spans="1:3" ht="14.25" customHeight="1" thickBot="1" x14ac:dyDescent="0.25">
      <c r="A148" s="138" t="s">
        <v>155</v>
      </c>
      <c r="B148" s="139"/>
      <c r="C148" s="57"/>
    </row>
  </sheetData>
  <sheetProtection formatCells="0"/>
  <mergeCells count="1">
    <mergeCell ref="B1:C1"/>
  </mergeCells>
  <phoneticPr fontId="31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r:id="rId1"/>
  <headerFooter alignWithMargins="0">
    <oddHeader>&amp;C9. 1.2. melléklet a 3/2020. (II. 14.) önkormányzati rendelethez</oddHeader>
  </headerFooter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A56F1-CC9D-44BE-9BAF-57D0E1710B69}">
  <sheetPr>
    <tabColor rgb="FF00B0F0"/>
  </sheetPr>
  <dimension ref="A1"/>
  <sheetViews>
    <sheetView topLeftCell="C1" workbookViewId="0"/>
  </sheetViews>
  <sheetFormatPr defaultRowHeight="12.75" x14ac:dyDescent="0.2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J148"/>
  <sheetViews>
    <sheetView view="pageBreakPreview" zoomScale="85" zoomScaleSheetLayoutView="85" workbookViewId="0">
      <selection activeCell="B1" sqref="B1:C1"/>
    </sheetView>
  </sheetViews>
  <sheetFormatPr defaultRowHeight="12.75" x14ac:dyDescent="0.2"/>
  <cols>
    <col min="1" max="1" width="19.5" style="230" customWidth="1"/>
    <col min="2" max="2" width="72" style="231" customWidth="1"/>
    <col min="3" max="3" width="22.33203125" style="2" customWidth="1"/>
    <col min="4" max="16384" width="9.33203125" style="2"/>
  </cols>
  <sheetData>
    <row r="1" spans="1:3" s="1" customFormat="1" ht="16.5" customHeight="1" thickBot="1" x14ac:dyDescent="0.25">
      <c r="A1" s="115"/>
      <c r="B1" s="625" t="s">
        <v>583</v>
      </c>
      <c r="C1" s="625"/>
    </row>
    <row r="2" spans="1:3" s="52" customFormat="1" ht="21" customHeight="1" x14ac:dyDescent="0.2">
      <c r="A2" s="236" t="s">
        <v>55</v>
      </c>
      <c r="B2" s="468" t="s">
        <v>540</v>
      </c>
      <c r="C2" s="207">
        <v>2</v>
      </c>
    </row>
    <row r="3" spans="1:3" s="52" customFormat="1" ht="16.5" thickBot="1" x14ac:dyDescent="0.25">
      <c r="A3" s="118" t="s">
        <v>151</v>
      </c>
      <c r="B3" s="206" t="s">
        <v>410</v>
      </c>
      <c r="C3" s="208">
        <v>4</v>
      </c>
    </row>
    <row r="4" spans="1:3" s="53" customFormat="1" ht="15.95" customHeight="1" thickBot="1" x14ac:dyDescent="0.3">
      <c r="A4" s="119"/>
      <c r="B4" s="119"/>
      <c r="C4" s="120" t="s">
        <v>529</v>
      </c>
    </row>
    <row r="5" spans="1:3" ht="13.5" thickBot="1" x14ac:dyDescent="0.25">
      <c r="A5" s="237" t="s">
        <v>153</v>
      </c>
      <c r="B5" s="121" t="s">
        <v>44</v>
      </c>
      <c r="C5" s="30" t="s">
        <v>558</v>
      </c>
    </row>
    <row r="6" spans="1:3" s="41" customFormat="1" ht="12.95" customHeight="1" thickBot="1" x14ac:dyDescent="0.25">
      <c r="A6" s="96">
        <v>1</v>
      </c>
      <c r="B6" s="97">
        <v>2</v>
      </c>
      <c r="C6" s="98">
        <v>4</v>
      </c>
    </row>
    <row r="7" spans="1:3" s="41" customFormat="1" ht="15.95" customHeight="1" thickBot="1" x14ac:dyDescent="0.25">
      <c r="A7" s="123"/>
      <c r="B7" s="124" t="s">
        <v>46</v>
      </c>
      <c r="C7" s="209"/>
    </row>
    <row r="8" spans="1:3" s="41" customFormat="1" ht="12" customHeight="1" thickBot="1" x14ac:dyDescent="0.25">
      <c r="A8" s="27" t="s">
        <v>8</v>
      </c>
      <c r="B8" s="19" t="s">
        <v>186</v>
      </c>
      <c r="C8" s="148">
        <f>+C9+C10+C11+C12+C13+C14</f>
        <v>0</v>
      </c>
    </row>
    <row r="9" spans="1:3" s="54" customFormat="1" ht="12" customHeight="1" x14ac:dyDescent="0.2">
      <c r="A9" s="264" t="s">
        <v>73</v>
      </c>
      <c r="B9" s="246" t="s">
        <v>187</v>
      </c>
      <c r="C9" s="151"/>
    </row>
    <row r="10" spans="1:3" s="55" customFormat="1" ht="12" customHeight="1" x14ac:dyDescent="0.2">
      <c r="A10" s="265" t="s">
        <v>74</v>
      </c>
      <c r="B10" s="247" t="s">
        <v>188</v>
      </c>
      <c r="C10" s="150"/>
    </row>
    <row r="11" spans="1:3" s="55" customFormat="1" ht="12" customHeight="1" x14ac:dyDescent="0.2">
      <c r="A11" s="265" t="s">
        <v>75</v>
      </c>
      <c r="B11" s="247" t="s">
        <v>189</v>
      </c>
      <c r="C11" s="150"/>
    </row>
    <row r="12" spans="1:3" s="55" customFormat="1" ht="12" customHeight="1" x14ac:dyDescent="0.2">
      <c r="A12" s="265" t="s">
        <v>76</v>
      </c>
      <c r="B12" s="247" t="s">
        <v>190</v>
      </c>
      <c r="C12" s="150"/>
    </row>
    <row r="13" spans="1:3" s="55" customFormat="1" ht="12" customHeight="1" x14ac:dyDescent="0.2">
      <c r="A13" s="265" t="s">
        <v>110</v>
      </c>
      <c r="B13" s="247" t="s">
        <v>191</v>
      </c>
      <c r="C13" s="290"/>
    </row>
    <row r="14" spans="1:3" s="54" customFormat="1" ht="12" customHeight="1" thickBot="1" x14ac:dyDescent="0.25">
      <c r="A14" s="266" t="s">
        <v>77</v>
      </c>
      <c r="B14" s="248" t="s">
        <v>192</v>
      </c>
      <c r="C14" s="291"/>
    </row>
    <row r="15" spans="1:3" s="54" customFormat="1" ht="12" customHeight="1" thickBot="1" x14ac:dyDescent="0.25">
      <c r="A15" s="27" t="s">
        <v>9</v>
      </c>
      <c r="B15" s="143" t="s">
        <v>193</v>
      </c>
      <c r="C15" s="148">
        <f>+C16+C17+C18+C19+C20</f>
        <v>0</v>
      </c>
    </row>
    <row r="16" spans="1:3" s="54" customFormat="1" ht="12" customHeight="1" x14ac:dyDescent="0.2">
      <c r="A16" s="264" t="s">
        <v>79</v>
      </c>
      <c r="B16" s="246" t="s">
        <v>194</v>
      </c>
      <c r="C16" s="151"/>
    </row>
    <row r="17" spans="1:3" s="54" customFormat="1" ht="12" customHeight="1" x14ac:dyDescent="0.2">
      <c r="A17" s="265" t="s">
        <v>80</v>
      </c>
      <c r="B17" s="247" t="s">
        <v>195</v>
      </c>
      <c r="C17" s="150"/>
    </row>
    <row r="18" spans="1:3" s="54" customFormat="1" ht="12" customHeight="1" x14ac:dyDescent="0.2">
      <c r="A18" s="265" t="s">
        <v>81</v>
      </c>
      <c r="B18" s="247" t="s">
        <v>401</v>
      </c>
      <c r="C18" s="150"/>
    </row>
    <row r="19" spans="1:3" s="54" customFormat="1" ht="12" customHeight="1" x14ac:dyDescent="0.2">
      <c r="A19" s="265" t="s">
        <v>82</v>
      </c>
      <c r="B19" s="247" t="s">
        <v>402</v>
      </c>
      <c r="C19" s="150"/>
    </row>
    <row r="20" spans="1:3" s="54" customFormat="1" ht="12" customHeight="1" x14ac:dyDescent="0.2">
      <c r="A20" s="265" t="s">
        <v>83</v>
      </c>
      <c r="B20" s="247" t="s">
        <v>196</v>
      </c>
      <c r="C20" s="150"/>
    </row>
    <row r="21" spans="1:3" s="55" customFormat="1" ht="12" customHeight="1" thickBot="1" x14ac:dyDescent="0.25">
      <c r="A21" s="266" t="s">
        <v>89</v>
      </c>
      <c r="B21" s="248" t="s">
        <v>197</v>
      </c>
      <c r="C21" s="152"/>
    </row>
    <row r="22" spans="1:3" s="55" customFormat="1" ht="12" customHeight="1" thickBot="1" x14ac:dyDescent="0.25">
      <c r="A22" s="27" t="s">
        <v>10</v>
      </c>
      <c r="B22" s="19" t="s">
        <v>198</v>
      </c>
      <c r="C22" s="148">
        <f>+C23+C24+C25+C26+C27</f>
        <v>0</v>
      </c>
    </row>
    <row r="23" spans="1:3" s="55" customFormat="1" ht="12" customHeight="1" x14ac:dyDescent="0.2">
      <c r="A23" s="264" t="s">
        <v>62</v>
      </c>
      <c r="B23" s="246" t="s">
        <v>199</v>
      </c>
      <c r="C23" s="151"/>
    </row>
    <row r="24" spans="1:3" s="54" customFormat="1" ht="12" customHeight="1" x14ac:dyDescent="0.2">
      <c r="A24" s="265" t="s">
        <v>63</v>
      </c>
      <c r="B24" s="247" t="s">
        <v>200</v>
      </c>
      <c r="C24" s="150"/>
    </row>
    <row r="25" spans="1:3" s="55" customFormat="1" ht="12" customHeight="1" x14ac:dyDescent="0.2">
      <c r="A25" s="265" t="s">
        <v>64</v>
      </c>
      <c r="B25" s="247" t="s">
        <v>403</v>
      </c>
      <c r="C25" s="150"/>
    </row>
    <row r="26" spans="1:3" s="55" customFormat="1" ht="12" customHeight="1" x14ac:dyDescent="0.2">
      <c r="A26" s="265" t="s">
        <v>65</v>
      </c>
      <c r="B26" s="247" t="s">
        <v>404</v>
      </c>
      <c r="C26" s="150"/>
    </row>
    <row r="27" spans="1:3" s="55" customFormat="1" ht="12" customHeight="1" x14ac:dyDescent="0.2">
      <c r="A27" s="265" t="s">
        <v>121</v>
      </c>
      <c r="B27" s="247" t="s">
        <v>201</v>
      </c>
      <c r="C27" s="150"/>
    </row>
    <row r="28" spans="1:3" s="55" customFormat="1" ht="12" customHeight="1" thickBot="1" x14ac:dyDescent="0.25">
      <c r="A28" s="266" t="s">
        <v>122</v>
      </c>
      <c r="B28" s="248" t="s">
        <v>202</v>
      </c>
      <c r="C28" s="152"/>
    </row>
    <row r="29" spans="1:3" s="55" customFormat="1" ht="12" customHeight="1" thickBot="1" x14ac:dyDescent="0.25">
      <c r="A29" s="27" t="s">
        <v>123</v>
      </c>
      <c r="B29" s="19" t="s">
        <v>203</v>
      </c>
      <c r="C29" s="154">
        <f>+C30+C33+C34+C35</f>
        <v>0</v>
      </c>
    </row>
    <row r="30" spans="1:3" s="55" customFormat="1" ht="12" customHeight="1" x14ac:dyDescent="0.2">
      <c r="A30" s="264" t="s">
        <v>204</v>
      </c>
      <c r="B30" s="246" t="s">
        <v>210</v>
      </c>
      <c r="C30" s="241"/>
    </row>
    <row r="31" spans="1:3" s="55" customFormat="1" ht="12" customHeight="1" x14ac:dyDescent="0.2">
      <c r="A31" s="265" t="s">
        <v>205</v>
      </c>
      <c r="B31" s="247" t="s">
        <v>211</v>
      </c>
      <c r="C31" s="150"/>
    </row>
    <row r="32" spans="1:3" s="55" customFormat="1" ht="12" customHeight="1" x14ac:dyDescent="0.2">
      <c r="A32" s="265" t="s">
        <v>206</v>
      </c>
      <c r="B32" s="247" t="s">
        <v>212</v>
      </c>
      <c r="C32" s="150"/>
    </row>
    <row r="33" spans="1:3" s="55" customFormat="1" ht="12" customHeight="1" x14ac:dyDescent="0.2">
      <c r="A33" s="265" t="s">
        <v>207</v>
      </c>
      <c r="B33" s="247" t="s">
        <v>213</v>
      </c>
      <c r="C33" s="150"/>
    </row>
    <row r="34" spans="1:3" s="55" customFormat="1" ht="12" customHeight="1" x14ac:dyDescent="0.2">
      <c r="A34" s="265" t="s">
        <v>208</v>
      </c>
      <c r="B34" s="247" t="s">
        <v>214</v>
      </c>
      <c r="C34" s="150"/>
    </row>
    <row r="35" spans="1:3" s="55" customFormat="1" ht="12" customHeight="1" thickBot="1" x14ac:dyDescent="0.25">
      <c r="A35" s="266" t="s">
        <v>209</v>
      </c>
      <c r="B35" s="248" t="s">
        <v>215</v>
      </c>
      <c r="C35" s="152"/>
    </row>
    <row r="36" spans="1:3" s="55" customFormat="1" ht="12" customHeight="1" thickBot="1" x14ac:dyDescent="0.25">
      <c r="A36" s="27" t="s">
        <v>12</v>
      </c>
      <c r="B36" s="19" t="s">
        <v>216</v>
      </c>
      <c r="C36" s="148">
        <f>SUM(C37:C46)</f>
        <v>0</v>
      </c>
    </row>
    <row r="37" spans="1:3" s="55" customFormat="1" ht="12" customHeight="1" x14ac:dyDescent="0.2">
      <c r="A37" s="264" t="s">
        <v>66</v>
      </c>
      <c r="B37" s="246" t="s">
        <v>219</v>
      </c>
      <c r="C37" s="151"/>
    </row>
    <row r="38" spans="1:3" s="55" customFormat="1" ht="12" customHeight="1" x14ac:dyDescent="0.2">
      <c r="A38" s="265" t="s">
        <v>67</v>
      </c>
      <c r="B38" s="247" t="s">
        <v>220</v>
      </c>
      <c r="C38" s="150"/>
    </row>
    <row r="39" spans="1:3" s="55" customFormat="1" ht="12" customHeight="1" x14ac:dyDescent="0.2">
      <c r="A39" s="265" t="s">
        <v>68</v>
      </c>
      <c r="B39" s="247" t="s">
        <v>221</v>
      </c>
      <c r="C39" s="150"/>
    </row>
    <row r="40" spans="1:3" s="55" customFormat="1" ht="12" customHeight="1" x14ac:dyDescent="0.2">
      <c r="A40" s="265" t="s">
        <v>125</v>
      </c>
      <c r="B40" s="247" t="s">
        <v>222</v>
      </c>
      <c r="C40" s="150"/>
    </row>
    <row r="41" spans="1:3" s="55" customFormat="1" ht="12" customHeight="1" x14ac:dyDescent="0.2">
      <c r="A41" s="265" t="s">
        <v>126</v>
      </c>
      <c r="B41" s="247" t="s">
        <v>223</v>
      </c>
      <c r="C41" s="150"/>
    </row>
    <row r="42" spans="1:3" s="55" customFormat="1" ht="12" customHeight="1" x14ac:dyDescent="0.2">
      <c r="A42" s="265" t="s">
        <v>127</v>
      </c>
      <c r="B42" s="247" t="s">
        <v>224</v>
      </c>
      <c r="C42" s="150"/>
    </row>
    <row r="43" spans="1:3" s="55" customFormat="1" ht="12" customHeight="1" x14ac:dyDescent="0.2">
      <c r="A43" s="265" t="s">
        <v>128</v>
      </c>
      <c r="B43" s="247" t="s">
        <v>225</v>
      </c>
      <c r="C43" s="150"/>
    </row>
    <row r="44" spans="1:3" s="55" customFormat="1" ht="12" customHeight="1" x14ac:dyDescent="0.2">
      <c r="A44" s="265" t="s">
        <v>129</v>
      </c>
      <c r="B44" s="247" t="s">
        <v>226</v>
      </c>
      <c r="C44" s="150"/>
    </row>
    <row r="45" spans="1:3" s="55" customFormat="1" ht="12" customHeight="1" x14ac:dyDescent="0.2">
      <c r="A45" s="265" t="s">
        <v>217</v>
      </c>
      <c r="B45" s="247" t="s">
        <v>227</v>
      </c>
      <c r="C45" s="153"/>
    </row>
    <row r="46" spans="1:3" s="55" customFormat="1" ht="12" customHeight="1" thickBot="1" x14ac:dyDescent="0.25">
      <c r="A46" s="266" t="s">
        <v>218</v>
      </c>
      <c r="B46" s="248" t="s">
        <v>228</v>
      </c>
      <c r="C46" s="235"/>
    </row>
    <row r="47" spans="1:3" s="55" customFormat="1" ht="12" customHeight="1" thickBot="1" x14ac:dyDescent="0.25">
      <c r="A47" s="27" t="s">
        <v>13</v>
      </c>
      <c r="B47" s="19" t="s">
        <v>229</v>
      </c>
      <c r="C47" s="148">
        <f>SUM(C48:C52)</f>
        <v>0</v>
      </c>
    </row>
    <row r="48" spans="1:3" s="55" customFormat="1" ht="12" customHeight="1" x14ac:dyDescent="0.2">
      <c r="A48" s="264" t="s">
        <v>69</v>
      </c>
      <c r="B48" s="246" t="s">
        <v>233</v>
      </c>
      <c r="C48" s="292"/>
    </row>
    <row r="49" spans="1:3" s="55" customFormat="1" ht="12" customHeight="1" x14ac:dyDescent="0.2">
      <c r="A49" s="265" t="s">
        <v>70</v>
      </c>
      <c r="B49" s="247" t="s">
        <v>234</v>
      </c>
      <c r="C49" s="153"/>
    </row>
    <row r="50" spans="1:3" s="55" customFormat="1" ht="12" customHeight="1" x14ac:dyDescent="0.2">
      <c r="A50" s="265" t="s">
        <v>230</v>
      </c>
      <c r="B50" s="247" t="s">
        <v>235</v>
      </c>
      <c r="C50" s="153"/>
    </row>
    <row r="51" spans="1:3" s="55" customFormat="1" ht="12" customHeight="1" x14ac:dyDescent="0.2">
      <c r="A51" s="265" t="s">
        <v>231</v>
      </c>
      <c r="B51" s="247" t="s">
        <v>236</v>
      </c>
      <c r="C51" s="153"/>
    </row>
    <row r="52" spans="1:3" s="55" customFormat="1" ht="12" customHeight="1" thickBot="1" x14ac:dyDescent="0.25">
      <c r="A52" s="266" t="s">
        <v>232</v>
      </c>
      <c r="B52" s="248" t="s">
        <v>237</v>
      </c>
      <c r="C52" s="235"/>
    </row>
    <row r="53" spans="1:3" s="55" customFormat="1" ht="12" customHeight="1" thickBot="1" x14ac:dyDescent="0.25">
      <c r="A53" s="27" t="s">
        <v>130</v>
      </c>
      <c r="B53" s="19" t="s">
        <v>238</v>
      </c>
      <c r="C53" s="148">
        <f>SUM(C54:C56)</f>
        <v>0</v>
      </c>
    </row>
    <row r="54" spans="1:3" s="55" customFormat="1" ht="12" customHeight="1" x14ac:dyDescent="0.2">
      <c r="A54" s="264" t="s">
        <v>71</v>
      </c>
      <c r="B54" s="246" t="s">
        <v>239</v>
      </c>
      <c r="C54" s="151"/>
    </row>
    <row r="55" spans="1:3" s="55" customFormat="1" ht="12" customHeight="1" x14ac:dyDescent="0.2">
      <c r="A55" s="265" t="s">
        <v>72</v>
      </c>
      <c r="B55" s="247" t="s">
        <v>405</v>
      </c>
      <c r="C55" s="150"/>
    </row>
    <row r="56" spans="1:3" s="55" customFormat="1" ht="12" customHeight="1" x14ac:dyDescent="0.2">
      <c r="A56" s="265" t="s">
        <v>243</v>
      </c>
      <c r="B56" s="247" t="s">
        <v>241</v>
      </c>
      <c r="C56" s="150"/>
    </row>
    <row r="57" spans="1:3" s="55" customFormat="1" ht="12" customHeight="1" thickBot="1" x14ac:dyDescent="0.25">
      <c r="A57" s="266" t="s">
        <v>244</v>
      </c>
      <c r="B57" s="248" t="s">
        <v>242</v>
      </c>
      <c r="C57" s="152"/>
    </row>
    <row r="58" spans="1:3" s="55" customFormat="1" ht="12" customHeight="1" thickBot="1" x14ac:dyDescent="0.25">
      <c r="A58" s="27" t="s">
        <v>15</v>
      </c>
      <c r="B58" s="143" t="s">
        <v>245</v>
      </c>
      <c r="C58" s="148">
        <f>SUM(C59:C61)</f>
        <v>0</v>
      </c>
    </row>
    <row r="59" spans="1:3" s="55" customFormat="1" ht="12" customHeight="1" x14ac:dyDescent="0.2">
      <c r="A59" s="264" t="s">
        <v>131</v>
      </c>
      <c r="B59" s="246" t="s">
        <v>247</v>
      </c>
      <c r="C59" s="153"/>
    </row>
    <row r="60" spans="1:3" s="55" customFormat="1" ht="12" customHeight="1" x14ac:dyDescent="0.2">
      <c r="A60" s="265" t="s">
        <v>132</v>
      </c>
      <c r="B60" s="247" t="s">
        <v>406</v>
      </c>
      <c r="C60" s="153"/>
    </row>
    <row r="61" spans="1:3" s="55" customFormat="1" ht="12" customHeight="1" x14ac:dyDescent="0.2">
      <c r="A61" s="265" t="s">
        <v>161</v>
      </c>
      <c r="B61" s="247" t="s">
        <v>248</v>
      </c>
      <c r="C61" s="153"/>
    </row>
    <row r="62" spans="1:3" s="55" customFormat="1" ht="12" customHeight="1" thickBot="1" x14ac:dyDescent="0.25">
      <c r="A62" s="266" t="s">
        <v>246</v>
      </c>
      <c r="B62" s="248" t="s">
        <v>249</v>
      </c>
      <c r="C62" s="153"/>
    </row>
    <row r="63" spans="1:3" s="55" customFormat="1" ht="12" customHeight="1" thickBot="1" x14ac:dyDescent="0.25">
      <c r="A63" s="27" t="s">
        <v>16</v>
      </c>
      <c r="B63" s="19" t="s">
        <v>250</v>
      </c>
      <c r="C63" s="154">
        <f>+C8+C15+C22+C29+C36+C47+C53+C58</f>
        <v>0</v>
      </c>
    </row>
    <row r="64" spans="1:3" s="55" customFormat="1" ht="12" customHeight="1" thickBot="1" x14ac:dyDescent="0.2">
      <c r="A64" s="267" t="s">
        <v>370</v>
      </c>
      <c r="B64" s="143" t="s">
        <v>252</v>
      </c>
      <c r="C64" s="148">
        <f>SUM(C65:C67)</f>
        <v>0</v>
      </c>
    </row>
    <row r="65" spans="1:3" s="55" customFormat="1" ht="12" customHeight="1" x14ac:dyDescent="0.2">
      <c r="A65" s="264" t="s">
        <v>285</v>
      </c>
      <c r="B65" s="246" t="s">
        <v>253</v>
      </c>
      <c r="C65" s="153"/>
    </row>
    <row r="66" spans="1:3" s="55" customFormat="1" ht="12" customHeight="1" x14ac:dyDescent="0.2">
      <c r="A66" s="265" t="s">
        <v>294</v>
      </c>
      <c r="B66" s="247" t="s">
        <v>254</v>
      </c>
      <c r="C66" s="153"/>
    </row>
    <row r="67" spans="1:3" s="55" customFormat="1" ht="12" customHeight="1" thickBot="1" x14ac:dyDescent="0.25">
      <c r="A67" s="266" t="s">
        <v>295</v>
      </c>
      <c r="B67" s="250" t="s">
        <v>255</v>
      </c>
      <c r="C67" s="153"/>
    </row>
    <row r="68" spans="1:3" s="55" customFormat="1" ht="12" customHeight="1" thickBot="1" x14ac:dyDescent="0.2">
      <c r="A68" s="267" t="s">
        <v>256</v>
      </c>
      <c r="B68" s="143" t="s">
        <v>257</v>
      </c>
      <c r="C68" s="148">
        <f>SUM(C69:C72)</f>
        <v>0</v>
      </c>
    </row>
    <row r="69" spans="1:3" s="55" customFormat="1" ht="12" customHeight="1" x14ac:dyDescent="0.2">
      <c r="A69" s="264" t="s">
        <v>111</v>
      </c>
      <c r="B69" s="246" t="s">
        <v>258</v>
      </c>
      <c r="C69" s="153"/>
    </row>
    <row r="70" spans="1:3" s="55" customFormat="1" ht="12" customHeight="1" x14ac:dyDescent="0.2">
      <c r="A70" s="265" t="s">
        <v>112</v>
      </c>
      <c r="B70" s="247" t="s">
        <v>259</v>
      </c>
      <c r="C70" s="153"/>
    </row>
    <row r="71" spans="1:3" s="55" customFormat="1" ht="12" customHeight="1" x14ac:dyDescent="0.2">
      <c r="A71" s="265" t="s">
        <v>286</v>
      </c>
      <c r="B71" s="247" t="s">
        <v>260</v>
      </c>
      <c r="C71" s="153"/>
    </row>
    <row r="72" spans="1:3" s="55" customFormat="1" ht="12" customHeight="1" thickBot="1" x14ac:dyDescent="0.25">
      <c r="A72" s="266" t="s">
        <v>287</v>
      </c>
      <c r="B72" s="248" t="s">
        <v>261</v>
      </c>
      <c r="C72" s="153"/>
    </row>
    <row r="73" spans="1:3" s="55" customFormat="1" ht="12" customHeight="1" thickBot="1" x14ac:dyDescent="0.2">
      <c r="A73" s="267" t="s">
        <v>262</v>
      </c>
      <c r="B73" s="143" t="s">
        <v>263</v>
      </c>
      <c r="C73" s="148">
        <f>SUM(C74:C75)</f>
        <v>0</v>
      </c>
    </row>
    <row r="74" spans="1:3" s="55" customFormat="1" ht="12" customHeight="1" x14ac:dyDescent="0.2">
      <c r="A74" s="264" t="s">
        <v>288</v>
      </c>
      <c r="B74" s="246" t="s">
        <v>264</v>
      </c>
      <c r="C74" s="153"/>
    </row>
    <row r="75" spans="1:3" s="55" customFormat="1" ht="12" customHeight="1" thickBot="1" x14ac:dyDescent="0.25">
      <c r="A75" s="266" t="s">
        <v>289</v>
      </c>
      <c r="B75" s="248" t="s">
        <v>265</v>
      </c>
      <c r="C75" s="153"/>
    </row>
    <row r="76" spans="1:3" s="54" customFormat="1" ht="12" customHeight="1" thickBot="1" x14ac:dyDescent="0.2">
      <c r="A76" s="267" t="s">
        <v>266</v>
      </c>
      <c r="B76" s="143" t="s">
        <v>267</v>
      </c>
      <c r="C76" s="148">
        <f>SUM(C77:C79)</f>
        <v>0</v>
      </c>
    </row>
    <row r="77" spans="1:3" s="55" customFormat="1" ht="12" customHeight="1" x14ac:dyDescent="0.2">
      <c r="A77" s="264" t="s">
        <v>290</v>
      </c>
      <c r="B77" s="246" t="s">
        <v>268</v>
      </c>
      <c r="C77" s="153"/>
    </row>
    <row r="78" spans="1:3" s="55" customFormat="1" ht="12" customHeight="1" x14ac:dyDescent="0.2">
      <c r="A78" s="265" t="s">
        <v>291</v>
      </c>
      <c r="B78" s="247" t="s">
        <v>269</v>
      </c>
      <c r="C78" s="153"/>
    </row>
    <row r="79" spans="1:3" s="55" customFormat="1" ht="12" customHeight="1" thickBot="1" x14ac:dyDescent="0.25">
      <c r="A79" s="266" t="s">
        <v>292</v>
      </c>
      <c r="B79" s="248" t="s">
        <v>270</v>
      </c>
      <c r="C79" s="153"/>
    </row>
    <row r="80" spans="1:3" s="55" customFormat="1" ht="12" customHeight="1" thickBot="1" x14ac:dyDescent="0.2">
      <c r="A80" s="267" t="s">
        <v>271</v>
      </c>
      <c r="B80" s="143" t="s">
        <v>293</v>
      </c>
      <c r="C80" s="148">
        <f>SUM(C81:C84)</f>
        <v>0</v>
      </c>
    </row>
    <row r="81" spans="1:3" s="55" customFormat="1" ht="12" customHeight="1" x14ac:dyDescent="0.2">
      <c r="A81" s="268" t="s">
        <v>272</v>
      </c>
      <c r="B81" s="246" t="s">
        <v>273</v>
      </c>
      <c r="C81" s="153"/>
    </row>
    <row r="82" spans="1:3" s="55" customFormat="1" ht="12" customHeight="1" x14ac:dyDescent="0.2">
      <c r="A82" s="269" t="s">
        <v>274</v>
      </c>
      <c r="B82" s="247" t="s">
        <v>275</v>
      </c>
      <c r="C82" s="153"/>
    </row>
    <row r="83" spans="1:3" s="55" customFormat="1" ht="12" customHeight="1" x14ac:dyDescent="0.2">
      <c r="A83" s="269" t="s">
        <v>276</v>
      </c>
      <c r="B83" s="247" t="s">
        <v>277</v>
      </c>
      <c r="C83" s="153"/>
    </row>
    <row r="84" spans="1:3" s="54" customFormat="1" ht="12" customHeight="1" thickBot="1" x14ac:dyDescent="0.25">
      <c r="A84" s="270" t="s">
        <v>278</v>
      </c>
      <c r="B84" s="248" t="s">
        <v>279</v>
      </c>
      <c r="C84" s="153"/>
    </row>
    <row r="85" spans="1:3" s="54" customFormat="1" ht="12" customHeight="1" thickBot="1" x14ac:dyDescent="0.2">
      <c r="A85" s="267" t="s">
        <v>280</v>
      </c>
      <c r="B85" s="143" t="s">
        <v>281</v>
      </c>
      <c r="C85" s="293"/>
    </row>
    <row r="86" spans="1:3" s="54" customFormat="1" ht="12" customHeight="1" thickBot="1" x14ac:dyDescent="0.2">
      <c r="A86" s="267" t="s">
        <v>282</v>
      </c>
      <c r="B86" s="254" t="s">
        <v>283</v>
      </c>
      <c r="C86" s="154">
        <f>+C64+C68+C73+C76+C80+C85</f>
        <v>0</v>
      </c>
    </row>
    <row r="87" spans="1:3" s="54" customFormat="1" ht="12" customHeight="1" thickBot="1" x14ac:dyDescent="0.2">
      <c r="A87" s="271" t="s">
        <v>296</v>
      </c>
      <c r="B87" s="256" t="s">
        <v>397</v>
      </c>
      <c r="C87" s="154">
        <f>+C63+C86</f>
        <v>0</v>
      </c>
    </row>
    <row r="88" spans="1:3" s="55" customFormat="1" ht="15" customHeight="1" x14ac:dyDescent="0.2">
      <c r="A88" s="129"/>
      <c r="B88" s="130"/>
      <c r="C88" s="214"/>
    </row>
    <row r="89" spans="1:3" ht="13.5" thickBot="1" x14ac:dyDescent="0.25">
      <c r="A89" s="272"/>
      <c r="B89" s="132"/>
      <c r="C89" s="215"/>
    </row>
    <row r="90" spans="1:3" s="41" customFormat="1" ht="16.5" customHeight="1" thickBot="1" x14ac:dyDescent="0.25">
      <c r="A90" s="133"/>
      <c r="B90" s="134" t="s">
        <v>48</v>
      </c>
      <c r="C90" s="216"/>
    </row>
    <row r="91" spans="1:3" s="56" customFormat="1" ht="12" customHeight="1" thickBot="1" x14ac:dyDescent="0.25">
      <c r="A91" s="238" t="s">
        <v>8</v>
      </c>
      <c r="B91" s="26" t="s">
        <v>299</v>
      </c>
      <c r="C91" s="147">
        <f>SUM(C92:C96)</f>
        <v>0</v>
      </c>
    </row>
    <row r="92" spans="1:3" ht="12" customHeight="1" x14ac:dyDescent="0.2">
      <c r="A92" s="273" t="s">
        <v>73</v>
      </c>
      <c r="B92" s="8" t="s">
        <v>38</v>
      </c>
      <c r="C92" s="149"/>
    </row>
    <row r="93" spans="1:3" ht="12" customHeight="1" x14ac:dyDescent="0.2">
      <c r="A93" s="265" t="s">
        <v>74</v>
      </c>
      <c r="B93" s="6" t="s">
        <v>133</v>
      </c>
      <c r="C93" s="150"/>
    </row>
    <row r="94" spans="1:3" ht="12" customHeight="1" x14ac:dyDescent="0.2">
      <c r="A94" s="265" t="s">
        <v>75</v>
      </c>
      <c r="B94" s="6" t="s">
        <v>102</v>
      </c>
      <c r="C94" s="152"/>
    </row>
    <row r="95" spans="1:3" ht="12" customHeight="1" x14ac:dyDescent="0.2">
      <c r="A95" s="265" t="s">
        <v>76</v>
      </c>
      <c r="B95" s="9" t="s">
        <v>134</v>
      </c>
      <c r="C95" s="152"/>
    </row>
    <row r="96" spans="1:3" ht="12" customHeight="1" x14ac:dyDescent="0.2">
      <c r="A96" s="265" t="s">
        <v>84</v>
      </c>
      <c r="B96" s="17" t="s">
        <v>135</v>
      </c>
      <c r="C96" s="152"/>
    </row>
    <row r="97" spans="1:3" ht="12" customHeight="1" x14ac:dyDescent="0.2">
      <c r="A97" s="265" t="s">
        <v>77</v>
      </c>
      <c r="B97" s="6" t="s">
        <v>300</v>
      </c>
      <c r="C97" s="152"/>
    </row>
    <row r="98" spans="1:3" ht="12" customHeight="1" x14ac:dyDescent="0.2">
      <c r="A98" s="265" t="s">
        <v>78</v>
      </c>
      <c r="B98" s="63" t="s">
        <v>301</v>
      </c>
      <c r="C98" s="152"/>
    </row>
    <row r="99" spans="1:3" ht="12" customHeight="1" x14ac:dyDescent="0.2">
      <c r="A99" s="265" t="s">
        <v>85</v>
      </c>
      <c r="B99" s="64" t="s">
        <v>302</v>
      </c>
      <c r="C99" s="152"/>
    </row>
    <row r="100" spans="1:3" ht="12" customHeight="1" x14ac:dyDescent="0.2">
      <c r="A100" s="265" t="s">
        <v>86</v>
      </c>
      <c r="B100" s="64" t="s">
        <v>303</v>
      </c>
      <c r="C100" s="152"/>
    </row>
    <row r="101" spans="1:3" ht="12" customHeight="1" x14ac:dyDescent="0.2">
      <c r="A101" s="265" t="s">
        <v>87</v>
      </c>
      <c r="B101" s="63" t="s">
        <v>304</v>
      </c>
      <c r="C101" s="152"/>
    </row>
    <row r="102" spans="1:3" ht="12" customHeight="1" x14ac:dyDescent="0.2">
      <c r="A102" s="265" t="s">
        <v>88</v>
      </c>
      <c r="B102" s="63" t="s">
        <v>305</v>
      </c>
      <c r="C102" s="152"/>
    </row>
    <row r="103" spans="1:3" ht="12" customHeight="1" x14ac:dyDescent="0.2">
      <c r="A103" s="265" t="s">
        <v>90</v>
      </c>
      <c r="B103" s="64" t="s">
        <v>306</v>
      </c>
      <c r="C103" s="152"/>
    </row>
    <row r="104" spans="1:3" ht="12" customHeight="1" x14ac:dyDescent="0.2">
      <c r="A104" s="274" t="s">
        <v>136</v>
      </c>
      <c r="B104" s="65" t="s">
        <v>307</v>
      </c>
      <c r="C104" s="152"/>
    </row>
    <row r="105" spans="1:3" ht="12" customHeight="1" x14ac:dyDescent="0.2">
      <c r="A105" s="265" t="s">
        <v>297</v>
      </c>
      <c r="B105" s="65" t="s">
        <v>308</v>
      </c>
      <c r="C105" s="152"/>
    </row>
    <row r="106" spans="1:3" ht="12" customHeight="1" thickBot="1" x14ac:dyDescent="0.25">
      <c r="A106" s="275" t="s">
        <v>298</v>
      </c>
      <c r="B106" s="66" t="s">
        <v>309</v>
      </c>
      <c r="C106" s="155"/>
    </row>
    <row r="107" spans="1:3" ht="12" customHeight="1" thickBot="1" x14ac:dyDescent="0.25">
      <c r="A107" s="27" t="s">
        <v>9</v>
      </c>
      <c r="B107" s="25" t="s">
        <v>310</v>
      </c>
      <c r="C107" s="148">
        <f>+C108+C110+C112</f>
        <v>0</v>
      </c>
    </row>
    <row r="108" spans="1:3" ht="12" customHeight="1" x14ac:dyDescent="0.2">
      <c r="A108" s="264" t="s">
        <v>79</v>
      </c>
      <c r="B108" s="6" t="s">
        <v>159</v>
      </c>
      <c r="C108" s="151"/>
    </row>
    <row r="109" spans="1:3" ht="12" customHeight="1" x14ac:dyDescent="0.2">
      <c r="A109" s="264" t="s">
        <v>80</v>
      </c>
      <c r="B109" s="10" t="s">
        <v>314</v>
      </c>
      <c r="C109" s="151"/>
    </row>
    <row r="110" spans="1:3" ht="12" customHeight="1" x14ac:dyDescent="0.2">
      <c r="A110" s="264" t="s">
        <v>81</v>
      </c>
      <c r="B110" s="10" t="s">
        <v>137</v>
      </c>
      <c r="C110" s="150"/>
    </row>
    <row r="111" spans="1:3" ht="12" customHeight="1" x14ac:dyDescent="0.2">
      <c r="A111" s="264" t="s">
        <v>82</v>
      </c>
      <c r="B111" s="10" t="s">
        <v>315</v>
      </c>
      <c r="C111" s="141"/>
    </row>
    <row r="112" spans="1:3" ht="12" customHeight="1" x14ac:dyDescent="0.2">
      <c r="A112" s="264" t="s">
        <v>83</v>
      </c>
      <c r="B112" s="145" t="s">
        <v>162</v>
      </c>
      <c r="C112" s="141"/>
    </row>
    <row r="113" spans="1:3" ht="12" customHeight="1" x14ac:dyDescent="0.2">
      <c r="A113" s="264" t="s">
        <v>89</v>
      </c>
      <c r="B113" s="144" t="s">
        <v>407</v>
      </c>
      <c r="C113" s="141"/>
    </row>
    <row r="114" spans="1:3" ht="12" customHeight="1" x14ac:dyDescent="0.2">
      <c r="A114" s="264" t="s">
        <v>91</v>
      </c>
      <c r="B114" s="242" t="s">
        <v>320</v>
      </c>
      <c r="C114" s="141"/>
    </row>
    <row r="115" spans="1:3" ht="12" customHeight="1" x14ac:dyDescent="0.2">
      <c r="A115" s="264" t="s">
        <v>138</v>
      </c>
      <c r="B115" s="64" t="s">
        <v>303</v>
      </c>
      <c r="C115" s="141"/>
    </row>
    <row r="116" spans="1:3" ht="12" customHeight="1" x14ac:dyDescent="0.2">
      <c r="A116" s="264" t="s">
        <v>139</v>
      </c>
      <c r="B116" s="64" t="s">
        <v>319</v>
      </c>
      <c r="C116" s="141"/>
    </row>
    <row r="117" spans="1:3" ht="12" customHeight="1" x14ac:dyDescent="0.2">
      <c r="A117" s="264" t="s">
        <v>140</v>
      </c>
      <c r="B117" s="64" t="s">
        <v>318</v>
      </c>
      <c r="C117" s="141"/>
    </row>
    <row r="118" spans="1:3" ht="12" customHeight="1" x14ac:dyDescent="0.2">
      <c r="A118" s="264" t="s">
        <v>311</v>
      </c>
      <c r="B118" s="64" t="s">
        <v>306</v>
      </c>
      <c r="C118" s="141"/>
    </row>
    <row r="119" spans="1:3" ht="12" customHeight="1" x14ac:dyDescent="0.2">
      <c r="A119" s="264" t="s">
        <v>312</v>
      </c>
      <c r="B119" s="64" t="s">
        <v>317</v>
      </c>
      <c r="C119" s="141"/>
    </row>
    <row r="120" spans="1:3" ht="12" customHeight="1" thickBot="1" x14ac:dyDescent="0.25">
      <c r="A120" s="274" t="s">
        <v>313</v>
      </c>
      <c r="B120" s="64" t="s">
        <v>316</v>
      </c>
      <c r="C120" s="142"/>
    </row>
    <row r="121" spans="1:3" ht="12" customHeight="1" thickBot="1" x14ac:dyDescent="0.25">
      <c r="A121" s="27" t="s">
        <v>10</v>
      </c>
      <c r="B121" s="59" t="s">
        <v>321</v>
      </c>
      <c r="C121" s="148">
        <f>+C122+C123</f>
        <v>0</v>
      </c>
    </row>
    <row r="122" spans="1:3" ht="12" customHeight="1" x14ac:dyDescent="0.2">
      <c r="A122" s="264" t="s">
        <v>62</v>
      </c>
      <c r="B122" s="7" t="s">
        <v>50</v>
      </c>
      <c r="C122" s="151"/>
    </row>
    <row r="123" spans="1:3" ht="12" customHeight="1" thickBot="1" x14ac:dyDescent="0.25">
      <c r="A123" s="266" t="s">
        <v>63</v>
      </c>
      <c r="B123" s="10" t="s">
        <v>51</v>
      </c>
      <c r="C123" s="152"/>
    </row>
    <row r="124" spans="1:3" ht="12" customHeight="1" thickBot="1" x14ac:dyDescent="0.25">
      <c r="A124" s="27" t="s">
        <v>11</v>
      </c>
      <c r="B124" s="59" t="s">
        <v>322</v>
      </c>
      <c r="C124" s="148">
        <f>+C91+C107+C121</f>
        <v>0</v>
      </c>
    </row>
    <row r="125" spans="1:3" ht="12" customHeight="1" thickBot="1" x14ac:dyDescent="0.25">
      <c r="A125" s="27" t="s">
        <v>12</v>
      </c>
      <c r="B125" s="59" t="s">
        <v>323</v>
      </c>
      <c r="C125" s="148">
        <f>+C126+C127+C128</f>
        <v>0</v>
      </c>
    </row>
    <row r="126" spans="1:3" s="56" customFormat="1" ht="12" customHeight="1" x14ac:dyDescent="0.2">
      <c r="A126" s="264" t="s">
        <v>66</v>
      </c>
      <c r="B126" s="7" t="s">
        <v>324</v>
      </c>
      <c r="C126" s="141"/>
    </row>
    <row r="127" spans="1:3" ht="12" customHeight="1" x14ac:dyDescent="0.2">
      <c r="A127" s="264" t="s">
        <v>67</v>
      </c>
      <c r="B127" s="7" t="s">
        <v>325</v>
      </c>
      <c r="C127" s="141"/>
    </row>
    <row r="128" spans="1:3" ht="12" customHeight="1" thickBot="1" x14ac:dyDescent="0.25">
      <c r="A128" s="274" t="s">
        <v>68</v>
      </c>
      <c r="B128" s="5" t="s">
        <v>326</v>
      </c>
      <c r="C128" s="141"/>
    </row>
    <row r="129" spans="1:10" ht="12" customHeight="1" thickBot="1" x14ac:dyDescent="0.25">
      <c r="A129" s="27" t="s">
        <v>13</v>
      </c>
      <c r="B129" s="59" t="s">
        <v>369</v>
      </c>
      <c r="C129" s="148">
        <f>+C130+C131+C132+C133</f>
        <v>0</v>
      </c>
    </row>
    <row r="130" spans="1:10" ht="12" customHeight="1" x14ac:dyDescent="0.2">
      <c r="A130" s="264" t="s">
        <v>69</v>
      </c>
      <c r="B130" s="7" t="s">
        <v>327</v>
      </c>
      <c r="C130" s="141"/>
    </row>
    <row r="131" spans="1:10" ht="12" customHeight="1" x14ac:dyDescent="0.2">
      <c r="A131" s="264" t="s">
        <v>70</v>
      </c>
      <c r="B131" s="7" t="s">
        <v>328</v>
      </c>
      <c r="C131" s="141"/>
    </row>
    <row r="132" spans="1:10" ht="12" customHeight="1" x14ac:dyDescent="0.2">
      <c r="A132" s="264" t="s">
        <v>230</v>
      </c>
      <c r="B132" s="7" t="s">
        <v>329</v>
      </c>
      <c r="C132" s="141"/>
    </row>
    <row r="133" spans="1:10" s="56" customFormat="1" ht="12" customHeight="1" thickBot="1" x14ac:dyDescent="0.25">
      <c r="A133" s="274" t="s">
        <v>231</v>
      </c>
      <c r="B133" s="5" t="s">
        <v>330</v>
      </c>
      <c r="C133" s="141"/>
    </row>
    <row r="134" spans="1:10" ht="12" customHeight="1" thickBot="1" x14ac:dyDescent="0.25">
      <c r="A134" s="27" t="s">
        <v>14</v>
      </c>
      <c r="B134" s="59" t="s">
        <v>331</v>
      </c>
      <c r="C134" s="154">
        <f>+C135+C136+C137+C138</f>
        <v>0</v>
      </c>
      <c r="J134" s="140"/>
    </row>
    <row r="135" spans="1:10" x14ac:dyDescent="0.2">
      <c r="A135" s="264" t="s">
        <v>71</v>
      </c>
      <c r="B135" s="7" t="s">
        <v>332</v>
      </c>
      <c r="C135" s="141"/>
    </row>
    <row r="136" spans="1:10" ht="12" customHeight="1" x14ac:dyDescent="0.2">
      <c r="A136" s="264" t="s">
        <v>72</v>
      </c>
      <c r="B136" s="7" t="s">
        <v>342</v>
      </c>
      <c r="C136" s="141"/>
    </row>
    <row r="137" spans="1:10" s="56" customFormat="1" ht="12" customHeight="1" x14ac:dyDescent="0.2">
      <c r="A137" s="264" t="s">
        <v>243</v>
      </c>
      <c r="B137" s="7" t="s">
        <v>333</v>
      </c>
      <c r="C137" s="141"/>
    </row>
    <row r="138" spans="1:10" s="56" customFormat="1" ht="12" customHeight="1" thickBot="1" x14ac:dyDescent="0.25">
      <c r="A138" s="274" t="s">
        <v>244</v>
      </c>
      <c r="B138" s="5" t="s">
        <v>334</v>
      </c>
      <c r="C138" s="141"/>
    </row>
    <row r="139" spans="1:10" s="56" customFormat="1" ht="12" customHeight="1" thickBot="1" x14ac:dyDescent="0.25">
      <c r="A139" s="27" t="s">
        <v>15</v>
      </c>
      <c r="B139" s="59" t="s">
        <v>335</v>
      </c>
      <c r="C139" s="156">
        <f>+C140+C141+C142+C143</f>
        <v>0</v>
      </c>
    </row>
    <row r="140" spans="1:10" s="56" customFormat="1" ht="12" customHeight="1" x14ac:dyDescent="0.2">
      <c r="A140" s="264" t="s">
        <v>131</v>
      </c>
      <c r="B140" s="7" t="s">
        <v>336</v>
      </c>
      <c r="C140" s="141"/>
    </row>
    <row r="141" spans="1:10" s="56" customFormat="1" ht="12" customHeight="1" x14ac:dyDescent="0.2">
      <c r="A141" s="264" t="s">
        <v>132</v>
      </c>
      <c r="B141" s="7" t="s">
        <v>337</v>
      </c>
      <c r="C141" s="141"/>
    </row>
    <row r="142" spans="1:10" s="56" customFormat="1" ht="12" customHeight="1" x14ac:dyDescent="0.2">
      <c r="A142" s="264" t="s">
        <v>161</v>
      </c>
      <c r="B142" s="7" t="s">
        <v>338</v>
      </c>
      <c r="C142" s="141"/>
    </row>
    <row r="143" spans="1:10" ht="12.75" customHeight="1" thickBot="1" x14ac:dyDescent="0.25">
      <c r="A143" s="264" t="s">
        <v>246</v>
      </c>
      <c r="B143" s="7" t="s">
        <v>339</v>
      </c>
      <c r="C143" s="141"/>
    </row>
    <row r="144" spans="1:10" ht="12" customHeight="1" thickBot="1" x14ac:dyDescent="0.25">
      <c r="A144" s="27" t="s">
        <v>16</v>
      </c>
      <c r="B144" s="59" t="s">
        <v>340</v>
      </c>
      <c r="C144" s="258">
        <f>+C125+C129+C134+C139</f>
        <v>0</v>
      </c>
    </row>
    <row r="145" spans="1:3" ht="15" customHeight="1" thickBot="1" x14ac:dyDescent="0.25">
      <c r="A145" s="276" t="s">
        <v>17</v>
      </c>
      <c r="B145" s="222" t="s">
        <v>341</v>
      </c>
      <c r="C145" s="258">
        <f>+C124+C144</f>
        <v>0</v>
      </c>
    </row>
    <row r="146" spans="1:3" ht="13.5" thickBot="1" x14ac:dyDescent="0.25">
      <c r="A146" s="227"/>
      <c r="B146" s="228"/>
      <c r="C146" s="229"/>
    </row>
    <row r="147" spans="1:3" ht="15" customHeight="1" thickBot="1" x14ac:dyDescent="0.25">
      <c r="A147" s="138" t="s">
        <v>154</v>
      </c>
      <c r="B147" s="139"/>
      <c r="C147" s="57"/>
    </row>
    <row r="148" spans="1:3" ht="14.25" customHeight="1" thickBot="1" x14ac:dyDescent="0.25">
      <c r="A148" s="138" t="s">
        <v>155</v>
      </c>
      <c r="B148" s="139"/>
      <c r="C148" s="57"/>
    </row>
  </sheetData>
  <sheetProtection formatCells="0"/>
  <mergeCells count="1">
    <mergeCell ref="B1:C1"/>
  </mergeCells>
  <phoneticPr fontId="31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/>
  <rowBreaks count="1" manualBreakCount="1">
    <brk id="8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C58"/>
  <sheetViews>
    <sheetView view="pageBreakPreview" zoomScaleSheetLayoutView="100" workbookViewId="0">
      <selection activeCell="B1" sqref="B1:C1"/>
    </sheetView>
  </sheetViews>
  <sheetFormatPr defaultRowHeight="12.75" x14ac:dyDescent="0.2"/>
  <cols>
    <col min="1" max="1" width="13.83203125" style="136" customWidth="1"/>
    <col min="2" max="2" width="79.1640625" style="137" customWidth="1"/>
    <col min="3" max="3" width="19.5" style="137" customWidth="1"/>
    <col min="4" max="16384" width="9.33203125" style="137"/>
  </cols>
  <sheetData>
    <row r="1" spans="1:3" s="116" customFormat="1" ht="21" customHeight="1" thickBot="1" x14ac:dyDescent="0.25">
      <c r="A1" s="115"/>
      <c r="B1" s="626" t="s">
        <v>584</v>
      </c>
      <c r="C1" s="626"/>
    </row>
    <row r="2" spans="1:3" s="285" customFormat="1" ht="36" customHeight="1" x14ac:dyDescent="0.2">
      <c r="A2" s="236" t="s">
        <v>152</v>
      </c>
      <c r="B2" s="468" t="s">
        <v>539</v>
      </c>
      <c r="C2" s="219" t="s">
        <v>52</v>
      </c>
    </row>
    <row r="3" spans="1:3" s="285" customFormat="1" ht="24.75" thickBot="1" x14ac:dyDescent="0.25">
      <c r="A3" s="277" t="s">
        <v>151</v>
      </c>
      <c r="B3" s="206" t="s">
        <v>375</v>
      </c>
      <c r="C3" s="220" t="s">
        <v>42</v>
      </c>
    </row>
    <row r="4" spans="1:3" s="286" customFormat="1" ht="15.95" customHeight="1" thickBot="1" x14ac:dyDescent="0.3">
      <c r="A4" s="119"/>
      <c r="B4" s="119"/>
      <c r="C4" s="120" t="s">
        <v>529</v>
      </c>
    </row>
    <row r="5" spans="1:3" ht="13.5" thickBot="1" x14ac:dyDescent="0.25">
      <c r="A5" s="237" t="s">
        <v>153</v>
      </c>
      <c r="B5" s="121" t="s">
        <v>44</v>
      </c>
      <c r="C5" s="30" t="s">
        <v>558</v>
      </c>
    </row>
    <row r="6" spans="1:3" s="287" customFormat="1" ht="12.95" customHeight="1" thickBot="1" x14ac:dyDescent="0.25">
      <c r="A6" s="96">
        <v>1</v>
      </c>
      <c r="B6" s="97">
        <v>2</v>
      </c>
      <c r="C6" s="98">
        <v>4</v>
      </c>
    </row>
    <row r="7" spans="1:3" s="287" customFormat="1" ht="15.95" customHeight="1" thickBot="1" x14ac:dyDescent="0.25">
      <c r="A7" s="123"/>
      <c r="B7" s="124" t="s">
        <v>46</v>
      </c>
      <c r="C7" s="125"/>
    </row>
    <row r="8" spans="1:3" s="221" customFormat="1" ht="12" customHeight="1" thickBot="1" x14ac:dyDescent="0.25">
      <c r="A8" s="96" t="s">
        <v>8</v>
      </c>
      <c r="B8" s="126" t="s">
        <v>376</v>
      </c>
      <c r="C8" s="166">
        <f>SUM(C9:C18)</f>
        <v>0</v>
      </c>
    </row>
    <row r="9" spans="1:3" s="221" customFormat="1" ht="12" customHeight="1" x14ac:dyDescent="0.2">
      <c r="A9" s="278" t="s">
        <v>73</v>
      </c>
      <c r="B9" s="8" t="s">
        <v>219</v>
      </c>
      <c r="C9" s="210"/>
    </row>
    <row r="10" spans="1:3" s="221" customFormat="1" ht="12" customHeight="1" x14ac:dyDescent="0.2">
      <c r="A10" s="279" t="s">
        <v>74</v>
      </c>
      <c r="B10" s="6" t="s">
        <v>220</v>
      </c>
      <c r="C10" s="164"/>
    </row>
    <row r="11" spans="1:3" s="221" customFormat="1" ht="12" customHeight="1" x14ac:dyDescent="0.2">
      <c r="A11" s="279" t="s">
        <v>75</v>
      </c>
      <c r="B11" s="6" t="s">
        <v>221</v>
      </c>
      <c r="C11" s="164"/>
    </row>
    <row r="12" spans="1:3" s="221" customFormat="1" ht="12" customHeight="1" x14ac:dyDescent="0.2">
      <c r="A12" s="279" t="s">
        <v>76</v>
      </c>
      <c r="B12" s="6" t="s">
        <v>222</v>
      </c>
      <c r="C12" s="164"/>
    </row>
    <row r="13" spans="1:3" s="221" customFormat="1" ht="12" customHeight="1" x14ac:dyDescent="0.2">
      <c r="A13" s="279" t="s">
        <v>110</v>
      </c>
      <c r="B13" s="6" t="s">
        <v>223</v>
      </c>
      <c r="C13" s="164"/>
    </row>
    <row r="14" spans="1:3" s="221" customFormat="1" ht="12" customHeight="1" x14ac:dyDescent="0.2">
      <c r="A14" s="279" t="s">
        <v>77</v>
      </c>
      <c r="B14" s="6" t="s">
        <v>377</v>
      </c>
      <c r="C14" s="164"/>
    </row>
    <row r="15" spans="1:3" s="221" customFormat="1" ht="12" customHeight="1" x14ac:dyDescent="0.2">
      <c r="A15" s="279" t="s">
        <v>78</v>
      </c>
      <c r="B15" s="5" t="s">
        <v>378</v>
      </c>
      <c r="C15" s="164"/>
    </row>
    <row r="16" spans="1:3" s="221" customFormat="1" ht="12" customHeight="1" x14ac:dyDescent="0.2">
      <c r="A16" s="279" t="s">
        <v>85</v>
      </c>
      <c r="B16" s="6" t="s">
        <v>226</v>
      </c>
      <c r="C16" s="211"/>
    </row>
    <row r="17" spans="1:3" s="288" customFormat="1" ht="12" customHeight="1" x14ac:dyDescent="0.2">
      <c r="A17" s="279" t="s">
        <v>86</v>
      </c>
      <c r="B17" s="6" t="s">
        <v>227</v>
      </c>
      <c r="C17" s="164"/>
    </row>
    <row r="18" spans="1:3" s="288" customFormat="1" ht="12" customHeight="1" thickBot="1" x14ac:dyDescent="0.25">
      <c r="A18" s="279" t="s">
        <v>87</v>
      </c>
      <c r="B18" s="5" t="s">
        <v>228</v>
      </c>
      <c r="C18" s="165"/>
    </row>
    <row r="19" spans="1:3" s="221" customFormat="1" ht="12" customHeight="1" thickBot="1" x14ac:dyDescent="0.25">
      <c r="A19" s="96" t="s">
        <v>9</v>
      </c>
      <c r="B19" s="126" t="s">
        <v>379</v>
      </c>
      <c r="C19" s="166">
        <f>SUM(C20:C22)</f>
        <v>0</v>
      </c>
    </row>
    <row r="20" spans="1:3" s="288" customFormat="1" ht="12" customHeight="1" x14ac:dyDescent="0.2">
      <c r="A20" s="279" t="s">
        <v>79</v>
      </c>
      <c r="B20" s="7" t="s">
        <v>194</v>
      </c>
      <c r="C20" s="164"/>
    </row>
    <row r="21" spans="1:3" s="288" customFormat="1" ht="12" customHeight="1" x14ac:dyDescent="0.2">
      <c r="A21" s="279" t="s">
        <v>80</v>
      </c>
      <c r="B21" s="6" t="s">
        <v>380</v>
      </c>
      <c r="C21" s="164"/>
    </row>
    <row r="22" spans="1:3" s="288" customFormat="1" ht="12" customHeight="1" x14ac:dyDescent="0.2">
      <c r="A22" s="279" t="s">
        <v>81</v>
      </c>
      <c r="B22" s="6" t="s">
        <v>381</v>
      </c>
      <c r="C22" s="164"/>
    </row>
    <row r="23" spans="1:3" s="288" customFormat="1" ht="12" customHeight="1" thickBot="1" x14ac:dyDescent="0.25">
      <c r="A23" s="279" t="s">
        <v>82</v>
      </c>
      <c r="B23" s="6" t="s">
        <v>1</v>
      </c>
      <c r="C23" s="164"/>
    </row>
    <row r="24" spans="1:3" s="288" customFormat="1" ht="12" customHeight="1" thickBot="1" x14ac:dyDescent="0.25">
      <c r="A24" s="99" t="s">
        <v>10</v>
      </c>
      <c r="B24" s="59" t="s">
        <v>124</v>
      </c>
      <c r="C24" s="193"/>
    </row>
    <row r="25" spans="1:3" s="288" customFormat="1" ht="12" customHeight="1" thickBot="1" x14ac:dyDescent="0.25">
      <c r="A25" s="99" t="s">
        <v>11</v>
      </c>
      <c r="B25" s="59" t="s">
        <v>382</v>
      </c>
      <c r="C25" s="166">
        <f>+C26+C27</f>
        <v>0</v>
      </c>
    </row>
    <row r="26" spans="1:3" s="288" customFormat="1" ht="12" customHeight="1" x14ac:dyDescent="0.2">
      <c r="A26" s="280" t="s">
        <v>204</v>
      </c>
      <c r="B26" s="281" t="s">
        <v>380</v>
      </c>
      <c r="C26" s="42"/>
    </row>
    <row r="27" spans="1:3" s="288" customFormat="1" ht="12" customHeight="1" x14ac:dyDescent="0.2">
      <c r="A27" s="280" t="s">
        <v>207</v>
      </c>
      <c r="B27" s="282" t="s">
        <v>383</v>
      </c>
      <c r="C27" s="167"/>
    </row>
    <row r="28" spans="1:3" s="288" customFormat="1" ht="12" customHeight="1" thickBot="1" x14ac:dyDescent="0.25">
      <c r="A28" s="279" t="s">
        <v>208</v>
      </c>
      <c r="B28" s="283" t="s">
        <v>384</v>
      </c>
      <c r="C28" s="45"/>
    </row>
    <row r="29" spans="1:3" s="288" customFormat="1" ht="12" customHeight="1" thickBot="1" x14ac:dyDescent="0.25">
      <c r="A29" s="99" t="s">
        <v>12</v>
      </c>
      <c r="B29" s="59" t="s">
        <v>385</v>
      </c>
      <c r="C29" s="166">
        <f>+C30+C31+C32</f>
        <v>0</v>
      </c>
    </row>
    <row r="30" spans="1:3" s="288" customFormat="1" ht="12" customHeight="1" x14ac:dyDescent="0.2">
      <c r="A30" s="280" t="s">
        <v>66</v>
      </c>
      <c r="B30" s="281" t="s">
        <v>233</v>
      </c>
      <c r="C30" s="42"/>
    </row>
    <row r="31" spans="1:3" s="288" customFormat="1" ht="12" customHeight="1" x14ac:dyDescent="0.2">
      <c r="A31" s="280" t="s">
        <v>67</v>
      </c>
      <c r="B31" s="282" t="s">
        <v>234</v>
      </c>
      <c r="C31" s="167"/>
    </row>
    <row r="32" spans="1:3" s="288" customFormat="1" ht="12" customHeight="1" thickBot="1" x14ac:dyDescent="0.25">
      <c r="A32" s="279" t="s">
        <v>68</v>
      </c>
      <c r="B32" s="62" t="s">
        <v>235</v>
      </c>
      <c r="C32" s="45"/>
    </row>
    <row r="33" spans="1:3" s="221" customFormat="1" ht="12" customHeight="1" thickBot="1" x14ac:dyDescent="0.25">
      <c r="A33" s="99" t="s">
        <v>13</v>
      </c>
      <c r="B33" s="59" t="s">
        <v>345</v>
      </c>
      <c r="C33" s="193"/>
    </row>
    <row r="34" spans="1:3" s="221" customFormat="1" ht="12" customHeight="1" thickBot="1" x14ac:dyDescent="0.25">
      <c r="A34" s="99" t="s">
        <v>14</v>
      </c>
      <c r="B34" s="59" t="s">
        <v>386</v>
      </c>
      <c r="C34" s="212"/>
    </row>
    <row r="35" spans="1:3" s="221" customFormat="1" ht="12" customHeight="1" thickBot="1" x14ac:dyDescent="0.25">
      <c r="A35" s="96" t="s">
        <v>15</v>
      </c>
      <c r="B35" s="59" t="s">
        <v>387</v>
      </c>
      <c r="C35" s="213">
        <f>+C8+C19+C24+C25+C29+C33+C34</f>
        <v>0</v>
      </c>
    </row>
    <row r="36" spans="1:3" s="221" customFormat="1" ht="12" customHeight="1" thickBot="1" x14ac:dyDescent="0.25">
      <c r="A36" s="127" t="s">
        <v>16</v>
      </c>
      <c r="B36" s="59" t="s">
        <v>388</v>
      </c>
      <c r="C36" s="512">
        <v>126602040</v>
      </c>
    </row>
    <row r="37" spans="1:3" s="221" customFormat="1" ht="12" customHeight="1" x14ac:dyDescent="0.2">
      <c r="A37" s="280" t="s">
        <v>389</v>
      </c>
      <c r="B37" s="281" t="s">
        <v>169</v>
      </c>
      <c r="C37" s="498"/>
    </row>
    <row r="38" spans="1:3" s="221" customFormat="1" ht="12" customHeight="1" x14ac:dyDescent="0.2">
      <c r="A38" s="280" t="s">
        <v>390</v>
      </c>
      <c r="B38" s="282" t="s">
        <v>2</v>
      </c>
      <c r="C38" s="513"/>
    </row>
    <row r="39" spans="1:3" s="288" customFormat="1" ht="12" customHeight="1" thickBot="1" x14ac:dyDescent="0.25">
      <c r="A39" s="279" t="s">
        <v>391</v>
      </c>
      <c r="B39" s="62" t="s">
        <v>392</v>
      </c>
      <c r="C39" s="512">
        <v>126602040</v>
      </c>
    </row>
    <row r="40" spans="1:3" s="288" customFormat="1" ht="15" customHeight="1" thickBot="1" x14ac:dyDescent="0.25">
      <c r="A40" s="127" t="s">
        <v>17</v>
      </c>
      <c r="B40" s="128" t="s">
        <v>393</v>
      </c>
      <c r="C40" s="514">
        <f>+C35+C36</f>
        <v>126602040</v>
      </c>
    </row>
    <row r="41" spans="1:3" s="288" customFormat="1" ht="15" customHeight="1" x14ac:dyDescent="0.2">
      <c r="A41" s="129"/>
      <c r="B41" s="130"/>
      <c r="C41" s="515"/>
    </row>
    <row r="42" spans="1:3" ht="13.5" thickBot="1" x14ac:dyDescent="0.25">
      <c r="A42" s="131"/>
      <c r="B42" s="132"/>
      <c r="C42" s="516"/>
    </row>
    <row r="43" spans="1:3" s="287" customFormat="1" ht="16.5" customHeight="1" thickBot="1" x14ac:dyDescent="0.25">
      <c r="A43" s="133"/>
      <c r="B43" s="134" t="s">
        <v>48</v>
      </c>
      <c r="C43" s="514"/>
    </row>
    <row r="44" spans="1:3" s="289" customFormat="1" ht="12" customHeight="1" thickBot="1" x14ac:dyDescent="0.25">
      <c r="A44" s="99" t="s">
        <v>8</v>
      </c>
      <c r="B44" s="59" t="s">
        <v>394</v>
      </c>
      <c r="C44" s="517">
        <f>SUM(C45:C49)</f>
        <v>124602040</v>
      </c>
    </row>
    <row r="45" spans="1:3" ht="12" customHeight="1" x14ac:dyDescent="0.2">
      <c r="A45" s="279" t="s">
        <v>73</v>
      </c>
      <c r="B45" s="7" t="s">
        <v>38</v>
      </c>
      <c r="C45" s="498">
        <v>89780770</v>
      </c>
    </row>
    <row r="46" spans="1:3" ht="12" customHeight="1" x14ac:dyDescent="0.2">
      <c r="A46" s="279" t="s">
        <v>74</v>
      </c>
      <c r="B46" s="6" t="s">
        <v>133</v>
      </c>
      <c r="C46" s="499">
        <v>16384270</v>
      </c>
    </row>
    <row r="47" spans="1:3" ht="12" customHeight="1" x14ac:dyDescent="0.2">
      <c r="A47" s="279" t="s">
        <v>75</v>
      </c>
      <c r="B47" s="6" t="s">
        <v>102</v>
      </c>
      <c r="C47" s="499">
        <v>18437000</v>
      </c>
    </row>
    <row r="48" spans="1:3" ht="12" customHeight="1" x14ac:dyDescent="0.2">
      <c r="A48" s="279" t="s">
        <v>76</v>
      </c>
      <c r="B48" s="6" t="s">
        <v>134</v>
      </c>
      <c r="C48" s="499">
        <v>0</v>
      </c>
    </row>
    <row r="49" spans="1:3" ht="12" customHeight="1" thickBot="1" x14ac:dyDescent="0.25">
      <c r="A49" s="279" t="s">
        <v>110</v>
      </c>
      <c r="B49" s="6" t="s">
        <v>135</v>
      </c>
      <c r="C49" s="499"/>
    </row>
    <row r="50" spans="1:3" ht="12" customHeight="1" thickBot="1" x14ac:dyDescent="0.25">
      <c r="A50" s="99" t="s">
        <v>9</v>
      </c>
      <c r="B50" s="59" t="s">
        <v>395</v>
      </c>
      <c r="C50" s="517">
        <f>SUM(C51:C53)</f>
        <v>2000000</v>
      </c>
    </row>
    <row r="51" spans="1:3" s="289" customFormat="1" ht="12" customHeight="1" x14ac:dyDescent="0.2">
      <c r="A51" s="279" t="s">
        <v>79</v>
      </c>
      <c r="B51" s="7" t="s">
        <v>159</v>
      </c>
      <c r="C51" s="498">
        <v>2000000</v>
      </c>
    </row>
    <row r="52" spans="1:3" ht="12" customHeight="1" x14ac:dyDescent="0.2">
      <c r="A52" s="279" t="s">
        <v>80</v>
      </c>
      <c r="B52" s="6" t="s">
        <v>137</v>
      </c>
      <c r="C52" s="499"/>
    </row>
    <row r="53" spans="1:3" ht="12" customHeight="1" x14ac:dyDescent="0.2">
      <c r="A53" s="279" t="s">
        <v>81</v>
      </c>
      <c r="B53" s="6" t="s">
        <v>49</v>
      </c>
      <c r="C53" s="499"/>
    </row>
    <row r="54" spans="1:3" ht="12" customHeight="1" thickBot="1" x14ac:dyDescent="0.25">
      <c r="A54" s="279" t="s">
        <v>82</v>
      </c>
      <c r="B54" s="6" t="s">
        <v>3</v>
      </c>
      <c r="C54" s="499"/>
    </row>
    <row r="55" spans="1:3" ht="15" customHeight="1" thickBot="1" x14ac:dyDescent="0.25">
      <c r="A55" s="99" t="s">
        <v>10</v>
      </c>
      <c r="B55" s="135" t="s">
        <v>396</v>
      </c>
      <c r="C55" s="518">
        <f>+C44+C50</f>
        <v>126602040</v>
      </c>
    </row>
    <row r="56" spans="1:3" ht="13.5" thickBot="1" x14ac:dyDescent="0.25">
      <c r="C56" s="218"/>
    </row>
    <row r="57" spans="1:3" ht="15" customHeight="1" thickBot="1" x14ac:dyDescent="0.25">
      <c r="A57" s="138" t="s">
        <v>154</v>
      </c>
      <c r="B57" s="139"/>
      <c r="C57" s="57">
        <v>18</v>
      </c>
    </row>
    <row r="58" spans="1:3" ht="14.25" customHeight="1" thickBot="1" x14ac:dyDescent="0.25">
      <c r="A58" s="138" t="s">
        <v>155</v>
      </c>
      <c r="B58" s="139"/>
      <c r="C58" s="57"/>
    </row>
  </sheetData>
  <sheetProtection formatCells="0"/>
  <mergeCells count="1">
    <mergeCell ref="B1:C1"/>
  </mergeCells>
  <phoneticPr fontId="31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C58"/>
  <sheetViews>
    <sheetView view="pageBreakPreview" zoomScaleSheetLayoutView="100" workbookViewId="0">
      <selection activeCell="B1" sqref="B1:C1"/>
    </sheetView>
  </sheetViews>
  <sheetFormatPr defaultRowHeight="12.75" x14ac:dyDescent="0.2"/>
  <cols>
    <col min="1" max="1" width="13.83203125" style="136" customWidth="1"/>
    <col min="2" max="2" width="79.1640625" style="137" customWidth="1"/>
    <col min="3" max="3" width="17.1640625" style="137" customWidth="1"/>
    <col min="4" max="16384" width="9.33203125" style="137"/>
  </cols>
  <sheetData>
    <row r="1" spans="1:3" s="116" customFormat="1" ht="21" customHeight="1" thickBot="1" x14ac:dyDescent="0.25">
      <c r="A1" s="115"/>
      <c r="B1" s="626" t="s">
        <v>585</v>
      </c>
      <c r="C1" s="626"/>
    </row>
    <row r="2" spans="1:3" s="285" customFormat="1" ht="34.5" customHeight="1" x14ac:dyDescent="0.2">
      <c r="A2" s="236" t="s">
        <v>152</v>
      </c>
      <c r="B2" s="468" t="s">
        <v>539</v>
      </c>
      <c r="C2" s="219" t="s">
        <v>52</v>
      </c>
    </row>
    <row r="3" spans="1:3" s="285" customFormat="1" ht="24.75" thickBot="1" x14ac:dyDescent="0.25">
      <c r="A3" s="277" t="s">
        <v>151</v>
      </c>
      <c r="B3" s="206" t="s">
        <v>398</v>
      </c>
      <c r="C3" s="220" t="s">
        <v>52</v>
      </c>
    </row>
    <row r="4" spans="1:3" s="286" customFormat="1" ht="15.95" customHeight="1" thickBot="1" x14ac:dyDescent="0.3">
      <c r="A4" s="119"/>
      <c r="B4" s="119"/>
      <c r="C4" s="120" t="s">
        <v>529</v>
      </c>
    </row>
    <row r="5" spans="1:3" ht="24.75" thickBot="1" x14ac:dyDescent="0.25">
      <c r="A5" s="237" t="s">
        <v>153</v>
      </c>
      <c r="B5" s="121" t="s">
        <v>44</v>
      </c>
      <c r="C5" s="30" t="s">
        <v>558</v>
      </c>
    </row>
    <row r="6" spans="1:3" s="287" customFormat="1" ht="12.95" customHeight="1" thickBot="1" x14ac:dyDescent="0.25">
      <c r="A6" s="96">
        <v>1</v>
      </c>
      <c r="B6" s="97">
        <v>2</v>
      </c>
      <c r="C6" s="98">
        <v>4</v>
      </c>
    </row>
    <row r="7" spans="1:3" s="287" customFormat="1" ht="15.95" customHeight="1" thickBot="1" x14ac:dyDescent="0.25">
      <c r="A7" s="123"/>
      <c r="B7" s="124" t="s">
        <v>46</v>
      </c>
      <c r="C7" s="125"/>
    </row>
    <row r="8" spans="1:3" s="221" customFormat="1" ht="12" customHeight="1" thickBot="1" x14ac:dyDescent="0.25">
      <c r="A8" s="96" t="s">
        <v>8</v>
      </c>
      <c r="B8" s="126" t="s">
        <v>376</v>
      </c>
      <c r="C8" s="166">
        <f>SUM(C9:C18)</f>
        <v>0</v>
      </c>
    </row>
    <row r="9" spans="1:3" s="221" customFormat="1" ht="12" customHeight="1" x14ac:dyDescent="0.2">
      <c r="A9" s="278" t="s">
        <v>73</v>
      </c>
      <c r="B9" s="8" t="s">
        <v>219</v>
      </c>
      <c r="C9" s="210"/>
    </row>
    <row r="10" spans="1:3" s="221" customFormat="1" ht="12" customHeight="1" x14ac:dyDescent="0.2">
      <c r="A10" s="279" t="s">
        <v>74</v>
      </c>
      <c r="B10" s="6" t="s">
        <v>220</v>
      </c>
      <c r="C10" s="164"/>
    </row>
    <row r="11" spans="1:3" s="221" customFormat="1" ht="12" customHeight="1" x14ac:dyDescent="0.2">
      <c r="A11" s="279" t="s">
        <v>75</v>
      </c>
      <c r="B11" s="6" t="s">
        <v>221</v>
      </c>
      <c r="C11" s="164"/>
    </row>
    <row r="12" spans="1:3" s="221" customFormat="1" ht="12" customHeight="1" x14ac:dyDescent="0.2">
      <c r="A12" s="279" t="s">
        <v>76</v>
      </c>
      <c r="B12" s="6" t="s">
        <v>222</v>
      </c>
      <c r="C12" s="164"/>
    </row>
    <row r="13" spans="1:3" s="221" customFormat="1" ht="12" customHeight="1" x14ac:dyDescent="0.2">
      <c r="A13" s="279" t="s">
        <v>110</v>
      </c>
      <c r="B13" s="6" t="s">
        <v>223</v>
      </c>
      <c r="C13" s="164"/>
    </row>
    <row r="14" spans="1:3" s="221" customFormat="1" ht="12" customHeight="1" x14ac:dyDescent="0.2">
      <c r="A14" s="279" t="s">
        <v>77</v>
      </c>
      <c r="B14" s="6" t="s">
        <v>377</v>
      </c>
      <c r="C14" s="164"/>
    </row>
    <row r="15" spans="1:3" s="221" customFormat="1" ht="12" customHeight="1" x14ac:dyDescent="0.2">
      <c r="A15" s="279" t="s">
        <v>78</v>
      </c>
      <c r="B15" s="5" t="s">
        <v>378</v>
      </c>
      <c r="C15" s="164"/>
    </row>
    <row r="16" spans="1:3" s="221" customFormat="1" ht="12" customHeight="1" x14ac:dyDescent="0.2">
      <c r="A16" s="279" t="s">
        <v>85</v>
      </c>
      <c r="B16" s="6" t="s">
        <v>226</v>
      </c>
      <c r="C16" s="211"/>
    </row>
    <row r="17" spans="1:3" s="288" customFormat="1" ht="12" customHeight="1" x14ac:dyDescent="0.2">
      <c r="A17" s="279" t="s">
        <v>86</v>
      </c>
      <c r="B17" s="6" t="s">
        <v>227</v>
      </c>
      <c r="C17" s="164"/>
    </row>
    <row r="18" spans="1:3" s="288" customFormat="1" ht="12" customHeight="1" thickBot="1" x14ac:dyDescent="0.25">
      <c r="A18" s="279" t="s">
        <v>87</v>
      </c>
      <c r="B18" s="5" t="s">
        <v>228</v>
      </c>
      <c r="C18" s="165"/>
    </row>
    <row r="19" spans="1:3" s="221" customFormat="1" ht="12" customHeight="1" thickBot="1" x14ac:dyDescent="0.25">
      <c r="A19" s="96" t="s">
        <v>9</v>
      </c>
      <c r="B19" s="126" t="s">
        <v>379</v>
      </c>
      <c r="C19" s="166">
        <f>SUM(C20:C22)</f>
        <v>0</v>
      </c>
    </row>
    <row r="20" spans="1:3" s="288" customFormat="1" ht="12" customHeight="1" x14ac:dyDescent="0.2">
      <c r="A20" s="279" t="s">
        <v>79</v>
      </c>
      <c r="B20" s="7" t="s">
        <v>194</v>
      </c>
      <c r="C20" s="164"/>
    </row>
    <row r="21" spans="1:3" s="288" customFormat="1" ht="12" customHeight="1" x14ac:dyDescent="0.2">
      <c r="A21" s="279" t="s">
        <v>80</v>
      </c>
      <c r="B21" s="6" t="s">
        <v>380</v>
      </c>
      <c r="C21" s="164"/>
    </row>
    <row r="22" spans="1:3" s="288" customFormat="1" ht="12" customHeight="1" x14ac:dyDescent="0.2">
      <c r="A22" s="279" t="s">
        <v>81</v>
      </c>
      <c r="B22" s="6" t="s">
        <v>381</v>
      </c>
      <c r="C22" s="164"/>
    </row>
    <row r="23" spans="1:3" s="288" customFormat="1" ht="12" customHeight="1" thickBot="1" x14ac:dyDescent="0.25">
      <c r="A23" s="279" t="s">
        <v>82</v>
      </c>
      <c r="B23" s="6" t="s">
        <v>1</v>
      </c>
      <c r="C23" s="164"/>
    </row>
    <row r="24" spans="1:3" s="288" customFormat="1" ht="12" customHeight="1" thickBot="1" x14ac:dyDescent="0.25">
      <c r="A24" s="99" t="s">
        <v>10</v>
      </c>
      <c r="B24" s="59" t="s">
        <v>124</v>
      </c>
      <c r="C24" s="193"/>
    </row>
    <row r="25" spans="1:3" s="288" customFormat="1" ht="12" customHeight="1" thickBot="1" x14ac:dyDescent="0.25">
      <c r="A25" s="99" t="s">
        <v>11</v>
      </c>
      <c r="B25" s="59" t="s">
        <v>382</v>
      </c>
      <c r="C25" s="166">
        <f>+C26+C27</f>
        <v>0</v>
      </c>
    </row>
    <row r="26" spans="1:3" s="288" customFormat="1" ht="12" customHeight="1" x14ac:dyDescent="0.2">
      <c r="A26" s="280" t="s">
        <v>204</v>
      </c>
      <c r="B26" s="281" t="s">
        <v>380</v>
      </c>
      <c r="C26" s="42"/>
    </row>
    <row r="27" spans="1:3" s="288" customFormat="1" ht="12" customHeight="1" x14ac:dyDescent="0.2">
      <c r="A27" s="280" t="s">
        <v>207</v>
      </c>
      <c r="B27" s="282" t="s">
        <v>383</v>
      </c>
      <c r="C27" s="167"/>
    </row>
    <row r="28" spans="1:3" s="288" customFormat="1" ht="12" customHeight="1" thickBot="1" x14ac:dyDescent="0.25">
      <c r="A28" s="279" t="s">
        <v>208</v>
      </c>
      <c r="B28" s="283" t="s">
        <v>384</v>
      </c>
      <c r="C28" s="45"/>
    </row>
    <row r="29" spans="1:3" s="288" customFormat="1" ht="12" customHeight="1" thickBot="1" x14ac:dyDescent="0.25">
      <c r="A29" s="99" t="s">
        <v>12</v>
      </c>
      <c r="B29" s="59" t="s">
        <v>385</v>
      </c>
      <c r="C29" s="166">
        <f>+C30+C31+C32</f>
        <v>0</v>
      </c>
    </row>
    <row r="30" spans="1:3" s="288" customFormat="1" ht="12" customHeight="1" x14ac:dyDescent="0.2">
      <c r="A30" s="280" t="s">
        <v>66</v>
      </c>
      <c r="B30" s="281" t="s">
        <v>233</v>
      </c>
      <c r="C30" s="42"/>
    </row>
    <row r="31" spans="1:3" s="288" customFormat="1" ht="12" customHeight="1" x14ac:dyDescent="0.2">
      <c r="A31" s="280" t="s">
        <v>67</v>
      </c>
      <c r="B31" s="282" t="s">
        <v>234</v>
      </c>
      <c r="C31" s="167"/>
    </row>
    <row r="32" spans="1:3" s="288" customFormat="1" ht="12" customHeight="1" thickBot="1" x14ac:dyDescent="0.25">
      <c r="A32" s="279" t="s">
        <v>68</v>
      </c>
      <c r="B32" s="62" t="s">
        <v>235</v>
      </c>
      <c r="C32" s="45"/>
    </row>
    <row r="33" spans="1:3" s="221" customFormat="1" ht="12" customHeight="1" thickBot="1" x14ac:dyDescent="0.25">
      <c r="A33" s="99" t="s">
        <v>13</v>
      </c>
      <c r="B33" s="59" t="s">
        <v>345</v>
      </c>
      <c r="C33" s="193"/>
    </row>
    <row r="34" spans="1:3" s="221" customFormat="1" ht="12" customHeight="1" thickBot="1" x14ac:dyDescent="0.25">
      <c r="A34" s="99" t="s">
        <v>14</v>
      </c>
      <c r="B34" s="59" t="s">
        <v>386</v>
      </c>
      <c r="C34" s="212"/>
    </row>
    <row r="35" spans="1:3" s="221" customFormat="1" ht="12" customHeight="1" thickBot="1" x14ac:dyDescent="0.25">
      <c r="A35" s="96" t="s">
        <v>15</v>
      </c>
      <c r="B35" s="59" t="s">
        <v>387</v>
      </c>
      <c r="C35" s="213">
        <f>+C8+C19+C24+C25+C29+C33+C34</f>
        <v>0</v>
      </c>
    </row>
    <row r="36" spans="1:3" s="221" customFormat="1" ht="12" customHeight="1" thickBot="1" x14ac:dyDescent="0.25">
      <c r="A36" s="127" t="s">
        <v>16</v>
      </c>
      <c r="B36" s="59" t="s">
        <v>388</v>
      </c>
      <c r="C36" s="213">
        <v>120430470</v>
      </c>
    </row>
    <row r="37" spans="1:3" s="221" customFormat="1" ht="12" customHeight="1" x14ac:dyDescent="0.2">
      <c r="A37" s="280" t="s">
        <v>389</v>
      </c>
      <c r="B37" s="281" t="s">
        <v>169</v>
      </c>
      <c r="C37" s="42"/>
    </row>
    <row r="38" spans="1:3" s="221" customFormat="1" ht="12" customHeight="1" x14ac:dyDescent="0.2">
      <c r="A38" s="280" t="s">
        <v>390</v>
      </c>
      <c r="B38" s="282" t="s">
        <v>2</v>
      </c>
      <c r="C38" s="513"/>
    </row>
    <row r="39" spans="1:3" s="288" customFormat="1" ht="12" customHeight="1" thickBot="1" x14ac:dyDescent="0.25">
      <c r="A39" s="279" t="s">
        <v>391</v>
      </c>
      <c r="B39" s="62" t="s">
        <v>392</v>
      </c>
      <c r="C39" s="512">
        <v>120430470</v>
      </c>
    </row>
    <row r="40" spans="1:3" s="288" customFormat="1" ht="15" customHeight="1" thickBot="1" x14ac:dyDescent="0.25">
      <c r="A40" s="127" t="s">
        <v>17</v>
      </c>
      <c r="B40" s="128" t="s">
        <v>393</v>
      </c>
      <c r="C40" s="514">
        <f>+C35+C36</f>
        <v>120430470</v>
      </c>
    </row>
    <row r="41" spans="1:3" s="288" customFormat="1" ht="15" customHeight="1" x14ac:dyDescent="0.2">
      <c r="A41" s="129"/>
      <c r="B41" s="130"/>
      <c r="C41" s="515"/>
    </row>
    <row r="42" spans="1:3" ht="13.5" thickBot="1" x14ac:dyDescent="0.25">
      <c r="A42" s="131"/>
      <c r="B42" s="132"/>
      <c r="C42" s="516"/>
    </row>
    <row r="43" spans="1:3" s="287" customFormat="1" ht="16.5" customHeight="1" thickBot="1" x14ac:dyDescent="0.25">
      <c r="A43" s="133"/>
      <c r="B43" s="134" t="s">
        <v>48</v>
      </c>
      <c r="C43" s="514"/>
    </row>
    <row r="44" spans="1:3" s="289" customFormat="1" ht="12" customHeight="1" thickBot="1" x14ac:dyDescent="0.25">
      <c r="A44" s="99" t="s">
        <v>8</v>
      </c>
      <c r="B44" s="59" t="s">
        <v>394</v>
      </c>
      <c r="C44" s="517">
        <f>SUM(C45:C49)</f>
        <v>118430470</v>
      </c>
    </row>
    <row r="45" spans="1:3" ht="12" customHeight="1" x14ac:dyDescent="0.2">
      <c r="A45" s="279" t="s">
        <v>73</v>
      </c>
      <c r="B45" s="7" t="s">
        <v>38</v>
      </c>
      <c r="C45" s="498">
        <v>84528370</v>
      </c>
    </row>
    <row r="46" spans="1:3" ht="12" customHeight="1" x14ac:dyDescent="0.2">
      <c r="A46" s="279" t="s">
        <v>74</v>
      </c>
      <c r="B46" s="6" t="s">
        <v>133</v>
      </c>
      <c r="C46" s="499">
        <v>15465100</v>
      </c>
    </row>
    <row r="47" spans="1:3" ht="12" customHeight="1" x14ac:dyDescent="0.2">
      <c r="A47" s="279" t="s">
        <v>75</v>
      </c>
      <c r="B47" s="6" t="s">
        <v>102</v>
      </c>
      <c r="C47" s="499">
        <v>18437000</v>
      </c>
    </row>
    <row r="48" spans="1:3" ht="12" customHeight="1" x14ac:dyDescent="0.2">
      <c r="A48" s="279" t="s">
        <v>76</v>
      </c>
      <c r="B48" s="6" t="s">
        <v>134</v>
      </c>
      <c r="C48" s="499">
        <v>0</v>
      </c>
    </row>
    <row r="49" spans="1:3" ht="12" customHeight="1" thickBot="1" x14ac:dyDescent="0.25">
      <c r="A49" s="279" t="s">
        <v>110</v>
      </c>
      <c r="B49" s="6" t="s">
        <v>135</v>
      </c>
      <c r="C49" s="44"/>
    </row>
    <row r="50" spans="1:3" ht="12" customHeight="1" thickBot="1" x14ac:dyDescent="0.25">
      <c r="A50" s="99" t="s">
        <v>9</v>
      </c>
      <c r="B50" s="59" t="s">
        <v>395</v>
      </c>
      <c r="C50" s="166">
        <f>SUM(C51:C53)</f>
        <v>2000000</v>
      </c>
    </row>
    <row r="51" spans="1:3" s="289" customFormat="1" ht="12" customHeight="1" x14ac:dyDescent="0.2">
      <c r="A51" s="279" t="s">
        <v>79</v>
      </c>
      <c r="B51" s="7" t="s">
        <v>159</v>
      </c>
      <c r="C51" s="42">
        <v>2000000</v>
      </c>
    </row>
    <row r="52" spans="1:3" ht="12" customHeight="1" x14ac:dyDescent="0.2">
      <c r="A52" s="279" t="s">
        <v>80</v>
      </c>
      <c r="B52" s="6" t="s">
        <v>137</v>
      </c>
      <c r="C52" s="44"/>
    </row>
    <row r="53" spans="1:3" ht="12" customHeight="1" x14ac:dyDescent="0.2">
      <c r="A53" s="279" t="s">
        <v>81</v>
      </c>
      <c r="B53" s="6" t="s">
        <v>49</v>
      </c>
      <c r="C53" s="44"/>
    </row>
    <row r="54" spans="1:3" ht="12" customHeight="1" thickBot="1" x14ac:dyDescent="0.25">
      <c r="A54" s="279" t="s">
        <v>82</v>
      </c>
      <c r="B54" s="6" t="s">
        <v>3</v>
      </c>
      <c r="C54" s="44"/>
    </row>
    <row r="55" spans="1:3" ht="15" customHeight="1" thickBot="1" x14ac:dyDescent="0.25">
      <c r="A55" s="99" t="s">
        <v>10</v>
      </c>
      <c r="B55" s="135" t="s">
        <v>396</v>
      </c>
      <c r="C55" s="217">
        <f>+C44+C50</f>
        <v>120430470</v>
      </c>
    </row>
    <row r="56" spans="1:3" ht="13.5" thickBot="1" x14ac:dyDescent="0.25">
      <c r="C56" s="218"/>
    </row>
    <row r="57" spans="1:3" ht="15" customHeight="1" thickBot="1" x14ac:dyDescent="0.25">
      <c r="A57" s="138" t="s">
        <v>154</v>
      </c>
      <c r="B57" s="139"/>
      <c r="C57" s="57">
        <v>17</v>
      </c>
    </row>
    <row r="58" spans="1:3" ht="14.25" customHeight="1" thickBot="1" x14ac:dyDescent="0.25">
      <c r="A58" s="138" t="s">
        <v>155</v>
      </c>
      <c r="B58" s="139"/>
      <c r="C58" s="57"/>
    </row>
  </sheetData>
  <sheetProtection formatCells="0"/>
  <mergeCells count="1">
    <mergeCell ref="B1:C1"/>
  </mergeCells>
  <phoneticPr fontId="31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149"/>
  <sheetViews>
    <sheetView view="pageLayout" topLeftCell="A85" zoomScaleNormal="100" zoomScaleSheetLayoutView="100" workbookViewId="0">
      <selection activeCell="C135" sqref="C135"/>
    </sheetView>
  </sheetViews>
  <sheetFormatPr defaultRowHeight="15.75" x14ac:dyDescent="0.25"/>
  <cols>
    <col min="1" max="1" width="9.5" style="223" customWidth="1"/>
    <col min="2" max="2" width="91.6640625" style="223" customWidth="1"/>
    <col min="3" max="3" width="21.1640625" style="243" customWidth="1"/>
    <col min="4" max="16384" width="9.33203125" style="243"/>
  </cols>
  <sheetData>
    <row r="1" spans="1:3" ht="15.95" customHeight="1" x14ac:dyDescent="0.25">
      <c r="A1" s="576" t="s">
        <v>5</v>
      </c>
      <c r="B1" s="576"/>
    </row>
    <row r="2" spans="1:3" ht="15.95" customHeight="1" thickBot="1" x14ac:dyDescent="0.3">
      <c r="A2" s="577" t="s">
        <v>113</v>
      </c>
      <c r="B2" s="577"/>
      <c r="C2" s="157" t="s">
        <v>530</v>
      </c>
    </row>
    <row r="3" spans="1:3" ht="38.1" customHeight="1" thickBot="1" x14ac:dyDescent="0.3">
      <c r="A3" s="21" t="s">
        <v>61</v>
      </c>
      <c r="B3" s="22" t="s">
        <v>415</v>
      </c>
      <c r="C3" s="30" t="s">
        <v>558</v>
      </c>
    </row>
    <row r="4" spans="1:3" s="244" customFormat="1" ht="12" customHeight="1" thickBot="1" x14ac:dyDescent="0.25">
      <c r="A4" s="238">
        <v>1</v>
      </c>
      <c r="B4" s="239">
        <v>2</v>
      </c>
      <c r="C4" s="240">
        <v>4</v>
      </c>
    </row>
    <row r="5" spans="1:3" s="245" customFormat="1" ht="12" customHeight="1" thickBot="1" x14ac:dyDescent="0.25">
      <c r="A5" s="18" t="s">
        <v>8</v>
      </c>
      <c r="B5" s="19" t="s">
        <v>186</v>
      </c>
      <c r="C5" s="148">
        <f>+C6+C7+C8+C9+C10+C11</f>
        <v>380561259</v>
      </c>
    </row>
    <row r="6" spans="1:3" s="245" customFormat="1" ht="12" customHeight="1" x14ac:dyDescent="0.2">
      <c r="A6" s="13" t="s">
        <v>73</v>
      </c>
      <c r="B6" s="246" t="s">
        <v>187</v>
      </c>
      <c r="C6" s="488">
        <v>109880169</v>
      </c>
    </row>
    <row r="7" spans="1:3" s="245" customFormat="1" ht="12" customHeight="1" x14ac:dyDescent="0.2">
      <c r="A7" s="12" t="s">
        <v>74</v>
      </c>
      <c r="B7" s="247" t="s">
        <v>188</v>
      </c>
      <c r="C7" s="489">
        <v>172868780</v>
      </c>
    </row>
    <row r="8" spans="1:3" s="245" customFormat="1" ht="12" customHeight="1" x14ac:dyDescent="0.2">
      <c r="A8" s="12" t="s">
        <v>75</v>
      </c>
      <c r="B8" s="247" t="s">
        <v>189</v>
      </c>
      <c r="C8" s="489">
        <v>88801357</v>
      </c>
    </row>
    <row r="9" spans="1:3" s="245" customFormat="1" ht="12" customHeight="1" x14ac:dyDescent="0.2">
      <c r="A9" s="12" t="s">
        <v>76</v>
      </c>
      <c r="B9" s="247" t="s">
        <v>190</v>
      </c>
      <c r="C9" s="489">
        <v>9010953</v>
      </c>
    </row>
    <row r="10" spans="1:3" s="245" customFormat="1" ht="12" customHeight="1" x14ac:dyDescent="0.2">
      <c r="A10" s="12" t="s">
        <v>110</v>
      </c>
      <c r="B10" s="247" t="s">
        <v>191</v>
      </c>
      <c r="C10" s="298"/>
    </row>
    <row r="11" spans="1:3" s="245" customFormat="1" ht="12" customHeight="1" thickBot="1" x14ac:dyDescent="0.25">
      <c r="A11" s="14" t="s">
        <v>77</v>
      </c>
      <c r="B11" s="248" t="s">
        <v>192</v>
      </c>
      <c r="C11" s="299"/>
    </row>
    <row r="12" spans="1:3" s="245" customFormat="1" ht="12" customHeight="1" thickBot="1" x14ac:dyDescent="0.25">
      <c r="A12" s="18" t="s">
        <v>9</v>
      </c>
      <c r="B12" s="143" t="s">
        <v>193</v>
      </c>
      <c r="C12" s="148">
        <f>+C13+C14+C15+C16+C17</f>
        <v>25480000</v>
      </c>
    </row>
    <row r="13" spans="1:3" s="245" customFormat="1" ht="12" customHeight="1" x14ac:dyDescent="0.2">
      <c r="A13" s="13" t="s">
        <v>79</v>
      </c>
      <c r="B13" s="246" t="s">
        <v>194</v>
      </c>
      <c r="C13" s="151"/>
    </row>
    <row r="14" spans="1:3" s="245" customFormat="1" ht="12" customHeight="1" x14ac:dyDescent="0.2">
      <c r="A14" s="12" t="s">
        <v>80</v>
      </c>
      <c r="B14" s="247" t="s">
        <v>195</v>
      </c>
      <c r="C14" s="150"/>
    </row>
    <row r="15" spans="1:3" s="245" customFormat="1" ht="12" customHeight="1" x14ac:dyDescent="0.2">
      <c r="A15" s="12" t="s">
        <v>81</v>
      </c>
      <c r="B15" s="247" t="s">
        <v>401</v>
      </c>
      <c r="C15" s="150"/>
    </row>
    <row r="16" spans="1:3" s="245" customFormat="1" ht="12" customHeight="1" x14ac:dyDescent="0.2">
      <c r="A16" s="12" t="s">
        <v>82</v>
      </c>
      <c r="B16" s="247" t="s">
        <v>402</v>
      </c>
      <c r="C16" s="150"/>
    </row>
    <row r="17" spans="1:3" s="245" customFormat="1" ht="12" customHeight="1" x14ac:dyDescent="0.2">
      <c r="A17" s="12" t="s">
        <v>83</v>
      </c>
      <c r="B17" s="247" t="s">
        <v>196</v>
      </c>
      <c r="C17" s="489">
        <v>25480000</v>
      </c>
    </row>
    <row r="18" spans="1:3" s="245" customFormat="1" ht="12" customHeight="1" thickBot="1" x14ac:dyDescent="0.25">
      <c r="A18" s="14" t="s">
        <v>89</v>
      </c>
      <c r="B18" s="248" t="s">
        <v>197</v>
      </c>
      <c r="C18" s="152"/>
    </row>
    <row r="19" spans="1:3" s="245" customFormat="1" ht="12" customHeight="1" thickBot="1" x14ac:dyDescent="0.25">
      <c r="A19" s="18" t="s">
        <v>10</v>
      </c>
      <c r="B19" s="19" t="s">
        <v>198</v>
      </c>
      <c r="C19" s="148">
        <f>+C20+C21+C22+C23+C24</f>
        <v>135213565</v>
      </c>
    </row>
    <row r="20" spans="1:3" s="245" customFormat="1" ht="12" customHeight="1" x14ac:dyDescent="0.2">
      <c r="A20" s="13" t="s">
        <v>62</v>
      </c>
      <c r="B20" s="246" t="s">
        <v>199</v>
      </c>
      <c r="C20" s="151"/>
    </row>
    <row r="21" spans="1:3" s="245" customFormat="1" ht="12" customHeight="1" x14ac:dyDescent="0.2">
      <c r="A21" s="12" t="s">
        <v>63</v>
      </c>
      <c r="B21" s="247" t="s">
        <v>200</v>
      </c>
      <c r="C21" s="150"/>
    </row>
    <row r="22" spans="1:3" s="245" customFormat="1" ht="12" customHeight="1" x14ac:dyDescent="0.2">
      <c r="A22" s="12" t="s">
        <v>64</v>
      </c>
      <c r="B22" s="247" t="s">
        <v>403</v>
      </c>
      <c r="C22" s="150"/>
    </row>
    <row r="23" spans="1:3" s="245" customFormat="1" ht="12" customHeight="1" x14ac:dyDescent="0.2">
      <c r="A23" s="12" t="s">
        <v>65</v>
      </c>
      <c r="B23" s="247" t="s">
        <v>404</v>
      </c>
      <c r="C23" s="150"/>
    </row>
    <row r="24" spans="1:3" s="245" customFormat="1" ht="12" customHeight="1" x14ac:dyDescent="0.2">
      <c r="A24" s="12" t="s">
        <v>121</v>
      </c>
      <c r="B24" s="247" t="s">
        <v>201</v>
      </c>
      <c r="C24" s="489">
        <v>135213565</v>
      </c>
    </row>
    <row r="25" spans="1:3" s="245" customFormat="1" ht="12" customHeight="1" thickBot="1" x14ac:dyDescent="0.25">
      <c r="A25" s="14" t="s">
        <v>122</v>
      </c>
      <c r="B25" s="248" t="s">
        <v>202</v>
      </c>
      <c r="C25" s="152"/>
    </row>
    <row r="26" spans="1:3" s="245" customFormat="1" ht="12" customHeight="1" thickBot="1" x14ac:dyDescent="0.25">
      <c r="A26" s="18" t="s">
        <v>123</v>
      </c>
      <c r="B26" s="19" t="s">
        <v>203</v>
      </c>
      <c r="C26" s="154">
        <f>+C27+C30+C31+C32</f>
        <v>397800000</v>
      </c>
    </row>
    <row r="27" spans="1:3" s="245" customFormat="1" ht="12" customHeight="1" x14ac:dyDescent="0.2">
      <c r="A27" s="13" t="s">
        <v>204</v>
      </c>
      <c r="B27" s="246" t="s">
        <v>210</v>
      </c>
      <c r="C27" s="490">
        <f>+C28+C29</f>
        <v>354000000</v>
      </c>
    </row>
    <row r="28" spans="1:3" s="245" customFormat="1" ht="12" customHeight="1" x14ac:dyDescent="0.2">
      <c r="A28" s="12" t="s">
        <v>205</v>
      </c>
      <c r="B28" s="247" t="s">
        <v>211</v>
      </c>
      <c r="C28" s="489">
        <v>69000000</v>
      </c>
    </row>
    <row r="29" spans="1:3" s="245" customFormat="1" ht="12" customHeight="1" x14ac:dyDescent="0.2">
      <c r="A29" s="12" t="s">
        <v>206</v>
      </c>
      <c r="B29" s="247" t="s">
        <v>212</v>
      </c>
      <c r="C29" s="489">
        <v>285000000</v>
      </c>
    </row>
    <row r="30" spans="1:3" s="245" customFormat="1" ht="12" customHeight="1" x14ac:dyDescent="0.2">
      <c r="A30" s="12" t="s">
        <v>207</v>
      </c>
      <c r="B30" s="247" t="s">
        <v>213</v>
      </c>
      <c r="C30" s="489">
        <v>40000000</v>
      </c>
    </row>
    <row r="31" spans="1:3" s="245" customFormat="1" ht="12" customHeight="1" x14ac:dyDescent="0.2">
      <c r="A31" s="12" t="s">
        <v>208</v>
      </c>
      <c r="B31" s="247" t="s">
        <v>214</v>
      </c>
      <c r="C31" s="489">
        <v>3000000</v>
      </c>
    </row>
    <row r="32" spans="1:3" s="245" customFormat="1" ht="12" customHeight="1" thickBot="1" x14ac:dyDescent="0.25">
      <c r="A32" s="14" t="s">
        <v>209</v>
      </c>
      <c r="B32" s="248" t="s">
        <v>215</v>
      </c>
      <c r="C32" s="491">
        <v>800000</v>
      </c>
    </row>
    <row r="33" spans="1:3" s="245" customFormat="1" ht="12" customHeight="1" thickBot="1" x14ac:dyDescent="0.25">
      <c r="A33" s="18" t="s">
        <v>12</v>
      </c>
      <c r="B33" s="19" t="s">
        <v>216</v>
      </c>
      <c r="C33" s="148">
        <f>SUM(C34:C43)</f>
        <v>53000000</v>
      </c>
    </row>
    <row r="34" spans="1:3" s="245" customFormat="1" ht="12" customHeight="1" x14ac:dyDescent="0.2">
      <c r="A34" s="13" t="s">
        <v>66</v>
      </c>
      <c r="B34" s="246" t="s">
        <v>219</v>
      </c>
      <c r="C34" s="151"/>
    </row>
    <row r="35" spans="1:3" s="245" customFormat="1" ht="12" customHeight="1" x14ac:dyDescent="0.2">
      <c r="A35" s="12" t="s">
        <v>67</v>
      </c>
      <c r="B35" s="247" t="s">
        <v>220</v>
      </c>
      <c r="C35" s="489">
        <v>17000000</v>
      </c>
    </row>
    <row r="36" spans="1:3" s="245" customFormat="1" ht="12" customHeight="1" x14ac:dyDescent="0.2">
      <c r="A36" s="12" t="s">
        <v>68</v>
      </c>
      <c r="B36" s="247" t="s">
        <v>221</v>
      </c>
      <c r="C36" s="489"/>
    </row>
    <row r="37" spans="1:3" s="245" customFormat="1" ht="12" customHeight="1" x14ac:dyDescent="0.2">
      <c r="A37" s="12" t="s">
        <v>125</v>
      </c>
      <c r="B37" s="247" t="s">
        <v>222</v>
      </c>
      <c r="C37" s="489"/>
    </row>
    <row r="38" spans="1:3" s="245" customFormat="1" ht="12" customHeight="1" x14ac:dyDescent="0.2">
      <c r="A38" s="12" t="s">
        <v>126</v>
      </c>
      <c r="B38" s="247" t="s">
        <v>223</v>
      </c>
      <c r="C38" s="489">
        <v>26000000</v>
      </c>
    </row>
    <row r="39" spans="1:3" s="245" customFormat="1" ht="12" customHeight="1" x14ac:dyDescent="0.2">
      <c r="A39" s="12" t="s">
        <v>127</v>
      </c>
      <c r="B39" s="247" t="s">
        <v>224</v>
      </c>
      <c r="C39" s="489">
        <v>10000000</v>
      </c>
    </row>
    <row r="40" spans="1:3" s="245" customFormat="1" ht="12" customHeight="1" x14ac:dyDescent="0.2">
      <c r="A40" s="12" t="s">
        <v>128</v>
      </c>
      <c r="B40" s="247" t="s">
        <v>225</v>
      </c>
      <c r="C40" s="150"/>
    </row>
    <row r="41" spans="1:3" s="245" customFormat="1" ht="12" customHeight="1" x14ac:dyDescent="0.2">
      <c r="A41" s="12" t="s">
        <v>129</v>
      </c>
      <c r="B41" s="247" t="s">
        <v>226</v>
      </c>
      <c r="C41" s="150"/>
    </row>
    <row r="42" spans="1:3" s="245" customFormat="1" ht="12" customHeight="1" x14ac:dyDescent="0.2">
      <c r="A42" s="12" t="s">
        <v>217</v>
      </c>
      <c r="B42" s="247" t="s">
        <v>227</v>
      </c>
      <c r="C42" s="153"/>
    </row>
    <row r="43" spans="1:3" s="245" customFormat="1" ht="12" customHeight="1" thickBot="1" x14ac:dyDescent="0.25">
      <c r="A43" s="14" t="s">
        <v>218</v>
      </c>
      <c r="B43" s="248" t="s">
        <v>228</v>
      </c>
      <c r="C43" s="235"/>
    </row>
    <row r="44" spans="1:3" s="245" customFormat="1" ht="12" customHeight="1" thickBot="1" x14ac:dyDescent="0.25">
      <c r="A44" s="18" t="s">
        <v>13</v>
      </c>
      <c r="B44" s="19" t="s">
        <v>229</v>
      </c>
      <c r="C44" s="148">
        <f>SUM(C45:C49)</f>
        <v>0</v>
      </c>
    </row>
    <row r="45" spans="1:3" s="245" customFormat="1" ht="12" customHeight="1" x14ac:dyDescent="0.2">
      <c r="A45" s="13" t="s">
        <v>69</v>
      </c>
      <c r="B45" s="246" t="s">
        <v>233</v>
      </c>
      <c r="C45" s="292"/>
    </row>
    <row r="46" spans="1:3" s="245" customFormat="1" ht="12" customHeight="1" x14ac:dyDescent="0.2">
      <c r="A46" s="12" t="s">
        <v>70</v>
      </c>
      <c r="B46" s="247" t="s">
        <v>234</v>
      </c>
      <c r="C46" s="153">
        <v>0</v>
      </c>
    </row>
    <row r="47" spans="1:3" s="245" customFormat="1" ht="12" customHeight="1" x14ac:dyDescent="0.2">
      <c r="A47" s="12" t="s">
        <v>230</v>
      </c>
      <c r="B47" s="247" t="s">
        <v>235</v>
      </c>
      <c r="C47" s="153"/>
    </row>
    <row r="48" spans="1:3" s="245" customFormat="1" ht="12" customHeight="1" x14ac:dyDescent="0.2">
      <c r="A48" s="12" t="s">
        <v>231</v>
      </c>
      <c r="B48" s="247" t="s">
        <v>236</v>
      </c>
      <c r="C48" s="153"/>
    </row>
    <row r="49" spans="1:3" s="245" customFormat="1" ht="12" customHeight="1" thickBot="1" x14ac:dyDescent="0.25">
      <c r="A49" s="14" t="s">
        <v>232</v>
      </c>
      <c r="B49" s="248" t="s">
        <v>237</v>
      </c>
      <c r="C49" s="235"/>
    </row>
    <row r="50" spans="1:3" s="245" customFormat="1" ht="12" customHeight="1" thickBot="1" x14ac:dyDescent="0.25">
      <c r="A50" s="18" t="s">
        <v>130</v>
      </c>
      <c r="B50" s="19" t="s">
        <v>238</v>
      </c>
      <c r="C50" s="148">
        <f>SUM(C51:C53)</f>
        <v>0</v>
      </c>
    </row>
    <row r="51" spans="1:3" s="245" customFormat="1" ht="12" customHeight="1" x14ac:dyDescent="0.2">
      <c r="A51" s="13" t="s">
        <v>71</v>
      </c>
      <c r="B51" s="246" t="s">
        <v>239</v>
      </c>
      <c r="C51" s="151"/>
    </row>
    <row r="52" spans="1:3" s="245" customFormat="1" ht="12" customHeight="1" x14ac:dyDescent="0.2">
      <c r="A52" s="12" t="s">
        <v>72</v>
      </c>
      <c r="B52" s="247" t="s">
        <v>240</v>
      </c>
      <c r="C52" s="150"/>
    </row>
    <row r="53" spans="1:3" s="245" customFormat="1" ht="12" customHeight="1" x14ac:dyDescent="0.2">
      <c r="A53" s="12" t="s">
        <v>243</v>
      </c>
      <c r="B53" s="247" t="s">
        <v>241</v>
      </c>
      <c r="C53" s="150">
        <v>0</v>
      </c>
    </row>
    <row r="54" spans="1:3" s="245" customFormat="1" ht="12" customHeight="1" thickBot="1" x14ac:dyDescent="0.25">
      <c r="A54" s="14" t="s">
        <v>244</v>
      </c>
      <c r="B54" s="248" t="s">
        <v>242</v>
      </c>
      <c r="C54" s="152"/>
    </row>
    <row r="55" spans="1:3" s="245" customFormat="1" ht="12" customHeight="1" thickBot="1" x14ac:dyDescent="0.25">
      <c r="A55" s="18" t="s">
        <v>15</v>
      </c>
      <c r="B55" s="143" t="s">
        <v>245</v>
      </c>
      <c r="C55" s="148">
        <f>SUM(C56:C58)</f>
        <v>150000</v>
      </c>
    </row>
    <row r="56" spans="1:3" s="245" customFormat="1" ht="12" customHeight="1" x14ac:dyDescent="0.2">
      <c r="A56" s="13" t="s">
        <v>131</v>
      </c>
      <c r="B56" s="246" t="s">
        <v>247</v>
      </c>
      <c r="C56" s="153"/>
    </row>
    <row r="57" spans="1:3" s="245" customFormat="1" ht="12" customHeight="1" x14ac:dyDescent="0.2">
      <c r="A57" s="12" t="s">
        <v>132</v>
      </c>
      <c r="B57" s="247" t="s">
        <v>406</v>
      </c>
      <c r="C57" s="484">
        <v>150000</v>
      </c>
    </row>
    <row r="58" spans="1:3" s="245" customFormat="1" ht="12" customHeight="1" x14ac:dyDescent="0.2">
      <c r="A58" s="12" t="s">
        <v>161</v>
      </c>
      <c r="B58" s="247" t="s">
        <v>248</v>
      </c>
      <c r="C58" s="153"/>
    </row>
    <row r="59" spans="1:3" s="245" customFormat="1" ht="12" customHeight="1" thickBot="1" x14ac:dyDescent="0.25">
      <c r="A59" s="14" t="s">
        <v>246</v>
      </c>
      <c r="B59" s="248" t="s">
        <v>249</v>
      </c>
      <c r="C59" s="153"/>
    </row>
    <row r="60" spans="1:3" s="245" customFormat="1" ht="12" customHeight="1" thickBot="1" x14ac:dyDescent="0.25">
      <c r="A60" s="18" t="s">
        <v>16</v>
      </c>
      <c r="B60" s="19" t="s">
        <v>250</v>
      </c>
      <c r="C60" s="154">
        <f>+C5+C12+C19+C26+C33+C44+C50+C55</f>
        <v>992204824</v>
      </c>
    </row>
    <row r="61" spans="1:3" s="245" customFormat="1" ht="12" customHeight="1" thickBot="1" x14ac:dyDescent="0.25">
      <c r="A61" s="249" t="s">
        <v>251</v>
      </c>
      <c r="B61" s="143" t="s">
        <v>252</v>
      </c>
      <c r="C61" s="148">
        <f>SUM(C62:C64)</f>
        <v>0</v>
      </c>
    </row>
    <row r="62" spans="1:3" s="245" customFormat="1" ht="12" customHeight="1" x14ac:dyDescent="0.2">
      <c r="A62" s="13" t="s">
        <v>285</v>
      </c>
      <c r="B62" s="246" t="s">
        <v>253</v>
      </c>
      <c r="C62" s="153"/>
    </row>
    <row r="63" spans="1:3" s="245" customFormat="1" ht="12" customHeight="1" x14ac:dyDescent="0.2">
      <c r="A63" s="12" t="s">
        <v>294</v>
      </c>
      <c r="B63" s="247" t="s">
        <v>254</v>
      </c>
      <c r="C63" s="153"/>
    </row>
    <row r="64" spans="1:3" s="245" customFormat="1" ht="12" customHeight="1" thickBot="1" x14ac:dyDescent="0.25">
      <c r="A64" s="14" t="s">
        <v>295</v>
      </c>
      <c r="B64" s="250" t="s">
        <v>255</v>
      </c>
      <c r="C64" s="153"/>
    </row>
    <row r="65" spans="1:3" s="245" customFormat="1" ht="12" customHeight="1" thickBot="1" x14ac:dyDescent="0.25">
      <c r="A65" s="249" t="s">
        <v>256</v>
      </c>
      <c r="B65" s="143" t="s">
        <v>257</v>
      </c>
      <c r="C65" s="148">
        <f>SUM(C66:C69)</f>
        <v>0</v>
      </c>
    </row>
    <row r="66" spans="1:3" s="245" customFormat="1" ht="12" customHeight="1" x14ac:dyDescent="0.2">
      <c r="A66" s="13" t="s">
        <v>111</v>
      </c>
      <c r="B66" s="246" t="s">
        <v>258</v>
      </c>
      <c r="C66" s="153"/>
    </row>
    <row r="67" spans="1:3" s="245" customFormat="1" ht="12" customHeight="1" x14ac:dyDescent="0.2">
      <c r="A67" s="12" t="s">
        <v>112</v>
      </c>
      <c r="B67" s="247" t="s">
        <v>259</v>
      </c>
      <c r="C67" s="153"/>
    </row>
    <row r="68" spans="1:3" s="245" customFormat="1" ht="12" customHeight="1" x14ac:dyDescent="0.2">
      <c r="A68" s="12" t="s">
        <v>286</v>
      </c>
      <c r="B68" s="247" t="s">
        <v>260</v>
      </c>
      <c r="C68" s="153"/>
    </row>
    <row r="69" spans="1:3" s="245" customFormat="1" ht="12" customHeight="1" thickBot="1" x14ac:dyDescent="0.25">
      <c r="A69" s="14" t="s">
        <v>287</v>
      </c>
      <c r="B69" s="248" t="s">
        <v>261</v>
      </c>
      <c r="C69" s="153"/>
    </row>
    <row r="70" spans="1:3" s="245" customFormat="1" ht="12" customHeight="1" thickBot="1" x14ac:dyDescent="0.25">
      <c r="A70" s="249" t="s">
        <v>262</v>
      </c>
      <c r="B70" s="143" t="s">
        <v>263</v>
      </c>
      <c r="C70" s="148">
        <f>SUM(C71:C72)</f>
        <v>0</v>
      </c>
    </row>
    <row r="71" spans="1:3" s="245" customFormat="1" ht="12" customHeight="1" x14ac:dyDescent="0.2">
      <c r="A71" s="13" t="s">
        <v>288</v>
      </c>
      <c r="B71" s="246" t="s">
        <v>264</v>
      </c>
      <c r="C71" s="153"/>
    </row>
    <row r="72" spans="1:3" s="245" customFormat="1" ht="12" customHeight="1" thickBot="1" x14ac:dyDescent="0.25">
      <c r="A72" s="14" t="s">
        <v>289</v>
      </c>
      <c r="B72" s="248" t="s">
        <v>265</v>
      </c>
      <c r="C72" s="153"/>
    </row>
    <row r="73" spans="1:3" s="245" customFormat="1" ht="12" customHeight="1" thickBot="1" x14ac:dyDescent="0.25">
      <c r="A73" s="249" t="s">
        <v>266</v>
      </c>
      <c r="B73" s="143" t="s">
        <v>267</v>
      </c>
      <c r="C73" s="148">
        <f>SUM(C74:C76)</f>
        <v>0</v>
      </c>
    </row>
    <row r="74" spans="1:3" s="245" customFormat="1" ht="12" customHeight="1" x14ac:dyDescent="0.2">
      <c r="A74" s="13" t="s">
        <v>290</v>
      </c>
      <c r="B74" s="246" t="s">
        <v>268</v>
      </c>
      <c r="C74" s="153"/>
    </row>
    <row r="75" spans="1:3" s="245" customFormat="1" ht="12" customHeight="1" x14ac:dyDescent="0.2">
      <c r="A75" s="12" t="s">
        <v>291</v>
      </c>
      <c r="B75" s="247" t="s">
        <v>269</v>
      </c>
      <c r="C75" s="153"/>
    </row>
    <row r="76" spans="1:3" s="245" customFormat="1" ht="12" customHeight="1" thickBot="1" x14ac:dyDescent="0.25">
      <c r="A76" s="14" t="s">
        <v>292</v>
      </c>
      <c r="B76" s="248" t="s">
        <v>270</v>
      </c>
      <c r="C76" s="153"/>
    </row>
    <row r="77" spans="1:3" s="245" customFormat="1" ht="12" customHeight="1" thickBot="1" x14ac:dyDescent="0.25">
      <c r="A77" s="249" t="s">
        <v>271</v>
      </c>
      <c r="B77" s="143" t="s">
        <v>293</v>
      </c>
      <c r="C77" s="148">
        <f>SUM(C78:C81)</f>
        <v>0</v>
      </c>
    </row>
    <row r="78" spans="1:3" s="245" customFormat="1" ht="12" customHeight="1" x14ac:dyDescent="0.2">
      <c r="A78" s="251" t="s">
        <v>272</v>
      </c>
      <c r="B78" s="246" t="s">
        <v>273</v>
      </c>
      <c r="C78" s="153"/>
    </row>
    <row r="79" spans="1:3" s="245" customFormat="1" ht="12" customHeight="1" x14ac:dyDescent="0.2">
      <c r="A79" s="252" t="s">
        <v>274</v>
      </c>
      <c r="B79" s="247" t="s">
        <v>275</v>
      </c>
      <c r="C79" s="153"/>
    </row>
    <row r="80" spans="1:3" s="245" customFormat="1" ht="12" customHeight="1" x14ac:dyDescent="0.2">
      <c r="A80" s="252" t="s">
        <v>276</v>
      </c>
      <c r="B80" s="247" t="s">
        <v>277</v>
      </c>
      <c r="C80" s="153"/>
    </row>
    <row r="81" spans="1:3" s="245" customFormat="1" ht="12" customHeight="1" thickBot="1" x14ac:dyDescent="0.25">
      <c r="A81" s="253" t="s">
        <v>278</v>
      </c>
      <c r="B81" s="248" t="s">
        <v>279</v>
      </c>
      <c r="C81" s="153"/>
    </row>
    <row r="82" spans="1:3" s="245" customFormat="1" ht="13.5" customHeight="1" thickBot="1" x14ac:dyDescent="0.25">
      <c r="A82" s="249" t="s">
        <v>280</v>
      </c>
      <c r="B82" s="143" t="s">
        <v>281</v>
      </c>
      <c r="C82" s="293"/>
    </row>
    <row r="83" spans="1:3" s="245" customFormat="1" ht="15.75" customHeight="1" thickBot="1" x14ac:dyDescent="0.25">
      <c r="A83" s="249" t="s">
        <v>282</v>
      </c>
      <c r="B83" s="254" t="s">
        <v>283</v>
      </c>
      <c r="C83" s="154">
        <f>+C61+C65+C70+C73+C77+C82</f>
        <v>0</v>
      </c>
    </row>
    <row r="84" spans="1:3" s="245" customFormat="1" ht="16.5" customHeight="1" thickBot="1" x14ac:dyDescent="0.25">
      <c r="A84" s="255" t="s">
        <v>296</v>
      </c>
      <c r="B84" s="256" t="s">
        <v>284</v>
      </c>
      <c r="C84" s="154">
        <f>+C60+C83</f>
        <v>992204824</v>
      </c>
    </row>
    <row r="85" spans="1:3" s="245" customFormat="1" ht="83.25" customHeight="1" x14ac:dyDescent="0.2">
      <c r="A85" s="3"/>
      <c r="B85" s="4"/>
    </row>
    <row r="86" spans="1:3" ht="16.5" customHeight="1" x14ac:dyDescent="0.25">
      <c r="A86" s="576" t="s">
        <v>36</v>
      </c>
      <c r="B86" s="576"/>
    </row>
    <row r="87" spans="1:3" s="257" customFormat="1" ht="16.5" customHeight="1" thickBot="1" x14ac:dyDescent="0.3">
      <c r="A87" s="578" t="s">
        <v>114</v>
      </c>
      <c r="B87" s="578"/>
      <c r="C87" s="61" t="s">
        <v>530</v>
      </c>
    </row>
    <row r="88" spans="1:3" ht="38.1" customHeight="1" thickBot="1" x14ac:dyDescent="0.3">
      <c r="A88" s="21" t="s">
        <v>61</v>
      </c>
      <c r="B88" s="22" t="s">
        <v>37</v>
      </c>
      <c r="C88" s="30" t="s">
        <v>558</v>
      </c>
    </row>
    <row r="89" spans="1:3" s="244" customFormat="1" ht="12" customHeight="1" thickBot="1" x14ac:dyDescent="0.25">
      <c r="A89" s="27">
        <v>1</v>
      </c>
      <c r="B89" s="28">
        <v>2</v>
      </c>
      <c r="C89" s="29">
        <v>4</v>
      </c>
    </row>
    <row r="90" spans="1:3" ht="12" customHeight="1" thickBot="1" x14ac:dyDescent="0.3">
      <c r="A90" s="20" t="s">
        <v>8</v>
      </c>
      <c r="B90" s="26" t="s">
        <v>299</v>
      </c>
      <c r="C90" s="147">
        <f>SUM(C91:C95)</f>
        <v>818115553</v>
      </c>
    </row>
    <row r="91" spans="1:3" ht="12" customHeight="1" x14ac:dyDescent="0.25">
      <c r="A91" s="15" t="s">
        <v>73</v>
      </c>
      <c r="B91" s="8" t="s">
        <v>38</v>
      </c>
      <c r="C91" s="495">
        <v>433388553</v>
      </c>
    </row>
    <row r="92" spans="1:3" ht="12" customHeight="1" x14ac:dyDescent="0.25">
      <c r="A92" s="12" t="s">
        <v>74</v>
      </c>
      <c r="B92" s="6" t="s">
        <v>133</v>
      </c>
      <c r="C92" s="489">
        <v>77128806</v>
      </c>
    </row>
    <row r="93" spans="1:3" ht="12" customHeight="1" x14ac:dyDescent="0.25">
      <c r="A93" s="12" t="s">
        <v>75</v>
      </c>
      <c r="B93" s="6" t="s">
        <v>102</v>
      </c>
      <c r="C93" s="491">
        <v>278178194</v>
      </c>
    </row>
    <row r="94" spans="1:3" ht="12" customHeight="1" x14ac:dyDescent="0.25">
      <c r="A94" s="12" t="s">
        <v>76</v>
      </c>
      <c r="B94" s="9" t="s">
        <v>134</v>
      </c>
      <c r="C94" s="491">
        <v>10000000</v>
      </c>
    </row>
    <row r="95" spans="1:3" ht="12" customHeight="1" x14ac:dyDescent="0.25">
      <c r="A95" s="12" t="s">
        <v>84</v>
      </c>
      <c r="B95" s="17" t="s">
        <v>135</v>
      </c>
      <c r="C95" s="491">
        <v>19420000</v>
      </c>
    </row>
    <row r="96" spans="1:3" ht="12" customHeight="1" x14ac:dyDescent="0.25">
      <c r="A96" s="12" t="s">
        <v>77</v>
      </c>
      <c r="B96" s="6" t="s">
        <v>300</v>
      </c>
      <c r="C96" s="152"/>
    </row>
    <row r="97" spans="1:3" ht="12" customHeight="1" x14ac:dyDescent="0.25">
      <c r="A97" s="12" t="s">
        <v>78</v>
      </c>
      <c r="B97" s="63" t="s">
        <v>301</v>
      </c>
      <c r="C97" s="152"/>
    </row>
    <row r="98" spans="1:3" ht="12" customHeight="1" x14ac:dyDescent="0.25">
      <c r="A98" s="12" t="s">
        <v>85</v>
      </c>
      <c r="B98" s="64" t="s">
        <v>302</v>
      </c>
      <c r="C98" s="152"/>
    </row>
    <row r="99" spans="1:3" ht="12" customHeight="1" x14ac:dyDescent="0.25">
      <c r="A99" s="12" t="s">
        <v>86</v>
      </c>
      <c r="B99" s="64" t="s">
        <v>303</v>
      </c>
      <c r="C99" s="152"/>
    </row>
    <row r="100" spans="1:3" ht="12" customHeight="1" x14ac:dyDescent="0.25">
      <c r="A100" s="12" t="s">
        <v>87</v>
      </c>
      <c r="B100" s="63" t="s">
        <v>304</v>
      </c>
      <c r="C100" s="491">
        <v>7526000</v>
      </c>
    </row>
    <row r="101" spans="1:3" ht="12" customHeight="1" x14ac:dyDescent="0.25">
      <c r="A101" s="12" t="s">
        <v>88</v>
      </c>
      <c r="B101" s="63" t="s">
        <v>305</v>
      </c>
      <c r="C101" s="152"/>
    </row>
    <row r="102" spans="1:3" ht="12" customHeight="1" x14ac:dyDescent="0.25">
      <c r="A102" s="12" t="s">
        <v>90</v>
      </c>
      <c r="B102" s="64" t="s">
        <v>306</v>
      </c>
      <c r="C102" s="152"/>
    </row>
    <row r="103" spans="1:3" ht="12" customHeight="1" x14ac:dyDescent="0.25">
      <c r="A103" s="11" t="s">
        <v>136</v>
      </c>
      <c r="B103" s="65" t="s">
        <v>307</v>
      </c>
      <c r="C103" s="152"/>
    </row>
    <row r="104" spans="1:3" ht="12" customHeight="1" x14ac:dyDescent="0.25">
      <c r="A104" s="12" t="s">
        <v>297</v>
      </c>
      <c r="B104" s="65" t="s">
        <v>308</v>
      </c>
      <c r="C104" s="152"/>
    </row>
    <row r="105" spans="1:3" ht="12" customHeight="1" thickBot="1" x14ac:dyDescent="0.3">
      <c r="A105" s="16" t="s">
        <v>298</v>
      </c>
      <c r="B105" s="66" t="s">
        <v>309</v>
      </c>
      <c r="C105" s="496">
        <v>11894000</v>
      </c>
    </row>
    <row r="106" spans="1:3" ht="12" customHeight="1" thickBot="1" x14ac:dyDescent="0.3">
      <c r="A106" s="18" t="s">
        <v>9</v>
      </c>
      <c r="B106" s="25" t="s">
        <v>310</v>
      </c>
      <c r="C106" s="148">
        <f>+C107+C109+C111</f>
        <v>154878791</v>
      </c>
    </row>
    <row r="107" spans="1:3" ht="12" customHeight="1" x14ac:dyDescent="0.25">
      <c r="A107" s="13" t="s">
        <v>79</v>
      </c>
      <c r="B107" s="6" t="s">
        <v>159</v>
      </c>
      <c r="C107" s="488">
        <v>154878791</v>
      </c>
    </row>
    <row r="108" spans="1:3" ht="12" customHeight="1" x14ac:dyDescent="0.25">
      <c r="A108" s="13" t="s">
        <v>80</v>
      </c>
      <c r="B108" s="10" t="s">
        <v>314</v>
      </c>
      <c r="C108" s="488">
        <v>135213565</v>
      </c>
    </row>
    <row r="109" spans="1:3" ht="12" customHeight="1" x14ac:dyDescent="0.25">
      <c r="A109" s="13" t="s">
        <v>81</v>
      </c>
      <c r="B109" s="10" t="s">
        <v>137</v>
      </c>
      <c r="C109" s="150"/>
    </row>
    <row r="110" spans="1:3" ht="12" customHeight="1" x14ac:dyDescent="0.25">
      <c r="A110" s="13" t="s">
        <v>82</v>
      </c>
      <c r="B110" s="10" t="s">
        <v>315</v>
      </c>
      <c r="C110" s="141"/>
    </row>
    <row r="111" spans="1:3" ht="12" customHeight="1" x14ac:dyDescent="0.25">
      <c r="A111" s="13" t="s">
        <v>83</v>
      </c>
      <c r="B111" s="145" t="s">
        <v>162</v>
      </c>
      <c r="C111" s="141"/>
    </row>
    <row r="112" spans="1:3" ht="12" customHeight="1" x14ac:dyDescent="0.25">
      <c r="A112" s="13" t="s">
        <v>89</v>
      </c>
      <c r="B112" s="144" t="s">
        <v>407</v>
      </c>
      <c r="C112" s="141"/>
    </row>
    <row r="113" spans="1:3" ht="12" customHeight="1" x14ac:dyDescent="0.25">
      <c r="A113" s="13" t="s">
        <v>91</v>
      </c>
      <c r="B113" s="242" t="s">
        <v>320</v>
      </c>
      <c r="C113" s="141"/>
    </row>
    <row r="114" spans="1:3" x14ac:dyDescent="0.25">
      <c r="A114" s="13" t="s">
        <v>138</v>
      </c>
      <c r="B114" s="64" t="s">
        <v>303</v>
      </c>
      <c r="C114" s="141"/>
    </row>
    <row r="115" spans="1:3" ht="12" customHeight="1" x14ac:dyDescent="0.25">
      <c r="A115" s="13" t="s">
        <v>139</v>
      </c>
      <c r="B115" s="64" t="s">
        <v>319</v>
      </c>
      <c r="C115" s="141"/>
    </row>
    <row r="116" spans="1:3" ht="12" customHeight="1" x14ac:dyDescent="0.25">
      <c r="A116" s="13" t="s">
        <v>140</v>
      </c>
      <c r="B116" s="64" t="s">
        <v>318</v>
      </c>
      <c r="C116" s="141"/>
    </row>
    <row r="117" spans="1:3" ht="12" customHeight="1" x14ac:dyDescent="0.25">
      <c r="A117" s="13" t="s">
        <v>311</v>
      </c>
      <c r="B117" s="64" t="s">
        <v>306</v>
      </c>
      <c r="C117" s="141"/>
    </row>
    <row r="118" spans="1:3" ht="12" customHeight="1" x14ac:dyDescent="0.25">
      <c r="A118" s="13" t="s">
        <v>312</v>
      </c>
      <c r="B118" s="64" t="s">
        <v>317</v>
      </c>
      <c r="C118" s="141"/>
    </row>
    <row r="119" spans="1:3" ht="16.5" thickBot="1" x14ac:dyDescent="0.3">
      <c r="A119" s="11" t="s">
        <v>313</v>
      </c>
      <c r="B119" s="64" t="s">
        <v>316</v>
      </c>
      <c r="C119" s="142"/>
    </row>
    <row r="120" spans="1:3" ht="12" customHeight="1" thickBot="1" x14ac:dyDescent="0.3">
      <c r="A120" s="18" t="s">
        <v>10</v>
      </c>
      <c r="B120" s="59" t="s">
        <v>321</v>
      </c>
      <c r="C120" s="148">
        <f>+C121+C122</f>
        <v>3988030</v>
      </c>
    </row>
    <row r="121" spans="1:3" ht="12" customHeight="1" x14ac:dyDescent="0.25">
      <c r="A121" s="13" t="s">
        <v>62</v>
      </c>
      <c r="B121" s="7" t="s">
        <v>50</v>
      </c>
      <c r="C121" s="488">
        <v>3988030</v>
      </c>
    </row>
    <row r="122" spans="1:3" ht="12" customHeight="1" thickBot="1" x14ac:dyDescent="0.3">
      <c r="A122" s="14" t="s">
        <v>63</v>
      </c>
      <c r="B122" s="10" t="s">
        <v>51</v>
      </c>
      <c r="C122" s="152"/>
    </row>
    <row r="123" spans="1:3" ht="12" customHeight="1" thickBot="1" x14ac:dyDescent="0.3">
      <c r="A123" s="18" t="s">
        <v>11</v>
      </c>
      <c r="B123" s="59" t="s">
        <v>322</v>
      </c>
      <c r="C123" s="148">
        <f>+C90+C106+C120</f>
        <v>976982374</v>
      </c>
    </row>
    <row r="124" spans="1:3" ht="12" customHeight="1" thickBot="1" x14ac:dyDescent="0.3">
      <c r="A124" s="18" t="s">
        <v>12</v>
      </c>
      <c r="B124" s="59" t="s">
        <v>323</v>
      </c>
      <c r="C124" s="148">
        <f>+C125+C126+C127</f>
        <v>0</v>
      </c>
    </row>
    <row r="125" spans="1:3" ht="12" customHeight="1" x14ac:dyDescent="0.25">
      <c r="A125" s="13" t="s">
        <v>66</v>
      </c>
      <c r="B125" s="7" t="s">
        <v>324</v>
      </c>
      <c r="C125" s="141"/>
    </row>
    <row r="126" spans="1:3" ht="12" customHeight="1" x14ac:dyDescent="0.25">
      <c r="A126" s="13" t="s">
        <v>67</v>
      </c>
      <c r="B126" s="7" t="s">
        <v>325</v>
      </c>
      <c r="C126" s="141"/>
    </row>
    <row r="127" spans="1:3" ht="12" customHeight="1" thickBot="1" x14ac:dyDescent="0.3">
      <c r="A127" s="11" t="s">
        <v>68</v>
      </c>
      <c r="B127" s="5" t="s">
        <v>326</v>
      </c>
      <c r="C127" s="141"/>
    </row>
    <row r="128" spans="1:3" ht="12" customHeight="1" thickBot="1" x14ac:dyDescent="0.3">
      <c r="A128" s="18" t="s">
        <v>13</v>
      </c>
      <c r="B128" s="59" t="s">
        <v>369</v>
      </c>
      <c r="C128" s="148">
        <f>+C129+C130+C131+C132</f>
        <v>0</v>
      </c>
    </row>
    <row r="129" spans="1:8" ht="12" customHeight="1" x14ac:dyDescent="0.25">
      <c r="A129" s="13" t="s">
        <v>69</v>
      </c>
      <c r="B129" s="7" t="s">
        <v>327</v>
      </c>
      <c r="C129" s="141"/>
    </row>
    <row r="130" spans="1:8" ht="12" customHeight="1" x14ac:dyDescent="0.25">
      <c r="A130" s="13" t="s">
        <v>70</v>
      </c>
      <c r="B130" s="7" t="s">
        <v>328</v>
      </c>
      <c r="C130" s="141"/>
    </row>
    <row r="131" spans="1:8" ht="12" customHeight="1" x14ac:dyDescent="0.25">
      <c r="A131" s="13" t="s">
        <v>230</v>
      </c>
      <c r="B131" s="7" t="s">
        <v>329</v>
      </c>
      <c r="C131" s="141"/>
    </row>
    <row r="132" spans="1:8" ht="12" customHeight="1" thickBot="1" x14ac:dyDescent="0.3">
      <c r="A132" s="11" t="s">
        <v>231</v>
      </c>
      <c r="B132" s="5" t="s">
        <v>330</v>
      </c>
      <c r="C132" s="141"/>
    </row>
    <row r="133" spans="1:8" ht="12" customHeight="1" thickBot="1" x14ac:dyDescent="0.3">
      <c r="A133" s="18" t="s">
        <v>14</v>
      </c>
      <c r="B133" s="59" t="s">
        <v>331</v>
      </c>
      <c r="C133" s="154">
        <f>+C134+C135+C136+C137</f>
        <v>15422450</v>
      </c>
    </row>
    <row r="134" spans="1:8" ht="12" customHeight="1" x14ac:dyDescent="0.25">
      <c r="A134" s="13" t="s">
        <v>71</v>
      </c>
      <c r="B134" s="7" t="s">
        <v>332</v>
      </c>
      <c r="C134" s="141"/>
    </row>
    <row r="135" spans="1:8" ht="12" customHeight="1" x14ac:dyDescent="0.25">
      <c r="A135" s="13" t="s">
        <v>72</v>
      </c>
      <c r="B135" s="7" t="s">
        <v>342</v>
      </c>
      <c r="C135" s="497">
        <v>15422450</v>
      </c>
    </row>
    <row r="136" spans="1:8" ht="12" customHeight="1" x14ac:dyDescent="0.25">
      <c r="A136" s="13" t="s">
        <v>243</v>
      </c>
      <c r="B136" s="7" t="s">
        <v>333</v>
      </c>
      <c r="C136" s="141"/>
    </row>
    <row r="137" spans="1:8" ht="12" customHeight="1" thickBot="1" x14ac:dyDescent="0.3">
      <c r="A137" s="11" t="s">
        <v>244</v>
      </c>
      <c r="B137" s="5" t="s">
        <v>421</v>
      </c>
      <c r="C137" s="141"/>
    </row>
    <row r="138" spans="1:8" ht="12" customHeight="1" thickBot="1" x14ac:dyDescent="0.3">
      <c r="A138" s="18" t="s">
        <v>15</v>
      </c>
      <c r="B138" s="59" t="s">
        <v>335</v>
      </c>
      <c r="C138" s="156">
        <f>+C139+C140+C141+C142</f>
        <v>0</v>
      </c>
    </row>
    <row r="139" spans="1:8" ht="12" customHeight="1" x14ac:dyDescent="0.25">
      <c r="A139" s="13" t="s">
        <v>131</v>
      </c>
      <c r="B139" s="7" t="s">
        <v>336</v>
      </c>
      <c r="C139" s="141"/>
    </row>
    <row r="140" spans="1:8" ht="12" customHeight="1" x14ac:dyDescent="0.25">
      <c r="A140" s="13" t="s">
        <v>132</v>
      </c>
      <c r="B140" s="7" t="s">
        <v>337</v>
      </c>
      <c r="C140" s="141"/>
    </row>
    <row r="141" spans="1:8" ht="12" customHeight="1" x14ac:dyDescent="0.25">
      <c r="A141" s="13" t="s">
        <v>161</v>
      </c>
      <c r="B141" s="7" t="s">
        <v>338</v>
      </c>
      <c r="C141" s="141"/>
    </row>
    <row r="142" spans="1:8" ht="12" customHeight="1" thickBot="1" x14ac:dyDescent="0.3">
      <c r="A142" s="13" t="s">
        <v>246</v>
      </c>
      <c r="B142" s="7" t="s">
        <v>339</v>
      </c>
      <c r="C142" s="141"/>
    </row>
    <row r="143" spans="1:8" ht="15" customHeight="1" thickBot="1" x14ac:dyDescent="0.3">
      <c r="A143" s="18" t="s">
        <v>16</v>
      </c>
      <c r="B143" s="59" t="s">
        <v>340</v>
      </c>
      <c r="C143" s="258">
        <f>+C124+C128+C133+C138</f>
        <v>15422450</v>
      </c>
      <c r="E143" s="259"/>
      <c r="F143" s="260"/>
      <c r="G143" s="260"/>
      <c r="H143" s="260"/>
    </row>
    <row r="144" spans="1:8" s="245" customFormat="1" ht="12.95" customHeight="1" thickBot="1" x14ac:dyDescent="0.25">
      <c r="A144" s="146" t="s">
        <v>17</v>
      </c>
      <c r="B144" s="222" t="s">
        <v>341</v>
      </c>
      <c r="C144" s="258">
        <f>+C123+C143</f>
        <v>992404824</v>
      </c>
    </row>
    <row r="145" spans="1:3" ht="7.5" customHeight="1" x14ac:dyDescent="0.25"/>
    <row r="146" spans="1:3" x14ac:dyDescent="0.25">
      <c r="A146" s="579"/>
      <c r="B146" s="579"/>
    </row>
    <row r="147" spans="1:3" ht="15" customHeight="1" x14ac:dyDescent="0.25">
      <c r="A147" s="575"/>
      <c r="B147" s="575"/>
    </row>
    <row r="148" spans="1:3" ht="13.5" customHeight="1" x14ac:dyDescent="0.25">
      <c r="A148" s="300"/>
      <c r="B148" s="301"/>
      <c r="C148" s="261"/>
    </row>
    <row r="149" spans="1:3" ht="27.75" customHeight="1" x14ac:dyDescent="0.25">
      <c r="A149" s="300"/>
      <c r="B149" s="301"/>
    </row>
  </sheetData>
  <mergeCells count="6">
    <mergeCell ref="A147:B147"/>
    <mergeCell ref="A1:B1"/>
    <mergeCell ref="A2:B2"/>
    <mergeCell ref="A86:B86"/>
    <mergeCell ref="A87:B87"/>
    <mergeCell ref="A146:B146"/>
  </mergeCells>
  <phoneticPr fontId="31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
Győrújbarát Község Önkormányzat
2020. ÉVI KÖLTSÉGVETÉS
KÖTELEZŐ FELADATAINAK MÉRLEGE &amp;R&amp;"Times New Roman CE,Félkövér dőlt"&amp;11 1.2. melléklet a 3/2020. (II.14) önkormányzati rendelethez</oddHeader>
  </headerFooter>
  <rowBreaks count="1" manualBreakCount="1">
    <brk id="84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C58"/>
  <sheetViews>
    <sheetView view="pageBreakPreview" zoomScaleSheetLayoutView="100" workbookViewId="0">
      <selection activeCell="C1" sqref="C1"/>
    </sheetView>
  </sheetViews>
  <sheetFormatPr defaultRowHeight="12.75" x14ac:dyDescent="0.2"/>
  <cols>
    <col min="1" max="1" width="13.83203125" style="136" customWidth="1"/>
    <col min="2" max="2" width="79.1640625" style="137" customWidth="1"/>
    <col min="3" max="3" width="25" style="137" customWidth="1"/>
    <col min="4" max="16384" width="9.33203125" style="137"/>
  </cols>
  <sheetData>
    <row r="1" spans="1:3" s="116" customFormat="1" ht="21" customHeight="1" thickBot="1" x14ac:dyDescent="0.25">
      <c r="A1" s="115"/>
      <c r="B1" s="117"/>
      <c r="C1" s="284" t="s">
        <v>586</v>
      </c>
    </row>
    <row r="2" spans="1:3" s="285" customFormat="1" ht="38.25" customHeight="1" x14ac:dyDescent="0.2">
      <c r="A2" s="236" t="s">
        <v>152</v>
      </c>
      <c r="B2" s="468" t="s">
        <v>539</v>
      </c>
      <c r="C2" s="219" t="s">
        <v>52</v>
      </c>
    </row>
    <row r="3" spans="1:3" s="285" customFormat="1" ht="24.75" thickBot="1" x14ac:dyDescent="0.25">
      <c r="A3" s="277" t="s">
        <v>151</v>
      </c>
      <c r="B3" s="206" t="s">
        <v>399</v>
      </c>
      <c r="C3" s="220" t="s">
        <v>53</v>
      </c>
    </row>
    <row r="4" spans="1:3" s="286" customFormat="1" ht="15.95" customHeight="1" thickBot="1" x14ac:dyDescent="0.3">
      <c r="A4" s="119"/>
      <c r="B4" s="119"/>
      <c r="C4" s="120" t="s">
        <v>43</v>
      </c>
    </row>
    <row r="5" spans="1:3" ht="13.5" thickBot="1" x14ac:dyDescent="0.25">
      <c r="A5" s="237" t="s">
        <v>153</v>
      </c>
      <c r="B5" s="121" t="s">
        <v>44</v>
      </c>
      <c r="C5" s="122" t="s">
        <v>45</v>
      </c>
    </row>
    <row r="6" spans="1:3" s="287" customFormat="1" ht="12.95" customHeight="1" thickBot="1" x14ac:dyDescent="0.25">
      <c r="A6" s="96">
        <v>1</v>
      </c>
      <c r="B6" s="97">
        <v>2</v>
      </c>
      <c r="C6" s="98">
        <v>3</v>
      </c>
    </row>
    <row r="7" spans="1:3" s="287" customFormat="1" ht="15.95" customHeight="1" thickBot="1" x14ac:dyDescent="0.25">
      <c r="A7" s="123"/>
      <c r="B7" s="124" t="s">
        <v>46</v>
      </c>
      <c r="C7" s="125"/>
    </row>
    <row r="8" spans="1:3" s="221" customFormat="1" ht="12" customHeight="1" thickBot="1" x14ac:dyDescent="0.25">
      <c r="A8" s="96" t="s">
        <v>8</v>
      </c>
      <c r="B8" s="126" t="s">
        <v>376</v>
      </c>
      <c r="C8" s="166">
        <f>SUM(C9:C18)</f>
        <v>0</v>
      </c>
    </row>
    <row r="9" spans="1:3" s="221" customFormat="1" ht="12" customHeight="1" x14ac:dyDescent="0.2">
      <c r="A9" s="278" t="s">
        <v>73</v>
      </c>
      <c r="B9" s="8" t="s">
        <v>219</v>
      </c>
      <c r="C9" s="210"/>
    </row>
    <row r="10" spans="1:3" s="221" customFormat="1" ht="12" customHeight="1" x14ac:dyDescent="0.2">
      <c r="A10" s="279" t="s">
        <v>74</v>
      </c>
      <c r="B10" s="6" t="s">
        <v>220</v>
      </c>
      <c r="C10" s="164"/>
    </row>
    <row r="11" spans="1:3" s="221" customFormat="1" ht="12" customHeight="1" x14ac:dyDescent="0.2">
      <c r="A11" s="279" t="s">
        <v>75</v>
      </c>
      <c r="B11" s="6" t="s">
        <v>221</v>
      </c>
      <c r="C11" s="164"/>
    </row>
    <row r="12" spans="1:3" s="221" customFormat="1" ht="12" customHeight="1" x14ac:dyDescent="0.2">
      <c r="A12" s="279" t="s">
        <v>76</v>
      </c>
      <c r="B12" s="6" t="s">
        <v>222</v>
      </c>
      <c r="C12" s="164"/>
    </row>
    <row r="13" spans="1:3" s="221" customFormat="1" ht="12" customHeight="1" x14ac:dyDescent="0.2">
      <c r="A13" s="279" t="s">
        <v>110</v>
      </c>
      <c r="B13" s="6" t="s">
        <v>223</v>
      </c>
      <c r="C13" s="164"/>
    </row>
    <row r="14" spans="1:3" s="221" customFormat="1" ht="12" customHeight="1" x14ac:dyDescent="0.2">
      <c r="A14" s="279" t="s">
        <v>77</v>
      </c>
      <c r="B14" s="6" t="s">
        <v>377</v>
      </c>
      <c r="C14" s="164"/>
    </row>
    <row r="15" spans="1:3" s="221" customFormat="1" ht="12" customHeight="1" x14ac:dyDescent="0.2">
      <c r="A15" s="279" t="s">
        <v>78</v>
      </c>
      <c r="B15" s="5" t="s">
        <v>378</v>
      </c>
      <c r="C15" s="164"/>
    </row>
    <row r="16" spans="1:3" s="221" customFormat="1" ht="12" customHeight="1" x14ac:dyDescent="0.2">
      <c r="A16" s="279" t="s">
        <v>85</v>
      </c>
      <c r="B16" s="6" t="s">
        <v>226</v>
      </c>
      <c r="C16" s="211"/>
    </row>
    <row r="17" spans="1:3" s="288" customFormat="1" ht="12" customHeight="1" x14ac:dyDescent="0.2">
      <c r="A17" s="279" t="s">
        <v>86</v>
      </c>
      <c r="B17" s="6" t="s">
        <v>227</v>
      </c>
      <c r="C17" s="164"/>
    </row>
    <row r="18" spans="1:3" s="288" customFormat="1" ht="12" customHeight="1" thickBot="1" x14ac:dyDescent="0.25">
      <c r="A18" s="279" t="s">
        <v>87</v>
      </c>
      <c r="B18" s="5" t="s">
        <v>228</v>
      </c>
      <c r="C18" s="165"/>
    </row>
    <row r="19" spans="1:3" s="221" customFormat="1" ht="12" customHeight="1" thickBot="1" x14ac:dyDescent="0.25">
      <c r="A19" s="96" t="s">
        <v>9</v>
      </c>
      <c r="B19" s="126" t="s">
        <v>379</v>
      </c>
      <c r="C19" s="166">
        <f>SUM(C20:C22)</f>
        <v>0</v>
      </c>
    </row>
    <row r="20" spans="1:3" s="288" customFormat="1" ht="12" customHeight="1" x14ac:dyDescent="0.2">
      <c r="A20" s="279" t="s">
        <v>79</v>
      </c>
      <c r="B20" s="7" t="s">
        <v>194</v>
      </c>
      <c r="C20" s="164"/>
    </row>
    <row r="21" spans="1:3" s="288" customFormat="1" ht="12" customHeight="1" x14ac:dyDescent="0.2">
      <c r="A21" s="279" t="s">
        <v>80</v>
      </c>
      <c r="B21" s="6" t="s">
        <v>380</v>
      </c>
      <c r="C21" s="164"/>
    </row>
    <row r="22" spans="1:3" s="288" customFormat="1" ht="12" customHeight="1" x14ac:dyDescent="0.2">
      <c r="A22" s="279" t="s">
        <v>81</v>
      </c>
      <c r="B22" s="6" t="s">
        <v>381</v>
      </c>
      <c r="C22" s="164"/>
    </row>
    <row r="23" spans="1:3" s="288" customFormat="1" ht="12" customHeight="1" thickBot="1" x14ac:dyDescent="0.25">
      <c r="A23" s="279" t="s">
        <v>82</v>
      </c>
      <c r="B23" s="6" t="s">
        <v>1</v>
      </c>
      <c r="C23" s="164"/>
    </row>
    <row r="24" spans="1:3" s="288" customFormat="1" ht="12" customHeight="1" thickBot="1" x14ac:dyDescent="0.25">
      <c r="A24" s="99" t="s">
        <v>10</v>
      </c>
      <c r="B24" s="59" t="s">
        <v>124</v>
      </c>
      <c r="C24" s="193"/>
    </row>
    <row r="25" spans="1:3" s="288" customFormat="1" ht="12" customHeight="1" thickBot="1" x14ac:dyDescent="0.25">
      <c r="A25" s="99" t="s">
        <v>11</v>
      </c>
      <c r="B25" s="59" t="s">
        <v>382</v>
      </c>
      <c r="C25" s="166">
        <f>+C26+C27</f>
        <v>0</v>
      </c>
    </row>
    <row r="26" spans="1:3" s="288" customFormat="1" ht="12" customHeight="1" x14ac:dyDescent="0.2">
      <c r="A26" s="280" t="s">
        <v>204</v>
      </c>
      <c r="B26" s="281" t="s">
        <v>380</v>
      </c>
      <c r="C26" s="42"/>
    </row>
    <row r="27" spans="1:3" s="288" customFormat="1" ht="12" customHeight="1" x14ac:dyDescent="0.2">
      <c r="A27" s="280" t="s">
        <v>207</v>
      </c>
      <c r="B27" s="282" t="s">
        <v>383</v>
      </c>
      <c r="C27" s="167"/>
    </row>
    <row r="28" spans="1:3" s="288" customFormat="1" ht="12" customHeight="1" thickBot="1" x14ac:dyDescent="0.25">
      <c r="A28" s="279" t="s">
        <v>208</v>
      </c>
      <c r="B28" s="283" t="s">
        <v>384</v>
      </c>
      <c r="C28" s="45"/>
    </row>
    <row r="29" spans="1:3" s="288" customFormat="1" ht="12" customHeight="1" thickBot="1" x14ac:dyDescent="0.25">
      <c r="A29" s="99" t="s">
        <v>12</v>
      </c>
      <c r="B29" s="59" t="s">
        <v>385</v>
      </c>
      <c r="C29" s="166">
        <f>+C30+C31+C32</f>
        <v>0</v>
      </c>
    </row>
    <row r="30" spans="1:3" s="288" customFormat="1" ht="12" customHeight="1" x14ac:dyDescent="0.2">
      <c r="A30" s="280" t="s">
        <v>66</v>
      </c>
      <c r="B30" s="281" t="s">
        <v>233</v>
      </c>
      <c r="C30" s="42"/>
    </row>
    <row r="31" spans="1:3" s="288" customFormat="1" ht="12" customHeight="1" x14ac:dyDescent="0.2">
      <c r="A31" s="280" t="s">
        <v>67</v>
      </c>
      <c r="B31" s="282" t="s">
        <v>234</v>
      </c>
      <c r="C31" s="167"/>
    </row>
    <row r="32" spans="1:3" s="288" customFormat="1" ht="12" customHeight="1" thickBot="1" x14ac:dyDescent="0.25">
      <c r="A32" s="279" t="s">
        <v>68</v>
      </c>
      <c r="B32" s="62" t="s">
        <v>235</v>
      </c>
      <c r="C32" s="45"/>
    </row>
    <row r="33" spans="1:3" s="221" customFormat="1" ht="12" customHeight="1" thickBot="1" x14ac:dyDescent="0.25">
      <c r="A33" s="99" t="s">
        <v>13</v>
      </c>
      <c r="B33" s="59" t="s">
        <v>345</v>
      </c>
      <c r="C33" s="193"/>
    </row>
    <row r="34" spans="1:3" s="221" customFormat="1" ht="12" customHeight="1" thickBot="1" x14ac:dyDescent="0.25">
      <c r="A34" s="99" t="s">
        <v>14</v>
      </c>
      <c r="B34" s="59" t="s">
        <v>386</v>
      </c>
      <c r="C34" s="212"/>
    </row>
    <row r="35" spans="1:3" s="221" customFormat="1" ht="12" customHeight="1" thickBot="1" x14ac:dyDescent="0.25">
      <c r="A35" s="96" t="s">
        <v>15</v>
      </c>
      <c r="B35" s="59" t="s">
        <v>387</v>
      </c>
      <c r="C35" s="213">
        <f>+C8+C19+C24+C25+C29+C33+C34</f>
        <v>0</v>
      </c>
    </row>
    <row r="36" spans="1:3" s="221" customFormat="1" ht="12" customHeight="1" thickBot="1" x14ac:dyDescent="0.25">
      <c r="A36" s="127" t="s">
        <v>16</v>
      </c>
      <c r="B36" s="59" t="s">
        <v>388</v>
      </c>
      <c r="C36" s="213">
        <f>+C37+C38+C39</f>
        <v>0</v>
      </c>
    </row>
    <row r="37" spans="1:3" s="221" customFormat="1" ht="12" customHeight="1" x14ac:dyDescent="0.2">
      <c r="A37" s="280" t="s">
        <v>389</v>
      </c>
      <c r="B37" s="281" t="s">
        <v>169</v>
      </c>
      <c r="C37" s="42"/>
    </row>
    <row r="38" spans="1:3" s="221" customFormat="1" ht="12" customHeight="1" x14ac:dyDescent="0.2">
      <c r="A38" s="280" t="s">
        <v>390</v>
      </c>
      <c r="B38" s="282" t="s">
        <v>2</v>
      </c>
      <c r="C38" s="167"/>
    </row>
    <row r="39" spans="1:3" s="288" customFormat="1" ht="12" customHeight="1" thickBot="1" x14ac:dyDescent="0.25">
      <c r="A39" s="279" t="s">
        <v>391</v>
      </c>
      <c r="B39" s="62" t="s">
        <v>392</v>
      </c>
      <c r="C39" s="45"/>
    </row>
    <row r="40" spans="1:3" s="288" customFormat="1" ht="15" customHeight="1" thickBot="1" x14ac:dyDescent="0.25">
      <c r="A40" s="127" t="s">
        <v>17</v>
      </c>
      <c r="B40" s="128" t="s">
        <v>393</v>
      </c>
      <c r="C40" s="216">
        <f>+C35+C36</f>
        <v>0</v>
      </c>
    </row>
    <row r="41" spans="1:3" s="288" customFormat="1" ht="15" customHeight="1" x14ac:dyDescent="0.2">
      <c r="A41" s="129"/>
      <c r="B41" s="130"/>
      <c r="C41" s="214"/>
    </row>
    <row r="42" spans="1:3" ht="13.5" thickBot="1" x14ac:dyDescent="0.25">
      <c r="A42" s="131"/>
      <c r="B42" s="132"/>
      <c r="C42" s="215"/>
    </row>
    <row r="43" spans="1:3" s="287" customFormat="1" ht="16.5" customHeight="1" thickBot="1" x14ac:dyDescent="0.25">
      <c r="A43" s="133"/>
      <c r="B43" s="134" t="s">
        <v>48</v>
      </c>
      <c r="C43" s="216"/>
    </row>
    <row r="44" spans="1:3" s="289" customFormat="1" ht="12" customHeight="1" thickBot="1" x14ac:dyDescent="0.25">
      <c r="A44" s="99" t="s">
        <v>8</v>
      </c>
      <c r="B44" s="59" t="s">
        <v>394</v>
      </c>
      <c r="C44" s="166">
        <f>SUM(C45:C49)</f>
        <v>0</v>
      </c>
    </row>
    <row r="45" spans="1:3" ht="12" customHeight="1" x14ac:dyDescent="0.2">
      <c r="A45" s="279" t="s">
        <v>73</v>
      </c>
      <c r="B45" s="7" t="s">
        <v>38</v>
      </c>
      <c r="C45" s="42"/>
    </row>
    <row r="46" spans="1:3" ht="12" customHeight="1" x14ac:dyDescent="0.2">
      <c r="A46" s="279" t="s">
        <v>74</v>
      </c>
      <c r="B46" s="6" t="s">
        <v>133</v>
      </c>
      <c r="C46" s="44"/>
    </row>
    <row r="47" spans="1:3" ht="12" customHeight="1" x14ac:dyDescent="0.2">
      <c r="A47" s="279" t="s">
        <v>75</v>
      </c>
      <c r="B47" s="6" t="s">
        <v>102</v>
      </c>
      <c r="C47" s="44"/>
    </row>
    <row r="48" spans="1:3" ht="12" customHeight="1" x14ac:dyDescent="0.2">
      <c r="A48" s="279" t="s">
        <v>76</v>
      </c>
      <c r="B48" s="6" t="s">
        <v>134</v>
      </c>
      <c r="C48" s="44"/>
    </row>
    <row r="49" spans="1:3" ht="12" customHeight="1" thickBot="1" x14ac:dyDescent="0.25">
      <c r="A49" s="279" t="s">
        <v>110</v>
      </c>
      <c r="B49" s="6" t="s">
        <v>135</v>
      </c>
      <c r="C49" s="44"/>
    </row>
    <row r="50" spans="1:3" ht="12" customHeight="1" thickBot="1" x14ac:dyDescent="0.25">
      <c r="A50" s="99" t="s">
        <v>9</v>
      </c>
      <c r="B50" s="59" t="s">
        <v>395</v>
      </c>
      <c r="C50" s="166">
        <f>SUM(C51:C53)</f>
        <v>0</v>
      </c>
    </row>
    <row r="51" spans="1:3" s="289" customFormat="1" ht="12" customHeight="1" x14ac:dyDescent="0.2">
      <c r="A51" s="279" t="s">
        <v>79</v>
      </c>
      <c r="B51" s="7" t="s">
        <v>159</v>
      </c>
      <c r="C51" s="42"/>
    </row>
    <row r="52" spans="1:3" ht="12" customHeight="1" x14ac:dyDescent="0.2">
      <c r="A52" s="279" t="s">
        <v>80</v>
      </c>
      <c r="B52" s="6" t="s">
        <v>137</v>
      </c>
      <c r="C52" s="44"/>
    </row>
    <row r="53" spans="1:3" ht="12" customHeight="1" x14ac:dyDescent="0.2">
      <c r="A53" s="279" t="s">
        <v>81</v>
      </c>
      <c r="B53" s="6" t="s">
        <v>49</v>
      </c>
      <c r="C53" s="44"/>
    </row>
    <row r="54" spans="1:3" ht="12" customHeight="1" thickBot="1" x14ac:dyDescent="0.25">
      <c r="A54" s="279" t="s">
        <v>82</v>
      </c>
      <c r="B54" s="6" t="s">
        <v>3</v>
      </c>
      <c r="C54" s="44"/>
    </row>
    <row r="55" spans="1:3" ht="15" customHeight="1" thickBot="1" x14ac:dyDescent="0.25">
      <c r="A55" s="99" t="s">
        <v>10</v>
      </c>
      <c r="B55" s="135" t="s">
        <v>396</v>
      </c>
      <c r="C55" s="217">
        <f>+C44+C50</f>
        <v>0</v>
      </c>
    </row>
    <row r="56" spans="1:3" ht="13.5" thickBot="1" x14ac:dyDescent="0.25">
      <c r="C56" s="218"/>
    </row>
    <row r="57" spans="1:3" ht="15" customHeight="1" thickBot="1" x14ac:dyDescent="0.25">
      <c r="A57" s="138" t="s">
        <v>154</v>
      </c>
      <c r="B57" s="139"/>
      <c r="C57" s="57"/>
    </row>
    <row r="58" spans="1:3" ht="14.25" customHeight="1" thickBot="1" x14ac:dyDescent="0.25">
      <c r="A58" s="138" t="s">
        <v>155</v>
      </c>
      <c r="B58" s="139"/>
      <c r="C58" s="57"/>
    </row>
  </sheetData>
  <sheetProtection formatCells="0"/>
  <phoneticPr fontId="31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C58"/>
  <sheetViews>
    <sheetView view="pageBreakPreview" zoomScaleSheetLayoutView="100" workbookViewId="0">
      <selection activeCell="B1" sqref="B1:C1"/>
    </sheetView>
  </sheetViews>
  <sheetFormatPr defaultRowHeight="12.75" x14ac:dyDescent="0.2"/>
  <cols>
    <col min="1" max="1" width="13.83203125" style="136" customWidth="1"/>
    <col min="2" max="2" width="79.1640625" style="137" customWidth="1"/>
    <col min="3" max="3" width="21" style="137" customWidth="1"/>
    <col min="4" max="16384" width="9.33203125" style="137"/>
  </cols>
  <sheetData>
    <row r="1" spans="1:3" s="116" customFormat="1" ht="21" customHeight="1" thickBot="1" x14ac:dyDescent="0.25">
      <c r="A1" s="115"/>
      <c r="B1" s="626" t="s">
        <v>587</v>
      </c>
      <c r="C1" s="626"/>
    </row>
    <row r="2" spans="1:3" s="285" customFormat="1" ht="41.25" customHeight="1" x14ac:dyDescent="0.2">
      <c r="A2" s="236" t="s">
        <v>152</v>
      </c>
      <c r="B2" s="468" t="s">
        <v>539</v>
      </c>
      <c r="C2" s="219" t="s">
        <v>52</v>
      </c>
    </row>
    <row r="3" spans="1:3" s="285" customFormat="1" ht="24.75" thickBot="1" x14ac:dyDescent="0.25">
      <c r="A3" s="277" t="s">
        <v>151</v>
      </c>
      <c r="B3" s="206" t="s">
        <v>400</v>
      </c>
      <c r="C3" s="220" t="s">
        <v>411</v>
      </c>
    </row>
    <row r="4" spans="1:3" s="286" customFormat="1" ht="15.95" customHeight="1" thickBot="1" x14ac:dyDescent="0.3">
      <c r="A4" s="119"/>
      <c r="B4" s="119"/>
      <c r="C4" s="120" t="s">
        <v>43</v>
      </c>
    </row>
    <row r="5" spans="1:3" ht="13.5" thickBot="1" x14ac:dyDescent="0.25">
      <c r="A5" s="237" t="s">
        <v>153</v>
      </c>
      <c r="B5" s="121" t="s">
        <v>44</v>
      </c>
      <c r="C5" s="30" t="s">
        <v>558</v>
      </c>
    </row>
    <row r="6" spans="1:3" s="287" customFormat="1" ht="12.95" customHeight="1" thickBot="1" x14ac:dyDescent="0.25">
      <c r="A6" s="96">
        <v>1</v>
      </c>
      <c r="B6" s="97">
        <v>2</v>
      </c>
      <c r="C6" s="98">
        <v>4</v>
      </c>
    </row>
    <row r="7" spans="1:3" s="287" customFormat="1" ht="15.95" customHeight="1" thickBot="1" x14ac:dyDescent="0.25">
      <c r="A7" s="123"/>
      <c r="B7" s="124" t="s">
        <v>46</v>
      </c>
      <c r="C7" s="125"/>
    </row>
    <row r="8" spans="1:3" s="221" customFormat="1" ht="12" customHeight="1" thickBot="1" x14ac:dyDescent="0.25">
      <c r="A8" s="96" t="s">
        <v>8</v>
      </c>
      <c r="B8" s="126" t="s">
        <v>376</v>
      </c>
      <c r="C8" s="166">
        <f>SUM(C9:C18)</f>
        <v>0</v>
      </c>
    </row>
    <row r="9" spans="1:3" s="221" customFormat="1" ht="12" customHeight="1" x14ac:dyDescent="0.2">
      <c r="A9" s="278" t="s">
        <v>73</v>
      </c>
      <c r="B9" s="8" t="s">
        <v>219</v>
      </c>
      <c r="C9" s="210"/>
    </row>
    <row r="10" spans="1:3" s="221" customFormat="1" ht="12" customHeight="1" x14ac:dyDescent="0.2">
      <c r="A10" s="279" t="s">
        <v>74</v>
      </c>
      <c r="B10" s="6" t="s">
        <v>220</v>
      </c>
      <c r="C10" s="164"/>
    </row>
    <row r="11" spans="1:3" s="221" customFormat="1" ht="12" customHeight="1" x14ac:dyDescent="0.2">
      <c r="A11" s="279" t="s">
        <v>75</v>
      </c>
      <c r="B11" s="6" t="s">
        <v>221</v>
      </c>
      <c r="C11" s="164"/>
    </row>
    <row r="12" spans="1:3" s="221" customFormat="1" ht="12" customHeight="1" x14ac:dyDescent="0.2">
      <c r="A12" s="279" t="s">
        <v>76</v>
      </c>
      <c r="B12" s="6" t="s">
        <v>222</v>
      </c>
      <c r="C12" s="164"/>
    </row>
    <row r="13" spans="1:3" s="221" customFormat="1" ht="12" customHeight="1" x14ac:dyDescent="0.2">
      <c r="A13" s="279" t="s">
        <v>110</v>
      </c>
      <c r="B13" s="6" t="s">
        <v>223</v>
      </c>
      <c r="C13" s="164"/>
    </row>
    <row r="14" spans="1:3" s="221" customFormat="1" ht="12" customHeight="1" x14ac:dyDescent="0.2">
      <c r="A14" s="279" t="s">
        <v>77</v>
      </c>
      <c r="B14" s="6" t="s">
        <v>377</v>
      </c>
      <c r="C14" s="164"/>
    </row>
    <row r="15" spans="1:3" s="221" customFormat="1" ht="12" customHeight="1" x14ac:dyDescent="0.2">
      <c r="A15" s="279" t="s">
        <v>78</v>
      </c>
      <c r="B15" s="5" t="s">
        <v>378</v>
      </c>
      <c r="C15" s="164"/>
    </row>
    <row r="16" spans="1:3" s="221" customFormat="1" ht="12" customHeight="1" x14ac:dyDescent="0.2">
      <c r="A16" s="279" t="s">
        <v>85</v>
      </c>
      <c r="B16" s="6" t="s">
        <v>226</v>
      </c>
      <c r="C16" s="211"/>
    </row>
    <row r="17" spans="1:3" s="288" customFormat="1" ht="12" customHeight="1" x14ac:dyDescent="0.2">
      <c r="A17" s="279" t="s">
        <v>86</v>
      </c>
      <c r="B17" s="6" t="s">
        <v>227</v>
      </c>
      <c r="C17" s="164"/>
    </row>
    <row r="18" spans="1:3" s="288" customFormat="1" ht="12" customHeight="1" thickBot="1" x14ac:dyDescent="0.25">
      <c r="A18" s="279" t="s">
        <v>87</v>
      </c>
      <c r="B18" s="5" t="s">
        <v>228</v>
      </c>
      <c r="C18" s="165"/>
    </row>
    <row r="19" spans="1:3" s="221" customFormat="1" ht="12" customHeight="1" thickBot="1" x14ac:dyDescent="0.25">
      <c r="A19" s="96" t="s">
        <v>9</v>
      </c>
      <c r="B19" s="126" t="s">
        <v>379</v>
      </c>
      <c r="C19" s="166">
        <f>SUM(C20:C22)</f>
        <v>0</v>
      </c>
    </row>
    <row r="20" spans="1:3" s="288" customFormat="1" ht="12" customHeight="1" x14ac:dyDescent="0.2">
      <c r="A20" s="279" t="s">
        <v>79</v>
      </c>
      <c r="B20" s="7" t="s">
        <v>194</v>
      </c>
      <c r="C20" s="164"/>
    </row>
    <row r="21" spans="1:3" s="288" customFormat="1" ht="12" customHeight="1" x14ac:dyDescent="0.2">
      <c r="A21" s="279" t="s">
        <v>80</v>
      </c>
      <c r="B21" s="6" t="s">
        <v>380</v>
      </c>
      <c r="C21" s="164"/>
    </row>
    <row r="22" spans="1:3" s="288" customFormat="1" ht="12" customHeight="1" x14ac:dyDescent="0.2">
      <c r="A22" s="279" t="s">
        <v>81</v>
      </c>
      <c r="B22" s="6" t="s">
        <v>381</v>
      </c>
      <c r="C22" s="164"/>
    </row>
    <row r="23" spans="1:3" s="288" customFormat="1" ht="12" customHeight="1" thickBot="1" x14ac:dyDescent="0.25">
      <c r="A23" s="279" t="s">
        <v>82</v>
      </c>
      <c r="B23" s="6" t="s">
        <v>1</v>
      </c>
      <c r="C23" s="164"/>
    </row>
    <row r="24" spans="1:3" s="288" customFormat="1" ht="12" customHeight="1" thickBot="1" x14ac:dyDescent="0.25">
      <c r="A24" s="99" t="s">
        <v>10</v>
      </c>
      <c r="B24" s="59" t="s">
        <v>124</v>
      </c>
      <c r="C24" s="193"/>
    </row>
    <row r="25" spans="1:3" s="288" customFormat="1" ht="12" customHeight="1" thickBot="1" x14ac:dyDescent="0.25">
      <c r="A25" s="99" t="s">
        <v>11</v>
      </c>
      <c r="B25" s="59" t="s">
        <v>382</v>
      </c>
      <c r="C25" s="166">
        <f>+C26+C27</f>
        <v>0</v>
      </c>
    </row>
    <row r="26" spans="1:3" s="288" customFormat="1" ht="12" customHeight="1" x14ac:dyDescent="0.2">
      <c r="A26" s="280" t="s">
        <v>204</v>
      </c>
      <c r="B26" s="281" t="s">
        <v>380</v>
      </c>
      <c r="C26" s="42"/>
    </row>
    <row r="27" spans="1:3" s="288" customFormat="1" ht="12" customHeight="1" x14ac:dyDescent="0.2">
      <c r="A27" s="280" t="s">
        <v>207</v>
      </c>
      <c r="B27" s="282" t="s">
        <v>383</v>
      </c>
      <c r="C27" s="167"/>
    </row>
    <row r="28" spans="1:3" s="288" customFormat="1" ht="12" customHeight="1" thickBot="1" x14ac:dyDescent="0.25">
      <c r="A28" s="279" t="s">
        <v>208</v>
      </c>
      <c r="B28" s="283" t="s">
        <v>384</v>
      </c>
      <c r="C28" s="45"/>
    </row>
    <row r="29" spans="1:3" s="288" customFormat="1" ht="12" customHeight="1" thickBot="1" x14ac:dyDescent="0.25">
      <c r="A29" s="99" t="s">
        <v>12</v>
      </c>
      <c r="B29" s="59" t="s">
        <v>385</v>
      </c>
      <c r="C29" s="166">
        <f>+C30+C31+C32</f>
        <v>0</v>
      </c>
    </row>
    <row r="30" spans="1:3" s="288" customFormat="1" ht="12" customHeight="1" x14ac:dyDescent="0.2">
      <c r="A30" s="280" t="s">
        <v>66</v>
      </c>
      <c r="B30" s="281" t="s">
        <v>233</v>
      </c>
      <c r="C30" s="42"/>
    </row>
    <row r="31" spans="1:3" s="288" customFormat="1" ht="12" customHeight="1" x14ac:dyDescent="0.2">
      <c r="A31" s="280" t="s">
        <v>67</v>
      </c>
      <c r="B31" s="282" t="s">
        <v>234</v>
      </c>
      <c r="C31" s="167"/>
    </row>
    <row r="32" spans="1:3" s="288" customFormat="1" ht="12" customHeight="1" thickBot="1" x14ac:dyDescent="0.25">
      <c r="A32" s="279" t="s">
        <v>68</v>
      </c>
      <c r="B32" s="62" t="s">
        <v>235</v>
      </c>
      <c r="C32" s="45"/>
    </row>
    <row r="33" spans="1:3" s="221" customFormat="1" ht="12" customHeight="1" thickBot="1" x14ac:dyDescent="0.25">
      <c r="A33" s="99" t="s">
        <v>13</v>
      </c>
      <c r="B33" s="59" t="s">
        <v>345</v>
      </c>
      <c r="C33" s="193"/>
    </row>
    <row r="34" spans="1:3" s="221" customFormat="1" ht="12" customHeight="1" thickBot="1" x14ac:dyDescent="0.25">
      <c r="A34" s="99" t="s">
        <v>14</v>
      </c>
      <c r="B34" s="59" t="s">
        <v>386</v>
      </c>
      <c r="C34" s="212"/>
    </row>
    <row r="35" spans="1:3" s="221" customFormat="1" ht="12" customHeight="1" thickBot="1" x14ac:dyDescent="0.25">
      <c r="A35" s="96" t="s">
        <v>15</v>
      </c>
      <c r="B35" s="59" t="s">
        <v>387</v>
      </c>
      <c r="C35" s="213">
        <f>+C8+C19+C24+C25+C29+C33+C34</f>
        <v>0</v>
      </c>
    </row>
    <row r="36" spans="1:3" s="221" customFormat="1" ht="12" customHeight="1" thickBot="1" x14ac:dyDescent="0.25">
      <c r="A36" s="127" t="s">
        <v>16</v>
      </c>
      <c r="B36" s="59" t="s">
        <v>388</v>
      </c>
      <c r="C36" s="213">
        <f>SUM(C37:C39)</f>
        <v>6171570</v>
      </c>
    </row>
    <row r="37" spans="1:3" s="221" customFormat="1" ht="12" customHeight="1" x14ac:dyDescent="0.2">
      <c r="A37" s="280" t="s">
        <v>389</v>
      </c>
      <c r="B37" s="281" t="s">
        <v>169</v>
      </c>
      <c r="C37" s="42"/>
    </row>
    <row r="38" spans="1:3" s="221" customFormat="1" ht="12" customHeight="1" x14ac:dyDescent="0.2">
      <c r="A38" s="280" t="s">
        <v>390</v>
      </c>
      <c r="B38" s="282" t="s">
        <v>2</v>
      </c>
      <c r="C38" s="167"/>
    </row>
    <row r="39" spans="1:3" s="288" customFormat="1" ht="12" customHeight="1" thickBot="1" x14ac:dyDescent="0.25">
      <c r="A39" s="279" t="s">
        <v>391</v>
      </c>
      <c r="B39" s="62" t="s">
        <v>392</v>
      </c>
      <c r="C39" s="512">
        <v>6171570</v>
      </c>
    </row>
    <row r="40" spans="1:3" s="288" customFormat="1" ht="15" customHeight="1" thickBot="1" x14ac:dyDescent="0.25">
      <c r="A40" s="127" t="s">
        <v>17</v>
      </c>
      <c r="B40" s="128" t="s">
        <v>393</v>
      </c>
      <c r="C40" s="514">
        <f>+C35+C36</f>
        <v>6171570</v>
      </c>
    </row>
    <row r="41" spans="1:3" s="288" customFormat="1" ht="15" customHeight="1" x14ac:dyDescent="0.2">
      <c r="A41" s="129"/>
      <c r="B41" s="130"/>
      <c r="C41" s="515"/>
    </row>
    <row r="42" spans="1:3" ht="13.5" thickBot="1" x14ac:dyDescent="0.25">
      <c r="A42" s="131"/>
      <c r="B42" s="132"/>
      <c r="C42" s="516"/>
    </row>
    <row r="43" spans="1:3" s="287" customFormat="1" ht="16.5" customHeight="1" thickBot="1" x14ac:dyDescent="0.25">
      <c r="A43" s="133"/>
      <c r="B43" s="134" t="s">
        <v>48</v>
      </c>
      <c r="C43" s="514"/>
    </row>
    <row r="44" spans="1:3" s="289" customFormat="1" ht="12" customHeight="1" thickBot="1" x14ac:dyDescent="0.25">
      <c r="A44" s="99" t="s">
        <v>8</v>
      </c>
      <c r="B44" s="59" t="s">
        <v>394</v>
      </c>
      <c r="C44" s="517">
        <f>SUM(C45:C49)</f>
        <v>6171570</v>
      </c>
    </row>
    <row r="45" spans="1:3" ht="12" customHeight="1" x14ac:dyDescent="0.2">
      <c r="A45" s="279" t="s">
        <v>73</v>
      </c>
      <c r="B45" s="7" t="s">
        <v>38</v>
      </c>
      <c r="C45" s="498">
        <v>5252400</v>
      </c>
    </row>
    <row r="46" spans="1:3" ht="12" customHeight="1" x14ac:dyDescent="0.2">
      <c r="A46" s="279" t="s">
        <v>74</v>
      </c>
      <c r="B46" s="6" t="s">
        <v>133</v>
      </c>
      <c r="C46" s="499">
        <v>919170</v>
      </c>
    </row>
    <row r="47" spans="1:3" ht="12" customHeight="1" x14ac:dyDescent="0.2">
      <c r="A47" s="279" t="s">
        <v>75</v>
      </c>
      <c r="B47" s="6" t="s">
        <v>102</v>
      </c>
      <c r="C47" s="44"/>
    </row>
    <row r="48" spans="1:3" ht="12" customHeight="1" x14ac:dyDescent="0.2">
      <c r="A48" s="279" t="s">
        <v>76</v>
      </c>
      <c r="B48" s="6" t="s">
        <v>134</v>
      </c>
      <c r="C48" s="44"/>
    </row>
    <row r="49" spans="1:3" ht="12" customHeight="1" thickBot="1" x14ac:dyDescent="0.25">
      <c r="A49" s="279" t="s">
        <v>110</v>
      </c>
      <c r="B49" s="6" t="s">
        <v>135</v>
      </c>
      <c r="C49" s="44"/>
    </row>
    <row r="50" spans="1:3" ht="12" customHeight="1" thickBot="1" x14ac:dyDescent="0.25">
      <c r="A50" s="99" t="s">
        <v>9</v>
      </c>
      <c r="B50" s="59" t="s">
        <v>395</v>
      </c>
      <c r="C50" s="166">
        <f>SUM(C51:C53)</f>
        <v>0</v>
      </c>
    </row>
    <row r="51" spans="1:3" s="289" customFormat="1" ht="12" customHeight="1" x14ac:dyDescent="0.2">
      <c r="A51" s="279" t="s">
        <v>79</v>
      </c>
      <c r="B51" s="7" t="s">
        <v>159</v>
      </c>
      <c r="C51" s="42"/>
    </row>
    <row r="52" spans="1:3" ht="12" customHeight="1" x14ac:dyDescent="0.2">
      <c r="A52" s="279" t="s">
        <v>80</v>
      </c>
      <c r="B52" s="6" t="s">
        <v>137</v>
      </c>
      <c r="C52" s="44"/>
    </row>
    <row r="53" spans="1:3" ht="12" customHeight="1" x14ac:dyDescent="0.2">
      <c r="A53" s="279" t="s">
        <v>81</v>
      </c>
      <c r="B53" s="6" t="s">
        <v>49</v>
      </c>
      <c r="C53" s="44"/>
    </row>
    <row r="54" spans="1:3" ht="12" customHeight="1" thickBot="1" x14ac:dyDescent="0.25">
      <c r="A54" s="279" t="s">
        <v>82</v>
      </c>
      <c r="B54" s="6" t="s">
        <v>3</v>
      </c>
      <c r="C54" s="44"/>
    </row>
    <row r="55" spans="1:3" ht="15" customHeight="1" thickBot="1" x14ac:dyDescent="0.25">
      <c r="A55" s="99" t="s">
        <v>10</v>
      </c>
      <c r="B55" s="135" t="s">
        <v>396</v>
      </c>
      <c r="C55" s="217">
        <f>+C44+C50</f>
        <v>6171570</v>
      </c>
    </row>
    <row r="56" spans="1:3" ht="13.5" thickBot="1" x14ac:dyDescent="0.25">
      <c r="C56" s="218"/>
    </row>
    <row r="57" spans="1:3" ht="15" customHeight="1" thickBot="1" x14ac:dyDescent="0.25">
      <c r="A57" s="138" t="s">
        <v>154</v>
      </c>
      <c r="B57" s="139"/>
      <c r="C57" s="57">
        <v>1</v>
      </c>
    </row>
    <row r="58" spans="1:3" ht="14.25" customHeight="1" thickBot="1" x14ac:dyDescent="0.25">
      <c r="A58" s="138" t="s">
        <v>155</v>
      </c>
      <c r="B58" s="139"/>
      <c r="C58" s="57"/>
    </row>
  </sheetData>
  <sheetProtection formatCells="0"/>
  <mergeCells count="1">
    <mergeCell ref="B1:C1"/>
  </mergeCells>
  <phoneticPr fontId="31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C58"/>
  <sheetViews>
    <sheetView view="pageBreakPreview" zoomScaleSheetLayoutView="100" workbookViewId="0">
      <selection activeCell="B1" sqref="B1:C1"/>
    </sheetView>
  </sheetViews>
  <sheetFormatPr defaultRowHeight="12.75" x14ac:dyDescent="0.2"/>
  <cols>
    <col min="1" max="1" width="13.83203125" style="136" customWidth="1"/>
    <col min="2" max="2" width="79.1640625" style="137" customWidth="1"/>
    <col min="3" max="3" width="19.6640625" style="137" customWidth="1"/>
    <col min="4" max="16384" width="9.33203125" style="137"/>
  </cols>
  <sheetData>
    <row r="1" spans="1:3" s="116" customFormat="1" ht="21" customHeight="1" thickBot="1" x14ac:dyDescent="0.25">
      <c r="A1" s="115"/>
      <c r="B1" s="626" t="s">
        <v>588</v>
      </c>
      <c r="C1" s="626"/>
    </row>
    <row r="2" spans="1:3" s="285" customFormat="1" ht="37.5" customHeight="1" x14ac:dyDescent="0.2">
      <c r="A2" s="236" t="s">
        <v>152</v>
      </c>
      <c r="B2" s="468" t="s">
        <v>538</v>
      </c>
      <c r="C2" s="219" t="s">
        <v>53</v>
      </c>
    </row>
    <row r="3" spans="1:3" s="285" customFormat="1" ht="24.75" thickBot="1" x14ac:dyDescent="0.25">
      <c r="A3" s="277" t="s">
        <v>151</v>
      </c>
      <c r="B3" s="206" t="s">
        <v>375</v>
      </c>
      <c r="C3" s="220" t="s">
        <v>42</v>
      </c>
    </row>
    <row r="4" spans="1:3" s="286" customFormat="1" ht="15.95" customHeight="1" thickBot="1" x14ac:dyDescent="0.3">
      <c r="A4" s="119"/>
      <c r="B4" s="119"/>
      <c r="C4" s="120" t="s">
        <v>529</v>
      </c>
    </row>
    <row r="5" spans="1:3" ht="13.5" thickBot="1" x14ac:dyDescent="0.25">
      <c r="A5" s="237" t="s">
        <v>153</v>
      </c>
      <c r="B5" s="121" t="s">
        <v>44</v>
      </c>
      <c r="C5" s="30" t="s">
        <v>558</v>
      </c>
    </row>
    <row r="6" spans="1:3" s="287" customFormat="1" ht="12.95" customHeight="1" thickBot="1" x14ac:dyDescent="0.25">
      <c r="A6" s="96">
        <v>1</v>
      </c>
      <c r="B6" s="97">
        <v>2</v>
      </c>
      <c r="C6" s="98">
        <v>3</v>
      </c>
    </row>
    <row r="7" spans="1:3" s="287" customFormat="1" ht="15.95" customHeight="1" thickBot="1" x14ac:dyDescent="0.25">
      <c r="A7" s="123"/>
      <c r="B7" s="124" t="s">
        <v>46</v>
      </c>
      <c r="C7" s="125"/>
    </row>
    <row r="8" spans="1:3" s="221" customFormat="1" ht="12" customHeight="1" thickBot="1" x14ac:dyDescent="0.25">
      <c r="A8" s="96" t="s">
        <v>8</v>
      </c>
      <c r="B8" s="126" t="s">
        <v>376</v>
      </c>
      <c r="C8" s="166">
        <f>SUM(C9:C18)</f>
        <v>45720000</v>
      </c>
    </row>
    <row r="9" spans="1:3" s="221" customFormat="1" ht="12" customHeight="1" x14ac:dyDescent="0.2">
      <c r="A9" s="278" t="s">
        <v>73</v>
      </c>
      <c r="B9" s="8" t="s">
        <v>219</v>
      </c>
      <c r="C9" s="210"/>
    </row>
    <row r="10" spans="1:3" s="221" customFormat="1" ht="12" customHeight="1" x14ac:dyDescent="0.2">
      <c r="A10" s="279" t="s">
        <v>74</v>
      </c>
      <c r="B10" s="6" t="s">
        <v>220</v>
      </c>
      <c r="C10" s="502">
        <v>10000000</v>
      </c>
    </row>
    <row r="11" spans="1:3" s="221" customFormat="1" ht="12" customHeight="1" x14ac:dyDescent="0.2">
      <c r="A11" s="279" t="s">
        <v>75</v>
      </c>
      <c r="B11" s="6" t="s">
        <v>221</v>
      </c>
      <c r="C11" s="502"/>
    </row>
    <row r="12" spans="1:3" s="221" customFormat="1" ht="12" customHeight="1" x14ac:dyDescent="0.2">
      <c r="A12" s="279" t="s">
        <v>76</v>
      </c>
      <c r="B12" s="6" t="s">
        <v>222</v>
      </c>
      <c r="C12" s="502"/>
    </row>
    <row r="13" spans="1:3" s="221" customFormat="1" ht="12" customHeight="1" x14ac:dyDescent="0.2">
      <c r="A13" s="279" t="s">
        <v>110</v>
      </c>
      <c r="B13" s="6" t="s">
        <v>223</v>
      </c>
      <c r="C13" s="502">
        <v>26000000</v>
      </c>
    </row>
    <row r="14" spans="1:3" s="221" customFormat="1" ht="12" customHeight="1" x14ac:dyDescent="0.2">
      <c r="A14" s="279" t="s">
        <v>77</v>
      </c>
      <c r="B14" s="6" t="s">
        <v>377</v>
      </c>
      <c r="C14" s="502">
        <v>9720000</v>
      </c>
    </row>
    <row r="15" spans="1:3" s="221" customFormat="1" ht="12" customHeight="1" x14ac:dyDescent="0.2">
      <c r="A15" s="279" t="s">
        <v>78</v>
      </c>
      <c r="B15" s="5" t="s">
        <v>378</v>
      </c>
      <c r="C15" s="502"/>
    </row>
    <row r="16" spans="1:3" s="221" customFormat="1" ht="12" customHeight="1" x14ac:dyDescent="0.2">
      <c r="A16" s="279" t="s">
        <v>85</v>
      </c>
      <c r="B16" s="6" t="s">
        <v>226</v>
      </c>
      <c r="C16" s="211"/>
    </row>
    <row r="17" spans="1:3" s="288" customFormat="1" ht="12" customHeight="1" x14ac:dyDescent="0.2">
      <c r="A17" s="279" t="s">
        <v>86</v>
      </c>
      <c r="B17" s="6" t="s">
        <v>227</v>
      </c>
      <c r="C17" s="164"/>
    </row>
    <row r="18" spans="1:3" s="288" customFormat="1" ht="12" customHeight="1" thickBot="1" x14ac:dyDescent="0.25">
      <c r="A18" s="279" t="s">
        <v>87</v>
      </c>
      <c r="B18" s="5" t="s">
        <v>228</v>
      </c>
      <c r="C18" s="165"/>
    </row>
    <row r="19" spans="1:3" s="221" customFormat="1" ht="12" customHeight="1" thickBot="1" x14ac:dyDescent="0.25">
      <c r="A19" s="96" t="s">
        <v>9</v>
      </c>
      <c r="B19" s="126" t="s">
        <v>379</v>
      </c>
      <c r="C19" s="166">
        <f>SUM(C20:C22)</f>
        <v>0</v>
      </c>
    </row>
    <row r="20" spans="1:3" s="288" customFormat="1" ht="12" customHeight="1" x14ac:dyDescent="0.2">
      <c r="A20" s="279" t="s">
        <v>79</v>
      </c>
      <c r="B20" s="7" t="s">
        <v>194</v>
      </c>
      <c r="C20" s="164"/>
    </row>
    <row r="21" spans="1:3" s="288" customFormat="1" ht="12" customHeight="1" x14ac:dyDescent="0.2">
      <c r="A21" s="279" t="s">
        <v>80</v>
      </c>
      <c r="B21" s="6" t="s">
        <v>380</v>
      </c>
      <c r="C21" s="164"/>
    </row>
    <row r="22" spans="1:3" s="288" customFormat="1" ht="12" customHeight="1" x14ac:dyDescent="0.2">
      <c r="A22" s="279" t="s">
        <v>81</v>
      </c>
      <c r="B22" s="6" t="s">
        <v>381</v>
      </c>
      <c r="C22" s="164"/>
    </row>
    <row r="23" spans="1:3" s="288" customFormat="1" ht="12" customHeight="1" thickBot="1" x14ac:dyDescent="0.25">
      <c r="A23" s="279" t="s">
        <v>82</v>
      </c>
      <c r="B23" s="6" t="s">
        <v>1</v>
      </c>
      <c r="C23" s="164"/>
    </row>
    <row r="24" spans="1:3" s="288" customFormat="1" ht="12" customHeight="1" thickBot="1" x14ac:dyDescent="0.25">
      <c r="A24" s="99" t="s">
        <v>10</v>
      </c>
      <c r="B24" s="59" t="s">
        <v>124</v>
      </c>
      <c r="C24" s="193"/>
    </row>
    <row r="25" spans="1:3" s="288" customFormat="1" ht="12" customHeight="1" thickBot="1" x14ac:dyDescent="0.25">
      <c r="A25" s="99" t="s">
        <v>11</v>
      </c>
      <c r="B25" s="59" t="s">
        <v>382</v>
      </c>
      <c r="C25" s="166">
        <f>+C26+C27</f>
        <v>0</v>
      </c>
    </row>
    <row r="26" spans="1:3" s="288" customFormat="1" ht="12" customHeight="1" x14ac:dyDescent="0.2">
      <c r="A26" s="280" t="s">
        <v>204</v>
      </c>
      <c r="B26" s="281" t="s">
        <v>380</v>
      </c>
      <c r="C26" s="42"/>
    </row>
    <row r="27" spans="1:3" s="288" customFormat="1" ht="12" customHeight="1" x14ac:dyDescent="0.2">
      <c r="A27" s="280" t="s">
        <v>207</v>
      </c>
      <c r="B27" s="282" t="s">
        <v>383</v>
      </c>
      <c r="C27" s="167"/>
    </row>
    <row r="28" spans="1:3" s="288" customFormat="1" ht="12" customHeight="1" thickBot="1" x14ac:dyDescent="0.25">
      <c r="A28" s="279" t="s">
        <v>208</v>
      </c>
      <c r="B28" s="283" t="s">
        <v>384</v>
      </c>
      <c r="C28" s="45"/>
    </row>
    <row r="29" spans="1:3" s="288" customFormat="1" ht="12" customHeight="1" thickBot="1" x14ac:dyDescent="0.25">
      <c r="A29" s="99" t="s">
        <v>12</v>
      </c>
      <c r="B29" s="59" t="s">
        <v>385</v>
      </c>
      <c r="C29" s="166">
        <f>+C30+C31+C32</f>
        <v>0</v>
      </c>
    </row>
    <row r="30" spans="1:3" s="288" customFormat="1" ht="12" customHeight="1" x14ac:dyDescent="0.2">
      <c r="A30" s="280" t="s">
        <v>66</v>
      </c>
      <c r="B30" s="281" t="s">
        <v>233</v>
      </c>
      <c r="C30" s="42"/>
    </row>
    <row r="31" spans="1:3" s="288" customFormat="1" ht="12" customHeight="1" x14ac:dyDescent="0.2">
      <c r="A31" s="280" t="s">
        <v>67</v>
      </c>
      <c r="B31" s="282" t="s">
        <v>234</v>
      </c>
      <c r="C31" s="167"/>
    </row>
    <row r="32" spans="1:3" s="288" customFormat="1" ht="12" customHeight="1" thickBot="1" x14ac:dyDescent="0.25">
      <c r="A32" s="279" t="s">
        <v>68</v>
      </c>
      <c r="B32" s="62" t="s">
        <v>235</v>
      </c>
      <c r="C32" s="45"/>
    </row>
    <row r="33" spans="1:3" s="221" customFormat="1" ht="12" customHeight="1" thickBot="1" x14ac:dyDescent="0.25">
      <c r="A33" s="99" t="s">
        <v>13</v>
      </c>
      <c r="B33" s="59" t="s">
        <v>345</v>
      </c>
      <c r="C33" s="193"/>
    </row>
    <row r="34" spans="1:3" s="221" customFormat="1" ht="12" customHeight="1" thickBot="1" x14ac:dyDescent="0.25">
      <c r="A34" s="99" t="s">
        <v>14</v>
      </c>
      <c r="B34" s="59" t="s">
        <v>386</v>
      </c>
      <c r="C34" s="212"/>
    </row>
    <row r="35" spans="1:3" s="221" customFormat="1" ht="12" customHeight="1" thickBot="1" x14ac:dyDescent="0.25">
      <c r="A35" s="96" t="s">
        <v>15</v>
      </c>
      <c r="B35" s="59" t="s">
        <v>387</v>
      </c>
      <c r="C35" s="213">
        <f>+C8+C19+C24+C25+C29+C33+C34</f>
        <v>45720000</v>
      </c>
    </row>
    <row r="36" spans="1:3" s="221" customFormat="1" ht="12" customHeight="1" thickBot="1" x14ac:dyDescent="0.25">
      <c r="A36" s="127" t="s">
        <v>16</v>
      </c>
      <c r="B36" s="59" t="s">
        <v>388</v>
      </c>
      <c r="C36" s="213">
        <f>+C37+C38+C39</f>
        <v>303246516</v>
      </c>
    </row>
    <row r="37" spans="1:3" s="221" customFormat="1" ht="12" customHeight="1" x14ac:dyDescent="0.2">
      <c r="A37" s="280" t="s">
        <v>389</v>
      </c>
      <c r="B37" s="281" t="s">
        <v>169</v>
      </c>
      <c r="C37" s="42"/>
    </row>
    <row r="38" spans="1:3" s="221" customFormat="1" ht="12" customHeight="1" x14ac:dyDescent="0.2">
      <c r="A38" s="280" t="s">
        <v>390</v>
      </c>
      <c r="B38" s="282" t="s">
        <v>2</v>
      </c>
      <c r="C38" s="167"/>
    </row>
    <row r="39" spans="1:3" s="288" customFormat="1" ht="12" customHeight="1" thickBot="1" x14ac:dyDescent="0.25">
      <c r="A39" s="279" t="s">
        <v>391</v>
      </c>
      <c r="B39" s="62" t="s">
        <v>392</v>
      </c>
      <c r="C39" s="512">
        <v>303246516</v>
      </c>
    </row>
    <row r="40" spans="1:3" s="288" customFormat="1" ht="15" customHeight="1" thickBot="1" x14ac:dyDescent="0.25">
      <c r="A40" s="127" t="s">
        <v>17</v>
      </c>
      <c r="B40" s="128" t="s">
        <v>393</v>
      </c>
      <c r="C40" s="514">
        <f>+C35+C36</f>
        <v>348966516</v>
      </c>
    </row>
    <row r="41" spans="1:3" s="288" customFormat="1" ht="15" customHeight="1" x14ac:dyDescent="0.2">
      <c r="A41" s="129"/>
      <c r="B41" s="130"/>
      <c r="C41" s="515"/>
    </row>
    <row r="42" spans="1:3" ht="13.5" thickBot="1" x14ac:dyDescent="0.25">
      <c r="A42" s="131"/>
      <c r="B42" s="132"/>
      <c r="C42" s="516"/>
    </row>
    <row r="43" spans="1:3" s="287" customFormat="1" ht="16.5" customHeight="1" thickBot="1" x14ac:dyDescent="0.25">
      <c r="A43" s="133"/>
      <c r="B43" s="134" t="s">
        <v>48</v>
      </c>
      <c r="C43" s="514"/>
    </row>
    <row r="44" spans="1:3" s="289" customFormat="1" ht="12" customHeight="1" thickBot="1" x14ac:dyDescent="0.25">
      <c r="A44" s="99" t="s">
        <v>8</v>
      </c>
      <c r="B44" s="59" t="s">
        <v>394</v>
      </c>
      <c r="C44" s="517">
        <f>SUM(C45:C49)</f>
        <v>346166516</v>
      </c>
    </row>
    <row r="45" spans="1:3" ht="12" customHeight="1" x14ac:dyDescent="0.2">
      <c r="A45" s="279" t="s">
        <v>73</v>
      </c>
      <c r="B45" s="7" t="s">
        <v>38</v>
      </c>
      <c r="C45" s="498">
        <v>222958928</v>
      </c>
    </row>
    <row r="46" spans="1:3" ht="12" customHeight="1" x14ac:dyDescent="0.2">
      <c r="A46" s="279" t="s">
        <v>74</v>
      </c>
      <c r="B46" s="6" t="s">
        <v>133</v>
      </c>
      <c r="C46" s="499">
        <v>39274474</v>
      </c>
    </row>
    <row r="47" spans="1:3" ht="12" customHeight="1" x14ac:dyDescent="0.2">
      <c r="A47" s="279" t="s">
        <v>75</v>
      </c>
      <c r="B47" s="6" t="s">
        <v>102</v>
      </c>
      <c r="C47" s="499">
        <v>83933114</v>
      </c>
    </row>
    <row r="48" spans="1:3" ht="12" customHeight="1" x14ac:dyDescent="0.2">
      <c r="A48" s="279" t="s">
        <v>76</v>
      </c>
      <c r="B48" s="6" t="s">
        <v>134</v>
      </c>
      <c r="C48" s="499"/>
    </row>
    <row r="49" spans="1:3" ht="12" customHeight="1" thickBot="1" x14ac:dyDescent="0.25">
      <c r="A49" s="279" t="s">
        <v>110</v>
      </c>
      <c r="B49" s="6" t="s">
        <v>135</v>
      </c>
      <c r="C49" s="499"/>
    </row>
    <row r="50" spans="1:3" ht="12" customHeight="1" thickBot="1" x14ac:dyDescent="0.25">
      <c r="A50" s="99" t="s">
        <v>9</v>
      </c>
      <c r="B50" s="59" t="s">
        <v>395</v>
      </c>
      <c r="C50" s="517">
        <f>SUM(C51:C53)</f>
        <v>2800000</v>
      </c>
    </row>
    <row r="51" spans="1:3" s="289" customFormat="1" ht="12" customHeight="1" x14ac:dyDescent="0.2">
      <c r="A51" s="279" t="s">
        <v>79</v>
      </c>
      <c r="B51" s="7" t="s">
        <v>159</v>
      </c>
      <c r="C51" s="498">
        <v>2800000</v>
      </c>
    </row>
    <row r="52" spans="1:3" ht="12" customHeight="1" x14ac:dyDescent="0.2">
      <c r="A52" s="279" t="s">
        <v>80</v>
      </c>
      <c r="B52" s="6" t="s">
        <v>137</v>
      </c>
      <c r="C52" s="44"/>
    </row>
    <row r="53" spans="1:3" ht="12" customHeight="1" x14ac:dyDescent="0.2">
      <c r="A53" s="279" t="s">
        <v>81</v>
      </c>
      <c r="B53" s="6" t="s">
        <v>49</v>
      </c>
      <c r="C53" s="44"/>
    </row>
    <row r="54" spans="1:3" ht="12" customHeight="1" thickBot="1" x14ac:dyDescent="0.25">
      <c r="A54" s="279" t="s">
        <v>82</v>
      </c>
      <c r="B54" s="6" t="s">
        <v>3</v>
      </c>
      <c r="C54" s="44"/>
    </row>
    <row r="55" spans="1:3" ht="15" customHeight="1" thickBot="1" x14ac:dyDescent="0.25">
      <c r="A55" s="99" t="s">
        <v>10</v>
      </c>
      <c r="B55" s="135" t="s">
        <v>396</v>
      </c>
      <c r="C55" s="217">
        <f>+C44+C50</f>
        <v>348966516</v>
      </c>
    </row>
    <row r="56" spans="1:3" ht="13.5" thickBot="1" x14ac:dyDescent="0.25">
      <c r="C56" s="218"/>
    </row>
    <row r="57" spans="1:3" ht="15" customHeight="1" thickBot="1" x14ac:dyDescent="0.25">
      <c r="A57" s="138" t="s">
        <v>154</v>
      </c>
      <c r="B57" s="139"/>
      <c r="C57" s="57">
        <v>64</v>
      </c>
    </row>
    <row r="58" spans="1:3" ht="14.25" customHeight="1" thickBot="1" x14ac:dyDescent="0.25">
      <c r="A58" s="138" t="s">
        <v>155</v>
      </c>
      <c r="B58" s="139"/>
      <c r="C58" s="57"/>
    </row>
  </sheetData>
  <sheetProtection formatCells="0"/>
  <mergeCells count="1">
    <mergeCell ref="B1:C1"/>
  </mergeCells>
  <phoneticPr fontId="31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C58"/>
  <sheetViews>
    <sheetView view="pageBreakPreview" zoomScaleSheetLayoutView="100" workbookViewId="0">
      <selection activeCell="B1" sqref="B1:C1"/>
    </sheetView>
  </sheetViews>
  <sheetFormatPr defaultRowHeight="12.75" x14ac:dyDescent="0.2"/>
  <cols>
    <col min="1" max="1" width="13.83203125" style="136" customWidth="1"/>
    <col min="2" max="2" width="79.1640625" style="137" customWidth="1"/>
    <col min="3" max="3" width="22.33203125" style="137" customWidth="1"/>
    <col min="4" max="16384" width="9.33203125" style="137"/>
  </cols>
  <sheetData>
    <row r="1" spans="1:3" s="116" customFormat="1" ht="21" customHeight="1" thickBot="1" x14ac:dyDescent="0.25">
      <c r="A1" s="115"/>
      <c r="B1" s="626" t="s">
        <v>589</v>
      </c>
      <c r="C1" s="626"/>
    </row>
    <row r="2" spans="1:3" s="285" customFormat="1" ht="42" customHeight="1" x14ac:dyDescent="0.2">
      <c r="A2" s="236" t="s">
        <v>152</v>
      </c>
      <c r="B2" s="468" t="s">
        <v>538</v>
      </c>
      <c r="C2" s="219" t="s">
        <v>411</v>
      </c>
    </row>
    <row r="3" spans="1:3" s="285" customFormat="1" ht="24.75" thickBot="1" x14ac:dyDescent="0.25">
      <c r="A3" s="277" t="s">
        <v>151</v>
      </c>
      <c r="B3" s="206" t="s">
        <v>398</v>
      </c>
      <c r="C3" s="220" t="s">
        <v>53</v>
      </c>
    </row>
    <row r="4" spans="1:3" s="286" customFormat="1" ht="15.95" customHeight="1" thickBot="1" x14ac:dyDescent="0.3">
      <c r="A4" s="119"/>
      <c r="B4" s="119"/>
      <c r="C4" s="120" t="s">
        <v>529</v>
      </c>
    </row>
    <row r="5" spans="1:3" ht="13.5" thickBot="1" x14ac:dyDescent="0.25">
      <c r="A5" s="237" t="s">
        <v>153</v>
      </c>
      <c r="B5" s="121" t="s">
        <v>44</v>
      </c>
      <c r="C5" s="30" t="s">
        <v>558</v>
      </c>
    </row>
    <row r="6" spans="1:3" s="287" customFormat="1" ht="12.95" customHeight="1" thickBot="1" x14ac:dyDescent="0.25">
      <c r="A6" s="96">
        <v>1</v>
      </c>
      <c r="B6" s="97">
        <v>2</v>
      </c>
      <c r="C6" s="98">
        <v>4</v>
      </c>
    </row>
    <row r="7" spans="1:3" s="287" customFormat="1" ht="15.95" customHeight="1" thickBot="1" x14ac:dyDescent="0.25">
      <c r="A7" s="123"/>
      <c r="B7" s="124" t="s">
        <v>46</v>
      </c>
      <c r="C7" s="125"/>
    </row>
    <row r="8" spans="1:3" s="221" customFormat="1" ht="12" customHeight="1" thickBot="1" x14ac:dyDescent="0.25">
      <c r="A8" s="96" t="s">
        <v>8</v>
      </c>
      <c r="B8" s="126" t="s">
        <v>376</v>
      </c>
      <c r="C8" s="166">
        <f>SUM(C9:C18)</f>
        <v>45720000</v>
      </c>
    </row>
    <row r="9" spans="1:3" s="221" customFormat="1" ht="12" customHeight="1" x14ac:dyDescent="0.2">
      <c r="A9" s="278" t="s">
        <v>73</v>
      </c>
      <c r="B9" s="8" t="s">
        <v>219</v>
      </c>
      <c r="C9" s="210"/>
    </row>
    <row r="10" spans="1:3" s="221" customFormat="1" ht="12" customHeight="1" x14ac:dyDescent="0.2">
      <c r="A10" s="279" t="s">
        <v>74</v>
      </c>
      <c r="B10" s="6" t="s">
        <v>220</v>
      </c>
      <c r="C10" s="502">
        <v>10000000</v>
      </c>
    </row>
    <row r="11" spans="1:3" s="221" customFormat="1" ht="12" customHeight="1" x14ac:dyDescent="0.2">
      <c r="A11" s="279" t="s">
        <v>75</v>
      </c>
      <c r="B11" s="6" t="s">
        <v>221</v>
      </c>
      <c r="C11" s="502"/>
    </row>
    <row r="12" spans="1:3" s="221" customFormat="1" ht="12" customHeight="1" x14ac:dyDescent="0.2">
      <c r="A12" s="279" t="s">
        <v>76</v>
      </c>
      <c r="B12" s="6" t="s">
        <v>222</v>
      </c>
      <c r="C12" s="502"/>
    </row>
    <row r="13" spans="1:3" s="221" customFormat="1" ht="12" customHeight="1" x14ac:dyDescent="0.2">
      <c r="A13" s="279" t="s">
        <v>110</v>
      </c>
      <c r="B13" s="6" t="s">
        <v>223</v>
      </c>
      <c r="C13" s="502">
        <v>26000000</v>
      </c>
    </row>
    <row r="14" spans="1:3" s="221" customFormat="1" ht="12" customHeight="1" x14ac:dyDescent="0.2">
      <c r="A14" s="279" t="s">
        <v>77</v>
      </c>
      <c r="B14" s="6" t="s">
        <v>377</v>
      </c>
      <c r="C14" s="502">
        <v>9720000</v>
      </c>
    </row>
    <row r="15" spans="1:3" s="221" customFormat="1" ht="12" customHeight="1" x14ac:dyDescent="0.2">
      <c r="A15" s="279" t="s">
        <v>78</v>
      </c>
      <c r="B15" s="5" t="s">
        <v>378</v>
      </c>
      <c r="C15" s="502"/>
    </row>
    <row r="16" spans="1:3" s="221" customFormat="1" ht="12" customHeight="1" x14ac:dyDescent="0.2">
      <c r="A16" s="279" t="s">
        <v>85</v>
      </c>
      <c r="B16" s="6" t="s">
        <v>226</v>
      </c>
      <c r="C16" s="519"/>
    </row>
    <row r="17" spans="1:3" s="288" customFormat="1" ht="12" customHeight="1" x14ac:dyDescent="0.2">
      <c r="A17" s="279" t="s">
        <v>86</v>
      </c>
      <c r="B17" s="6" t="s">
        <v>227</v>
      </c>
      <c r="C17" s="502"/>
    </row>
    <row r="18" spans="1:3" s="288" customFormat="1" ht="12" customHeight="1" thickBot="1" x14ac:dyDescent="0.25">
      <c r="A18" s="279" t="s">
        <v>87</v>
      </c>
      <c r="B18" s="5" t="s">
        <v>228</v>
      </c>
      <c r="C18" s="520"/>
    </row>
    <row r="19" spans="1:3" s="221" customFormat="1" ht="12" customHeight="1" thickBot="1" x14ac:dyDescent="0.25">
      <c r="A19" s="96" t="s">
        <v>9</v>
      </c>
      <c r="B19" s="126" t="s">
        <v>379</v>
      </c>
      <c r="C19" s="517">
        <f>SUM(C20:C22)</f>
        <v>0</v>
      </c>
    </row>
    <row r="20" spans="1:3" s="288" customFormat="1" ht="12" customHeight="1" x14ac:dyDescent="0.2">
      <c r="A20" s="279" t="s">
        <v>79</v>
      </c>
      <c r="B20" s="7" t="s">
        <v>194</v>
      </c>
      <c r="C20" s="502"/>
    </row>
    <row r="21" spans="1:3" s="288" customFormat="1" ht="12" customHeight="1" x14ac:dyDescent="0.2">
      <c r="A21" s="279" t="s">
        <v>80</v>
      </c>
      <c r="B21" s="6" t="s">
        <v>380</v>
      </c>
      <c r="C21" s="502"/>
    </row>
    <row r="22" spans="1:3" s="288" customFormat="1" ht="12" customHeight="1" x14ac:dyDescent="0.2">
      <c r="A22" s="279" t="s">
        <v>81</v>
      </c>
      <c r="B22" s="6" t="s">
        <v>381</v>
      </c>
      <c r="C22" s="502"/>
    </row>
    <row r="23" spans="1:3" s="288" customFormat="1" ht="12" customHeight="1" thickBot="1" x14ac:dyDescent="0.25">
      <c r="A23" s="279" t="s">
        <v>82</v>
      </c>
      <c r="B23" s="6" t="s">
        <v>1</v>
      </c>
      <c r="C23" s="502"/>
    </row>
    <row r="24" spans="1:3" s="288" customFormat="1" ht="12" customHeight="1" thickBot="1" x14ac:dyDescent="0.25">
      <c r="A24" s="99" t="s">
        <v>10</v>
      </c>
      <c r="B24" s="59" t="s">
        <v>124</v>
      </c>
      <c r="C24" s="521"/>
    </row>
    <row r="25" spans="1:3" s="288" customFormat="1" ht="12" customHeight="1" thickBot="1" x14ac:dyDescent="0.25">
      <c r="A25" s="99" t="s">
        <v>11</v>
      </c>
      <c r="B25" s="59" t="s">
        <v>382</v>
      </c>
      <c r="C25" s="517">
        <f>+C26+C27</f>
        <v>0</v>
      </c>
    </row>
    <row r="26" spans="1:3" s="288" customFormat="1" ht="12" customHeight="1" x14ac:dyDescent="0.2">
      <c r="A26" s="280" t="s">
        <v>204</v>
      </c>
      <c r="B26" s="281" t="s">
        <v>380</v>
      </c>
      <c r="C26" s="498"/>
    </row>
    <row r="27" spans="1:3" s="288" customFormat="1" ht="12" customHeight="1" x14ac:dyDescent="0.2">
      <c r="A27" s="280" t="s">
        <v>207</v>
      </c>
      <c r="B27" s="282" t="s">
        <v>383</v>
      </c>
      <c r="C27" s="513"/>
    </row>
    <row r="28" spans="1:3" s="288" customFormat="1" ht="12" customHeight="1" thickBot="1" x14ac:dyDescent="0.25">
      <c r="A28" s="279" t="s">
        <v>208</v>
      </c>
      <c r="B28" s="283" t="s">
        <v>384</v>
      </c>
      <c r="C28" s="512"/>
    </row>
    <row r="29" spans="1:3" s="288" customFormat="1" ht="12" customHeight="1" thickBot="1" x14ac:dyDescent="0.25">
      <c r="A29" s="99" t="s">
        <v>12</v>
      </c>
      <c r="B29" s="59" t="s">
        <v>385</v>
      </c>
      <c r="C29" s="517">
        <f>+C30+C31+C32</f>
        <v>0</v>
      </c>
    </row>
    <row r="30" spans="1:3" s="288" customFormat="1" ht="12" customHeight="1" x14ac:dyDescent="0.2">
      <c r="A30" s="280" t="s">
        <v>66</v>
      </c>
      <c r="B30" s="281" t="s">
        <v>233</v>
      </c>
      <c r="C30" s="498"/>
    </row>
    <row r="31" spans="1:3" s="288" customFormat="1" ht="12" customHeight="1" x14ac:dyDescent="0.2">
      <c r="A31" s="280" t="s">
        <v>67</v>
      </c>
      <c r="B31" s="282" t="s">
        <v>234</v>
      </c>
      <c r="C31" s="513"/>
    </row>
    <row r="32" spans="1:3" s="288" customFormat="1" ht="12" customHeight="1" thickBot="1" x14ac:dyDescent="0.25">
      <c r="A32" s="279" t="s">
        <v>68</v>
      </c>
      <c r="B32" s="62" t="s">
        <v>235</v>
      </c>
      <c r="C32" s="512"/>
    </row>
    <row r="33" spans="1:3" s="221" customFormat="1" ht="12" customHeight="1" thickBot="1" x14ac:dyDescent="0.25">
      <c r="A33" s="99" t="s">
        <v>13</v>
      </c>
      <c r="B33" s="59" t="s">
        <v>345</v>
      </c>
      <c r="C33" s="521"/>
    </row>
    <row r="34" spans="1:3" s="221" customFormat="1" ht="12" customHeight="1" thickBot="1" x14ac:dyDescent="0.25">
      <c r="A34" s="99" t="s">
        <v>14</v>
      </c>
      <c r="B34" s="59" t="s">
        <v>386</v>
      </c>
      <c r="C34" s="522"/>
    </row>
    <row r="35" spans="1:3" s="221" customFormat="1" ht="12" customHeight="1" thickBot="1" x14ac:dyDescent="0.25">
      <c r="A35" s="96" t="s">
        <v>15</v>
      </c>
      <c r="B35" s="59" t="s">
        <v>387</v>
      </c>
      <c r="C35" s="523">
        <f>+C8+C19+C24+C25+C29+C33+C34</f>
        <v>45720000</v>
      </c>
    </row>
    <row r="36" spans="1:3" s="221" customFormat="1" ht="12" customHeight="1" thickBot="1" x14ac:dyDescent="0.25">
      <c r="A36" s="127" t="s">
        <v>16</v>
      </c>
      <c r="B36" s="59" t="s">
        <v>388</v>
      </c>
      <c r="C36" s="523">
        <f>+C37+C38+C39</f>
        <v>303246516</v>
      </c>
    </row>
    <row r="37" spans="1:3" s="221" customFormat="1" ht="12" customHeight="1" x14ac:dyDescent="0.2">
      <c r="A37" s="280" t="s">
        <v>389</v>
      </c>
      <c r="B37" s="281" t="s">
        <v>169</v>
      </c>
      <c r="C37" s="498"/>
    </row>
    <row r="38" spans="1:3" s="221" customFormat="1" ht="12" customHeight="1" x14ac:dyDescent="0.2">
      <c r="A38" s="280" t="s">
        <v>390</v>
      </c>
      <c r="B38" s="282" t="s">
        <v>2</v>
      </c>
      <c r="C38" s="513"/>
    </row>
    <row r="39" spans="1:3" s="288" customFormat="1" ht="12" customHeight="1" thickBot="1" x14ac:dyDescent="0.25">
      <c r="A39" s="279" t="s">
        <v>391</v>
      </c>
      <c r="B39" s="62" t="s">
        <v>392</v>
      </c>
      <c r="C39" s="512">
        <v>303246516</v>
      </c>
    </row>
    <row r="40" spans="1:3" s="288" customFormat="1" ht="15" customHeight="1" thickBot="1" x14ac:dyDescent="0.25">
      <c r="A40" s="127" t="s">
        <v>17</v>
      </c>
      <c r="B40" s="128" t="s">
        <v>393</v>
      </c>
      <c r="C40" s="514">
        <f>+C35+C36</f>
        <v>348966516</v>
      </c>
    </row>
    <row r="41" spans="1:3" s="288" customFormat="1" ht="15" customHeight="1" x14ac:dyDescent="0.2">
      <c r="A41" s="129"/>
      <c r="B41" s="130"/>
      <c r="C41" s="515"/>
    </row>
    <row r="42" spans="1:3" ht="13.5" thickBot="1" x14ac:dyDescent="0.25">
      <c r="A42" s="131"/>
      <c r="B42" s="132"/>
      <c r="C42" s="516"/>
    </row>
    <row r="43" spans="1:3" s="287" customFormat="1" ht="16.5" customHeight="1" thickBot="1" x14ac:dyDescent="0.25">
      <c r="A43" s="133"/>
      <c r="B43" s="134" t="s">
        <v>48</v>
      </c>
      <c r="C43" s="514"/>
    </row>
    <row r="44" spans="1:3" s="289" customFormat="1" ht="12" customHeight="1" thickBot="1" x14ac:dyDescent="0.25">
      <c r="A44" s="99" t="s">
        <v>8</v>
      </c>
      <c r="B44" s="59" t="s">
        <v>394</v>
      </c>
      <c r="C44" s="517">
        <f>SUM(C45:C49)</f>
        <v>346166516</v>
      </c>
    </row>
    <row r="45" spans="1:3" ht="12" customHeight="1" x14ac:dyDescent="0.2">
      <c r="A45" s="279" t="s">
        <v>73</v>
      </c>
      <c r="B45" s="7" t="s">
        <v>38</v>
      </c>
      <c r="C45" s="498">
        <v>222958928</v>
      </c>
    </row>
    <row r="46" spans="1:3" ht="12" customHeight="1" x14ac:dyDescent="0.2">
      <c r="A46" s="279" t="s">
        <v>74</v>
      </c>
      <c r="B46" s="6" t="s">
        <v>133</v>
      </c>
      <c r="C46" s="499">
        <v>39274474</v>
      </c>
    </row>
    <row r="47" spans="1:3" ht="12" customHeight="1" x14ac:dyDescent="0.2">
      <c r="A47" s="279" t="s">
        <v>75</v>
      </c>
      <c r="B47" s="6" t="s">
        <v>102</v>
      </c>
      <c r="C47" s="499">
        <v>83933114</v>
      </c>
    </row>
    <row r="48" spans="1:3" ht="12" customHeight="1" x14ac:dyDescent="0.2">
      <c r="A48" s="279" t="s">
        <v>76</v>
      </c>
      <c r="B48" s="6" t="s">
        <v>134</v>
      </c>
      <c r="C48" s="499"/>
    </row>
    <row r="49" spans="1:3" ht="12" customHeight="1" thickBot="1" x14ac:dyDescent="0.25">
      <c r="A49" s="279" t="s">
        <v>110</v>
      </c>
      <c r="B49" s="6" t="s">
        <v>135</v>
      </c>
      <c r="C49" s="499"/>
    </row>
    <row r="50" spans="1:3" ht="12" customHeight="1" thickBot="1" x14ac:dyDescent="0.25">
      <c r="A50" s="99" t="s">
        <v>9</v>
      </c>
      <c r="B50" s="59" t="s">
        <v>395</v>
      </c>
      <c r="C50" s="517">
        <f>SUM(C51:C53)</f>
        <v>2800000</v>
      </c>
    </row>
    <row r="51" spans="1:3" s="289" customFormat="1" ht="12" customHeight="1" x14ac:dyDescent="0.2">
      <c r="A51" s="279" t="s">
        <v>79</v>
      </c>
      <c r="B51" s="7" t="s">
        <v>159</v>
      </c>
      <c r="C51" s="498">
        <v>2800000</v>
      </c>
    </row>
    <row r="52" spans="1:3" ht="12" customHeight="1" x14ac:dyDescent="0.2">
      <c r="A52" s="279" t="s">
        <v>80</v>
      </c>
      <c r="B52" s="6" t="s">
        <v>137</v>
      </c>
      <c r="C52" s="44"/>
    </row>
    <row r="53" spans="1:3" ht="12" customHeight="1" x14ac:dyDescent="0.2">
      <c r="A53" s="279" t="s">
        <v>81</v>
      </c>
      <c r="B53" s="6" t="s">
        <v>49</v>
      </c>
      <c r="C53" s="44"/>
    </row>
    <row r="54" spans="1:3" ht="12" customHeight="1" thickBot="1" x14ac:dyDescent="0.25">
      <c r="A54" s="279" t="s">
        <v>82</v>
      </c>
      <c r="B54" s="6" t="s">
        <v>3</v>
      </c>
      <c r="C54" s="44"/>
    </row>
    <row r="55" spans="1:3" ht="15" customHeight="1" thickBot="1" x14ac:dyDescent="0.25">
      <c r="A55" s="99" t="s">
        <v>10</v>
      </c>
      <c r="B55" s="135" t="s">
        <v>396</v>
      </c>
      <c r="C55" s="217">
        <f>+C44+C50</f>
        <v>348966516</v>
      </c>
    </row>
    <row r="56" spans="1:3" ht="13.5" thickBot="1" x14ac:dyDescent="0.25">
      <c r="C56" s="218"/>
    </row>
    <row r="57" spans="1:3" ht="15" customHeight="1" thickBot="1" x14ac:dyDescent="0.25">
      <c r="A57" s="138" t="s">
        <v>154</v>
      </c>
      <c r="B57" s="139"/>
      <c r="C57" s="57">
        <v>64</v>
      </c>
    </row>
    <row r="58" spans="1:3" ht="14.25" customHeight="1" thickBot="1" x14ac:dyDescent="0.25">
      <c r="A58" s="138" t="s">
        <v>155</v>
      </c>
      <c r="B58" s="139"/>
      <c r="C58" s="57"/>
    </row>
  </sheetData>
  <sheetProtection formatCells="0"/>
  <mergeCells count="1">
    <mergeCell ref="B1:C1"/>
  </mergeCells>
  <phoneticPr fontId="31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C58"/>
  <sheetViews>
    <sheetView view="pageBreakPreview" zoomScaleSheetLayoutView="100" workbookViewId="0">
      <selection activeCell="C1" sqref="C1"/>
    </sheetView>
  </sheetViews>
  <sheetFormatPr defaultRowHeight="12.75" x14ac:dyDescent="0.2"/>
  <cols>
    <col min="1" max="1" width="13.83203125" style="136" customWidth="1"/>
    <col min="2" max="2" width="79.1640625" style="137" customWidth="1"/>
    <col min="3" max="3" width="25" style="137" customWidth="1"/>
    <col min="4" max="16384" width="9.33203125" style="137"/>
  </cols>
  <sheetData>
    <row r="1" spans="1:3" s="116" customFormat="1" ht="21" customHeight="1" thickBot="1" x14ac:dyDescent="0.25">
      <c r="A1" s="115"/>
      <c r="B1" s="117"/>
      <c r="C1" s="284" t="s">
        <v>590</v>
      </c>
    </row>
    <row r="2" spans="1:3" s="285" customFormat="1" ht="36" customHeight="1" x14ac:dyDescent="0.2">
      <c r="A2" s="236" t="s">
        <v>152</v>
      </c>
      <c r="B2" s="468" t="s">
        <v>538</v>
      </c>
      <c r="C2" s="219" t="s">
        <v>53</v>
      </c>
    </row>
    <row r="3" spans="1:3" s="285" customFormat="1" ht="24.75" thickBot="1" x14ac:dyDescent="0.25">
      <c r="A3" s="277" t="s">
        <v>151</v>
      </c>
      <c r="B3" s="206" t="s">
        <v>399</v>
      </c>
      <c r="C3" s="220" t="s">
        <v>53</v>
      </c>
    </row>
    <row r="4" spans="1:3" s="286" customFormat="1" ht="15.95" customHeight="1" thickBot="1" x14ac:dyDescent="0.3">
      <c r="A4" s="119"/>
      <c r="B4" s="119"/>
      <c r="C4" s="120" t="s">
        <v>529</v>
      </c>
    </row>
    <row r="5" spans="1:3" ht="13.5" thickBot="1" x14ac:dyDescent="0.25">
      <c r="A5" s="237" t="s">
        <v>153</v>
      </c>
      <c r="B5" s="121" t="s">
        <v>44</v>
      </c>
      <c r="C5" s="122" t="s">
        <v>45</v>
      </c>
    </row>
    <row r="6" spans="1:3" s="287" customFormat="1" ht="12.95" customHeight="1" thickBot="1" x14ac:dyDescent="0.25">
      <c r="A6" s="96">
        <v>1</v>
      </c>
      <c r="B6" s="97">
        <v>2</v>
      </c>
      <c r="C6" s="98">
        <v>3</v>
      </c>
    </row>
    <row r="7" spans="1:3" s="287" customFormat="1" ht="15.95" customHeight="1" thickBot="1" x14ac:dyDescent="0.25">
      <c r="A7" s="123"/>
      <c r="B7" s="124" t="s">
        <v>46</v>
      </c>
      <c r="C7" s="125"/>
    </row>
    <row r="8" spans="1:3" s="221" customFormat="1" ht="12" customHeight="1" thickBot="1" x14ac:dyDescent="0.25">
      <c r="A8" s="96" t="s">
        <v>8</v>
      </c>
      <c r="B8" s="126" t="s">
        <v>376</v>
      </c>
      <c r="C8" s="166">
        <f>SUM(C9:C18)</f>
        <v>0</v>
      </c>
    </row>
    <row r="9" spans="1:3" s="221" customFormat="1" ht="12" customHeight="1" x14ac:dyDescent="0.2">
      <c r="A9" s="278" t="s">
        <v>73</v>
      </c>
      <c r="B9" s="8" t="s">
        <v>219</v>
      </c>
      <c r="C9" s="210"/>
    </row>
    <row r="10" spans="1:3" s="221" customFormat="1" ht="12" customHeight="1" x14ac:dyDescent="0.2">
      <c r="A10" s="279" t="s">
        <v>74</v>
      </c>
      <c r="B10" s="6" t="s">
        <v>220</v>
      </c>
      <c r="C10" s="164"/>
    </row>
    <row r="11" spans="1:3" s="221" customFormat="1" ht="12" customHeight="1" x14ac:dyDescent="0.2">
      <c r="A11" s="279" t="s">
        <v>75</v>
      </c>
      <c r="B11" s="6" t="s">
        <v>221</v>
      </c>
      <c r="C11" s="164"/>
    </row>
    <row r="12" spans="1:3" s="221" customFormat="1" ht="12" customHeight="1" x14ac:dyDescent="0.2">
      <c r="A12" s="279" t="s">
        <v>76</v>
      </c>
      <c r="B12" s="6" t="s">
        <v>222</v>
      </c>
      <c r="C12" s="164"/>
    </row>
    <row r="13" spans="1:3" s="221" customFormat="1" ht="12" customHeight="1" x14ac:dyDescent="0.2">
      <c r="A13" s="279" t="s">
        <v>110</v>
      </c>
      <c r="B13" s="6" t="s">
        <v>223</v>
      </c>
      <c r="C13" s="164"/>
    </row>
    <row r="14" spans="1:3" s="221" customFormat="1" ht="12" customHeight="1" x14ac:dyDescent="0.2">
      <c r="A14" s="279" t="s">
        <v>77</v>
      </c>
      <c r="B14" s="6" t="s">
        <v>377</v>
      </c>
      <c r="C14" s="164"/>
    </row>
    <row r="15" spans="1:3" s="221" customFormat="1" ht="12" customHeight="1" x14ac:dyDescent="0.2">
      <c r="A15" s="279" t="s">
        <v>78</v>
      </c>
      <c r="B15" s="5" t="s">
        <v>378</v>
      </c>
      <c r="C15" s="164"/>
    </row>
    <row r="16" spans="1:3" s="221" customFormat="1" ht="12" customHeight="1" x14ac:dyDescent="0.2">
      <c r="A16" s="279" t="s">
        <v>85</v>
      </c>
      <c r="B16" s="6" t="s">
        <v>226</v>
      </c>
      <c r="C16" s="211"/>
    </row>
    <row r="17" spans="1:3" s="288" customFormat="1" ht="12" customHeight="1" x14ac:dyDescent="0.2">
      <c r="A17" s="279" t="s">
        <v>86</v>
      </c>
      <c r="B17" s="6" t="s">
        <v>227</v>
      </c>
      <c r="C17" s="164"/>
    </row>
    <row r="18" spans="1:3" s="288" customFormat="1" ht="12" customHeight="1" thickBot="1" x14ac:dyDescent="0.25">
      <c r="A18" s="279" t="s">
        <v>87</v>
      </c>
      <c r="B18" s="5" t="s">
        <v>228</v>
      </c>
      <c r="C18" s="165"/>
    </row>
    <row r="19" spans="1:3" s="221" customFormat="1" ht="12" customHeight="1" thickBot="1" x14ac:dyDescent="0.25">
      <c r="A19" s="96" t="s">
        <v>9</v>
      </c>
      <c r="B19" s="126" t="s">
        <v>379</v>
      </c>
      <c r="C19" s="166">
        <f>SUM(C20:C22)</f>
        <v>0</v>
      </c>
    </row>
    <row r="20" spans="1:3" s="288" customFormat="1" ht="12" customHeight="1" x14ac:dyDescent="0.2">
      <c r="A20" s="279" t="s">
        <v>79</v>
      </c>
      <c r="B20" s="7" t="s">
        <v>194</v>
      </c>
      <c r="C20" s="164"/>
    </row>
    <row r="21" spans="1:3" s="288" customFormat="1" ht="12" customHeight="1" x14ac:dyDescent="0.2">
      <c r="A21" s="279" t="s">
        <v>80</v>
      </c>
      <c r="B21" s="6" t="s">
        <v>380</v>
      </c>
      <c r="C21" s="164"/>
    </row>
    <row r="22" spans="1:3" s="288" customFormat="1" ht="12" customHeight="1" x14ac:dyDescent="0.2">
      <c r="A22" s="279" t="s">
        <v>81</v>
      </c>
      <c r="B22" s="6" t="s">
        <v>381</v>
      </c>
      <c r="C22" s="164"/>
    </row>
    <row r="23" spans="1:3" s="288" customFormat="1" ht="12" customHeight="1" thickBot="1" x14ac:dyDescent="0.25">
      <c r="A23" s="279" t="s">
        <v>82</v>
      </c>
      <c r="B23" s="6" t="s">
        <v>1</v>
      </c>
      <c r="C23" s="164"/>
    </row>
    <row r="24" spans="1:3" s="288" customFormat="1" ht="12" customHeight="1" thickBot="1" x14ac:dyDescent="0.25">
      <c r="A24" s="99" t="s">
        <v>10</v>
      </c>
      <c r="B24" s="59" t="s">
        <v>124</v>
      </c>
      <c r="C24" s="193"/>
    </row>
    <row r="25" spans="1:3" s="288" customFormat="1" ht="12" customHeight="1" thickBot="1" x14ac:dyDescent="0.25">
      <c r="A25" s="99" t="s">
        <v>11</v>
      </c>
      <c r="B25" s="59" t="s">
        <v>382</v>
      </c>
      <c r="C25" s="166">
        <f>+C26+C27</f>
        <v>0</v>
      </c>
    </row>
    <row r="26" spans="1:3" s="288" customFormat="1" ht="12" customHeight="1" x14ac:dyDescent="0.2">
      <c r="A26" s="280" t="s">
        <v>204</v>
      </c>
      <c r="B26" s="281" t="s">
        <v>380</v>
      </c>
      <c r="C26" s="42"/>
    </row>
    <row r="27" spans="1:3" s="288" customFormat="1" ht="12" customHeight="1" x14ac:dyDescent="0.2">
      <c r="A27" s="280" t="s">
        <v>207</v>
      </c>
      <c r="B27" s="282" t="s">
        <v>383</v>
      </c>
      <c r="C27" s="167"/>
    </row>
    <row r="28" spans="1:3" s="288" customFormat="1" ht="12" customHeight="1" thickBot="1" x14ac:dyDescent="0.25">
      <c r="A28" s="279" t="s">
        <v>208</v>
      </c>
      <c r="B28" s="283" t="s">
        <v>384</v>
      </c>
      <c r="C28" s="45"/>
    </row>
    <row r="29" spans="1:3" s="288" customFormat="1" ht="12" customHeight="1" thickBot="1" x14ac:dyDescent="0.25">
      <c r="A29" s="99" t="s">
        <v>12</v>
      </c>
      <c r="B29" s="59" t="s">
        <v>385</v>
      </c>
      <c r="C29" s="166">
        <f>+C30+C31+C32</f>
        <v>0</v>
      </c>
    </row>
    <row r="30" spans="1:3" s="288" customFormat="1" ht="12" customHeight="1" x14ac:dyDescent="0.2">
      <c r="A30" s="280" t="s">
        <v>66</v>
      </c>
      <c r="B30" s="281" t="s">
        <v>233</v>
      </c>
      <c r="C30" s="42"/>
    </row>
    <row r="31" spans="1:3" s="288" customFormat="1" ht="12" customHeight="1" x14ac:dyDescent="0.2">
      <c r="A31" s="280" t="s">
        <v>67</v>
      </c>
      <c r="B31" s="282" t="s">
        <v>234</v>
      </c>
      <c r="C31" s="167"/>
    </row>
    <row r="32" spans="1:3" s="288" customFormat="1" ht="12" customHeight="1" thickBot="1" x14ac:dyDescent="0.25">
      <c r="A32" s="279" t="s">
        <v>68</v>
      </c>
      <c r="B32" s="62" t="s">
        <v>235</v>
      </c>
      <c r="C32" s="45"/>
    </row>
    <row r="33" spans="1:3" s="221" customFormat="1" ht="12" customHeight="1" thickBot="1" x14ac:dyDescent="0.25">
      <c r="A33" s="99" t="s">
        <v>13</v>
      </c>
      <c r="B33" s="59" t="s">
        <v>345</v>
      </c>
      <c r="C33" s="193"/>
    </row>
    <row r="34" spans="1:3" s="221" customFormat="1" ht="12" customHeight="1" thickBot="1" x14ac:dyDescent="0.25">
      <c r="A34" s="99" t="s">
        <v>14</v>
      </c>
      <c r="B34" s="59" t="s">
        <v>386</v>
      </c>
      <c r="C34" s="212"/>
    </row>
    <row r="35" spans="1:3" s="221" customFormat="1" ht="12" customHeight="1" thickBot="1" x14ac:dyDescent="0.25">
      <c r="A35" s="96" t="s">
        <v>15</v>
      </c>
      <c r="B35" s="59" t="s">
        <v>387</v>
      </c>
      <c r="C35" s="213">
        <f>+C8+C19+C24+C25+C29+C33+C34</f>
        <v>0</v>
      </c>
    </row>
    <row r="36" spans="1:3" s="221" customFormat="1" ht="12" customHeight="1" thickBot="1" x14ac:dyDescent="0.25">
      <c r="A36" s="127" t="s">
        <v>16</v>
      </c>
      <c r="B36" s="59" t="s">
        <v>388</v>
      </c>
      <c r="C36" s="213">
        <f>+C37+C38+C39</f>
        <v>0</v>
      </c>
    </row>
    <row r="37" spans="1:3" s="221" customFormat="1" ht="12" customHeight="1" x14ac:dyDescent="0.2">
      <c r="A37" s="280" t="s">
        <v>389</v>
      </c>
      <c r="B37" s="281" t="s">
        <v>169</v>
      </c>
      <c r="C37" s="42"/>
    </row>
    <row r="38" spans="1:3" s="221" customFormat="1" ht="12" customHeight="1" x14ac:dyDescent="0.2">
      <c r="A38" s="280" t="s">
        <v>390</v>
      </c>
      <c r="B38" s="282" t="s">
        <v>2</v>
      </c>
      <c r="C38" s="167"/>
    </row>
    <row r="39" spans="1:3" s="288" customFormat="1" ht="12" customHeight="1" thickBot="1" x14ac:dyDescent="0.25">
      <c r="A39" s="279" t="s">
        <v>391</v>
      </c>
      <c r="B39" s="62" t="s">
        <v>392</v>
      </c>
      <c r="C39" s="45"/>
    </row>
    <row r="40" spans="1:3" s="288" customFormat="1" ht="15" customHeight="1" thickBot="1" x14ac:dyDescent="0.25">
      <c r="A40" s="127" t="s">
        <v>17</v>
      </c>
      <c r="B40" s="128" t="s">
        <v>393</v>
      </c>
      <c r="C40" s="216">
        <f>+C35+C36</f>
        <v>0</v>
      </c>
    </row>
    <row r="41" spans="1:3" s="288" customFormat="1" ht="15" customHeight="1" x14ac:dyDescent="0.2">
      <c r="A41" s="129"/>
      <c r="B41" s="130"/>
      <c r="C41" s="214"/>
    </row>
    <row r="42" spans="1:3" ht="13.5" thickBot="1" x14ac:dyDescent="0.25">
      <c r="A42" s="131"/>
      <c r="B42" s="132"/>
      <c r="C42" s="215"/>
    </row>
    <row r="43" spans="1:3" s="287" customFormat="1" ht="16.5" customHeight="1" thickBot="1" x14ac:dyDescent="0.25">
      <c r="A43" s="133"/>
      <c r="B43" s="134" t="s">
        <v>48</v>
      </c>
      <c r="C43" s="216"/>
    </row>
    <row r="44" spans="1:3" s="289" customFormat="1" ht="12" customHeight="1" thickBot="1" x14ac:dyDescent="0.25">
      <c r="A44" s="99" t="s">
        <v>8</v>
      </c>
      <c r="B44" s="59" t="s">
        <v>394</v>
      </c>
      <c r="C44" s="166">
        <f>SUM(C45:C49)</f>
        <v>0</v>
      </c>
    </row>
    <row r="45" spans="1:3" ht="12" customHeight="1" x14ac:dyDescent="0.2">
      <c r="A45" s="279" t="s">
        <v>73</v>
      </c>
      <c r="B45" s="7" t="s">
        <v>38</v>
      </c>
      <c r="C45" s="42"/>
    </row>
    <row r="46" spans="1:3" ht="12" customHeight="1" x14ac:dyDescent="0.2">
      <c r="A46" s="279" t="s">
        <v>74</v>
      </c>
      <c r="B46" s="6" t="s">
        <v>133</v>
      </c>
      <c r="C46" s="44"/>
    </row>
    <row r="47" spans="1:3" ht="12" customHeight="1" x14ac:dyDescent="0.2">
      <c r="A47" s="279" t="s">
        <v>75</v>
      </c>
      <c r="B47" s="6" t="s">
        <v>102</v>
      </c>
      <c r="C47" s="44"/>
    </row>
    <row r="48" spans="1:3" ht="12" customHeight="1" x14ac:dyDescent="0.2">
      <c r="A48" s="279" t="s">
        <v>76</v>
      </c>
      <c r="B48" s="6" t="s">
        <v>134</v>
      </c>
      <c r="C48" s="44"/>
    </row>
    <row r="49" spans="1:3" ht="12" customHeight="1" thickBot="1" x14ac:dyDescent="0.25">
      <c r="A49" s="279" t="s">
        <v>110</v>
      </c>
      <c r="B49" s="6" t="s">
        <v>135</v>
      </c>
      <c r="C49" s="44"/>
    </row>
    <row r="50" spans="1:3" ht="12" customHeight="1" thickBot="1" x14ac:dyDescent="0.25">
      <c r="A50" s="99" t="s">
        <v>9</v>
      </c>
      <c r="B50" s="59" t="s">
        <v>395</v>
      </c>
      <c r="C50" s="166">
        <f>SUM(C51:C53)</f>
        <v>0</v>
      </c>
    </row>
    <row r="51" spans="1:3" s="289" customFormat="1" ht="12" customHeight="1" x14ac:dyDescent="0.2">
      <c r="A51" s="279" t="s">
        <v>79</v>
      </c>
      <c r="B51" s="7" t="s">
        <v>159</v>
      </c>
      <c r="C51" s="42"/>
    </row>
    <row r="52" spans="1:3" ht="12" customHeight="1" x14ac:dyDescent="0.2">
      <c r="A52" s="279" t="s">
        <v>80</v>
      </c>
      <c r="B52" s="6" t="s">
        <v>137</v>
      </c>
      <c r="C52" s="44"/>
    </row>
    <row r="53" spans="1:3" ht="12" customHeight="1" x14ac:dyDescent="0.2">
      <c r="A53" s="279" t="s">
        <v>81</v>
      </c>
      <c r="B53" s="6" t="s">
        <v>49</v>
      </c>
      <c r="C53" s="44"/>
    </row>
    <row r="54" spans="1:3" ht="12" customHeight="1" thickBot="1" x14ac:dyDescent="0.25">
      <c r="A54" s="279" t="s">
        <v>82</v>
      </c>
      <c r="B54" s="6" t="s">
        <v>3</v>
      </c>
      <c r="C54" s="44"/>
    </row>
    <row r="55" spans="1:3" ht="15" customHeight="1" thickBot="1" x14ac:dyDescent="0.25">
      <c r="A55" s="99" t="s">
        <v>10</v>
      </c>
      <c r="B55" s="135" t="s">
        <v>396</v>
      </c>
      <c r="C55" s="217">
        <f>+C44+C50</f>
        <v>0</v>
      </c>
    </row>
    <row r="56" spans="1:3" ht="13.5" thickBot="1" x14ac:dyDescent="0.25">
      <c r="C56" s="218"/>
    </row>
    <row r="57" spans="1:3" ht="15" customHeight="1" thickBot="1" x14ac:dyDescent="0.25">
      <c r="A57" s="138" t="s">
        <v>154</v>
      </c>
      <c r="B57" s="139"/>
      <c r="C57" s="57"/>
    </row>
    <row r="58" spans="1:3" ht="14.25" customHeight="1" thickBot="1" x14ac:dyDescent="0.25">
      <c r="A58" s="138" t="s">
        <v>155</v>
      </c>
      <c r="B58" s="139"/>
      <c r="C58" s="57"/>
    </row>
  </sheetData>
  <sheetProtection formatCells="0"/>
  <phoneticPr fontId="31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C58"/>
  <sheetViews>
    <sheetView view="pageBreakPreview" zoomScaleSheetLayoutView="100" workbookViewId="0">
      <selection activeCell="C1" sqref="C1"/>
    </sheetView>
  </sheetViews>
  <sheetFormatPr defaultRowHeight="12.75" x14ac:dyDescent="0.2"/>
  <cols>
    <col min="1" max="1" width="13.83203125" style="136" customWidth="1"/>
    <col min="2" max="2" width="79.1640625" style="137" customWidth="1"/>
    <col min="3" max="3" width="25" style="137" customWidth="1"/>
    <col min="4" max="16384" width="9.33203125" style="137"/>
  </cols>
  <sheetData>
    <row r="1" spans="1:3" s="116" customFormat="1" ht="21" customHeight="1" thickBot="1" x14ac:dyDescent="0.25">
      <c r="A1" s="115"/>
      <c r="B1" s="117"/>
      <c r="C1" s="284" t="s">
        <v>591</v>
      </c>
    </row>
    <row r="2" spans="1:3" s="285" customFormat="1" ht="36.75" customHeight="1" x14ac:dyDescent="0.2">
      <c r="A2" s="236" t="s">
        <v>152</v>
      </c>
      <c r="B2" s="468" t="s">
        <v>538</v>
      </c>
      <c r="C2" s="219" t="s">
        <v>53</v>
      </c>
    </row>
    <row r="3" spans="1:3" s="285" customFormat="1" ht="24.75" thickBot="1" x14ac:dyDescent="0.25">
      <c r="A3" s="277" t="s">
        <v>151</v>
      </c>
      <c r="B3" s="206" t="s">
        <v>400</v>
      </c>
      <c r="C3" s="220" t="s">
        <v>411</v>
      </c>
    </row>
    <row r="4" spans="1:3" s="286" customFormat="1" ht="15.95" customHeight="1" thickBot="1" x14ac:dyDescent="0.3">
      <c r="A4" s="119"/>
      <c r="B4" s="119"/>
      <c r="C4" s="120" t="s">
        <v>529</v>
      </c>
    </row>
    <row r="5" spans="1:3" ht="13.5" thickBot="1" x14ac:dyDescent="0.25">
      <c r="A5" s="237" t="s">
        <v>153</v>
      </c>
      <c r="B5" s="121" t="s">
        <v>44</v>
      </c>
      <c r="C5" s="122" t="s">
        <v>45</v>
      </c>
    </row>
    <row r="6" spans="1:3" s="287" customFormat="1" ht="12.95" customHeight="1" thickBot="1" x14ac:dyDescent="0.25">
      <c r="A6" s="96">
        <v>1</v>
      </c>
      <c r="B6" s="97">
        <v>2</v>
      </c>
      <c r="C6" s="98">
        <v>3</v>
      </c>
    </row>
    <row r="7" spans="1:3" s="287" customFormat="1" ht="15.95" customHeight="1" thickBot="1" x14ac:dyDescent="0.25">
      <c r="A7" s="123"/>
      <c r="B7" s="124" t="s">
        <v>46</v>
      </c>
      <c r="C7" s="125"/>
    </row>
    <row r="8" spans="1:3" s="221" customFormat="1" ht="12" customHeight="1" thickBot="1" x14ac:dyDescent="0.25">
      <c r="A8" s="96" t="s">
        <v>8</v>
      </c>
      <c r="B8" s="126" t="s">
        <v>376</v>
      </c>
      <c r="C8" s="166">
        <f>SUM(C9:C18)</f>
        <v>0</v>
      </c>
    </row>
    <row r="9" spans="1:3" s="221" customFormat="1" ht="12" customHeight="1" x14ac:dyDescent="0.2">
      <c r="A9" s="278" t="s">
        <v>73</v>
      </c>
      <c r="B9" s="8" t="s">
        <v>219</v>
      </c>
      <c r="C9" s="210"/>
    </row>
    <row r="10" spans="1:3" s="221" customFormat="1" ht="12" customHeight="1" x14ac:dyDescent="0.2">
      <c r="A10" s="279" t="s">
        <v>74</v>
      </c>
      <c r="B10" s="6" t="s">
        <v>220</v>
      </c>
      <c r="C10" s="164"/>
    </row>
    <row r="11" spans="1:3" s="221" customFormat="1" ht="12" customHeight="1" x14ac:dyDescent="0.2">
      <c r="A11" s="279" t="s">
        <v>75</v>
      </c>
      <c r="B11" s="6" t="s">
        <v>221</v>
      </c>
      <c r="C11" s="164"/>
    </row>
    <row r="12" spans="1:3" s="221" customFormat="1" ht="12" customHeight="1" x14ac:dyDescent="0.2">
      <c r="A12" s="279" t="s">
        <v>76</v>
      </c>
      <c r="B12" s="6" t="s">
        <v>222</v>
      </c>
      <c r="C12" s="164"/>
    </row>
    <row r="13" spans="1:3" s="221" customFormat="1" ht="12" customHeight="1" x14ac:dyDescent="0.2">
      <c r="A13" s="279" t="s">
        <v>110</v>
      </c>
      <c r="B13" s="6" t="s">
        <v>223</v>
      </c>
      <c r="C13" s="164"/>
    </row>
    <row r="14" spans="1:3" s="221" customFormat="1" ht="12" customHeight="1" x14ac:dyDescent="0.2">
      <c r="A14" s="279" t="s">
        <v>77</v>
      </c>
      <c r="B14" s="6" t="s">
        <v>377</v>
      </c>
      <c r="C14" s="164"/>
    </row>
    <row r="15" spans="1:3" s="221" customFormat="1" ht="12" customHeight="1" x14ac:dyDescent="0.2">
      <c r="A15" s="279" t="s">
        <v>78</v>
      </c>
      <c r="B15" s="5" t="s">
        <v>378</v>
      </c>
      <c r="C15" s="164"/>
    </row>
    <row r="16" spans="1:3" s="221" customFormat="1" ht="12" customHeight="1" x14ac:dyDescent="0.2">
      <c r="A16" s="279" t="s">
        <v>85</v>
      </c>
      <c r="B16" s="6" t="s">
        <v>226</v>
      </c>
      <c r="C16" s="211"/>
    </row>
    <row r="17" spans="1:3" s="288" customFormat="1" ht="12" customHeight="1" x14ac:dyDescent="0.2">
      <c r="A17" s="279" t="s">
        <v>86</v>
      </c>
      <c r="B17" s="6" t="s">
        <v>227</v>
      </c>
      <c r="C17" s="164"/>
    </row>
    <row r="18" spans="1:3" s="288" customFormat="1" ht="12" customHeight="1" thickBot="1" x14ac:dyDescent="0.25">
      <c r="A18" s="279" t="s">
        <v>87</v>
      </c>
      <c r="B18" s="5" t="s">
        <v>228</v>
      </c>
      <c r="C18" s="165"/>
    </row>
    <row r="19" spans="1:3" s="221" customFormat="1" ht="12" customHeight="1" thickBot="1" x14ac:dyDescent="0.25">
      <c r="A19" s="96" t="s">
        <v>9</v>
      </c>
      <c r="B19" s="126" t="s">
        <v>379</v>
      </c>
      <c r="C19" s="166">
        <f>SUM(C20:C22)</f>
        <v>0</v>
      </c>
    </row>
    <row r="20" spans="1:3" s="288" customFormat="1" ht="12" customHeight="1" x14ac:dyDescent="0.2">
      <c r="A20" s="279" t="s">
        <v>79</v>
      </c>
      <c r="B20" s="7" t="s">
        <v>194</v>
      </c>
      <c r="C20" s="164"/>
    </row>
    <row r="21" spans="1:3" s="288" customFormat="1" ht="12" customHeight="1" x14ac:dyDescent="0.2">
      <c r="A21" s="279" t="s">
        <v>80</v>
      </c>
      <c r="B21" s="6" t="s">
        <v>380</v>
      </c>
      <c r="C21" s="164"/>
    </row>
    <row r="22" spans="1:3" s="288" customFormat="1" ht="12" customHeight="1" x14ac:dyDescent="0.2">
      <c r="A22" s="279" t="s">
        <v>81</v>
      </c>
      <c r="B22" s="6" t="s">
        <v>381</v>
      </c>
      <c r="C22" s="164"/>
    </row>
    <row r="23" spans="1:3" s="288" customFormat="1" ht="12" customHeight="1" thickBot="1" x14ac:dyDescent="0.25">
      <c r="A23" s="279" t="s">
        <v>82</v>
      </c>
      <c r="B23" s="6" t="s">
        <v>1</v>
      </c>
      <c r="C23" s="164"/>
    </row>
    <row r="24" spans="1:3" s="288" customFormat="1" ht="12" customHeight="1" thickBot="1" x14ac:dyDescent="0.25">
      <c r="A24" s="99" t="s">
        <v>10</v>
      </c>
      <c r="B24" s="59" t="s">
        <v>124</v>
      </c>
      <c r="C24" s="193"/>
    </row>
    <row r="25" spans="1:3" s="288" customFormat="1" ht="12" customHeight="1" thickBot="1" x14ac:dyDescent="0.25">
      <c r="A25" s="99" t="s">
        <v>11</v>
      </c>
      <c r="B25" s="59" t="s">
        <v>382</v>
      </c>
      <c r="C25" s="166">
        <f>+C26+C27</f>
        <v>0</v>
      </c>
    </row>
    <row r="26" spans="1:3" s="288" customFormat="1" ht="12" customHeight="1" x14ac:dyDescent="0.2">
      <c r="A26" s="280" t="s">
        <v>204</v>
      </c>
      <c r="B26" s="281" t="s">
        <v>380</v>
      </c>
      <c r="C26" s="42"/>
    </row>
    <row r="27" spans="1:3" s="288" customFormat="1" ht="12" customHeight="1" x14ac:dyDescent="0.2">
      <c r="A27" s="280" t="s">
        <v>207</v>
      </c>
      <c r="B27" s="282" t="s">
        <v>383</v>
      </c>
      <c r="C27" s="167"/>
    </row>
    <row r="28" spans="1:3" s="288" customFormat="1" ht="12" customHeight="1" thickBot="1" x14ac:dyDescent="0.25">
      <c r="A28" s="279" t="s">
        <v>208</v>
      </c>
      <c r="B28" s="283" t="s">
        <v>384</v>
      </c>
      <c r="C28" s="45"/>
    </row>
    <row r="29" spans="1:3" s="288" customFormat="1" ht="12" customHeight="1" thickBot="1" x14ac:dyDescent="0.25">
      <c r="A29" s="99" t="s">
        <v>12</v>
      </c>
      <c r="B29" s="59" t="s">
        <v>385</v>
      </c>
      <c r="C29" s="166">
        <f>+C30+C31+C32</f>
        <v>0</v>
      </c>
    </row>
    <row r="30" spans="1:3" s="288" customFormat="1" ht="12" customHeight="1" x14ac:dyDescent="0.2">
      <c r="A30" s="280" t="s">
        <v>66</v>
      </c>
      <c r="B30" s="281" t="s">
        <v>233</v>
      </c>
      <c r="C30" s="42"/>
    </row>
    <row r="31" spans="1:3" s="288" customFormat="1" ht="12" customHeight="1" x14ac:dyDescent="0.2">
      <c r="A31" s="280" t="s">
        <v>67</v>
      </c>
      <c r="B31" s="282" t="s">
        <v>234</v>
      </c>
      <c r="C31" s="167"/>
    </row>
    <row r="32" spans="1:3" s="288" customFormat="1" ht="12" customHeight="1" thickBot="1" x14ac:dyDescent="0.25">
      <c r="A32" s="279" t="s">
        <v>68</v>
      </c>
      <c r="B32" s="62" t="s">
        <v>235</v>
      </c>
      <c r="C32" s="45"/>
    </row>
    <row r="33" spans="1:3" s="221" customFormat="1" ht="12" customHeight="1" thickBot="1" x14ac:dyDescent="0.25">
      <c r="A33" s="99" t="s">
        <v>13</v>
      </c>
      <c r="B33" s="59" t="s">
        <v>345</v>
      </c>
      <c r="C33" s="193"/>
    </row>
    <row r="34" spans="1:3" s="221" customFormat="1" ht="12" customHeight="1" thickBot="1" x14ac:dyDescent="0.25">
      <c r="A34" s="99" t="s">
        <v>14</v>
      </c>
      <c r="B34" s="59" t="s">
        <v>386</v>
      </c>
      <c r="C34" s="212"/>
    </row>
    <row r="35" spans="1:3" s="221" customFormat="1" ht="12" customHeight="1" thickBot="1" x14ac:dyDescent="0.25">
      <c r="A35" s="96" t="s">
        <v>15</v>
      </c>
      <c r="B35" s="59" t="s">
        <v>387</v>
      </c>
      <c r="C35" s="213">
        <f>+C8+C19+C24+C25+C29+C33+C34</f>
        <v>0</v>
      </c>
    </row>
    <row r="36" spans="1:3" s="221" customFormat="1" ht="12" customHeight="1" thickBot="1" x14ac:dyDescent="0.25">
      <c r="A36" s="127" t="s">
        <v>16</v>
      </c>
      <c r="B36" s="59" t="s">
        <v>388</v>
      </c>
      <c r="C36" s="213">
        <f>+C37+C38+C39</f>
        <v>0</v>
      </c>
    </row>
    <row r="37" spans="1:3" s="221" customFormat="1" ht="12" customHeight="1" x14ac:dyDescent="0.2">
      <c r="A37" s="280" t="s">
        <v>389</v>
      </c>
      <c r="B37" s="281" t="s">
        <v>169</v>
      </c>
      <c r="C37" s="42"/>
    </row>
    <row r="38" spans="1:3" s="221" customFormat="1" ht="12" customHeight="1" x14ac:dyDescent="0.2">
      <c r="A38" s="280" t="s">
        <v>390</v>
      </c>
      <c r="B38" s="282" t="s">
        <v>2</v>
      </c>
      <c r="C38" s="167"/>
    </row>
    <row r="39" spans="1:3" s="288" customFormat="1" ht="12" customHeight="1" thickBot="1" x14ac:dyDescent="0.25">
      <c r="A39" s="279" t="s">
        <v>391</v>
      </c>
      <c r="B39" s="62" t="s">
        <v>392</v>
      </c>
      <c r="C39" s="45"/>
    </row>
    <row r="40" spans="1:3" s="288" customFormat="1" ht="15" customHeight="1" thickBot="1" x14ac:dyDescent="0.25">
      <c r="A40" s="127" t="s">
        <v>17</v>
      </c>
      <c r="B40" s="128" t="s">
        <v>393</v>
      </c>
      <c r="C40" s="216">
        <f>+C35+C36</f>
        <v>0</v>
      </c>
    </row>
    <row r="41" spans="1:3" s="288" customFormat="1" ht="15" customHeight="1" x14ac:dyDescent="0.2">
      <c r="A41" s="129"/>
      <c r="B41" s="130"/>
      <c r="C41" s="214"/>
    </row>
    <row r="42" spans="1:3" ht="13.5" thickBot="1" x14ac:dyDescent="0.25">
      <c r="A42" s="131"/>
      <c r="B42" s="132"/>
      <c r="C42" s="215"/>
    </row>
    <row r="43" spans="1:3" s="287" customFormat="1" ht="16.5" customHeight="1" thickBot="1" x14ac:dyDescent="0.25">
      <c r="A43" s="133"/>
      <c r="B43" s="134" t="s">
        <v>48</v>
      </c>
      <c r="C43" s="216"/>
    </row>
    <row r="44" spans="1:3" s="289" customFormat="1" ht="12" customHeight="1" thickBot="1" x14ac:dyDescent="0.25">
      <c r="A44" s="99" t="s">
        <v>8</v>
      </c>
      <c r="B44" s="59" t="s">
        <v>394</v>
      </c>
      <c r="C44" s="166">
        <f>SUM(C45:C49)</f>
        <v>0</v>
      </c>
    </row>
    <row r="45" spans="1:3" ht="12" customHeight="1" x14ac:dyDescent="0.2">
      <c r="A45" s="279" t="s">
        <v>73</v>
      </c>
      <c r="B45" s="7" t="s">
        <v>38</v>
      </c>
      <c r="C45" s="42"/>
    </row>
    <row r="46" spans="1:3" ht="12" customHeight="1" x14ac:dyDescent="0.2">
      <c r="A46" s="279" t="s">
        <v>74</v>
      </c>
      <c r="B46" s="6" t="s">
        <v>133</v>
      </c>
      <c r="C46" s="44"/>
    </row>
    <row r="47" spans="1:3" ht="12" customHeight="1" x14ac:dyDescent="0.2">
      <c r="A47" s="279" t="s">
        <v>75</v>
      </c>
      <c r="B47" s="6" t="s">
        <v>102</v>
      </c>
      <c r="C47" s="44"/>
    </row>
    <row r="48" spans="1:3" ht="12" customHeight="1" x14ac:dyDescent="0.2">
      <c r="A48" s="279" t="s">
        <v>76</v>
      </c>
      <c r="B48" s="6" t="s">
        <v>134</v>
      </c>
      <c r="C48" s="44"/>
    </row>
    <row r="49" spans="1:3" ht="12" customHeight="1" thickBot="1" x14ac:dyDescent="0.25">
      <c r="A49" s="279" t="s">
        <v>110</v>
      </c>
      <c r="B49" s="6" t="s">
        <v>135</v>
      </c>
      <c r="C49" s="44"/>
    </row>
    <row r="50" spans="1:3" ht="12" customHeight="1" thickBot="1" x14ac:dyDescent="0.25">
      <c r="A50" s="99" t="s">
        <v>9</v>
      </c>
      <c r="B50" s="59" t="s">
        <v>395</v>
      </c>
      <c r="C50" s="166">
        <f>SUM(C51:C53)</f>
        <v>0</v>
      </c>
    </row>
    <row r="51" spans="1:3" s="289" customFormat="1" ht="12" customHeight="1" x14ac:dyDescent="0.2">
      <c r="A51" s="279" t="s">
        <v>79</v>
      </c>
      <c r="B51" s="7" t="s">
        <v>159</v>
      </c>
      <c r="C51" s="42"/>
    </row>
    <row r="52" spans="1:3" ht="12" customHeight="1" x14ac:dyDescent="0.2">
      <c r="A52" s="279" t="s">
        <v>80</v>
      </c>
      <c r="B52" s="6" t="s">
        <v>137</v>
      </c>
      <c r="C52" s="44"/>
    </row>
    <row r="53" spans="1:3" ht="12" customHeight="1" x14ac:dyDescent="0.2">
      <c r="A53" s="279" t="s">
        <v>81</v>
      </c>
      <c r="B53" s="6" t="s">
        <v>49</v>
      </c>
      <c r="C53" s="44"/>
    </row>
    <row r="54" spans="1:3" ht="12" customHeight="1" thickBot="1" x14ac:dyDescent="0.25">
      <c r="A54" s="279" t="s">
        <v>82</v>
      </c>
      <c r="B54" s="6" t="s">
        <v>3</v>
      </c>
      <c r="C54" s="44"/>
    </row>
    <row r="55" spans="1:3" ht="15" customHeight="1" thickBot="1" x14ac:dyDescent="0.25">
      <c r="A55" s="99" t="s">
        <v>10</v>
      </c>
      <c r="B55" s="135" t="s">
        <v>396</v>
      </c>
      <c r="C55" s="217">
        <f>+C44+C50</f>
        <v>0</v>
      </c>
    </row>
    <row r="56" spans="1:3" ht="13.5" thickBot="1" x14ac:dyDescent="0.25">
      <c r="C56" s="218"/>
    </row>
    <row r="57" spans="1:3" ht="15" customHeight="1" thickBot="1" x14ac:dyDescent="0.25">
      <c r="A57" s="138" t="s">
        <v>154</v>
      </c>
      <c r="B57" s="139"/>
      <c r="C57" s="57"/>
    </row>
    <row r="58" spans="1:3" ht="14.25" customHeight="1" thickBot="1" x14ac:dyDescent="0.25">
      <c r="A58" s="138" t="s">
        <v>155</v>
      </c>
      <c r="B58" s="139"/>
      <c r="C58" s="57"/>
    </row>
  </sheetData>
  <sheetProtection formatCells="0"/>
  <phoneticPr fontId="31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1:C58"/>
  <sheetViews>
    <sheetView view="pageBreakPreview" zoomScaleSheetLayoutView="100" workbookViewId="0">
      <selection activeCell="B1" sqref="B1:C1"/>
    </sheetView>
  </sheetViews>
  <sheetFormatPr defaultRowHeight="12.75" x14ac:dyDescent="0.2"/>
  <cols>
    <col min="1" max="1" width="13.83203125" style="136" customWidth="1"/>
    <col min="2" max="2" width="79.1640625" style="137" customWidth="1"/>
    <col min="3" max="3" width="18.6640625" style="137" customWidth="1"/>
    <col min="4" max="16384" width="9.33203125" style="137"/>
  </cols>
  <sheetData>
    <row r="1" spans="1:3" s="116" customFormat="1" ht="21" customHeight="1" thickBot="1" x14ac:dyDescent="0.25">
      <c r="A1" s="115"/>
      <c r="B1" s="626" t="s">
        <v>592</v>
      </c>
      <c r="C1" s="626"/>
    </row>
    <row r="2" spans="1:3" s="285" customFormat="1" ht="36" customHeight="1" x14ac:dyDescent="0.2">
      <c r="A2" s="236" t="s">
        <v>152</v>
      </c>
      <c r="B2" s="467" t="s">
        <v>537</v>
      </c>
      <c r="C2" s="219" t="s">
        <v>411</v>
      </c>
    </row>
    <row r="3" spans="1:3" s="285" customFormat="1" ht="24.75" thickBot="1" x14ac:dyDescent="0.25">
      <c r="A3" s="277" t="s">
        <v>151</v>
      </c>
      <c r="B3" s="206" t="s">
        <v>375</v>
      </c>
      <c r="C3" s="220" t="s">
        <v>42</v>
      </c>
    </row>
    <row r="4" spans="1:3" s="286" customFormat="1" ht="15.95" customHeight="1" thickBot="1" x14ac:dyDescent="0.3">
      <c r="A4" s="119"/>
      <c r="B4" s="119"/>
      <c r="C4" s="120" t="s">
        <v>529</v>
      </c>
    </row>
    <row r="5" spans="1:3" ht="24.75" thickBot="1" x14ac:dyDescent="0.25">
      <c r="A5" s="237" t="s">
        <v>153</v>
      </c>
      <c r="B5" s="121" t="s">
        <v>44</v>
      </c>
      <c r="C5" s="30" t="s">
        <v>558</v>
      </c>
    </row>
    <row r="6" spans="1:3" s="287" customFormat="1" ht="12.95" customHeight="1" thickBot="1" x14ac:dyDescent="0.25">
      <c r="A6" s="96">
        <v>1</v>
      </c>
      <c r="B6" s="97">
        <v>2</v>
      </c>
      <c r="C6" s="98">
        <v>4</v>
      </c>
    </row>
    <row r="7" spans="1:3" s="287" customFormat="1" ht="15.95" customHeight="1" thickBot="1" x14ac:dyDescent="0.25">
      <c r="A7" s="123"/>
      <c r="B7" s="124" t="s">
        <v>46</v>
      </c>
      <c r="C7" s="125"/>
    </row>
    <row r="8" spans="1:3" s="221" customFormat="1" ht="12" customHeight="1" thickBot="1" x14ac:dyDescent="0.25">
      <c r="A8" s="96" t="s">
        <v>8</v>
      </c>
      <c r="B8" s="126" t="s">
        <v>376</v>
      </c>
      <c r="C8" s="166">
        <f>SUM(C9:C18)</f>
        <v>500000</v>
      </c>
    </row>
    <row r="9" spans="1:3" s="221" customFormat="1" ht="12" customHeight="1" x14ac:dyDescent="0.2">
      <c r="A9" s="278" t="s">
        <v>73</v>
      </c>
      <c r="B9" s="8" t="s">
        <v>219</v>
      </c>
      <c r="C9" s="210"/>
    </row>
    <row r="10" spans="1:3" s="221" customFormat="1" ht="12" customHeight="1" x14ac:dyDescent="0.2">
      <c r="A10" s="279" t="s">
        <v>74</v>
      </c>
      <c r="B10" s="6" t="s">
        <v>220</v>
      </c>
      <c r="C10" s="502">
        <v>500000</v>
      </c>
    </row>
    <row r="11" spans="1:3" s="221" customFormat="1" ht="12" customHeight="1" x14ac:dyDescent="0.2">
      <c r="A11" s="279" t="s">
        <v>75</v>
      </c>
      <c r="B11" s="6" t="s">
        <v>221</v>
      </c>
      <c r="C11" s="502"/>
    </row>
    <row r="12" spans="1:3" s="221" customFormat="1" ht="12" customHeight="1" x14ac:dyDescent="0.2">
      <c r="A12" s="279" t="s">
        <v>76</v>
      </c>
      <c r="B12" s="6" t="s">
        <v>222</v>
      </c>
      <c r="C12" s="502"/>
    </row>
    <row r="13" spans="1:3" s="221" customFormat="1" ht="12" customHeight="1" x14ac:dyDescent="0.2">
      <c r="A13" s="279" t="s">
        <v>110</v>
      </c>
      <c r="B13" s="6" t="s">
        <v>223</v>
      </c>
      <c r="C13" s="502"/>
    </row>
    <row r="14" spans="1:3" s="221" customFormat="1" ht="12" customHeight="1" x14ac:dyDescent="0.2">
      <c r="A14" s="279" t="s">
        <v>77</v>
      </c>
      <c r="B14" s="6" t="s">
        <v>377</v>
      </c>
      <c r="C14" s="502"/>
    </row>
    <row r="15" spans="1:3" s="221" customFormat="1" ht="12" customHeight="1" x14ac:dyDescent="0.2">
      <c r="A15" s="279" t="s">
        <v>78</v>
      </c>
      <c r="B15" s="5" t="s">
        <v>378</v>
      </c>
      <c r="C15" s="502"/>
    </row>
    <row r="16" spans="1:3" s="221" customFormat="1" ht="12" customHeight="1" x14ac:dyDescent="0.2">
      <c r="A16" s="279" t="s">
        <v>85</v>
      </c>
      <c r="B16" s="6" t="s">
        <v>226</v>
      </c>
      <c r="C16" s="519"/>
    </row>
    <row r="17" spans="1:3" s="288" customFormat="1" ht="12" customHeight="1" x14ac:dyDescent="0.2">
      <c r="A17" s="279" t="s">
        <v>86</v>
      </c>
      <c r="B17" s="6" t="s">
        <v>227</v>
      </c>
      <c r="C17" s="502"/>
    </row>
    <row r="18" spans="1:3" s="288" customFormat="1" ht="12" customHeight="1" thickBot="1" x14ac:dyDescent="0.25">
      <c r="A18" s="279" t="s">
        <v>87</v>
      </c>
      <c r="B18" s="5" t="s">
        <v>228</v>
      </c>
      <c r="C18" s="520"/>
    </row>
    <row r="19" spans="1:3" s="221" customFormat="1" ht="12" customHeight="1" thickBot="1" x14ac:dyDescent="0.25">
      <c r="A19" s="96" t="s">
        <v>9</v>
      </c>
      <c r="B19" s="126" t="s">
        <v>379</v>
      </c>
      <c r="C19" s="517">
        <f>SUM(C20:C22)</f>
        <v>0</v>
      </c>
    </row>
    <row r="20" spans="1:3" s="288" customFormat="1" ht="12" customHeight="1" x14ac:dyDescent="0.2">
      <c r="A20" s="279" t="s">
        <v>79</v>
      </c>
      <c r="B20" s="7" t="s">
        <v>194</v>
      </c>
      <c r="C20" s="502"/>
    </row>
    <row r="21" spans="1:3" s="288" customFormat="1" ht="12" customHeight="1" x14ac:dyDescent="0.2">
      <c r="A21" s="279" t="s">
        <v>80</v>
      </c>
      <c r="B21" s="6" t="s">
        <v>380</v>
      </c>
      <c r="C21" s="502"/>
    </row>
    <row r="22" spans="1:3" s="288" customFormat="1" ht="12" customHeight="1" x14ac:dyDescent="0.2">
      <c r="A22" s="279" t="s">
        <v>81</v>
      </c>
      <c r="B22" s="6" t="s">
        <v>381</v>
      </c>
      <c r="C22" s="502"/>
    </row>
    <row r="23" spans="1:3" s="288" customFormat="1" ht="12" customHeight="1" thickBot="1" x14ac:dyDescent="0.25">
      <c r="A23" s="279" t="s">
        <v>82</v>
      </c>
      <c r="B23" s="6" t="s">
        <v>1</v>
      </c>
      <c r="C23" s="502"/>
    </row>
    <row r="24" spans="1:3" s="288" customFormat="1" ht="12" customHeight="1" thickBot="1" x14ac:dyDescent="0.25">
      <c r="A24" s="99" t="s">
        <v>10</v>
      </c>
      <c r="B24" s="59" t="s">
        <v>124</v>
      </c>
      <c r="C24" s="521"/>
    </row>
    <row r="25" spans="1:3" s="288" customFormat="1" ht="12" customHeight="1" thickBot="1" x14ac:dyDescent="0.25">
      <c r="A25" s="99" t="s">
        <v>11</v>
      </c>
      <c r="B25" s="59" t="s">
        <v>382</v>
      </c>
      <c r="C25" s="517">
        <f>+C26+C27</f>
        <v>0</v>
      </c>
    </row>
    <row r="26" spans="1:3" s="288" customFormat="1" ht="12" customHeight="1" x14ac:dyDescent="0.2">
      <c r="A26" s="280" t="s">
        <v>204</v>
      </c>
      <c r="B26" s="281" t="s">
        <v>380</v>
      </c>
      <c r="C26" s="498"/>
    </row>
    <row r="27" spans="1:3" s="288" customFormat="1" ht="12" customHeight="1" x14ac:dyDescent="0.2">
      <c r="A27" s="280" t="s">
        <v>207</v>
      </c>
      <c r="B27" s="282" t="s">
        <v>383</v>
      </c>
      <c r="C27" s="513"/>
    </row>
    <row r="28" spans="1:3" s="288" customFormat="1" ht="12" customHeight="1" thickBot="1" x14ac:dyDescent="0.25">
      <c r="A28" s="279" t="s">
        <v>208</v>
      </c>
      <c r="B28" s="283" t="s">
        <v>384</v>
      </c>
      <c r="C28" s="512"/>
    </row>
    <row r="29" spans="1:3" s="288" customFormat="1" ht="12" customHeight="1" thickBot="1" x14ac:dyDescent="0.25">
      <c r="A29" s="99" t="s">
        <v>12</v>
      </c>
      <c r="B29" s="59" t="s">
        <v>385</v>
      </c>
      <c r="C29" s="517">
        <f>+C30+C31+C32</f>
        <v>0</v>
      </c>
    </row>
    <row r="30" spans="1:3" s="288" customFormat="1" ht="12" customHeight="1" x14ac:dyDescent="0.2">
      <c r="A30" s="280" t="s">
        <v>66</v>
      </c>
      <c r="B30" s="281" t="s">
        <v>233</v>
      </c>
      <c r="C30" s="498"/>
    </row>
    <row r="31" spans="1:3" s="288" customFormat="1" ht="12" customHeight="1" x14ac:dyDescent="0.2">
      <c r="A31" s="280" t="s">
        <v>67</v>
      </c>
      <c r="B31" s="282" t="s">
        <v>234</v>
      </c>
      <c r="C31" s="513"/>
    </row>
    <row r="32" spans="1:3" s="288" customFormat="1" ht="12" customHeight="1" thickBot="1" x14ac:dyDescent="0.25">
      <c r="A32" s="279" t="s">
        <v>68</v>
      </c>
      <c r="B32" s="62" t="s">
        <v>235</v>
      </c>
      <c r="C32" s="512"/>
    </row>
    <row r="33" spans="1:3" s="221" customFormat="1" ht="12" customHeight="1" thickBot="1" x14ac:dyDescent="0.25">
      <c r="A33" s="99" t="s">
        <v>13</v>
      </c>
      <c r="B33" s="59" t="s">
        <v>345</v>
      </c>
      <c r="C33" s="521"/>
    </row>
    <row r="34" spans="1:3" s="221" customFormat="1" ht="12" customHeight="1" thickBot="1" x14ac:dyDescent="0.25">
      <c r="A34" s="99" t="s">
        <v>14</v>
      </c>
      <c r="B34" s="59" t="s">
        <v>386</v>
      </c>
      <c r="C34" s="522"/>
    </row>
    <row r="35" spans="1:3" s="221" customFormat="1" ht="12" customHeight="1" thickBot="1" x14ac:dyDescent="0.25">
      <c r="A35" s="96" t="s">
        <v>15</v>
      </c>
      <c r="B35" s="59" t="s">
        <v>387</v>
      </c>
      <c r="C35" s="523">
        <f>+C8+C19+C24+C25+C29+C33+C34</f>
        <v>500000</v>
      </c>
    </row>
    <row r="36" spans="1:3" s="221" customFormat="1" ht="12" customHeight="1" thickBot="1" x14ac:dyDescent="0.25">
      <c r="A36" s="127" t="s">
        <v>16</v>
      </c>
      <c r="B36" s="59" t="s">
        <v>388</v>
      </c>
      <c r="C36" s="523">
        <f>+C37+C38+C39</f>
        <v>53581160</v>
      </c>
    </row>
    <row r="37" spans="1:3" s="221" customFormat="1" ht="12" customHeight="1" x14ac:dyDescent="0.2">
      <c r="A37" s="280" t="s">
        <v>389</v>
      </c>
      <c r="B37" s="281" t="s">
        <v>169</v>
      </c>
      <c r="C37" s="498"/>
    </row>
    <row r="38" spans="1:3" s="221" customFormat="1" ht="12" customHeight="1" x14ac:dyDescent="0.2">
      <c r="A38" s="280" t="s">
        <v>390</v>
      </c>
      <c r="B38" s="282" t="s">
        <v>2</v>
      </c>
      <c r="C38" s="513"/>
    </row>
    <row r="39" spans="1:3" s="288" customFormat="1" ht="12" customHeight="1" thickBot="1" x14ac:dyDescent="0.25">
      <c r="A39" s="279" t="s">
        <v>391</v>
      </c>
      <c r="B39" s="62" t="s">
        <v>392</v>
      </c>
      <c r="C39" s="512">
        <v>53581160</v>
      </c>
    </row>
    <row r="40" spans="1:3" s="288" customFormat="1" ht="15" customHeight="1" thickBot="1" x14ac:dyDescent="0.25">
      <c r="A40" s="127" t="s">
        <v>17</v>
      </c>
      <c r="B40" s="128" t="s">
        <v>393</v>
      </c>
      <c r="C40" s="514">
        <f>+C35+C36</f>
        <v>54081160</v>
      </c>
    </row>
    <row r="41" spans="1:3" s="288" customFormat="1" ht="15" customHeight="1" x14ac:dyDescent="0.2">
      <c r="A41" s="129"/>
      <c r="B41" s="130"/>
      <c r="C41" s="515"/>
    </row>
    <row r="42" spans="1:3" ht="13.5" thickBot="1" x14ac:dyDescent="0.25">
      <c r="A42" s="131"/>
      <c r="B42" s="132"/>
      <c r="C42" s="516"/>
    </row>
    <row r="43" spans="1:3" s="287" customFormat="1" ht="16.5" customHeight="1" thickBot="1" x14ac:dyDescent="0.25">
      <c r="A43" s="133"/>
      <c r="B43" s="134" t="s">
        <v>48</v>
      </c>
      <c r="C43" s="514"/>
    </row>
    <row r="44" spans="1:3" s="289" customFormat="1" ht="12" customHeight="1" thickBot="1" x14ac:dyDescent="0.25">
      <c r="A44" s="99" t="s">
        <v>8</v>
      </c>
      <c r="B44" s="59" t="s">
        <v>394</v>
      </c>
      <c r="C44" s="517">
        <f>SUM(C45:C49)</f>
        <v>52667960</v>
      </c>
    </row>
    <row r="45" spans="1:3" ht="12" customHeight="1" x14ac:dyDescent="0.2">
      <c r="A45" s="279" t="s">
        <v>73</v>
      </c>
      <c r="B45" s="7" t="s">
        <v>38</v>
      </c>
      <c r="C45" s="498">
        <v>38619953</v>
      </c>
    </row>
    <row r="46" spans="1:3" ht="12" customHeight="1" x14ac:dyDescent="0.2">
      <c r="A46" s="279" t="s">
        <v>74</v>
      </c>
      <c r="B46" s="6" t="s">
        <v>133</v>
      </c>
      <c r="C46" s="499">
        <v>7081517</v>
      </c>
    </row>
    <row r="47" spans="1:3" ht="12" customHeight="1" x14ac:dyDescent="0.2">
      <c r="A47" s="279" t="s">
        <v>75</v>
      </c>
      <c r="B47" s="6" t="s">
        <v>102</v>
      </c>
      <c r="C47" s="499">
        <v>6966490</v>
      </c>
    </row>
    <row r="48" spans="1:3" ht="12" customHeight="1" x14ac:dyDescent="0.2">
      <c r="A48" s="279" t="s">
        <v>76</v>
      </c>
      <c r="B48" s="6" t="s">
        <v>134</v>
      </c>
      <c r="C48" s="499"/>
    </row>
    <row r="49" spans="1:3" ht="12" customHeight="1" thickBot="1" x14ac:dyDescent="0.25">
      <c r="A49" s="279" t="s">
        <v>110</v>
      </c>
      <c r="B49" s="6" t="s">
        <v>135</v>
      </c>
      <c r="C49" s="499"/>
    </row>
    <row r="50" spans="1:3" ht="12" customHeight="1" thickBot="1" x14ac:dyDescent="0.25">
      <c r="A50" s="99" t="s">
        <v>9</v>
      </c>
      <c r="B50" s="59" t="s">
        <v>395</v>
      </c>
      <c r="C50" s="517">
        <f>SUM(C51:C53)</f>
        <v>1413200</v>
      </c>
    </row>
    <row r="51" spans="1:3" s="289" customFormat="1" ht="12" customHeight="1" x14ac:dyDescent="0.2">
      <c r="A51" s="279" t="s">
        <v>79</v>
      </c>
      <c r="B51" s="7" t="s">
        <v>159</v>
      </c>
      <c r="C51" s="498">
        <v>1413200</v>
      </c>
    </row>
    <row r="52" spans="1:3" ht="12" customHeight="1" x14ac:dyDescent="0.2">
      <c r="A52" s="279" t="s">
        <v>80</v>
      </c>
      <c r="B52" s="6" t="s">
        <v>137</v>
      </c>
      <c r="C52" s="499"/>
    </row>
    <row r="53" spans="1:3" ht="12" customHeight="1" x14ac:dyDescent="0.2">
      <c r="A53" s="279" t="s">
        <v>81</v>
      </c>
      <c r="B53" s="6" t="s">
        <v>49</v>
      </c>
      <c r="C53" s="44"/>
    </row>
    <row r="54" spans="1:3" ht="12" customHeight="1" thickBot="1" x14ac:dyDescent="0.25">
      <c r="A54" s="279" t="s">
        <v>82</v>
      </c>
      <c r="B54" s="6" t="s">
        <v>3</v>
      </c>
      <c r="C54" s="44"/>
    </row>
    <row r="55" spans="1:3" ht="15" customHeight="1" thickBot="1" x14ac:dyDescent="0.25">
      <c r="A55" s="99" t="s">
        <v>10</v>
      </c>
      <c r="B55" s="135" t="s">
        <v>396</v>
      </c>
      <c r="C55" s="217">
        <f>+C44+C50</f>
        <v>54081160</v>
      </c>
    </row>
    <row r="56" spans="1:3" ht="13.5" thickBot="1" x14ac:dyDescent="0.25">
      <c r="C56" s="218"/>
    </row>
    <row r="57" spans="1:3" ht="15" customHeight="1" thickBot="1" x14ac:dyDescent="0.25">
      <c r="A57" s="138" t="s">
        <v>154</v>
      </c>
      <c r="B57" s="139"/>
      <c r="C57" s="57">
        <v>10</v>
      </c>
    </row>
    <row r="58" spans="1:3" ht="14.25" customHeight="1" thickBot="1" x14ac:dyDescent="0.25">
      <c r="A58" s="138" t="s">
        <v>155</v>
      </c>
      <c r="B58" s="139"/>
      <c r="C58" s="57"/>
    </row>
  </sheetData>
  <sheetProtection formatCells="0"/>
  <mergeCells count="1">
    <mergeCell ref="B1:C1"/>
  </mergeCells>
  <phoneticPr fontId="31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C58"/>
  <sheetViews>
    <sheetView view="pageBreakPreview" zoomScaleSheetLayoutView="100" workbookViewId="0">
      <selection activeCell="B1" sqref="B1:C1"/>
    </sheetView>
  </sheetViews>
  <sheetFormatPr defaultRowHeight="12.75" x14ac:dyDescent="0.2"/>
  <cols>
    <col min="1" max="1" width="13.83203125" style="136" customWidth="1"/>
    <col min="2" max="2" width="79.1640625" style="137" customWidth="1"/>
    <col min="3" max="3" width="15.6640625" style="137" customWidth="1"/>
    <col min="4" max="16384" width="9.33203125" style="137"/>
  </cols>
  <sheetData>
    <row r="1" spans="1:3" s="116" customFormat="1" ht="21" customHeight="1" thickBot="1" x14ac:dyDescent="0.25">
      <c r="A1" s="115"/>
      <c r="B1" s="626" t="s">
        <v>593</v>
      </c>
      <c r="C1" s="626"/>
    </row>
    <row r="2" spans="1:3" s="285" customFormat="1" ht="25.5" customHeight="1" x14ac:dyDescent="0.2">
      <c r="A2" s="236" t="s">
        <v>152</v>
      </c>
      <c r="B2" s="205" t="s">
        <v>416</v>
      </c>
      <c r="C2" s="219"/>
    </row>
    <row r="3" spans="1:3" s="285" customFormat="1" ht="24.75" thickBot="1" x14ac:dyDescent="0.25">
      <c r="A3" s="277" t="s">
        <v>151</v>
      </c>
      <c r="B3" s="206" t="s">
        <v>398</v>
      </c>
      <c r="C3" s="220"/>
    </row>
    <row r="4" spans="1:3" s="286" customFormat="1" ht="15.95" customHeight="1" thickBot="1" x14ac:dyDescent="0.3">
      <c r="A4" s="119"/>
      <c r="B4" s="119"/>
      <c r="C4" s="120" t="s">
        <v>529</v>
      </c>
    </row>
    <row r="5" spans="1:3" ht="24.75" thickBot="1" x14ac:dyDescent="0.25">
      <c r="A5" s="237" t="s">
        <v>153</v>
      </c>
      <c r="B5" s="121" t="s">
        <v>44</v>
      </c>
      <c r="C5" s="30" t="s">
        <v>558</v>
      </c>
    </row>
    <row r="6" spans="1:3" s="287" customFormat="1" ht="12.95" customHeight="1" thickBot="1" x14ac:dyDescent="0.25">
      <c r="A6" s="96">
        <v>1</v>
      </c>
      <c r="B6" s="97">
        <v>2</v>
      </c>
      <c r="C6" s="98">
        <v>4</v>
      </c>
    </row>
    <row r="7" spans="1:3" s="287" customFormat="1" ht="15.95" customHeight="1" thickBot="1" x14ac:dyDescent="0.25">
      <c r="A7" s="123"/>
      <c r="B7" s="124" t="s">
        <v>46</v>
      </c>
      <c r="C7" s="125"/>
    </row>
    <row r="8" spans="1:3" s="221" customFormat="1" ht="12" customHeight="1" thickBot="1" x14ac:dyDescent="0.25">
      <c r="A8" s="96" t="s">
        <v>8</v>
      </c>
      <c r="B8" s="126" t="s">
        <v>376</v>
      </c>
      <c r="C8" s="166">
        <f>SUM(C9:C18)</f>
        <v>0</v>
      </c>
    </row>
    <row r="9" spans="1:3" s="221" customFormat="1" ht="12" customHeight="1" x14ac:dyDescent="0.2">
      <c r="A9" s="278" t="s">
        <v>73</v>
      </c>
      <c r="B9" s="8" t="s">
        <v>219</v>
      </c>
      <c r="C9" s="210"/>
    </row>
    <row r="10" spans="1:3" s="221" customFormat="1" ht="12" customHeight="1" x14ac:dyDescent="0.2">
      <c r="A10" s="279" t="s">
        <v>74</v>
      </c>
      <c r="B10" s="6" t="s">
        <v>220</v>
      </c>
      <c r="C10" s="164"/>
    </row>
    <row r="11" spans="1:3" s="221" customFormat="1" ht="12" customHeight="1" x14ac:dyDescent="0.2">
      <c r="A11" s="279" t="s">
        <v>75</v>
      </c>
      <c r="B11" s="6" t="s">
        <v>221</v>
      </c>
      <c r="C11" s="164"/>
    </row>
    <row r="12" spans="1:3" s="221" customFormat="1" ht="12" customHeight="1" x14ac:dyDescent="0.2">
      <c r="A12" s="279" t="s">
        <v>76</v>
      </c>
      <c r="B12" s="6" t="s">
        <v>222</v>
      </c>
      <c r="C12" s="164"/>
    </row>
    <row r="13" spans="1:3" s="221" customFormat="1" ht="12" customHeight="1" x14ac:dyDescent="0.2">
      <c r="A13" s="279" t="s">
        <v>110</v>
      </c>
      <c r="B13" s="6" t="s">
        <v>223</v>
      </c>
      <c r="C13" s="164"/>
    </row>
    <row r="14" spans="1:3" s="221" customFormat="1" ht="12" customHeight="1" x14ac:dyDescent="0.2">
      <c r="A14" s="279" t="s">
        <v>77</v>
      </c>
      <c r="B14" s="6" t="s">
        <v>377</v>
      </c>
      <c r="C14" s="164"/>
    </row>
    <row r="15" spans="1:3" s="221" customFormat="1" ht="12" customHeight="1" x14ac:dyDescent="0.2">
      <c r="A15" s="279" t="s">
        <v>78</v>
      </c>
      <c r="B15" s="5" t="s">
        <v>378</v>
      </c>
      <c r="C15" s="164"/>
    </row>
    <row r="16" spans="1:3" s="221" customFormat="1" ht="12" customHeight="1" x14ac:dyDescent="0.2">
      <c r="A16" s="279" t="s">
        <v>85</v>
      </c>
      <c r="B16" s="6" t="s">
        <v>226</v>
      </c>
      <c r="C16" s="211"/>
    </row>
    <row r="17" spans="1:3" s="288" customFormat="1" ht="12" customHeight="1" x14ac:dyDescent="0.2">
      <c r="A17" s="279" t="s">
        <v>86</v>
      </c>
      <c r="B17" s="6" t="s">
        <v>227</v>
      </c>
      <c r="C17" s="164"/>
    </row>
    <row r="18" spans="1:3" s="288" customFormat="1" ht="12" customHeight="1" thickBot="1" x14ac:dyDescent="0.25">
      <c r="A18" s="279" t="s">
        <v>87</v>
      </c>
      <c r="B18" s="5" t="s">
        <v>228</v>
      </c>
      <c r="C18" s="165"/>
    </row>
    <row r="19" spans="1:3" s="221" customFormat="1" ht="12" customHeight="1" thickBot="1" x14ac:dyDescent="0.25">
      <c r="A19" s="96" t="s">
        <v>9</v>
      </c>
      <c r="B19" s="126" t="s">
        <v>379</v>
      </c>
      <c r="C19" s="166">
        <f>SUM(C20:C22)</f>
        <v>0</v>
      </c>
    </row>
    <row r="20" spans="1:3" s="288" customFormat="1" ht="12" customHeight="1" x14ac:dyDescent="0.2">
      <c r="A20" s="279" t="s">
        <v>79</v>
      </c>
      <c r="B20" s="7" t="s">
        <v>194</v>
      </c>
      <c r="C20" s="164"/>
    </row>
    <row r="21" spans="1:3" s="288" customFormat="1" ht="12" customHeight="1" x14ac:dyDescent="0.2">
      <c r="A21" s="279" t="s">
        <v>80</v>
      </c>
      <c r="B21" s="6" t="s">
        <v>380</v>
      </c>
      <c r="C21" s="164"/>
    </row>
    <row r="22" spans="1:3" s="288" customFormat="1" ht="12" customHeight="1" x14ac:dyDescent="0.2">
      <c r="A22" s="279" t="s">
        <v>81</v>
      </c>
      <c r="B22" s="6" t="s">
        <v>381</v>
      </c>
      <c r="C22" s="164"/>
    </row>
    <row r="23" spans="1:3" s="288" customFormat="1" ht="12" customHeight="1" thickBot="1" x14ac:dyDescent="0.25">
      <c r="A23" s="279" t="s">
        <v>82</v>
      </c>
      <c r="B23" s="6" t="s">
        <v>1</v>
      </c>
      <c r="C23" s="164"/>
    </row>
    <row r="24" spans="1:3" s="288" customFormat="1" ht="12" customHeight="1" thickBot="1" x14ac:dyDescent="0.25">
      <c r="A24" s="99" t="s">
        <v>10</v>
      </c>
      <c r="B24" s="59" t="s">
        <v>124</v>
      </c>
      <c r="C24" s="193"/>
    </row>
    <row r="25" spans="1:3" s="288" customFormat="1" ht="12" customHeight="1" thickBot="1" x14ac:dyDescent="0.25">
      <c r="A25" s="99" t="s">
        <v>11</v>
      </c>
      <c r="B25" s="59" t="s">
        <v>382</v>
      </c>
      <c r="C25" s="166">
        <f>+C26+C27</f>
        <v>0</v>
      </c>
    </row>
    <row r="26" spans="1:3" s="288" customFormat="1" ht="12" customHeight="1" x14ac:dyDescent="0.2">
      <c r="A26" s="280" t="s">
        <v>204</v>
      </c>
      <c r="B26" s="281" t="s">
        <v>380</v>
      </c>
      <c r="C26" s="42"/>
    </row>
    <row r="27" spans="1:3" s="288" customFormat="1" ht="12" customHeight="1" x14ac:dyDescent="0.2">
      <c r="A27" s="280" t="s">
        <v>207</v>
      </c>
      <c r="B27" s="282" t="s">
        <v>383</v>
      </c>
      <c r="C27" s="167"/>
    </row>
    <row r="28" spans="1:3" s="288" customFormat="1" ht="12" customHeight="1" thickBot="1" x14ac:dyDescent="0.25">
      <c r="A28" s="279" t="s">
        <v>208</v>
      </c>
      <c r="B28" s="283" t="s">
        <v>384</v>
      </c>
      <c r="C28" s="45"/>
    </row>
    <row r="29" spans="1:3" s="288" customFormat="1" ht="12" customHeight="1" thickBot="1" x14ac:dyDescent="0.25">
      <c r="A29" s="99" t="s">
        <v>12</v>
      </c>
      <c r="B29" s="59" t="s">
        <v>385</v>
      </c>
      <c r="C29" s="166">
        <f>+C30+C31+C32</f>
        <v>0</v>
      </c>
    </row>
    <row r="30" spans="1:3" s="288" customFormat="1" ht="12" customHeight="1" x14ac:dyDescent="0.2">
      <c r="A30" s="280" t="s">
        <v>66</v>
      </c>
      <c r="B30" s="281" t="s">
        <v>233</v>
      </c>
      <c r="C30" s="42"/>
    </row>
    <row r="31" spans="1:3" s="288" customFormat="1" ht="12" customHeight="1" x14ac:dyDescent="0.2">
      <c r="A31" s="280" t="s">
        <v>67</v>
      </c>
      <c r="B31" s="282" t="s">
        <v>234</v>
      </c>
      <c r="C31" s="167"/>
    </row>
    <row r="32" spans="1:3" s="288" customFormat="1" ht="12" customHeight="1" thickBot="1" x14ac:dyDescent="0.25">
      <c r="A32" s="279" t="s">
        <v>68</v>
      </c>
      <c r="B32" s="62" t="s">
        <v>235</v>
      </c>
      <c r="C32" s="45"/>
    </row>
    <row r="33" spans="1:3" s="221" customFormat="1" ht="12" customHeight="1" thickBot="1" x14ac:dyDescent="0.25">
      <c r="A33" s="99" t="s">
        <v>13</v>
      </c>
      <c r="B33" s="59" t="s">
        <v>345</v>
      </c>
      <c r="C33" s="193"/>
    </row>
    <row r="34" spans="1:3" s="221" customFormat="1" ht="12" customHeight="1" thickBot="1" x14ac:dyDescent="0.25">
      <c r="A34" s="99" t="s">
        <v>14</v>
      </c>
      <c r="B34" s="59" t="s">
        <v>386</v>
      </c>
      <c r="C34" s="212"/>
    </row>
    <row r="35" spans="1:3" s="221" customFormat="1" ht="12" customHeight="1" thickBot="1" x14ac:dyDescent="0.25">
      <c r="A35" s="96" t="s">
        <v>15</v>
      </c>
      <c r="B35" s="59" t="s">
        <v>387</v>
      </c>
      <c r="C35" s="213">
        <f>+C8+C19+C24+C25+C29+C33+C34</f>
        <v>0</v>
      </c>
    </row>
    <row r="36" spans="1:3" s="221" customFormat="1" ht="12" customHeight="1" thickBot="1" x14ac:dyDescent="0.25">
      <c r="A36" s="127" t="s">
        <v>16</v>
      </c>
      <c r="B36" s="59" t="s">
        <v>388</v>
      </c>
      <c r="C36" s="213">
        <f>+C37+C38+C39</f>
        <v>53581160</v>
      </c>
    </row>
    <row r="37" spans="1:3" s="221" customFormat="1" ht="12" customHeight="1" x14ac:dyDescent="0.2">
      <c r="A37" s="280" t="s">
        <v>389</v>
      </c>
      <c r="B37" s="281" t="s">
        <v>169</v>
      </c>
      <c r="C37" s="42"/>
    </row>
    <row r="38" spans="1:3" s="221" customFormat="1" ht="12" customHeight="1" x14ac:dyDescent="0.2">
      <c r="A38" s="280" t="s">
        <v>390</v>
      </c>
      <c r="B38" s="282" t="s">
        <v>2</v>
      </c>
      <c r="C38" s="167"/>
    </row>
    <row r="39" spans="1:3" s="288" customFormat="1" ht="12" customHeight="1" thickBot="1" x14ac:dyDescent="0.25">
      <c r="A39" s="279" t="s">
        <v>391</v>
      </c>
      <c r="B39" s="62" t="s">
        <v>392</v>
      </c>
      <c r="C39" s="512">
        <v>53581160</v>
      </c>
    </row>
    <row r="40" spans="1:3" s="288" customFormat="1" ht="15" customHeight="1" thickBot="1" x14ac:dyDescent="0.25">
      <c r="A40" s="127" t="s">
        <v>17</v>
      </c>
      <c r="B40" s="128" t="s">
        <v>393</v>
      </c>
      <c r="C40" s="514">
        <f>+C35+C36</f>
        <v>53581160</v>
      </c>
    </row>
    <row r="41" spans="1:3" s="288" customFormat="1" ht="15" customHeight="1" x14ac:dyDescent="0.2">
      <c r="A41" s="129"/>
      <c r="B41" s="130"/>
      <c r="C41" s="515"/>
    </row>
    <row r="42" spans="1:3" ht="13.5" thickBot="1" x14ac:dyDescent="0.25">
      <c r="A42" s="131"/>
      <c r="B42" s="132"/>
      <c r="C42" s="516"/>
    </row>
    <row r="43" spans="1:3" s="287" customFormat="1" ht="16.5" customHeight="1" thickBot="1" x14ac:dyDescent="0.25">
      <c r="A43" s="133"/>
      <c r="B43" s="134" t="s">
        <v>48</v>
      </c>
      <c r="C43" s="514"/>
    </row>
    <row r="44" spans="1:3" s="289" customFormat="1" ht="12" customHeight="1" thickBot="1" x14ac:dyDescent="0.25">
      <c r="A44" s="99" t="s">
        <v>8</v>
      </c>
      <c r="B44" s="59" t="s">
        <v>394</v>
      </c>
      <c r="C44" s="517">
        <f>SUM(C45:C49)</f>
        <v>52167960</v>
      </c>
    </row>
    <row r="45" spans="1:3" ht="12" customHeight="1" x14ac:dyDescent="0.2">
      <c r="A45" s="279" t="s">
        <v>73</v>
      </c>
      <c r="B45" s="7" t="s">
        <v>38</v>
      </c>
      <c r="C45" s="498">
        <v>38619953</v>
      </c>
    </row>
    <row r="46" spans="1:3" ht="12" customHeight="1" x14ac:dyDescent="0.2">
      <c r="A46" s="279" t="s">
        <v>74</v>
      </c>
      <c r="B46" s="6" t="s">
        <v>133</v>
      </c>
      <c r="C46" s="499">
        <v>7081517</v>
      </c>
    </row>
    <row r="47" spans="1:3" ht="12" customHeight="1" x14ac:dyDescent="0.2">
      <c r="A47" s="279" t="s">
        <v>75</v>
      </c>
      <c r="B47" s="6" t="s">
        <v>102</v>
      </c>
      <c r="C47" s="499">
        <v>6466490</v>
      </c>
    </row>
    <row r="48" spans="1:3" ht="12" customHeight="1" x14ac:dyDescent="0.2">
      <c r="A48" s="279" t="s">
        <v>76</v>
      </c>
      <c r="B48" s="6" t="s">
        <v>134</v>
      </c>
      <c r="C48" s="499"/>
    </row>
    <row r="49" spans="1:3" ht="12" customHeight="1" thickBot="1" x14ac:dyDescent="0.25">
      <c r="A49" s="279" t="s">
        <v>110</v>
      </c>
      <c r="B49" s="6" t="s">
        <v>135</v>
      </c>
      <c r="C49" s="499"/>
    </row>
    <row r="50" spans="1:3" ht="12" customHeight="1" thickBot="1" x14ac:dyDescent="0.25">
      <c r="A50" s="99" t="s">
        <v>9</v>
      </c>
      <c r="B50" s="59" t="s">
        <v>395</v>
      </c>
      <c r="C50" s="517">
        <f>SUM(C51:C53)</f>
        <v>1413200</v>
      </c>
    </row>
    <row r="51" spans="1:3" s="289" customFormat="1" ht="12" customHeight="1" x14ac:dyDescent="0.2">
      <c r="A51" s="279" t="s">
        <v>79</v>
      </c>
      <c r="B51" s="7" t="s">
        <v>159</v>
      </c>
      <c r="C51" s="498">
        <v>1413200</v>
      </c>
    </row>
    <row r="52" spans="1:3" ht="12" customHeight="1" x14ac:dyDescent="0.2">
      <c r="A52" s="279" t="s">
        <v>80</v>
      </c>
      <c r="B52" s="6" t="s">
        <v>137</v>
      </c>
      <c r="C52" s="499"/>
    </row>
    <row r="53" spans="1:3" ht="12" customHeight="1" x14ac:dyDescent="0.2">
      <c r="A53" s="279" t="s">
        <v>81</v>
      </c>
      <c r="B53" s="6" t="s">
        <v>49</v>
      </c>
      <c r="C53" s="499"/>
    </row>
    <row r="54" spans="1:3" ht="12" customHeight="1" thickBot="1" x14ac:dyDescent="0.25">
      <c r="A54" s="279" t="s">
        <v>82</v>
      </c>
      <c r="B54" s="6" t="s">
        <v>3</v>
      </c>
      <c r="C54" s="499"/>
    </row>
    <row r="55" spans="1:3" ht="15" customHeight="1" thickBot="1" x14ac:dyDescent="0.25">
      <c r="A55" s="99" t="s">
        <v>10</v>
      </c>
      <c r="B55" s="135" t="s">
        <v>396</v>
      </c>
      <c r="C55" s="518">
        <f>+C44+C50</f>
        <v>53581160</v>
      </c>
    </row>
    <row r="56" spans="1:3" ht="13.5" thickBot="1" x14ac:dyDescent="0.25">
      <c r="C56" s="218"/>
    </row>
    <row r="57" spans="1:3" ht="15" customHeight="1" thickBot="1" x14ac:dyDescent="0.25">
      <c r="A57" s="138" t="s">
        <v>154</v>
      </c>
      <c r="B57" s="139"/>
      <c r="C57" s="57">
        <v>10</v>
      </c>
    </row>
    <row r="58" spans="1:3" ht="14.25" customHeight="1" thickBot="1" x14ac:dyDescent="0.25">
      <c r="A58" s="138" t="s">
        <v>155</v>
      </c>
      <c r="B58" s="139"/>
      <c r="C58" s="57"/>
    </row>
  </sheetData>
  <sheetProtection formatCells="0"/>
  <mergeCells count="1">
    <mergeCell ref="B1:C1"/>
  </mergeCells>
  <phoneticPr fontId="31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</sheetPr>
  <dimension ref="A1:C58"/>
  <sheetViews>
    <sheetView view="pageBreakPreview" zoomScaleSheetLayoutView="100" workbookViewId="0">
      <selection activeCell="B1" sqref="B1:C1"/>
    </sheetView>
  </sheetViews>
  <sheetFormatPr defaultRowHeight="12.75" x14ac:dyDescent="0.2"/>
  <cols>
    <col min="1" max="1" width="13.83203125" style="136" customWidth="1"/>
    <col min="2" max="2" width="79.1640625" style="137" customWidth="1"/>
    <col min="3" max="3" width="18.1640625" style="137" customWidth="1"/>
    <col min="4" max="16384" width="9.33203125" style="137"/>
  </cols>
  <sheetData>
    <row r="1" spans="1:3" s="116" customFormat="1" ht="21" customHeight="1" thickBot="1" x14ac:dyDescent="0.25">
      <c r="A1" s="115"/>
      <c r="B1" s="626" t="s">
        <v>594</v>
      </c>
      <c r="C1" s="626"/>
    </row>
    <row r="2" spans="1:3" s="285" customFormat="1" ht="25.5" customHeight="1" x14ac:dyDescent="0.2">
      <c r="A2" s="236" t="s">
        <v>152</v>
      </c>
      <c r="B2" s="205" t="s">
        <v>416</v>
      </c>
      <c r="C2" s="219" t="s">
        <v>411</v>
      </c>
    </row>
    <row r="3" spans="1:3" s="285" customFormat="1" ht="24.75" thickBot="1" x14ac:dyDescent="0.25">
      <c r="A3" s="277" t="s">
        <v>151</v>
      </c>
      <c r="B3" s="206" t="s">
        <v>399</v>
      </c>
      <c r="C3" s="220" t="s">
        <v>411</v>
      </c>
    </row>
    <row r="4" spans="1:3" s="286" customFormat="1" ht="15.95" customHeight="1" thickBot="1" x14ac:dyDescent="0.3">
      <c r="A4" s="119"/>
      <c r="B4" s="119"/>
      <c r="C4" s="120" t="s">
        <v>529</v>
      </c>
    </row>
    <row r="5" spans="1:3" ht="24.75" thickBot="1" x14ac:dyDescent="0.25">
      <c r="A5" s="237" t="s">
        <v>153</v>
      </c>
      <c r="B5" s="121" t="s">
        <v>44</v>
      </c>
      <c r="C5" s="30" t="s">
        <v>558</v>
      </c>
    </row>
    <row r="6" spans="1:3" s="287" customFormat="1" ht="12.95" customHeight="1" thickBot="1" x14ac:dyDescent="0.25">
      <c r="A6" s="96">
        <v>1</v>
      </c>
      <c r="B6" s="97">
        <v>2</v>
      </c>
      <c r="C6" s="98">
        <v>4</v>
      </c>
    </row>
    <row r="7" spans="1:3" s="287" customFormat="1" ht="15.95" customHeight="1" thickBot="1" x14ac:dyDescent="0.25">
      <c r="A7" s="123"/>
      <c r="B7" s="124" t="s">
        <v>46</v>
      </c>
      <c r="C7" s="125"/>
    </row>
    <row r="8" spans="1:3" s="221" customFormat="1" ht="12" customHeight="1" thickBot="1" x14ac:dyDescent="0.25">
      <c r="A8" s="96" t="s">
        <v>8</v>
      </c>
      <c r="B8" s="126" t="s">
        <v>376</v>
      </c>
      <c r="C8" s="166">
        <f>SUM(C9:C18)</f>
        <v>500000</v>
      </c>
    </row>
    <row r="9" spans="1:3" s="221" customFormat="1" ht="12" customHeight="1" x14ac:dyDescent="0.2">
      <c r="A9" s="278" t="s">
        <v>73</v>
      </c>
      <c r="B9" s="8" t="s">
        <v>219</v>
      </c>
      <c r="C9" s="210"/>
    </row>
    <row r="10" spans="1:3" s="221" customFormat="1" ht="12" customHeight="1" x14ac:dyDescent="0.2">
      <c r="A10" s="279" t="s">
        <v>74</v>
      </c>
      <c r="B10" s="524" t="s">
        <v>220</v>
      </c>
      <c r="C10" s="502">
        <v>500000</v>
      </c>
    </row>
    <row r="11" spans="1:3" s="221" customFormat="1" ht="12" customHeight="1" x14ac:dyDescent="0.2">
      <c r="A11" s="279" t="s">
        <v>75</v>
      </c>
      <c r="B11" s="524" t="s">
        <v>221</v>
      </c>
      <c r="C11" s="502"/>
    </row>
    <row r="12" spans="1:3" s="221" customFormat="1" ht="12" customHeight="1" x14ac:dyDescent="0.2">
      <c r="A12" s="279" t="s">
        <v>76</v>
      </c>
      <c r="B12" s="524" t="s">
        <v>222</v>
      </c>
      <c r="C12" s="502"/>
    </row>
    <row r="13" spans="1:3" s="221" customFormat="1" ht="12" customHeight="1" x14ac:dyDescent="0.2">
      <c r="A13" s="279" t="s">
        <v>110</v>
      </c>
      <c r="B13" s="524" t="s">
        <v>223</v>
      </c>
      <c r="C13" s="502"/>
    </row>
    <row r="14" spans="1:3" s="221" customFormat="1" ht="12" customHeight="1" x14ac:dyDescent="0.2">
      <c r="A14" s="279" t="s">
        <v>77</v>
      </c>
      <c r="B14" s="524" t="s">
        <v>377</v>
      </c>
      <c r="C14" s="502"/>
    </row>
    <row r="15" spans="1:3" s="221" customFormat="1" ht="12" customHeight="1" x14ac:dyDescent="0.2">
      <c r="A15" s="279" t="s">
        <v>78</v>
      </c>
      <c r="B15" s="525" t="s">
        <v>378</v>
      </c>
      <c r="C15" s="502"/>
    </row>
    <row r="16" spans="1:3" s="221" customFormat="1" ht="12" customHeight="1" x14ac:dyDescent="0.2">
      <c r="A16" s="279" t="s">
        <v>85</v>
      </c>
      <c r="B16" s="524" t="s">
        <v>226</v>
      </c>
      <c r="C16" s="519"/>
    </row>
    <row r="17" spans="1:3" s="288" customFormat="1" ht="12" customHeight="1" x14ac:dyDescent="0.2">
      <c r="A17" s="279" t="s">
        <v>86</v>
      </c>
      <c r="B17" s="524" t="s">
        <v>227</v>
      </c>
      <c r="C17" s="502"/>
    </row>
    <row r="18" spans="1:3" s="288" customFormat="1" ht="12" customHeight="1" thickBot="1" x14ac:dyDescent="0.25">
      <c r="A18" s="279" t="s">
        <v>87</v>
      </c>
      <c r="B18" s="525" t="s">
        <v>228</v>
      </c>
      <c r="C18" s="520"/>
    </row>
    <row r="19" spans="1:3" s="221" customFormat="1" ht="12" customHeight="1" thickBot="1" x14ac:dyDescent="0.25">
      <c r="A19" s="96" t="s">
        <v>9</v>
      </c>
      <c r="B19" s="526" t="s">
        <v>379</v>
      </c>
      <c r="C19" s="517">
        <f>SUM(C20:C22)</f>
        <v>0</v>
      </c>
    </row>
    <row r="20" spans="1:3" s="288" customFormat="1" ht="12" customHeight="1" x14ac:dyDescent="0.2">
      <c r="A20" s="279" t="s">
        <v>79</v>
      </c>
      <c r="B20" s="527" t="s">
        <v>194</v>
      </c>
      <c r="C20" s="502"/>
    </row>
    <row r="21" spans="1:3" s="288" customFormat="1" ht="12" customHeight="1" x14ac:dyDescent="0.2">
      <c r="A21" s="279" t="s">
        <v>80</v>
      </c>
      <c r="B21" s="524" t="s">
        <v>380</v>
      </c>
      <c r="C21" s="502"/>
    </row>
    <row r="22" spans="1:3" s="288" customFormat="1" ht="12" customHeight="1" x14ac:dyDescent="0.2">
      <c r="A22" s="279" t="s">
        <v>81</v>
      </c>
      <c r="B22" s="524" t="s">
        <v>381</v>
      </c>
      <c r="C22" s="502"/>
    </row>
    <row r="23" spans="1:3" s="288" customFormat="1" ht="12" customHeight="1" thickBot="1" x14ac:dyDescent="0.25">
      <c r="A23" s="279" t="s">
        <v>82</v>
      </c>
      <c r="B23" s="524" t="s">
        <v>1</v>
      </c>
      <c r="C23" s="502"/>
    </row>
    <row r="24" spans="1:3" s="288" customFormat="1" ht="12" customHeight="1" thickBot="1" x14ac:dyDescent="0.25">
      <c r="A24" s="99" t="s">
        <v>10</v>
      </c>
      <c r="B24" s="528" t="s">
        <v>124</v>
      </c>
      <c r="C24" s="521"/>
    </row>
    <row r="25" spans="1:3" s="288" customFormat="1" ht="12" customHeight="1" thickBot="1" x14ac:dyDescent="0.25">
      <c r="A25" s="99" t="s">
        <v>11</v>
      </c>
      <c r="B25" s="528" t="s">
        <v>382</v>
      </c>
      <c r="C25" s="517">
        <f>+C26+C27</f>
        <v>0</v>
      </c>
    </row>
    <row r="26" spans="1:3" s="288" customFormat="1" ht="12" customHeight="1" x14ac:dyDescent="0.2">
      <c r="A26" s="280" t="s">
        <v>204</v>
      </c>
      <c r="B26" s="529" t="s">
        <v>380</v>
      </c>
      <c r="C26" s="498"/>
    </row>
    <row r="27" spans="1:3" s="288" customFormat="1" ht="12" customHeight="1" x14ac:dyDescent="0.2">
      <c r="A27" s="280" t="s">
        <v>207</v>
      </c>
      <c r="B27" s="530" t="s">
        <v>383</v>
      </c>
      <c r="C27" s="513"/>
    </row>
    <row r="28" spans="1:3" s="288" customFormat="1" ht="12" customHeight="1" thickBot="1" x14ac:dyDescent="0.25">
      <c r="A28" s="279" t="s">
        <v>208</v>
      </c>
      <c r="B28" s="531" t="s">
        <v>384</v>
      </c>
      <c r="C28" s="512"/>
    </row>
    <row r="29" spans="1:3" s="288" customFormat="1" ht="12" customHeight="1" thickBot="1" x14ac:dyDescent="0.25">
      <c r="A29" s="99" t="s">
        <v>12</v>
      </c>
      <c r="B29" s="528" t="s">
        <v>385</v>
      </c>
      <c r="C29" s="517">
        <f>+C30+C31+C32</f>
        <v>0</v>
      </c>
    </row>
    <row r="30" spans="1:3" s="288" customFormat="1" ht="12" customHeight="1" x14ac:dyDescent="0.2">
      <c r="A30" s="280" t="s">
        <v>66</v>
      </c>
      <c r="B30" s="529" t="s">
        <v>233</v>
      </c>
      <c r="C30" s="498"/>
    </row>
    <row r="31" spans="1:3" s="288" customFormat="1" ht="12" customHeight="1" x14ac:dyDescent="0.2">
      <c r="A31" s="280" t="s">
        <v>67</v>
      </c>
      <c r="B31" s="530" t="s">
        <v>234</v>
      </c>
      <c r="C31" s="513"/>
    </row>
    <row r="32" spans="1:3" s="288" customFormat="1" ht="12" customHeight="1" thickBot="1" x14ac:dyDescent="0.25">
      <c r="A32" s="279" t="s">
        <v>68</v>
      </c>
      <c r="B32" s="532" t="s">
        <v>235</v>
      </c>
      <c r="C32" s="512"/>
    </row>
    <row r="33" spans="1:3" s="221" customFormat="1" ht="12" customHeight="1" thickBot="1" x14ac:dyDescent="0.25">
      <c r="A33" s="99" t="s">
        <v>13</v>
      </c>
      <c r="B33" s="528" t="s">
        <v>345</v>
      </c>
      <c r="C33" s="521"/>
    </row>
    <row r="34" spans="1:3" s="221" customFormat="1" ht="12" customHeight="1" thickBot="1" x14ac:dyDescent="0.25">
      <c r="A34" s="99" t="s">
        <v>14</v>
      </c>
      <c r="B34" s="528" t="s">
        <v>386</v>
      </c>
      <c r="C34" s="522"/>
    </row>
    <row r="35" spans="1:3" s="221" customFormat="1" ht="12" customHeight="1" thickBot="1" x14ac:dyDescent="0.25">
      <c r="A35" s="96" t="s">
        <v>15</v>
      </c>
      <c r="B35" s="528" t="s">
        <v>387</v>
      </c>
      <c r="C35" s="523">
        <f>+C8+C19+C24+C25+C29+C33+C34</f>
        <v>500000</v>
      </c>
    </row>
    <row r="36" spans="1:3" s="221" customFormat="1" ht="12" customHeight="1" thickBot="1" x14ac:dyDescent="0.25">
      <c r="A36" s="127" t="s">
        <v>16</v>
      </c>
      <c r="B36" s="528" t="s">
        <v>388</v>
      </c>
      <c r="C36" s="523">
        <f>+C37+C38+C39</f>
        <v>0</v>
      </c>
    </row>
    <row r="37" spans="1:3" s="221" customFormat="1" ht="12" customHeight="1" x14ac:dyDescent="0.2">
      <c r="A37" s="280" t="s">
        <v>389</v>
      </c>
      <c r="B37" s="529" t="s">
        <v>169</v>
      </c>
      <c r="C37" s="498"/>
    </row>
    <row r="38" spans="1:3" s="221" customFormat="1" ht="12" customHeight="1" x14ac:dyDescent="0.2">
      <c r="A38" s="280" t="s">
        <v>390</v>
      </c>
      <c r="B38" s="530" t="s">
        <v>2</v>
      </c>
      <c r="C38" s="513"/>
    </row>
    <row r="39" spans="1:3" s="288" customFormat="1" ht="12" customHeight="1" thickBot="1" x14ac:dyDescent="0.25">
      <c r="A39" s="279" t="s">
        <v>391</v>
      </c>
      <c r="B39" s="532" t="s">
        <v>392</v>
      </c>
      <c r="C39" s="512"/>
    </row>
    <row r="40" spans="1:3" s="288" customFormat="1" ht="15" customHeight="1" thickBot="1" x14ac:dyDescent="0.25">
      <c r="A40" s="127" t="s">
        <v>17</v>
      </c>
      <c r="B40" s="533" t="s">
        <v>393</v>
      </c>
      <c r="C40" s="514">
        <f>+C35+C36</f>
        <v>500000</v>
      </c>
    </row>
    <row r="41" spans="1:3" s="288" customFormat="1" ht="15" customHeight="1" x14ac:dyDescent="0.2">
      <c r="A41" s="129"/>
      <c r="B41" s="534"/>
      <c r="C41" s="535"/>
    </row>
    <row r="42" spans="1:3" ht="13.5" thickBot="1" x14ac:dyDescent="0.25">
      <c r="A42" s="131"/>
      <c r="B42" s="536"/>
      <c r="C42" s="537"/>
    </row>
    <row r="43" spans="1:3" s="287" customFormat="1" ht="16.5" customHeight="1" thickBot="1" x14ac:dyDescent="0.25">
      <c r="A43" s="133"/>
      <c r="B43" s="538" t="s">
        <v>48</v>
      </c>
      <c r="C43" s="514"/>
    </row>
    <row r="44" spans="1:3" s="289" customFormat="1" ht="12" customHeight="1" thickBot="1" x14ac:dyDescent="0.25">
      <c r="A44" s="99" t="s">
        <v>8</v>
      </c>
      <c r="B44" s="528" t="s">
        <v>394</v>
      </c>
      <c r="C44" s="517">
        <f>SUM(C45:C49)</f>
        <v>500000</v>
      </c>
    </row>
    <row r="45" spans="1:3" ht="12" customHeight="1" x14ac:dyDescent="0.2">
      <c r="A45" s="279" t="s">
        <v>73</v>
      </c>
      <c r="B45" s="527" t="s">
        <v>38</v>
      </c>
      <c r="C45" s="498"/>
    </row>
    <row r="46" spans="1:3" ht="12" customHeight="1" x14ac:dyDescent="0.2">
      <c r="A46" s="279" t="s">
        <v>74</v>
      </c>
      <c r="B46" s="524" t="s">
        <v>133</v>
      </c>
      <c r="C46" s="499"/>
    </row>
    <row r="47" spans="1:3" ht="12" customHeight="1" x14ac:dyDescent="0.2">
      <c r="A47" s="279" t="s">
        <v>75</v>
      </c>
      <c r="B47" s="524" t="s">
        <v>102</v>
      </c>
      <c r="C47" s="499">
        <v>500000</v>
      </c>
    </row>
    <row r="48" spans="1:3" ht="12" customHeight="1" x14ac:dyDescent="0.2">
      <c r="A48" s="279" t="s">
        <v>76</v>
      </c>
      <c r="B48" s="524" t="s">
        <v>134</v>
      </c>
      <c r="C48" s="499"/>
    </row>
    <row r="49" spans="1:3" ht="12" customHeight="1" thickBot="1" x14ac:dyDescent="0.25">
      <c r="A49" s="279" t="s">
        <v>110</v>
      </c>
      <c r="B49" s="6" t="s">
        <v>135</v>
      </c>
      <c r="C49" s="44"/>
    </row>
    <row r="50" spans="1:3" ht="12" customHeight="1" thickBot="1" x14ac:dyDescent="0.25">
      <c r="A50" s="99" t="s">
        <v>9</v>
      </c>
      <c r="B50" s="59" t="s">
        <v>395</v>
      </c>
      <c r="C50" s="166">
        <f>SUM(C51:C53)</f>
        <v>0</v>
      </c>
    </row>
    <row r="51" spans="1:3" s="289" customFormat="1" ht="12" customHeight="1" x14ac:dyDescent="0.2">
      <c r="A51" s="279" t="s">
        <v>79</v>
      </c>
      <c r="B51" s="7" t="s">
        <v>159</v>
      </c>
      <c r="C51" s="42"/>
    </row>
    <row r="52" spans="1:3" ht="12" customHeight="1" x14ac:dyDescent="0.2">
      <c r="A52" s="279" t="s">
        <v>80</v>
      </c>
      <c r="B52" s="6" t="s">
        <v>137</v>
      </c>
      <c r="C52" s="44"/>
    </row>
    <row r="53" spans="1:3" ht="12" customHeight="1" x14ac:dyDescent="0.2">
      <c r="A53" s="279" t="s">
        <v>81</v>
      </c>
      <c r="B53" s="6" t="s">
        <v>49</v>
      </c>
      <c r="C53" s="44"/>
    </row>
    <row r="54" spans="1:3" ht="12" customHeight="1" thickBot="1" x14ac:dyDescent="0.25">
      <c r="A54" s="279" t="s">
        <v>82</v>
      </c>
      <c r="B54" s="6" t="s">
        <v>3</v>
      </c>
      <c r="C54" s="44"/>
    </row>
    <row r="55" spans="1:3" ht="15" customHeight="1" thickBot="1" x14ac:dyDescent="0.25">
      <c r="A55" s="99" t="s">
        <v>10</v>
      </c>
      <c r="B55" s="135" t="s">
        <v>396</v>
      </c>
      <c r="C55" s="217">
        <f>+C44+C50</f>
        <v>500000</v>
      </c>
    </row>
    <row r="56" spans="1:3" ht="13.5" thickBot="1" x14ac:dyDescent="0.25">
      <c r="C56" s="218"/>
    </row>
    <row r="57" spans="1:3" ht="15" customHeight="1" thickBot="1" x14ac:dyDescent="0.25">
      <c r="A57" s="138" t="s">
        <v>154</v>
      </c>
      <c r="B57" s="139"/>
      <c r="C57" s="57"/>
    </row>
    <row r="58" spans="1:3" ht="14.25" customHeight="1" thickBot="1" x14ac:dyDescent="0.25">
      <c r="A58" s="138" t="s">
        <v>155</v>
      </c>
      <c r="B58" s="139"/>
      <c r="C58" s="57"/>
    </row>
  </sheetData>
  <sheetProtection formatCells="0"/>
  <mergeCells count="1">
    <mergeCell ref="B1:C1"/>
  </mergeCells>
  <phoneticPr fontId="31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C58"/>
  <sheetViews>
    <sheetView tabSelected="1" view="pageBreakPreview" zoomScaleSheetLayoutView="100" workbookViewId="0">
      <selection activeCell="C1" sqref="C1"/>
    </sheetView>
  </sheetViews>
  <sheetFormatPr defaultRowHeight="12.75" x14ac:dyDescent="0.2"/>
  <cols>
    <col min="1" max="1" width="13.83203125" style="136" customWidth="1"/>
    <col min="2" max="2" width="79.1640625" style="137" customWidth="1"/>
    <col min="3" max="3" width="25" style="137" customWidth="1"/>
    <col min="4" max="16384" width="9.33203125" style="137"/>
  </cols>
  <sheetData>
    <row r="1" spans="1:3" s="116" customFormat="1" ht="21" customHeight="1" thickBot="1" x14ac:dyDescent="0.25">
      <c r="A1" s="115"/>
      <c r="B1" s="117"/>
      <c r="C1" s="284" t="s">
        <v>595</v>
      </c>
    </row>
    <row r="2" spans="1:3" s="285" customFormat="1" ht="25.5" customHeight="1" x14ac:dyDescent="0.2">
      <c r="A2" s="236" t="s">
        <v>152</v>
      </c>
      <c r="B2" s="205" t="s">
        <v>416</v>
      </c>
      <c r="C2" s="219" t="s">
        <v>53</v>
      </c>
    </row>
    <row r="3" spans="1:3" s="285" customFormat="1" ht="24.75" thickBot="1" x14ac:dyDescent="0.25">
      <c r="A3" s="277" t="s">
        <v>151</v>
      </c>
      <c r="B3" s="206" t="s">
        <v>400</v>
      </c>
      <c r="C3" s="220" t="s">
        <v>411</v>
      </c>
    </row>
    <row r="4" spans="1:3" s="286" customFormat="1" ht="15.95" customHeight="1" thickBot="1" x14ac:dyDescent="0.3">
      <c r="A4" s="119"/>
      <c r="B4" s="119"/>
      <c r="C4" s="120" t="s">
        <v>529</v>
      </c>
    </row>
    <row r="5" spans="1:3" ht="13.5" thickBot="1" x14ac:dyDescent="0.25">
      <c r="A5" s="237" t="s">
        <v>153</v>
      </c>
      <c r="B5" s="121" t="s">
        <v>44</v>
      </c>
      <c r="C5" s="122" t="s">
        <v>45</v>
      </c>
    </row>
    <row r="6" spans="1:3" s="287" customFormat="1" ht="12.95" customHeight="1" thickBot="1" x14ac:dyDescent="0.25">
      <c r="A6" s="96">
        <v>1</v>
      </c>
      <c r="B6" s="97">
        <v>2</v>
      </c>
      <c r="C6" s="98">
        <v>3</v>
      </c>
    </row>
    <row r="7" spans="1:3" s="287" customFormat="1" ht="15.95" customHeight="1" thickBot="1" x14ac:dyDescent="0.25">
      <c r="A7" s="123"/>
      <c r="B7" s="124" t="s">
        <v>46</v>
      </c>
      <c r="C7" s="125"/>
    </row>
    <row r="8" spans="1:3" s="221" customFormat="1" ht="12" customHeight="1" thickBot="1" x14ac:dyDescent="0.25">
      <c r="A8" s="96" t="s">
        <v>8</v>
      </c>
      <c r="B8" s="126" t="s">
        <v>376</v>
      </c>
      <c r="C8" s="166">
        <f>SUM(C9:C18)</f>
        <v>0</v>
      </c>
    </row>
    <row r="9" spans="1:3" s="221" customFormat="1" ht="12" customHeight="1" x14ac:dyDescent="0.2">
      <c r="A9" s="278" t="s">
        <v>73</v>
      </c>
      <c r="B9" s="8" t="s">
        <v>219</v>
      </c>
      <c r="C9" s="210"/>
    </row>
    <row r="10" spans="1:3" s="221" customFormat="1" ht="12" customHeight="1" x14ac:dyDescent="0.2">
      <c r="A10" s="279" t="s">
        <v>74</v>
      </c>
      <c r="B10" s="6" t="s">
        <v>220</v>
      </c>
      <c r="C10" s="164"/>
    </row>
    <row r="11" spans="1:3" s="221" customFormat="1" ht="12" customHeight="1" x14ac:dyDescent="0.2">
      <c r="A11" s="279" t="s">
        <v>75</v>
      </c>
      <c r="B11" s="6" t="s">
        <v>221</v>
      </c>
      <c r="C11" s="164"/>
    </row>
    <row r="12" spans="1:3" s="221" customFormat="1" ht="12" customHeight="1" x14ac:dyDescent="0.2">
      <c r="A12" s="279" t="s">
        <v>76</v>
      </c>
      <c r="B12" s="6" t="s">
        <v>222</v>
      </c>
      <c r="C12" s="164"/>
    </row>
    <row r="13" spans="1:3" s="221" customFormat="1" ht="12" customHeight="1" x14ac:dyDescent="0.2">
      <c r="A13" s="279" t="s">
        <v>110</v>
      </c>
      <c r="B13" s="6" t="s">
        <v>223</v>
      </c>
      <c r="C13" s="164"/>
    </row>
    <row r="14" spans="1:3" s="221" customFormat="1" ht="12" customHeight="1" x14ac:dyDescent="0.2">
      <c r="A14" s="279" t="s">
        <v>77</v>
      </c>
      <c r="B14" s="6" t="s">
        <v>377</v>
      </c>
      <c r="C14" s="164"/>
    </row>
    <row r="15" spans="1:3" s="221" customFormat="1" ht="12" customHeight="1" x14ac:dyDescent="0.2">
      <c r="A15" s="279" t="s">
        <v>78</v>
      </c>
      <c r="B15" s="5" t="s">
        <v>378</v>
      </c>
      <c r="C15" s="164"/>
    </row>
    <row r="16" spans="1:3" s="221" customFormat="1" ht="12" customHeight="1" x14ac:dyDescent="0.2">
      <c r="A16" s="279" t="s">
        <v>85</v>
      </c>
      <c r="B16" s="6" t="s">
        <v>226</v>
      </c>
      <c r="C16" s="211"/>
    </row>
    <row r="17" spans="1:3" s="288" customFormat="1" ht="12" customHeight="1" x14ac:dyDescent="0.2">
      <c r="A17" s="279" t="s">
        <v>86</v>
      </c>
      <c r="B17" s="6" t="s">
        <v>227</v>
      </c>
      <c r="C17" s="164"/>
    </row>
    <row r="18" spans="1:3" s="288" customFormat="1" ht="12" customHeight="1" thickBot="1" x14ac:dyDescent="0.25">
      <c r="A18" s="279" t="s">
        <v>87</v>
      </c>
      <c r="B18" s="5" t="s">
        <v>228</v>
      </c>
      <c r="C18" s="165"/>
    </row>
    <row r="19" spans="1:3" s="221" customFormat="1" ht="12" customHeight="1" thickBot="1" x14ac:dyDescent="0.25">
      <c r="A19" s="96" t="s">
        <v>9</v>
      </c>
      <c r="B19" s="126" t="s">
        <v>379</v>
      </c>
      <c r="C19" s="166">
        <f>SUM(C20:C22)</f>
        <v>0</v>
      </c>
    </row>
    <row r="20" spans="1:3" s="288" customFormat="1" ht="12" customHeight="1" x14ac:dyDescent="0.2">
      <c r="A20" s="279" t="s">
        <v>79</v>
      </c>
      <c r="B20" s="7" t="s">
        <v>194</v>
      </c>
      <c r="C20" s="164"/>
    </row>
    <row r="21" spans="1:3" s="288" customFormat="1" ht="12" customHeight="1" x14ac:dyDescent="0.2">
      <c r="A21" s="279" t="s">
        <v>80</v>
      </c>
      <c r="B21" s="6" t="s">
        <v>380</v>
      </c>
      <c r="C21" s="164"/>
    </row>
    <row r="22" spans="1:3" s="288" customFormat="1" ht="12" customHeight="1" x14ac:dyDescent="0.2">
      <c r="A22" s="279" t="s">
        <v>81</v>
      </c>
      <c r="B22" s="6" t="s">
        <v>381</v>
      </c>
      <c r="C22" s="164"/>
    </row>
    <row r="23" spans="1:3" s="288" customFormat="1" ht="12" customHeight="1" thickBot="1" x14ac:dyDescent="0.25">
      <c r="A23" s="279" t="s">
        <v>82</v>
      </c>
      <c r="B23" s="6" t="s">
        <v>1</v>
      </c>
      <c r="C23" s="164"/>
    </row>
    <row r="24" spans="1:3" s="288" customFormat="1" ht="12" customHeight="1" thickBot="1" x14ac:dyDescent="0.25">
      <c r="A24" s="99" t="s">
        <v>10</v>
      </c>
      <c r="B24" s="59" t="s">
        <v>124</v>
      </c>
      <c r="C24" s="193"/>
    </row>
    <row r="25" spans="1:3" s="288" customFormat="1" ht="12" customHeight="1" thickBot="1" x14ac:dyDescent="0.25">
      <c r="A25" s="99" t="s">
        <v>11</v>
      </c>
      <c r="B25" s="59" t="s">
        <v>382</v>
      </c>
      <c r="C25" s="166">
        <f>+C26+C27</f>
        <v>0</v>
      </c>
    </row>
    <row r="26" spans="1:3" s="288" customFormat="1" ht="12" customHeight="1" x14ac:dyDescent="0.2">
      <c r="A26" s="280" t="s">
        <v>204</v>
      </c>
      <c r="B26" s="281" t="s">
        <v>380</v>
      </c>
      <c r="C26" s="42"/>
    </row>
    <row r="27" spans="1:3" s="288" customFormat="1" ht="12" customHeight="1" x14ac:dyDescent="0.2">
      <c r="A27" s="280" t="s">
        <v>207</v>
      </c>
      <c r="B27" s="282" t="s">
        <v>383</v>
      </c>
      <c r="C27" s="167"/>
    </row>
    <row r="28" spans="1:3" s="288" customFormat="1" ht="12" customHeight="1" thickBot="1" x14ac:dyDescent="0.25">
      <c r="A28" s="279" t="s">
        <v>208</v>
      </c>
      <c r="B28" s="283" t="s">
        <v>384</v>
      </c>
      <c r="C28" s="45"/>
    </row>
    <row r="29" spans="1:3" s="288" customFormat="1" ht="12" customHeight="1" thickBot="1" x14ac:dyDescent="0.25">
      <c r="A29" s="99" t="s">
        <v>12</v>
      </c>
      <c r="B29" s="59" t="s">
        <v>385</v>
      </c>
      <c r="C29" s="166">
        <f>+C30+C31+C32</f>
        <v>0</v>
      </c>
    </row>
    <row r="30" spans="1:3" s="288" customFormat="1" ht="12" customHeight="1" x14ac:dyDescent="0.2">
      <c r="A30" s="280" t="s">
        <v>66</v>
      </c>
      <c r="B30" s="281" t="s">
        <v>233</v>
      </c>
      <c r="C30" s="42"/>
    </row>
    <row r="31" spans="1:3" s="288" customFormat="1" ht="12" customHeight="1" x14ac:dyDescent="0.2">
      <c r="A31" s="280" t="s">
        <v>67</v>
      </c>
      <c r="B31" s="282" t="s">
        <v>234</v>
      </c>
      <c r="C31" s="167"/>
    </row>
    <row r="32" spans="1:3" s="288" customFormat="1" ht="12" customHeight="1" thickBot="1" x14ac:dyDescent="0.25">
      <c r="A32" s="279" t="s">
        <v>68</v>
      </c>
      <c r="B32" s="62" t="s">
        <v>235</v>
      </c>
      <c r="C32" s="45"/>
    </row>
    <row r="33" spans="1:3" s="221" customFormat="1" ht="12" customHeight="1" thickBot="1" x14ac:dyDescent="0.25">
      <c r="A33" s="99" t="s">
        <v>13</v>
      </c>
      <c r="B33" s="59" t="s">
        <v>345</v>
      </c>
      <c r="C33" s="193"/>
    </row>
    <row r="34" spans="1:3" s="221" customFormat="1" ht="12" customHeight="1" thickBot="1" x14ac:dyDescent="0.25">
      <c r="A34" s="99" t="s">
        <v>14</v>
      </c>
      <c r="B34" s="59" t="s">
        <v>386</v>
      </c>
      <c r="C34" s="212"/>
    </row>
    <row r="35" spans="1:3" s="221" customFormat="1" ht="12" customHeight="1" thickBot="1" x14ac:dyDescent="0.25">
      <c r="A35" s="96" t="s">
        <v>15</v>
      </c>
      <c r="B35" s="59" t="s">
        <v>387</v>
      </c>
      <c r="C35" s="213">
        <f>+C8+C19+C24+C25+C29+C33+C34</f>
        <v>0</v>
      </c>
    </row>
    <row r="36" spans="1:3" s="221" customFormat="1" ht="12" customHeight="1" thickBot="1" x14ac:dyDescent="0.25">
      <c r="A36" s="127" t="s">
        <v>16</v>
      </c>
      <c r="B36" s="59" t="s">
        <v>388</v>
      </c>
      <c r="C36" s="213">
        <f>+C37+C38+C39</f>
        <v>0</v>
      </c>
    </row>
    <row r="37" spans="1:3" s="221" customFormat="1" ht="12" customHeight="1" x14ac:dyDescent="0.2">
      <c r="A37" s="280" t="s">
        <v>389</v>
      </c>
      <c r="B37" s="281" t="s">
        <v>169</v>
      </c>
      <c r="C37" s="42"/>
    </row>
    <row r="38" spans="1:3" s="221" customFormat="1" ht="12" customHeight="1" x14ac:dyDescent="0.2">
      <c r="A38" s="280" t="s">
        <v>390</v>
      </c>
      <c r="B38" s="282" t="s">
        <v>2</v>
      </c>
      <c r="C38" s="167"/>
    </row>
    <row r="39" spans="1:3" s="288" customFormat="1" ht="12" customHeight="1" thickBot="1" x14ac:dyDescent="0.25">
      <c r="A39" s="279" t="s">
        <v>391</v>
      </c>
      <c r="B39" s="62" t="s">
        <v>392</v>
      </c>
      <c r="C39" s="45"/>
    </row>
    <row r="40" spans="1:3" s="288" customFormat="1" ht="15" customHeight="1" thickBot="1" x14ac:dyDescent="0.25">
      <c r="A40" s="127" t="s">
        <v>17</v>
      </c>
      <c r="B40" s="128" t="s">
        <v>393</v>
      </c>
      <c r="C40" s="216">
        <f>+C35+C36</f>
        <v>0</v>
      </c>
    </row>
    <row r="41" spans="1:3" s="288" customFormat="1" ht="15" customHeight="1" x14ac:dyDescent="0.2">
      <c r="A41" s="129"/>
      <c r="B41" s="130"/>
      <c r="C41" s="214"/>
    </row>
    <row r="42" spans="1:3" ht="13.5" thickBot="1" x14ac:dyDescent="0.25">
      <c r="A42" s="131"/>
      <c r="B42" s="132"/>
      <c r="C42" s="215"/>
    </row>
    <row r="43" spans="1:3" s="287" customFormat="1" ht="16.5" customHeight="1" thickBot="1" x14ac:dyDescent="0.25">
      <c r="A43" s="133"/>
      <c r="B43" s="134" t="s">
        <v>48</v>
      </c>
      <c r="C43" s="216"/>
    </row>
    <row r="44" spans="1:3" s="289" customFormat="1" ht="12" customHeight="1" thickBot="1" x14ac:dyDescent="0.25">
      <c r="A44" s="99" t="s">
        <v>8</v>
      </c>
      <c r="B44" s="59" t="s">
        <v>394</v>
      </c>
      <c r="C44" s="166">
        <f>SUM(C45:C49)</f>
        <v>0</v>
      </c>
    </row>
    <row r="45" spans="1:3" ht="12" customHeight="1" x14ac:dyDescent="0.2">
      <c r="A45" s="279" t="s">
        <v>73</v>
      </c>
      <c r="B45" s="7" t="s">
        <v>38</v>
      </c>
      <c r="C45" s="42"/>
    </row>
    <row r="46" spans="1:3" ht="12" customHeight="1" x14ac:dyDescent="0.2">
      <c r="A46" s="279" t="s">
        <v>74</v>
      </c>
      <c r="B46" s="6" t="s">
        <v>133</v>
      </c>
      <c r="C46" s="44"/>
    </row>
    <row r="47" spans="1:3" ht="12" customHeight="1" x14ac:dyDescent="0.2">
      <c r="A47" s="279" t="s">
        <v>75</v>
      </c>
      <c r="B47" s="6" t="s">
        <v>102</v>
      </c>
      <c r="C47" s="44"/>
    </row>
    <row r="48" spans="1:3" ht="12" customHeight="1" x14ac:dyDescent="0.2">
      <c r="A48" s="279" t="s">
        <v>76</v>
      </c>
      <c r="B48" s="6" t="s">
        <v>134</v>
      </c>
      <c r="C48" s="44"/>
    </row>
    <row r="49" spans="1:3" ht="12" customHeight="1" thickBot="1" x14ac:dyDescent="0.25">
      <c r="A49" s="279" t="s">
        <v>110</v>
      </c>
      <c r="B49" s="6" t="s">
        <v>135</v>
      </c>
      <c r="C49" s="44"/>
    </row>
    <row r="50" spans="1:3" ht="12" customHeight="1" thickBot="1" x14ac:dyDescent="0.25">
      <c r="A50" s="99" t="s">
        <v>9</v>
      </c>
      <c r="B50" s="59" t="s">
        <v>395</v>
      </c>
      <c r="C50" s="166">
        <f>SUM(C51:C53)</f>
        <v>0</v>
      </c>
    </row>
    <row r="51" spans="1:3" s="289" customFormat="1" ht="12" customHeight="1" x14ac:dyDescent="0.2">
      <c r="A51" s="279" t="s">
        <v>79</v>
      </c>
      <c r="B51" s="7" t="s">
        <v>159</v>
      </c>
      <c r="C51" s="42"/>
    </row>
    <row r="52" spans="1:3" ht="12" customHeight="1" x14ac:dyDescent="0.2">
      <c r="A52" s="279" t="s">
        <v>80</v>
      </c>
      <c r="B52" s="6" t="s">
        <v>137</v>
      </c>
      <c r="C52" s="44"/>
    </row>
    <row r="53" spans="1:3" ht="12" customHeight="1" x14ac:dyDescent="0.2">
      <c r="A53" s="279" t="s">
        <v>81</v>
      </c>
      <c r="B53" s="6" t="s">
        <v>49</v>
      </c>
      <c r="C53" s="44"/>
    </row>
    <row r="54" spans="1:3" ht="12" customHeight="1" thickBot="1" x14ac:dyDescent="0.25">
      <c r="A54" s="279" t="s">
        <v>82</v>
      </c>
      <c r="B54" s="6" t="s">
        <v>3</v>
      </c>
      <c r="C54" s="44"/>
    </row>
    <row r="55" spans="1:3" ht="15" customHeight="1" thickBot="1" x14ac:dyDescent="0.25">
      <c r="A55" s="99" t="s">
        <v>10</v>
      </c>
      <c r="B55" s="135" t="s">
        <v>396</v>
      </c>
      <c r="C55" s="217">
        <f>+C44+C50</f>
        <v>0</v>
      </c>
    </row>
    <row r="56" spans="1:3" ht="13.5" thickBot="1" x14ac:dyDescent="0.25">
      <c r="C56" s="218"/>
    </row>
    <row r="57" spans="1:3" ht="15" customHeight="1" thickBot="1" x14ac:dyDescent="0.25">
      <c r="A57" s="138" t="s">
        <v>154</v>
      </c>
      <c r="B57" s="139"/>
      <c r="C57" s="57"/>
    </row>
    <row r="58" spans="1:3" ht="14.25" customHeight="1" thickBot="1" x14ac:dyDescent="0.25">
      <c r="A58" s="138" t="s">
        <v>155</v>
      </c>
      <c r="B58" s="139"/>
      <c r="C58" s="57"/>
    </row>
  </sheetData>
  <sheetProtection formatCells="0"/>
  <phoneticPr fontId="31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H149"/>
  <sheetViews>
    <sheetView view="pageLayout" topLeftCell="A85" zoomScaleNormal="100" zoomScaleSheetLayoutView="100" workbookViewId="0">
      <selection activeCell="B92" sqref="B92"/>
    </sheetView>
  </sheetViews>
  <sheetFormatPr defaultRowHeight="15.75" x14ac:dyDescent="0.25"/>
  <cols>
    <col min="1" max="1" width="9.5" style="223" customWidth="1"/>
    <col min="2" max="2" width="91.6640625" style="223" customWidth="1"/>
    <col min="3" max="3" width="17.5" style="243" customWidth="1"/>
    <col min="4" max="16384" width="9.33203125" style="243"/>
  </cols>
  <sheetData>
    <row r="1" spans="1:3" ht="15.95" customHeight="1" x14ac:dyDescent="0.25">
      <c r="A1" s="576" t="s">
        <v>5</v>
      </c>
      <c r="B1" s="576"/>
    </row>
    <row r="2" spans="1:3" ht="15.95" customHeight="1" thickBot="1" x14ac:dyDescent="0.3">
      <c r="A2" s="577" t="s">
        <v>113</v>
      </c>
      <c r="B2" s="577"/>
      <c r="C2" s="157" t="s">
        <v>530</v>
      </c>
    </row>
    <row r="3" spans="1:3" ht="38.1" customHeight="1" thickBot="1" x14ac:dyDescent="0.3">
      <c r="A3" s="21" t="s">
        <v>61</v>
      </c>
      <c r="B3" s="22" t="s">
        <v>413</v>
      </c>
      <c r="C3" s="30" t="s">
        <v>558</v>
      </c>
    </row>
    <row r="4" spans="1:3" s="244" customFormat="1" ht="12" customHeight="1" thickBot="1" x14ac:dyDescent="0.25">
      <c r="A4" s="238">
        <v>1</v>
      </c>
      <c r="B4" s="239">
        <v>2</v>
      </c>
      <c r="C4" s="240">
        <v>4</v>
      </c>
    </row>
    <row r="5" spans="1:3" s="245" customFormat="1" ht="12" customHeight="1" thickBot="1" x14ac:dyDescent="0.25">
      <c r="A5" s="18" t="s">
        <v>8</v>
      </c>
      <c r="B5" s="19" t="s">
        <v>186</v>
      </c>
      <c r="C5" s="148">
        <f>+C6+C7+C8+C9+C10+C11</f>
        <v>0</v>
      </c>
    </row>
    <row r="6" spans="1:3" s="245" customFormat="1" ht="12" customHeight="1" x14ac:dyDescent="0.2">
      <c r="A6" s="13" t="s">
        <v>73</v>
      </c>
      <c r="B6" s="246" t="s">
        <v>187</v>
      </c>
      <c r="C6" s="151"/>
    </row>
    <row r="7" spans="1:3" s="245" customFormat="1" ht="12" customHeight="1" x14ac:dyDescent="0.2">
      <c r="A7" s="12" t="s">
        <v>74</v>
      </c>
      <c r="B7" s="247" t="s">
        <v>188</v>
      </c>
      <c r="C7" s="150"/>
    </row>
    <row r="8" spans="1:3" s="245" customFormat="1" ht="12" customHeight="1" x14ac:dyDescent="0.2">
      <c r="A8" s="12" t="s">
        <v>75</v>
      </c>
      <c r="B8" s="247" t="s">
        <v>189</v>
      </c>
      <c r="C8" s="150"/>
    </row>
    <row r="9" spans="1:3" s="245" customFormat="1" ht="12" customHeight="1" x14ac:dyDescent="0.2">
      <c r="A9" s="12" t="s">
        <v>76</v>
      </c>
      <c r="B9" s="247" t="s">
        <v>190</v>
      </c>
      <c r="C9" s="150"/>
    </row>
    <row r="10" spans="1:3" s="245" customFormat="1" ht="12" customHeight="1" x14ac:dyDescent="0.2">
      <c r="A10" s="12" t="s">
        <v>110</v>
      </c>
      <c r="B10" s="247" t="s">
        <v>191</v>
      </c>
      <c r="C10" s="150"/>
    </row>
    <row r="11" spans="1:3" s="245" customFormat="1" ht="12" customHeight="1" thickBot="1" x14ac:dyDescent="0.25">
      <c r="A11" s="14" t="s">
        <v>77</v>
      </c>
      <c r="B11" s="248" t="s">
        <v>192</v>
      </c>
      <c r="C11" s="150"/>
    </row>
    <row r="12" spans="1:3" s="245" customFormat="1" ht="12" customHeight="1" thickBot="1" x14ac:dyDescent="0.25">
      <c r="A12" s="18" t="s">
        <v>9</v>
      </c>
      <c r="B12" s="143" t="s">
        <v>193</v>
      </c>
      <c r="C12" s="148">
        <f>+C13+C14+C15+C16+C17</f>
        <v>0</v>
      </c>
    </row>
    <row r="13" spans="1:3" s="245" customFormat="1" ht="12" customHeight="1" x14ac:dyDescent="0.2">
      <c r="A13" s="13" t="s">
        <v>79</v>
      </c>
      <c r="B13" s="246" t="s">
        <v>194</v>
      </c>
      <c r="C13" s="151"/>
    </row>
    <row r="14" spans="1:3" s="245" customFormat="1" ht="12" customHeight="1" x14ac:dyDescent="0.2">
      <c r="A14" s="12" t="s">
        <v>80</v>
      </c>
      <c r="B14" s="247" t="s">
        <v>195</v>
      </c>
      <c r="C14" s="150"/>
    </row>
    <row r="15" spans="1:3" s="245" customFormat="1" ht="12" customHeight="1" x14ac:dyDescent="0.2">
      <c r="A15" s="12" t="s">
        <v>81</v>
      </c>
      <c r="B15" s="247" t="s">
        <v>401</v>
      </c>
      <c r="C15" s="150"/>
    </row>
    <row r="16" spans="1:3" s="245" customFormat="1" ht="12" customHeight="1" x14ac:dyDescent="0.2">
      <c r="A16" s="12" t="s">
        <v>82</v>
      </c>
      <c r="B16" s="247" t="s">
        <v>402</v>
      </c>
      <c r="C16" s="150"/>
    </row>
    <row r="17" spans="1:3" s="245" customFormat="1" ht="12" customHeight="1" x14ac:dyDescent="0.2">
      <c r="A17" s="12" t="s">
        <v>83</v>
      </c>
      <c r="B17" s="247" t="s">
        <v>196</v>
      </c>
      <c r="C17" s="150"/>
    </row>
    <row r="18" spans="1:3" s="245" customFormat="1" ht="12" customHeight="1" thickBot="1" x14ac:dyDescent="0.25">
      <c r="A18" s="14" t="s">
        <v>89</v>
      </c>
      <c r="B18" s="248" t="s">
        <v>197</v>
      </c>
      <c r="C18" s="152"/>
    </row>
    <row r="19" spans="1:3" s="245" customFormat="1" ht="12" customHeight="1" thickBot="1" x14ac:dyDescent="0.25">
      <c r="A19" s="18" t="s">
        <v>10</v>
      </c>
      <c r="B19" s="19" t="s">
        <v>198</v>
      </c>
      <c r="C19" s="148">
        <f>+C20+C21+C22+C23+C24</f>
        <v>0</v>
      </c>
    </row>
    <row r="20" spans="1:3" s="245" customFormat="1" ht="12" customHeight="1" x14ac:dyDescent="0.2">
      <c r="A20" s="13" t="s">
        <v>62</v>
      </c>
      <c r="B20" s="246" t="s">
        <v>199</v>
      </c>
      <c r="C20" s="151"/>
    </row>
    <row r="21" spans="1:3" s="245" customFormat="1" ht="12" customHeight="1" x14ac:dyDescent="0.2">
      <c r="A21" s="12" t="s">
        <v>63</v>
      </c>
      <c r="B21" s="247" t="s">
        <v>200</v>
      </c>
      <c r="C21" s="150"/>
    </row>
    <row r="22" spans="1:3" s="245" customFormat="1" ht="12" customHeight="1" x14ac:dyDescent="0.2">
      <c r="A22" s="12" t="s">
        <v>64</v>
      </c>
      <c r="B22" s="247" t="s">
        <v>403</v>
      </c>
      <c r="C22" s="150"/>
    </row>
    <row r="23" spans="1:3" s="245" customFormat="1" ht="12" customHeight="1" x14ac:dyDescent="0.2">
      <c r="A23" s="12" t="s">
        <v>65</v>
      </c>
      <c r="B23" s="247" t="s">
        <v>404</v>
      </c>
      <c r="C23" s="150"/>
    </row>
    <row r="24" spans="1:3" s="245" customFormat="1" ht="12" customHeight="1" x14ac:dyDescent="0.2">
      <c r="A24" s="12" t="s">
        <v>121</v>
      </c>
      <c r="B24" s="247" t="s">
        <v>201</v>
      </c>
      <c r="C24" s="150"/>
    </row>
    <row r="25" spans="1:3" s="245" customFormat="1" ht="12" customHeight="1" thickBot="1" x14ac:dyDescent="0.25">
      <c r="A25" s="14" t="s">
        <v>122</v>
      </c>
      <c r="B25" s="248" t="s">
        <v>202</v>
      </c>
      <c r="C25" s="152"/>
    </row>
    <row r="26" spans="1:3" s="245" customFormat="1" ht="12" customHeight="1" thickBot="1" x14ac:dyDescent="0.25">
      <c r="A26" s="18" t="s">
        <v>123</v>
      </c>
      <c r="B26" s="19" t="s">
        <v>203</v>
      </c>
      <c r="C26" s="154">
        <f>+C27+C30+C31+C32</f>
        <v>24184910</v>
      </c>
    </row>
    <row r="27" spans="1:3" s="245" customFormat="1" ht="12" customHeight="1" thickBot="1" x14ac:dyDescent="0.25">
      <c r="A27" s="13" t="s">
        <v>204</v>
      </c>
      <c r="B27" s="246" t="s">
        <v>210</v>
      </c>
      <c r="C27" s="241">
        <f>+C28+C29</f>
        <v>24184910</v>
      </c>
    </row>
    <row r="28" spans="1:3" s="245" customFormat="1" ht="12" customHeight="1" x14ac:dyDescent="0.2">
      <c r="A28" s="12" t="s">
        <v>205</v>
      </c>
      <c r="B28" s="247" t="s">
        <v>211</v>
      </c>
      <c r="C28" s="469">
        <v>24184910</v>
      </c>
    </row>
    <row r="29" spans="1:3" s="245" customFormat="1" ht="12" customHeight="1" x14ac:dyDescent="0.2">
      <c r="A29" s="12" t="s">
        <v>206</v>
      </c>
      <c r="B29" s="247" t="s">
        <v>212</v>
      </c>
      <c r="C29" s="150"/>
    </row>
    <row r="30" spans="1:3" s="245" customFormat="1" ht="12" customHeight="1" x14ac:dyDescent="0.2">
      <c r="A30" s="12" t="s">
        <v>207</v>
      </c>
      <c r="B30" s="247" t="s">
        <v>213</v>
      </c>
      <c r="C30" s="150"/>
    </row>
    <row r="31" spans="1:3" s="245" customFormat="1" ht="12" customHeight="1" x14ac:dyDescent="0.2">
      <c r="A31" s="12" t="s">
        <v>208</v>
      </c>
      <c r="B31" s="247" t="s">
        <v>214</v>
      </c>
      <c r="C31" s="150"/>
    </row>
    <row r="32" spans="1:3" s="245" customFormat="1" ht="12" customHeight="1" thickBot="1" x14ac:dyDescent="0.25">
      <c r="A32" s="14" t="s">
        <v>209</v>
      </c>
      <c r="B32" s="248" t="s">
        <v>215</v>
      </c>
      <c r="C32" s="152"/>
    </row>
    <row r="33" spans="1:3" s="245" customFormat="1" ht="12" customHeight="1" thickBot="1" x14ac:dyDescent="0.25">
      <c r="A33" s="18" t="s">
        <v>12</v>
      </c>
      <c r="B33" s="19" t="s">
        <v>216</v>
      </c>
      <c r="C33" s="148">
        <f>SUM(C34:C43)</f>
        <v>0</v>
      </c>
    </row>
    <row r="34" spans="1:3" s="245" customFormat="1" ht="12" customHeight="1" x14ac:dyDescent="0.2">
      <c r="A34" s="13" t="s">
        <v>66</v>
      </c>
      <c r="B34" s="246" t="s">
        <v>219</v>
      </c>
      <c r="C34" s="151"/>
    </row>
    <row r="35" spans="1:3" s="245" customFormat="1" ht="12" customHeight="1" x14ac:dyDescent="0.2">
      <c r="A35" s="12" t="s">
        <v>67</v>
      </c>
      <c r="B35" s="247" t="s">
        <v>220</v>
      </c>
      <c r="C35" s="150"/>
    </row>
    <row r="36" spans="1:3" s="245" customFormat="1" ht="12" customHeight="1" x14ac:dyDescent="0.2">
      <c r="A36" s="12" t="s">
        <v>68</v>
      </c>
      <c r="B36" s="247" t="s">
        <v>221</v>
      </c>
      <c r="C36" s="150"/>
    </row>
    <row r="37" spans="1:3" s="245" customFormat="1" ht="12" customHeight="1" x14ac:dyDescent="0.2">
      <c r="A37" s="12" t="s">
        <v>125</v>
      </c>
      <c r="B37" s="247" t="s">
        <v>222</v>
      </c>
      <c r="C37" s="150"/>
    </row>
    <row r="38" spans="1:3" s="245" customFormat="1" ht="12" customHeight="1" x14ac:dyDescent="0.2">
      <c r="A38" s="12" t="s">
        <v>126</v>
      </c>
      <c r="B38" s="247" t="s">
        <v>223</v>
      </c>
      <c r="C38" s="150"/>
    </row>
    <row r="39" spans="1:3" s="245" customFormat="1" ht="12" customHeight="1" x14ac:dyDescent="0.2">
      <c r="A39" s="12" t="s">
        <v>127</v>
      </c>
      <c r="B39" s="247" t="s">
        <v>224</v>
      </c>
      <c r="C39" s="150"/>
    </row>
    <row r="40" spans="1:3" s="245" customFormat="1" ht="12" customHeight="1" x14ac:dyDescent="0.2">
      <c r="A40" s="12" t="s">
        <v>128</v>
      </c>
      <c r="B40" s="247" t="s">
        <v>225</v>
      </c>
      <c r="C40" s="150"/>
    </row>
    <row r="41" spans="1:3" s="245" customFormat="1" ht="12" customHeight="1" x14ac:dyDescent="0.2">
      <c r="A41" s="12" t="s">
        <v>129</v>
      </c>
      <c r="B41" s="247" t="s">
        <v>226</v>
      </c>
      <c r="C41" s="150"/>
    </row>
    <row r="42" spans="1:3" s="245" customFormat="1" ht="12" customHeight="1" x14ac:dyDescent="0.2">
      <c r="A42" s="12" t="s">
        <v>217</v>
      </c>
      <c r="B42" s="247" t="s">
        <v>227</v>
      </c>
      <c r="C42" s="153"/>
    </row>
    <row r="43" spans="1:3" s="245" customFormat="1" ht="12" customHeight="1" thickBot="1" x14ac:dyDescent="0.25">
      <c r="A43" s="14" t="s">
        <v>218</v>
      </c>
      <c r="B43" s="248" t="s">
        <v>228</v>
      </c>
      <c r="C43" s="235"/>
    </row>
    <row r="44" spans="1:3" s="245" customFormat="1" ht="12" customHeight="1" thickBot="1" x14ac:dyDescent="0.25">
      <c r="A44" s="18" t="s">
        <v>13</v>
      </c>
      <c r="B44" s="19" t="s">
        <v>229</v>
      </c>
      <c r="C44" s="148">
        <f>SUM(C45:C49)</f>
        <v>0</v>
      </c>
    </row>
    <row r="45" spans="1:3" s="245" customFormat="1" ht="12" customHeight="1" x14ac:dyDescent="0.2">
      <c r="A45" s="13" t="s">
        <v>69</v>
      </c>
      <c r="B45" s="246" t="s">
        <v>233</v>
      </c>
      <c r="C45" s="292"/>
    </row>
    <row r="46" spans="1:3" s="245" customFormat="1" ht="12" customHeight="1" x14ac:dyDescent="0.2">
      <c r="A46" s="12" t="s">
        <v>70</v>
      </c>
      <c r="B46" s="247" t="s">
        <v>234</v>
      </c>
      <c r="C46" s="153"/>
    </row>
    <row r="47" spans="1:3" s="245" customFormat="1" ht="12" customHeight="1" x14ac:dyDescent="0.2">
      <c r="A47" s="12" t="s">
        <v>230</v>
      </c>
      <c r="B47" s="247" t="s">
        <v>235</v>
      </c>
      <c r="C47" s="153"/>
    </row>
    <row r="48" spans="1:3" s="245" customFormat="1" ht="12" customHeight="1" x14ac:dyDescent="0.2">
      <c r="A48" s="12" t="s">
        <v>231</v>
      </c>
      <c r="B48" s="247" t="s">
        <v>236</v>
      </c>
      <c r="C48" s="153"/>
    </row>
    <row r="49" spans="1:3" s="245" customFormat="1" ht="12" customHeight="1" thickBot="1" x14ac:dyDescent="0.25">
      <c r="A49" s="14" t="s">
        <v>232</v>
      </c>
      <c r="B49" s="248" t="s">
        <v>237</v>
      </c>
      <c r="C49" s="235"/>
    </row>
    <row r="50" spans="1:3" s="245" customFormat="1" ht="12" customHeight="1" thickBot="1" x14ac:dyDescent="0.25">
      <c r="A50" s="18" t="s">
        <v>130</v>
      </c>
      <c r="B50" s="19" t="s">
        <v>238</v>
      </c>
      <c r="C50" s="148">
        <f>SUM(C51:C53)</f>
        <v>0</v>
      </c>
    </row>
    <row r="51" spans="1:3" s="245" customFormat="1" ht="12" customHeight="1" x14ac:dyDescent="0.2">
      <c r="A51" s="13" t="s">
        <v>71</v>
      </c>
      <c r="B51" s="246" t="s">
        <v>239</v>
      </c>
      <c r="C51" s="151"/>
    </row>
    <row r="52" spans="1:3" s="245" customFormat="1" ht="12" customHeight="1" x14ac:dyDescent="0.2">
      <c r="A52" s="12" t="s">
        <v>72</v>
      </c>
      <c r="B52" s="247" t="s">
        <v>405</v>
      </c>
      <c r="C52" s="150"/>
    </row>
    <row r="53" spans="1:3" s="245" customFormat="1" ht="12" customHeight="1" x14ac:dyDescent="0.2">
      <c r="A53" s="12" t="s">
        <v>243</v>
      </c>
      <c r="B53" s="247" t="s">
        <v>241</v>
      </c>
      <c r="C53" s="150"/>
    </row>
    <row r="54" spans="1:3" s="245" customFormat="1" ht="12" customHeight="1" thickBot="1" x14ac:dyDescent="0.25">
      <c r="A54" s="14" t="s">
        <v>244</v>
      </c>
      <c r="B54" s="248" t="s">
        <v>242</v>
      </c>
      <c r="C54" s="152"/>
    </row>
    <row r="55" spans="1:3" s="245" customFormat="1" ht="12" customHeight="1" thickBot="1" x14ac:dyDescent="0.25">
      <c r="A55" s="18" t="s">
        <v>15</v>
      </c>
      <c r="B55" s="143" t="s">
        <v>245</v>
      </c>
      <c r="C55" s="148">
        <f>SUM(C56:C58)</f>
        <v>0</v>
      </c>
    </row>
    <row r="56" spans="1:3" s="245" customFormat="1" ht="12" customHeight="1" x14ac:dyDescent="0.2">
      <c r="A56" s="13" t="s">
        <v>131</v>
      </c>
      <c r="B56" s="246" t="s">
        <v>247</v>
      </c>
      <c r="C56" s="153"/>
    </row>
    <row r="57" spans="1:3" s="245" customFormat="1" ht="12" customHeight="1" x14ac:dyDescent="0.2">
      <c r="A57" s="12" t="s">
        <v>132</v>
      </c>
      <c r="B57" s="247" t="s">
        <v>406</v>
      </c>
      <c r="C57" s="153"/>
    </row>
    <row r="58" spans="1:3" s="245" customFormat="1" ht="12" customHeight="1" x14ac:dyDescent="0.2">
      <c r="A58" s="12" t="s">
        <v>161</v>
      </c>
      <c r="B58" s="247" t="s">
        <v>248</v>
      </c>
      <c r="C58" s="153"/>
    </row>
    <row r="59" spans="1:3" s="245" customFormat="1" ht="12" customHeight="1" thickBot="1" x14ac:dyDescent="0.25">
      <c r="A59" s="14" t="s">
        <v>246</v>
      </c>
      <c r="B59" s="248" t="s">
        <v>249</v>
      </c>
      <c r="C59" s="153"/>
    </row>
    <row r="60" spans="1:3" s="245" customFormat="1" ht="12" customHeight="1" thickBot="1" x14ac:dyDescent="0.25">
      <c r="A60" s="18" t="s">
        <v>16</v>
      </c>
      <c r="B60" s="19" t="s">
        <v>250</v>
      </c>
      <c r="C60" s="154">
        <f>+C5+C12+C19+C26+C33+C44+C50+C55</f>
        <v>24184910</v>
      </c>
    </row>
    <row r="61" spans="1:3" s="245" customFormat="1" ht="12" customHeight="1" thickBot="1" x14ac:dyDescent="0.25">
      <c r="A61" s="249" t="s">
        <v>251</v>
      </c>
      <c r="B61" s="143" t="s">
        <v>252</v>
      </c>
      <c r="C61" s="148">
        <f>SUM(C62:C64)</f>
        <v>0</v>
      </c>
    </row>
    <row r="62" spans="1:3" s="245" customFormat="1" ht="12" customHeight="1" x14ac:dyDescent="0.2">
      <c r="A62" s="13" t="s">
        <v>285</v>
      </c>
      <c r="B62" s="246" t="s">
        <v>253</v>
      </c>
      <c r="C62" s="153"/>
    </row>
    <row r="63" spans="1:3" s="245" customFormat="1" ht="12" customHeight="1" x14ac:dyDescent="0.2">
      <c r="A63" s="12" t="s">
        <v>294</v>
      </c>
      <c r="B63" s="247" t="s">
        <v>254</v>
      </c>
      <c r="C63" s="153"/>
    </row>
    <row r="64" spans="1:3" s="245" customFormat="1" ht="12" customHeight="1" thickBot="1" x14ac:dyDescent="0.25">
      <c r="A64" s="14" t="s">
        <v>295</v>
      </c>
      <c r="B64" s="250" t="s">
        <v>255</v>
      </c>
      <c r="C64" s="153"/>
    </row>
    <row r="65" spans="1:3" s="245" customFormat="1" ht="12" customHeight="1" thickBot="1" x14ac:dyDescent="0.25">
      <c r="A65" s="249" t="s">
        <v>256</v>
      </c>
      <c r="B65" s="143" t="s">
        <v>257</v>
      </c>
      <c r="C65" s="148">
        <f>SUM(C66:C69)</f>
        <v>0</v>
      </c>
    </row>
    <row r="66" spans="1:3" s="245" customFormat="1" ht="12" customHeight="1" x14ac:dyDescent="0.2">
      <c r="A66" s="13" t="s">
        <v>111</v>
      </c>
      <c r="B66" s="246" t="s">
        <v>258</v>
      </c>
      <c r="C66" s="153"/>
    </row>
    <row r="67" spans="1:3" s="245" customFormat="1" ht="12" customHeight="1" x14ac:dyDescent="0.2">
      <c r="A67" s="12" t="s">
        <v>112</v>
      </c>
      <c r="B67" s="247" t="s">
        <v>259</v>
      </c>
      <c r="C67" s="153"/>
    </row>
    <row r="68" spans="1:3" s="245" customFormat="1" ht="12" customHeight="1" x14ac:dyDescent="0.2">
      <c r="A68" s="12" t="s">
        <v>286</v>
      </c>
      <c r="B68" s="247" t="s">
        <v>260</v>
      </c>
      <c r="C68" s="153"/>
    </row>
    <row r="69" spans="1:3" s="245" customFormat="1" ht="12" customHeight="1" thickBot="1" x14ac:dyDescent="0.25">
      <c r="A69" s="14" t="s">
        <v>287</v>
      </c>
      <c r="B69" s="248" t="s">
        <v>261</v>
      </c>
      <c r="C69" s="153"/>
    </row>
    <row r="70" spans="1:3" s="245" customFormat="1" ht="12" customHeight="1" thickBot="1" x14ac:dyDescent="0.25">
      <c r="A70" s="249" t="s">
        <v>262</v>
      </c>
      <c r="B70" s="143" t="s">
        <v>263</v>
      </c>
      <c r="C70" s="148">
        <f>SUM(C71:C72)</f>
        <v>0</v>
      </c>
    </row>
    <row r="71" spans="1:3" s="245" customFormat="1" ht="12" customHeight="1" x14ac:dyDescent="0.2">
      <c r="A71" s="13" t="s">
        <v>288</v>
      </c>
      <c r="B71" s="246" t="s">
        <v>264</v>
      </c>
      <c r="C71" s="153"/>
    </row>
    <row r="72" spans="1:3" s="245" customFormat="1" ht="12" customHeight="1" thickBot="1" x14ac:dyDescent="0.25">
      <c r="A72" s="14" t="s">
        <v>289</v>
      </c>
      <c r="B72" s="248" t="s">
        <v>265</v>
      </c>
      <c r="C72" s="153"/>
    </row>
    <row r="73" spans="1:3" s="245" customFormat="1" ht="12" customHeight="1" thickBot="1" x14ac:dyDescent="0.25">
      <c r="A73" s="249" t="s">
        <v>266</v>
      </c>
      <c r="B73" s="143" t="s">
        <v>267</v>
      </c>
      <c r="C73" s="148">
        <f>SUM(C74:C76)</f>
        <v>0</v>
      </c>
    </row>
    <row r="74" spans="1:3" s="245" customFormat="1" ht="12" customHeight="1" x14ac:dyDescent="0.2">
      <c r="A74" s="13" t="s">
        <v>290</v>
      </c>
      <c r="B74" s="246" t="s">
        <v>268</v>
      </c>
      <c r="C74" s="153"/>
    </row>
    <row r="75" spans="1:3" s="245" customFormat="1" ht="12" customHeight="1" x14ac:dyDescent="0.2">
      <c r="A75" s="12" t="s">
        <v>291</v>
      </c>
      <c r="B75" s="247" t="s">
        <v>269</v>
      </c>
      <c r="C75" s="153"/>
    </row>
    <row r="76" spans="1:3" s="245" customFormat="1" ht="12" customHeight="1" thickBot="1" x14ac:dyDescent="0.25">
      <c r="A76" s="14" t="s">
        <v>292</v>
      </c>
      <c r="B76" s="248" t="s">
        <v>270</v>
      </c>
      <c r="C76" s="153"/>
    </row>
    <row r="77" spans="1:3" s="245" customFormat="1" ht="12" customHeight="1" thickBot="1" x14ac:dyDescent="0.25">
      <c r="A77" s="249" t="s">
        <v>271</v>
      </c>
      <c r="B77" s="143" t="s">
        <v>293</v>
      </c>
      <c r="C77" s="148">
        <f>SUM(C78:C81)</f>
        <v>0</v>
      </c>
    </row>
    <row r="78" spans="1:3" s="245" customFormat="1" ht="12" customHeight="1" x14ac:dyDescent="0.2">
      <c r="A78" s="251" t="s">
        <v>272</v>
      </c>
      <c r="B78" s="246" t="s">
        <v>273</v>
      </c>
      <c r="C78" s="153"/>
    </row>
    <row r="79" spans="1:3" s="245" customFormat="1" ht="12" customHeight="1" x14ac:dyDescent="0.2">
      <c r="A79" s="252" t="s">
        <v>274</v>
      </c>
      <c r="B79" s="247" t="s">
        <v>275</v>
      </c>
      <c r="C79" s="153"/>
    </row>
    <row r="80" spans="1:3" s="245" customFormat="1" ht="12" customHeight="1" x14ac:dyDescent="0.2">
      <c r="A80" s="252" t="s">
        <v>276</v>
      </c>
      <c r="B80" s="247" t="s">
        <v>277</v>
      </c>
      <c r="C80" s="153"/>
    </row>
    <row r="81" spans="1:3" s="245" customFormat="1" ht="12" customHeight="1" thickBot="1" x14ac:dyDescent="0.25">
      <c r="A81" s="253" t="s">
        <v>278</v>
      </c>
      <c r="B81" s="248" t="s">
        <v>279</v>
      </c>
      <c r="C81" s="153"/>
    </row>
    <row r="82" spans="1:3" s="245" customFormat="1" ht="13.5" customHeight="1" thickBot="1" x14ac:dyDescent="0.25">
      <c r="A82" s="249" t="s">
        <v>280</v>
      </c>
      <c r="B82" s="143" t="s">
        <v>281</v>
      </c>
      <c r="C82" s="293"/>
    </row>
    <row r="83" spans="1:3" s="245" customFormat="1" ht="15.75" customHeight="1" thickBot="1" x14ac:dyDescent="0.25">
      <c r="A83" s="249" t="s">
        <v>282</v>
      </c>
      <c r="B83" s="254" t="s">
        <v>283</v>
      </c>
      <c r="C83" s="154">
        <f>+C61+C65+C70+C73+C77+C82</f>
        <v>0</v>
      </c>
    </row>
    <row r="84" spans="1:3" s="245" customFormat="1" ht="16.5" customHeight="1" thickBot="1" x14ac:dyDescent="0.25">
      <c r="A84" s="255" t="s">
        <v>296</v>
      </c>
      <c r="B84" s="256" t="s">
        <v>284</v>
      </c>
      <c r="C84" s="154">
        <f>+C60+C83</f>
        <v>24184910</v>
      </c>
    </row>
    <row r="85" spans="1:3" s="245" customFormat="1" ht="83.25" customHeight="1" x14ac:dyDescent="0.2">
      <c r="A85" s="3"/>
      <c r="B85" s="4"/>
    </row>
    <row r="86" spans="1:3" ht="16.5" customHeight="1" x14ac:dyDescent="0.25">
      <c r="A86" s="576" t="s">
        <v>36</v>
      </c>
      <c r="B86" s="576"/>
    </row>
    <row r="87" spans="1:3" s="257" customFormat="1" ht="16.5" customHeight="1" thickBot="1" x14ac:dyDescent="0.3">
      <c r="A87" s="578" t="s">
        <v>114</v>
      </c>
      <c r="B87" s="578"/>
      <c r="C87" s="61" t="s">
        <v>530</v>
      </c>
    </row>
    <row r="88" spans="1:3" ht="38.1" customHeight="1" thickBot="1" x14ac:dyDescent="0.3">
      <c r="A88" s="21" t="s">
        <v>61</v>
      </c>
      <c r="B88" s="22" t="s">
        <v>37</v>
      </c>
      <c r="C88" s="30" t="s">
        <v>558</v>
      </c>
    </row>
    <row r="89" spans="1:3" s="244" customFormat="1" ht="12" customHeight="1" thickBot="1" x14ac:dyDescent="0.25">
      <c r="A89" s="27">
        <v>1</v>
      </c>
      <c r="B89" s="28">
        <v>2</v>
      </c>
      <c r="C89" s="29">
        <v>3</v>
      </c>
    </row>
    <row r="90" spans="1:3" ht="12" customHeight="1" thickBot="1" x14ac:dyDescent="0.3">
      <c r="A90" s="20" t="s">
        <v>8</v>
      </c>
      <c r="B90" s="26" t="s">
        <v>299</v>
      </c>
      <c r="C90" s="147">
        <f>SUM(C91:C95)</f>
        <v>24184910</v>
      </c>
    </row>
    <row r="91" spans="1:3" ht="12" customHeight="1" x14ac:dyDescent="0.25">
      <c r="A91" s="15" t="s">
        <v>73</v>
      </c>
      <c r="B91" s="8" t="s">
        <v>38</v>
      </c>
      <c r="C91" s="495">
        <v>12923328</v>
      </c>
    </row>
    <row r="92" spans="1:3" ht="12" customHeight="1" x14ac:dyDescent="0.25">
      <c r="A92" s="12" t="s">
        <v>74</v>
      </c>
      <c r="B92" s="6" t="s">
        <v>133</v>
      </c>
      <c r="C92" s="489">
        <v>2261582</v>
      </c>
    </row>
    <row r="93" spans="1:3" ht="12" customHeight="1" x14ac:dyDescent="0.25">
      <c r="A93" s="12" t="s">
        <v>75</v>
      </c>
      <c r="B93" s="6" t="s">
        <v>102</v>
      </c>
      <c r="C93" s="491"/>
    </row>
    <row r="94" spans="1:3" ht="12" customHeight="1" x14ac:dyDescent="0.25">
      <c r="A94" s="12" t="s">
        <v>76</v>
      </c>
      <c r="B94" s="9" t="s">
        <v>134</v>
      </c>
      <c r="C94" s="491"/>
    </row>
    <row r="95" spans="1:3" ht="12" customHeight="1" x14ac:dyDescent="0.25">
      <c r="A95" s="12" t="s">
        <v>84</v>
      </c>
      <c r="B95" s="17" t="s">
        <v>135</v>
      </c>
      <c r="C95" s="491">
        <v>9000000</v>
      </c>
    </row>
    <row r="96" spans="1:3" ht="12" customHeight="1" x14ac:dyDescent="0.25">
      <c r="A96" s="12" t="s">
        <v>77</v>
      </c>
      <c r="B96" s="6" t="s">
        <v>300</v>
      </c>
      <c r="C96" s="152"/>
    </row>
    <row r="97" spans="1:3" ht="12" customHeight="1" x14ac:dyDescent="0.25">
      <c r="A97" s="12" t="s">
        <v>78</v>
      </c>
      <c r="B97" s="63" t="s">
        <v>301</v>
      </c>
      <c r="C97" s="152"/>
    </row>
    <row r="98" spans="1:3" ht="12" customHeight="1" x14ac:dyDescent="0.25">
      <c r="A98" s="12" t="s">
        <v>85</v>
      </c>
      <c r="B98" s="64" t="s">
        <v>302</v>
      </c>
      <c r="C98" s="152"/>
    </row>
    <row r="99" spans="1:3" ht="12" customHeight="1" x14ac:dyDescent="0.25">
      <c r="A99" s="12" t="s">
        <v>86</v>
      </c>
      <c r="B99" s="64" t="s">
        <v>303</v>
      </c>
      <c r="C99" s="152"/>
    </row>
    <row r="100" spans="1:3" ht="12" customHeight="1" x14ac:dyDescent="0.25">
      <c r="A100" s="12" t="s">
        <v>87</v>
      </c>
      <c r="B100" s="63" t="s">
        <v>304</v>
      </c>
      <c r="C100" s="152"/>
    </row>
    <row r="101" spans="1:3" ht="12" customHeight="1" x14ac:dyDescent="0.25">
      <c r="A101" s="12" t="s">
        <v>88</v>
      </c>
      <c r="B101" s="63" t="s">
        <v>305</v>
      </c>
      <c r="C101" s="152"/>
    </row>
    <row r="102" spans="1:3" ht="12" customHeight="1" x14ac:dyDescent="0.25">
      <c r="A102" s="12" t="s">
        <v>90</v>
      </c>
      <c r="B102" s="64" t="s">
        <v>306</v>
      </c>
      <c r="C102" s="152"/>
    </row>
    <row r="103" spans="1:3" ht="12" customHeight="1" x14ac:dyDescent="0.25">
      <c r="A103" s="11" t="s">
        <v>136</v>
      </c>
      <c r="B103" s="65" t="s">
        <v>307</v>
      </c>
      <c r="C103" s="152"/>
    </row>
    <row r="104" spans="1:3" ht="12" customHeight="1" x14ac:dyDescent="0.25">
      <c r="A104" s="12" t="s">
        <v>297</v>
      </c>
      <c r="B104" s="65" t="s">
        <v>308</v>
      </c>
      <c r="C104" s="152"/>
    </row>
    <row r="105" spans="1:3" ht="12" customHeight="1" thickBot="1" x14ac:dyDescent="0.3">
      <c r="A105" s="16" t="s">
        <v>298</v>
      </c>
      <c r="B105" s="66" t="s">
        <v>309</v>
      </c>
      <c r="C105" s="155">
        <v>9000000</v>
      </c>
    </row>
    <row r="106" spans="1:3" ht="12" customHeight="1" thickBot="1" x14ac:dyDescent="0.3">
      <c r="A106" s="18" t="s">
        <v>9</v>
      </c>
      <c r="B106" s="25" t="s">
        <v>310</v>
      </c>
      <c r="C106" s="148">
        <f>+C107+C109+C111</f>
        <v>0</v>
      </c>
    </row>
    <row r="107" spans="1:3" ht="12" customHeight="1" x14ac:dyDescent="0.25">
      <c r="A107" s="13" t="s">
        <v>79</v>
      </c>
      <c r="B107" s="6" t="s">
        <v>159</v>
      </c>
      <c r="C107" s="151"/>
    </row>
    <row r="108" spans="1:3" ht="12" customHeight="1" x14ac:dyDescent="0.25">
      <c r="A108" s="13" t="s">
        <v>80</v>
      </c>
      <c r="B108" s="10" t="s">
        <v>314</v>
      </c>
      <c r="C108" s="151"/>
    </row>
    <row r="109" spans="1:3" ht="12" customHeight="1" x14ac:dyDescent="0.25">
      <c r="A109" s="13" t="s">
        <v>81</v>
      </c>
      <c r="B109" s="10" t="s">
        <v>137</v>
      </c>
      <c r="C109" s="150"/>
    </row>
    <row r="110" spans="1:3" ht="12" customHeight="1" x14ac:dyDescent="0.25">
      <c r="A110" s="13" t="s">
        <v>82</v>
      </c>
      <c r="B110" s="10" t="s">
        <v>315</v>
      </c>
      <c r="C110" s="141"/>
    </row>
    <row r="111" spans="1:3" ht="12" customHeight="1" x14ac:dyDescent="0.25">
      <c r="A111" s="13" t="s">
        <v>83</v>
      </c>
      <c r="B111" s="145" t="s">
        <v>162</v>
      </c>
      <c r="C111" s="141"/>
    </row>
    <row r="112" spans="1:3" ht="12" customHeight="1" x14ac:dyDescent="0.25">
      <c r="A112" s="13" t="s">
        <v>89</v>
      </c>
      <c r="B112" s="144" t="s">
        <v>407</v>
      </c>
      <c r="C112" s="141"/>
    </row>
    <row r="113" spans="1:3" ht="12" customHeight="1" x14ac:dyDescent="0.25">
      <c r="A113" s="13" t="s">
        <v>91</v>
      </c>
      <c r="B113" s="242" t="s">
        <v>320</v>
      </c>
      <c r="C113" s="141"/>
    </row>
    <row r="114" spans="1:3" x14ac:dyDescent="0.25">
      <c r="A114" s="13" t="s">
        <v>138</v>
      </c>
      <c r="B114" s="64" t="s">
        <v>303</v>
      </c>
      <c r="C114" s="141"/>
    </row>
    <row r="115" spans="1:3" ht="12" customHeight="1" x14ac:dyDescent="0.25">
      <c r="A115" s="13" t="s">
        <v>139</v>
      </c>
      <c r="B115" s="64" t="s">
        <v>319</v>
      </c>
      <c r="C115" s="141"/>
    </row>
    <row r="116" spans="1:3" ht="12" customHeight="1" x14ac:dyDescent="0.25">
      <c r="A116" s="13" t="s">
        <v>140</v>
      </c>
      <c r="B116" s="64" t="s">
        <v>318</v>
      </c>
      <c r="C116" s="141"/>
    </row>
    <row r="117" spans="1:3" ht="12" customHeight="1" x14ac:dyDescent="0.25">
      <c r="A117" s="13" t="s">
        <v>311</v>
      </c>
      <c r="B117" s="64" t="s">
        <v>306</v>
      </c>
      <c r="C117" s="141"/>
    </row>
    <row r="118" spans="1:3" ht="12" customHeight="1" x14ac:dyDescent="0.25">
      <c r="A118" s="13" t="s">
        <v>312</v>
      </c>
      <c r="B118" s="64" t="s">
        <v>317</v>
      </c>
      <c r="C118" s="141"/>
    </row>
    <row r="119" spans="1:3" ht="16.5" thickBot="1" x14ac:dyDescent="0.3">
      <c r="A119" s="11" t="s">
        <v>313</v>
      </c>
      <c r="B119" s="64" t="s">
        <v>316</v>
      </c>
      <c r="C119" s="142"/>
    </row>
    <row r="120" spans="1:3" ht="12" customHeight="1" thickBot="1" x14ac:dyDescent="0.3">
      <c r="A120" s="18" t="s">
        <v>10</v>
      </c>
      <c r="B120" s="59" t="s">
        <v>321</v>
      </c>
      <c r="C120" s="148">
        <f>+C121+C122</f>
        <v>0</v>
      </c>
    </row>
    <row r="121" spans="1:3" ht="12" customHeight="1" x14ac:dyDescent="0.25">
      <c r="A121" s="13" t="s">
        <v>62</v>
      </c>
      <c r="B121" s="7" t="s">
        <v>50</v>
      </c>
      <c r="C121" s="151"/>
    </row>
    <row r="122" spans="1:3" ht="12" customHeight="1" thickBot="1" x14ac:dyDescent="0.3">
      <c r="A122" s="14" t="s">
        <v>63</v>
      </c>
      <c r="B122" s="10" t="s">
        <v>51</v>
      </c>
      <c r="C122" s="152"/>
    </row>
    <row r="123" spans="1:3" ht="12" customHeight="1" thickBot="1" x14ac:dyDescent="0.3">
      <c r="A123" s="18" t="s">
        <v>11</v>
      </c>
      <c r="B123" s="59" t="s">
        <v>322</v>
      </c>
      <c r="C123" s="148">
        <f>+C90+C106+C120</f>
        <v>24184910</v>
      </c>
    </row>
    <row r="124" spans="1:3" ht="12" customHeight="1" thickBot="1" x14ac:dyDescent="0.3">
      <c r="A124" s="18" t="s">
        <v>12</v>
      </c>
      <c r="B124" s="59" t="s">
        <v>323</v>
      </c>
      <c r="C124" s="148">
        <f>+C125+C126+C127</f>
        <v>0</v>
      </c>
    </row>
    <row r="125" spans="1:3" ht="12" customHeight="1" x14ac:dyDescent="0.25">
      <c r="A125" s="13" t="s">
        <v>66</v>
      </c>
      <c r="B125" s="7" t="s">
        <v>324</v>
      </c>
      <c r="C125" s="141"/>
    </row>
    <row r="126" spans="1:3" ht="12" customHeight="1" x14ac:dyDescent="0.25">
      <c r="A126" s="13" t="s">
        <v>67</v>
      </c>
      <c r="B126" s="7" t="s">
        <v>325</v>
      </c>
      <c r="C126" s="141"/>
    </row>
    <row r="127" spans="1:3" ht="12" customHeight="1" thickBot="1" x14ac:dyDescent="0.3">
      <c r="A127" s="11" t="s">
        <v>68</v>
      </c>
      <c r="B127" s="5" t="s">
        <v>326</v>
      </c>
      <c r="C127" s="141"/>
    </row>
    <row r="128" spans="1:3" ht="12" customHeight="1" thickBot="1" x14ac:dyDescent="0.3">
      <c r="A128" s="18" t="s">
        <v>13</v>
      </c>
      <c r="B128" s="59" t="s">
        <v>369</v>
      </c>
      <c r="C128" s="148">
        <f>+C129+C130+C131+C132</f>
        <v>0</v>
      </c>
    </row>
    <row r="129" spans="1:8" ht="12" customHeight="1" x14ac:dyDescent="0.25">
      <c r="A129" s="13" t="s">
        <v>69</v>
      </c>
      <c r="B129" s="7" t="s">
        <v>327</v>
      </c>
      <c r="C129" s="141"/>
    </row>
    <row r="130" spans="1:8" ht="12" customHeight="1" x14ac:dyDescent="0.25">
      <c r="A130" s="13" t="s">
        <v>70</v>
      </c>
      <c r="B130" s="7" t="s">
        <v>328</v>
      </c>
      <c r="C130" s="141"/>
    </row>
    <row r="131" spans="1:8" ht="12" customHeight="1" x14ac:dyDescent="0.25">
      <c r="A131" s="13" t="s">
        <v>230</v>
      </c>
      <c r="B131" s="7" t="s">
        <v>329</v>
      </c>
      <c r="C131" s="141"/>
    </row>
    <row r="132" spans="1:8" ht="12" customHeight="1" thickBot="1" x14ac:dyDescent="0.3">
      <c r="A132" s="11" t="s">
        <v>231</v>
      </c>
      <c r="B132" s="5" t="s">
        <v>330</v>
      </c>
      <c r="C132" s="141"/>
    </row>
    <row r="133" spans="1:8" ht="12" customHeight="1" thickBot="1" x14ac:dyDescent="0.3">
      <c r="A133" s="18" t="s">
        <v>14</v>
      </c>
      <c r="B133" s="59" t="s">
        <v>331</v>
      </c>
      <c r="C133" s="154">
        <f>+C134+C135+C136+C137</f>
        <v>0</v>
      </c>
    </row>
    <row r="134" spans="1:8" ht="12" customHeight="1" x14ac:dyDescent="0.25">
      <c r="A134" s="13" t="s">
        <v>71</v>
      </c>
      <c r="B134" s="7" t="s">
        <v>332</v>
      </c>
      <c r="C134" s="141"/>
    </row>
    <row r="135" spans="1:8" ht="12" customHeight="1" x14ac:dyDescent="0.25">
      <c r="A135" s="13" t="s">
        <v>72</v>
      </c>
      <c r="B135" s="7" t="s">
        <v>342</v>
      </c>
      <c r="C135" s="141"/>
    </row>
    <row r="136" spans="1:8" ht="12" customHeight="1" x14ac:dyDescent="0.25">
      <c r="A136" s="13" t="s">
        <v>243</v>
      </c>
      <c r="B136" s="7" t="s">
        <v>333</v>
      </c>
      <c r="C136" s="141"/>
    </row>
    <row r="137" spans="1:8" ht="12" customHeight="1" thickBot="1" x14ac:dyDescent="0.3">
      <c r="A137" s="11" t="s">
        <v>244</v>
      </c>
      <c r="B137" s="5" t="s">
        <v>334</v>
      </c>
      <c r="C137" s="141"/>
    </row>
    <row r="138" spans="1:8" ht="12" customHeight="1" thickBot="1" x14ac:dyDescent="0.3">
      <c r="A138" s="18" t="s">
        <v>15</v>
      </c>
      <c r="B138" s="59" t="s">
        <v>335</v>
      </c>
      <c r="C138" s="156">
        <f>+C139+C140+C141+C142</f>
        <v>0</v>
      </c>
    </row>
    <row r="139" spans="1:8" ht="12" customHeight="1" x14ac:dyDescent="0.25">
      <c r="A139" s="13" t="s">
        <v>131</v>
      </c>
      <c r="B139" s="7" t="s">
        <v>336</v>
      </c>
      <c r="C139" s="141"/>
    </row>
    <row r="140" spans="1:8" ht="12" customHeight="1" x14ac:dyDescent="0.25">
      <c r="A140" s="13" t="s">
        <v>132</v>
      </c>
      <c r="B140" s="7" t="s">
        <v>337</v>
      </c>
      <c r="C140" s="141"/>
    </row>
    <row r="141" spans="1:8" ht="12" customHeight="1" x14ac:dyDescent="0.25">
      <c r="A141" s="13" t="s">
        <v>161</v>
      </c>
      <c r="B141" s="7" t="s">
        <v>338</v>
      </c>
      <c r="C141" s="141"/>
    </row>
    <row r="142" spans="1:8" ht="12" customHeight="1" thickBot="1" x14ac:dyDescent="0.3">
      <c r="A142" s="13" t="s">
        <v>246</v>
      </c>
      <c r="B142" s="7" t="s">
        <v>339</v>
      </c>
      <c r="C142" s="141"/>
    </row>
    <row r="143" spans="1:8" ht="15" customHeight="1" thickBot="1" x14ac:dyDescent="0.3">
      <c r="A143" s="18" t="s">
        <v>16</v>
      </c>
      <c r="B143" s="59" t="s">
        <v>340</v>
      </c>
      <c r="C143" s="258">
        <f>+C124+C128+C133+C138</f>
        <v>0</v>
      </c>
      <c r="E143" s="259"/>
      <c r="F143" s="260"/>
      <c r="G143" s="260"/>
      <c r="H143" s="260"/>
    </row>
    <row r="144" spans="1:8" s="245" customFormat="1" ht="12.95" customHeight="1" thickBot="1" x14ac:dyDescent="0.25">
      <c r="A144" s="146" t="s">
        <v>17</v>
      </c>
      <c r="B144" s="222" t="s">
        <v>341</v>
      </c>
      <c r="C144" s="258">
        <f>+C123+C143</f>
        <v>24184910</v>
      </c>
    </row>
    <row r="145" spans="1:3" ht="7.5" customHeight="1" x14ac:dyDescent="0.25"/>
    <row r="146" spans="1:3" x14ac:dyDescent="0.25">
      <c r="A146" s="579"/>
      <c r="B146" s="579"/>
    </row>
    <row r="147" spans="1:3" ht="15" customHeight="1" x14ac:dyDescent="0.25">
      <c r="A147" s="575"/>
      <c r="B147" s="575"/>
    </row>
    <row r="148" spans="1:3" ht="13.5" customHeight="1" x14ac:dyDescent="0.25">
      <c r="A148" s="300"/>
      <c r="B148" s="301"/>
      <c r="C148" s="261"/>
    </row>
    <row r="149" spans="1:3" ht="27.75" customHeight="1" x14ac:dyDescent="0.25">
      <c r="A149" s="300"/>
      <c r="B149" s="301"/>
    </row>
  </sheetData>
  <mergeCells count="6">
    <mergeCell ref="A147:B147"/>
    <mergeCell ref="A1:B1"/>
    <mergeCell ref="A2:B2"/>
    <mergeCell ref="A86:B86"/>
    <mergeCell ref="A87:B87"/>
    <mergeCell ref="A146:B146"/>
  </mergeCells>
  <phoneticPr fontId="31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
Győrújbarát  Község Önkormányzat
2020. ÉVI KÖLTSÉGVETÉS
ÖNKÉNT VÁLLALT FELADATAINAK MÉRLEGE
&amp;R&amp;"Times New Roman CE,Félkövér dőlt"&amp;11 1.3. melléklet a  3/2020.(II.14.) önkormányzati rendelethez</oddHeader>
  </headerFooter>
  <rowBreaks count="1" manualBreakCount="1">
    <brk id="84" max="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</sheetPr>
  <dimension ref="A1:G26"/>
  <sheetViews>
    <sheetView view="pageLayout" topLeftCell="H1" zoomScaleNormal="100" zoomScaleSheetLayoutView="100" workbookViewId="0">
      <selection activeCell="O28" sqref="O28"/>
    </sheetView>
  </sheetViews>
  <sheetFormatPr defaultRowHeight="12.75" x14ac:dyDescent="0.2"/>
  <cols>
    <col min="2" max="2" width="26.5" customWidth="1"/>
    <col min="3" max="3" width="13.33203125" customWidth="1"/>
    <col min="4" max="4" width="14.33203125" customWidth="1"/>
    <col min="5" max="5" width="14" customWidth="1"/>
    <col min="6" max="6" width="12.33203125" customWidth="1"/>
    <col min="7" max="7" width="13.33203125" customWidth="1"/>
  </cols>
  <sheetData>
    <row r="1" spans="1:7" ht="15.75" x14ac:dyDescent="0.25">
      <c r="A1" s="627" t="s">
        <v>511</v>
      </c>
      <c r="B1" s="627"/>
      <c r="C1" s="627"/>
      <c r="D1" s="627"/>
      <c r="E1" s="627"/>
      <c r="F1" s="627"/>
      <c r="G1" s="627"/>
    </row>
    <row r="2" spans="1:7" x14ac:dyDescent="0.2">
      <c r="A2" s="35"/>
      <c r="B2" s="35"/>
      <c r="C2" s="35"/>
      <c r="D2" s="35"/>
      <c r="E2" s="35"/>
      <c r="F2" s="35"/>
      <c r="G2" s="35"/>
    </row>
    <row r="3" spans="1:7" ht="15.75" x14ac:dyDescent="0.25">
      <c r="A3" s="431" t="s">
        <v>512</v>
      </c>
      <c r="B3" s="432"/>
      <c r="C3" s="628" t="s">
        <v>513</v>
      </c>
      <c r="D3" s="628"/>
      <c r="E3" s="628"/>
      <c r="F3" s="628"/>
      <c r="G3" s="628"/>
    </row>
    <row r="4" spans="1:7" ht="15.75" x14ac:dyDescent="0.25">
      <c r="A4" s="432"/>
      <c r="B4" s="432"/>
      <c r="C4" s="432"/>
      <c r="D4" s="432"/>
      <c r="E4" s="432"/>
      <c r="F4" s="432"/>
      <c r="G4" s="432"/>
    </row>
    <row r="5" spans="1:7" ht="15.75" x14ac:dyDescent="0.25">
      <c r="A5" s="431" t="s">
        <v>514</v>
      </c>
      <c r="B5" s="432"/>
      <c r="C5" s="628" t="s">
        <v>513</v>
      </c>
      <c r="D5" s="628"/>
      <c r="E5" s="628"/>
      <c r="F5" s="628"/>
      <c r="G5" s="432"/>
    </row>
    <row r="6" spans="1:7" x14ac:dyDescent="0.2">
      <c r="A6" s="100"/>
      <c r="B6" s="100"/>
      <c r="C6" s="100"/>
      <c r="D6" s="100"/>
      <c r="E6" s="100"/>
      <c r="F6" s="100"/>
      <c r="G6" s="100"/>
    </row>
    <row r="7" spans="1:7" ht="15" x14ac:dyDescent="0.25">
      <c r="A7" s="433" t="s">
        <v>515</v>
      </c>
      <c r="B7" s="434"/>
      <c r="C7" s="434"/>
      <c r="D7" s="435"/>
      <c r="E7" s="435"/>
      <c r="F7" s="435"/>
      <c r="G7" s="435"/>
    </row>
    <row r="8" spans="1:7" ht="15.75" thickBot="1" x14ac:dyDescent="0.3">
      <c r="A8" s="433" t="s">
        <v>516</v>
      </c>
      <c r="B8" s="435"/>
      <c r="C8" s="435"/>
      <c r="D8" s="435"/>
      <c r="E8" s="435"/>
      <c r="F8" s="435"/>
      <c r="G8" s="435"/>
    </row>
    <row r="9" spans="1:7" ht="36.75" thickBot="1" x14ac:dyDescent="0.25">
      <c r="A9" s="436" t="s">
        <v>6</v>
      </c>
      <c r="B9" s="368" t="s">
        <v>517</v>
      </c>
      <c r="C9" s="368" t="s">
        <v>518</v>
      </c>
      <c r="D9" s="368" t="s">
        <v>519</v>
      </c>
      <c r="E9" s="368" t="s">
        <v>520</v>
      </c>
      <c r="F9" s="368" t="s">
        <v>521</v>
      </c>
      <c r="G9" s="369" t="s">
        <v>41</v>
      </c>
    </row>
    <row r="10" spans="1:7" x14ac:dyDescent="0.2">
      <c r="A10" s="437" t="s">
        <v>8</v>
      </c>
      <c r="B10" s="438" t="s">
        <v>522</v>
      </c>
      <c r="C10" s="439"/>
      <c r="D10" s="439"/>
      <c r="E10" s="439"/>
      <c r="F10" s="439"/>
      <c r="G10" s="440">
        <f>SUM(C10:F10)</f>
        <v>0</v>
      </c>
    </row>
    <row r="11" spans="1:7" ht="37.5" customHeight="1" x14ac:dyDescent="0.2">
      <c r="A11" s="441" t="s">
        <v>9</v>
      </c>
      <c r="B11" s="442" t="s">
        <v>523</v>
      </c>
      <c r="C11" s="443"/>
      <c r="D11" s="443"/>
      <c r="E11" s="443"/>
      <c r="F11" s="443"/>
      <c r="G11" s="444">
        <f t="shared" ref="G11:G16" si="0">SUM(C11:F11)</f>
        <v>0</v>
      </c>
    </row>
    <row r="12" spans="1:7" ht="37.5" customHeight="1" x14ac:dyDescent="0.2">
      <c r="A12" s="441" t="s">
        <v>10</v>
      </c>
      <c r="B12" s="442" t="s">
        <v>524</v>
      </c>
      <c r="C12" s="443"/>
      <c r="D12" s="443"/>
      <c r="E12" s="443"/>
      <c r="F12" s="443"/>
      <c r="G12" s="444">
        <f t="shared" si="0"/>
        <v>0</v>
      </c>
    </row>
    <row r="13" spans="1:7" ht="26.25" customHeight="1" x14ac:dyDescent="0.2">
      <c r="A13" s="441" t="s">
        <v>11</v>
      </c>
      <c r="B13" s="442" t="s">
        <v>525</v>
      </c>
      <c r="C13" s="443"/>
      <c r="D13" s="443"/>
      <c r="E13" s="443"/>
      <c r="F13" s="443"/>
      <c r="G13" s="444">
        <f t="shared" si="0"/>
        <v>0</v>
      </c>
    </row>
    <row r="14" spans="1:7" ht="47.25" customHeight="1" x14ac:dyDescent="0.2">
      <c r="A14" s="441" t="s">
        <v>12</v>
      </c>
      <c r="B14" s="442" t="s">
        <v>526</v>
      </c>
      <c r="C14" s="443"/>
      <c r="D14" s="443"/>
      <c r="E14" s="443"/>
      <c r="F14" s="443"/>
      <c r="G14" s="444">
        <f t="shared" si="0"/>
        <v>0</v>
      </c>
    </row>
    <row r="15" spans="1:7" ht="25.5" customHeight="1" thickBot="1" x14ac:dyDescent="0.25">
      <c r="A15" s="445" t="s">
        <v>13</v>
      </c>
      <c r="B15" s="446" t="s">
        <v>527</v>
      </c>
      <c r="C15" s="447"/>
      <c r="D15" s="447"/>
      <c r="E15" s="447"/>
      <c r="F15" s="447"/>
      <c r="G15" s="448">
        <f t="shared" si="0"/>
        <v>0</v>
      </c>
    </row>
    <row r="16" spans="1:7" ht="13.5" thickBot="1" x14ac:dyDescent="0.25">
      <c r="A16" s="449" t="s">
        <v>14</v>
      </c>
      <c r="B16" s="450" t="s">
        <v>41</v>
      </c>
      <c r="C16" s="451">
        <f>SUM(C10:C15)</f>
        <v>0</v>
      </c>
      <c r="D16" s="451">
        <f>SUM(D10:D15)</f>
        <v>0</v>
      </c>
      <c r="E16" s="451">
        <f>SUM(E10:E15)</f>
        <v>0</v>
      </c>
      <c r="F16" s="451">
        <f>SUM(F10:F15)</f>
        <v>0</v>
      </c>
      <c r="G16" s="452">
        <f t="shared" si="0"/>
        <v>0</v>
      </c>
    </row>
    <row r="17" spans="1:7" x14ac:dyDescent="0.2">
      <c r="A17" s="100"/>
      <c r="B17" s="100"/>
      <c r="C17" s="100"/>
      <c r="D17" s="100"/>
      <c r="E17" s="100"/>
      <c r="F17" s="100"/>
      <c r="G17" s="100"/>
    </row>
    <row r="18" spans="1:7" x14ac:dyDescent="0.2">
      <c r="A18" s="100"/>
      <c r="B18" s="100"/>
      <c r="C18" s="100"/>
      <c r="D18" s="100"/>
      <c r="E18" s="100"/>
      <c r="F18" s="100"/>
      <c r="G18" s="100"/>
    </row>
    <row r="19" spans="1:7" x14ac:dyDescent="0.2">
      <c r="A19" s="100"/>
      <c r="B19" s="100"/>
      <c r="C19" s="100"/>
      <c r="D19" s="100"/>
      <c r="E19" s="100"/>
      <c r="F19" s="100"/>
      <c r="G19" s="100"/>
    </row>
    <row r="20" spans="1:7" ht="15.75" x14ac:dyDescent="0.25">
      <c r="A20" s="453" t="s">
        <v>565</v>
      </c>
      <c r="B20" s="100"/>
      <c r="C20" s="100"/>
      <c r="D20" s="100"/>
      <c r="E20" s="100"/>
      <c r="F20" s="100"/>
      <c r="G20" s="100"/>
    </row>
    <row r="21" spans="1:7" x14ac:dyDescent="0.2">
      <c r="A21" s="100"/>
      <c r="B21" s="100"/>
      <c r="C21" s="100"/>
      <c r="D21" s="100"/>
      <c r="E21" s="100"/>
      <c r="F21" s="100"/>
      <c r="G21" s="100"/>
    </row>
    <row r="22" spans="1:7" x14ac:dyDescent="0.2">
      <c r="A22" s="100"/>
      <c r="B22" s="100"/>
      <c r="C22" s="100"/>
      <c r="D22" s="100"/>
      <c r="E22" s="100"/>
      <c r="F22" s="100"/>
      <c r="G22" s="100"/>
    </row>
    <row r="23" spans="1:7" x14ac:dyDescent="0.2">
      <c r="A23" s="100"/>
      <c r="B23" s="100"/>
      <c r="C23" s="454"/>
      <c r="D23" s="454"/>
      <c r="E23" s="454"/>
      <c r="F23" s="454"/>
      <c r="G23" s="100"/>
    </row>
    <row r="24" spans="1:7" ht="13.5" x14ac:dyDescent="0.25">
      <c r="A24" s="100"/>
      <c r="B24" s="100"/>
      <c r="C24" s="455"/>
      <c r="D24" s="456" t="s">
        <v>528</v>
      </c>
      <c r="E24" s="456"/>
      <c r="F24" s="455"/>
      <c r="G24" s="100"/>
    </row>
    <row r="25" spans="1:7" ht="13.5" x14ac:dyDescent="0.25">
      <c r="A25" s="35"/>
      <c r="B25" s="35"/>
      <c r="C25" s="457"/>
      <c r="D25" s="458"/>
      <c r="E25" s="458"/>
      <c r="F25" s="457"/>
      <c r="G25" s="35"/>
    </row>
    <row r="26" spans="1:7" ht="13.5" x14ac:dyDescent="0.25">
      <c r="A26" s="35"/>
      <c r="B26" s="35"/>
      <c r="C26" s="457"/>
      <c r="D26" s="458"/>
      <c r="E26" s="458"/>
      <c r="F26" s="457"/>
      <c r="G26" s="35"/>
    </row>
  </sheetData>
  <mergeCells count="3">
    <mergeCell ref="A1:G1"/>
    <mergeCell ref="C3:G3"/>
    <mergeCell ref="C5:F5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Header>&amp;C10.sz.melléklet a  3/2020. (II. 14.) önkormányzati rendelethez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F0"/>
  </sheetPr>
  <dimension ref="A1:I18"/>
  <sheetViews>
    <sheetView view="pageLayout" zoomScaleNormal="100" zoomScaleSheetLayoutView="100" workbookViewId="0">
      <selection activeCell="E10" sqref="E10"/>
    </sheetView>
  </sheetViews>
  <sheetFormatPr defaultRowHeight="12.75" x14ac:dyDescent="0.2"/>
  <cols>
    <col min="2" max="2" width="45.33203125" customWidth="1"/>
    <col min="3" max="3" width="15.33203125" customWidth="1"/>
    <col min="4" max="4" width="13" customWidth="1"/>
    <col min="5" max="5" width="11.83203125" customWidth="1"/>
    <col min="6" max="6" width="11.33203125" customWidth="1"/>
    <col min="7" max="7" width="10.83203125" customWidth="1"/>
    <col min="9" max="9" width="14.5" customWidth="1"/>
  </cols>
  <sheetData>
    <row r="1" spans="1:9" ht="20.100000000000001" customHeight="1" x14ac:dyDescent="0.2">
      <c r="A1" s="631" t="s">
        <v>422</v>
      </c>
      <c r="B1" s="631"/>
      <c r="C1" s="631"/>
      <c r="D1" s="631"/>
      <c r="E1" s="631"/>
      <c r="F1" s="631"/>
      <c r="G1" s="631"/>
      <c r="H1" s="631"/>
      <c r="I1" s="631"/>
    </row>
    <row r="2" spans="1:9" ht="20.100000000000001" customHeight="1" thickBot="1" x14ac:dyDescent="0.3">
      <c r="A2" s="94"/>
      <c r="B2" s="38"/>
      <c r="C2" s="38"/>
      <c r="D2" s="38"/>
      <c r="E2" s="38"/>
      <c r="F2" s="38"/>
      <c r="G2" s="38"/>
      <c r="H2" s="38"/>
      <c r="I2" s="302" t="s">
        <v>54</v>
      </c>
    </row>
    <row r="3" spans="1:9" ht="20.100000000000001" customHeight="1" x14ac:dyDescent="0.2">
      <c r="A3" s="632" t="s">
        <v>61</v>
      </c>
      <c r="B3" s="634" t="s">
        <v>423</v>
      </c>
      <c r="C3" s="632" t="s">
        <v>424</v>
      </c>
      <c r="D3" s="632" t="s">
        <v>542</v>
      </c>
      <c r="E3" s="636" t="s">
        <v>425</v>
      </c>
      <c r="F3" s="637"/>
      <c r="G3" s="637"/>
      <c r="H3" s="638"/>
      <c r="I3" s="634" t="s">
        <v>40</v>
      </c>
    </row>
    <row r="4" spans="1:9" ht="30" customHeight="1" thickBot="1" x14ac:dyDescent="0.25">
      <c r="A4" s="633"/>
      <c r="B4" s="635"/>
      <c r="C4" s="635"/>
      <c r="D4" s="633"/>
      <c r="E4" s="303" t="s">
        <v>543</v>
      </c>
      <c r="F4" s="303" t="s">
        <v>543</v>
      </c>
      <c r="G4" s="304" t="s">
        <v>544</v>
      </c>
      <c r="H4" s="304"/>
      <c r="I4" s="635"/>
    </row>
    <row r="5" spans="1:9" ht="20.100000000000001" customHeight="1" thickBot="1" x14ac:dyDescent="0.25">
      <c r="A5" s="305">
        <v>1</v>
      </c>
      <c r="B5" s="306">
        <v>2</v>
      </c>
      <c r="C5" s="307">
        <v>3</v>
      </c>
      <c r="D5" s="306">
        <v>4</v>
      </c>
      <c r="E5" s="305">
        <v>5</v>
      </c>
      <c r="F5" s="307">
        <v>6</v>
      </c>
      <c r="G5" s="307">
        <v>7</v>
      </c>
      <c r="H5" s="308">
        <v>8</v>
      </c>
      <c r="I5" s="309" t="s">
        <v>426</v>
      </c>
    </row>
    <row r="6" spans="1:9" ht="25.5" customHeight="1" thickBot="1" x14ac:dyDescent="0.25">
      <c r="A6" s="310" t="s">
        <v>8</v>
      </c>
      <c r="B6" s="311" t="s">
        <v>427</v>
      </c>
      <c r="C6" s="312"/>
      <c r="D6" s="313">
        <f>+D7+D8</f>
        <v>0</v>
      </c>
      <c r="E6" s="314">
        <f>+E7+E8</f>
        <v>0</v>
      </c>
      <c r="F6" s="315">
        <f>+F7+F8</f>
        <v>0</v>
      </c>
      <c r="G6" s="315">
        <f>+G7+G8</f>
        <v>0</v>
      </c>
      <c r="H6" s="316">
        <f>+H7+H8</f>
        <v>0</v>
      </c>
      <c r="I6" s="313">
        <f t="shared" ref="I6:I17" si="0">SUM(D6:H6)</f>
        <v>0</v>
      </c>
    </row>
    <row r="7" spans="1:9" ht="20.100000000000001" customHeight="1" x14ac:dyDescent="0.2">
      <c r="A7" s="317" t="s">
        <v>9</v>
      </c>
      <c r="B7" s="318" t="s">
        <v>428</v>
      </c>
      <c r="C7" s="319"/>
      <c r="D7" s="320"/>
      <c r="E7" s="321"/>
      <c r="F7" s="23"/>
      <c r="G7" s="23"/>
      <c r="H7" s="322"/>
      <c r="I7" s="323">
        <f t="shared" si="0"/>
        <v>0</v>
      </c>
    </row>
    <row r="8" spans="1:9" ht="20.100000000000001" customHeight="1" thickBot="1" x14ac:dyDescent="0.25">
      <c r="A8" s="317" t="s">
        <v>10</v>
      </c>
      <c r="B8" s="318" t="s">
        <v>428</v>
      </c>
      <c r="C8" s="319"/>
      <c r="D8" s="320"/>
      <c r="E8" s="321"/>
      <c r="F8" s="23"/>
      <c r="G8" s="23"/>
      <c r="H8" s="322"/>
      <c r="I8" s="323">
        <f t="shared" si="0"/>
        <v>0</v>
      </c>
    </row>
    <row r="9" spans="1:9" ht="27" customHeight="1" thickBot="1" x14ac:dyDescent="0.25">
      <c r="A9" s="310" t="s">
        <v>11</v>
      </c>
      <c r="B9" s="311" t="s">
        <v>429</v>
      </c>
      <c r="C9" s="324"/>
      <c r="D9" s="313">
        <f>+D10+D11</f>
        <v>0</v>
      </c>
      <c r="E9" s="314">
        <f>+E10+E11</f>
        <v>0</v>
      </c>
      <c r="F9" s="315">
        <f>+F10+F11</f>
        <v>0</v>
      </c>
      <c r="G9" s="315">
        <f>+G10+G11</f>
        <v>0</v>
      </c>
      <c r="H9" s="316">
        <f>+H10+H11</f>
        <v>0</v>
      </c>
      <c r="I9" s="313">
        <f t="shared" si="0"/>
        <v>0</v>
      </c>
    </row>
    <row r="10" spans="1:9" ht="20.100000000000001" customHeight="1" x14ac:dyDescent="0.2">
      <c r="A10" s="317" t="s">
        <v>12</v>
      </c>
      <c r="B10" s="318"/>
      <c r="C10" s="319"/>
      <c r="D10" s="320"/>
      <c r="E10" s="321">
        <v>0</v>
      </c>
      <c r="F10" s="23"/>
      <c r="G10" s="23"/>
      <c r="H10" s="322"/>
      <c r="I10" s="323">
        <f t="shared" si="0"/>
        <v>0</v>
      </c>
    </row>
    <row r="11" spans="1:9" ht="20.100000000000001" customHeight="1" thickBot="1" x14ac:dyDescent="0.25">
      <c r="A11" s="317" t="s">
        <v>13</v>
      </c>
      <c r="B11" s="318"/>
      <c r="C11" s="319"/>
      <c r="D11" s="320"/>
      <c r="E11" s="321">
        <v>0</v>
      </c>
      <c r="F11" s="23"/>
      <c r="G11" s="23"/>
      <c r="H11" s="322"/>
      <c r="I11" s="323">
        <f t="shared" si="0"/>
        <v>0</v>
      </c>
    </row>
    <row r="12" spans="1:9" ht="20.100000000000001" customHeight="1" thickBot="1" x14ac:dyDescent="0.25">
      <c r="A12" s="310" t="s">
        <v>14</v>
      </c>
      <c r="B12" s="311" t="s">
        <v>430</v>
      </c>
      <c r="C12" s="324"/>
      <c r="D12" s="313"/>
      <c r="E12" s="314"/>
      <c r="F12" s="315">
        <f>+F13</f>
        <v>0</v>
      </c>
      <c r="G12" s="315">
        <f>+G13</f>
        <v>0</v>
      </c>
      <c r="H12" s="316">
        <f>+H13</f>
        <v>0</v>
      </c>
      <c r="I12" s="313">
        <f t="shared" si="0"/>
        <v>0</v>
      </c>
    </row>
    <row r="13" spans="1:9" ht="20.100000000000001" customHeight="1" thickBot="1" x14ac:dyDescent="0.25">
      <c r="A13" s="317" t="s">
        <v>15</v>
      </c>
      <c r="B13" s="318"/>
      <c r="C13" s="319"/>
      <c r="D13" s="320"/>
      <c r="E13" s="321"/>
      <c r="F13" s="23"/>
      <c r="G13" s="23"/>
      <c r="H13" s="322"/>
      <c r="I13" s="323">
        <f t="shared" si="0"/>
        <v>0</v>
      </c>
    </row>
    <row r="14" spans="1:9" ht="20.100000000000001" customHeight="1" thickBot="1" x14ac:dyDescent="0.25">
      <c r="A14" s="310" t="s">
        <v>16</v>
      </c>
      <c r="B14" s="311" t="s">
        <v>431</v>
      </c>
      <c r="C14" s="324"/>
      <c r="D14" s="313">
        <f>+D15</f>
        <v>0</v>
      </c>
      <c r="E14" s="314">
        <f>+E15</f>
        <v>0</v>
      </c>
      <c r="F14" s="315">
        <f>+F15</f>
        <v>0</v>
      </c>
      <c r="G14" s="315">
        <f>+G15</f>
        <v>0</v>
      </c>
      <c r="H14" s="316">
        <f>+H15</f>
        <v>0</v>
      </c>
      <c r="I14" s="313">
        <f t="shared" si="0"/>
        <v>0</v>
      </c>
    </row>
    <row r="15" spans="1:9" ht="20.100000000000001" customHeight="1" thickBot="1" x14ac:dyDescent="0.25">
      <c r="A15" s="325" t="s">
        <v>17</v>
      </c>
      <c r="B15" s="326" t="s">
        <v>428</v>
      </c>
      <c r="C15" s="327"/>
      <c r="D15" s="328"/>
      <c r="E15" s="329"/>
      <c r="F15" s="24"/>
      <c r="G15" s="24"/>
      <c r="H15" s="330"/>
      <c r="I15" s="331">
        <f t="shared" si="0"/>
        <v>0</v>
      </c>
    </row>
    <row r="16" spans="1:9" ht="20.100000000000001" customHeight="1" thickBot="1" x14ac:dyDescent="0.25">
      <c r="A16" s="310" t="s">
        <v>18</v>
      </c>
      <c r="B16" s="332" t="s">
        <v>432</v>
      </c>
      <c r="C16" s="324"/>
      <c r="D16" s="313">
        <f>+D17</f>
        <v>0</v>
      </c>
      <c r="E16" s="314">
        <f>+E17</f>
        <v>0</v>
      </c>
      <c r="F16" s="315">
        <f>+F17</f>
        <v>0</v>
      </c>
      <c r="G16" s="315">
        <f>+G17</f>
        <v>0</v>
      </c>
      <c r="H16" s="316">
        <f>+H17</f>
        <v>0</v>
      </c>
      <c r="I16" s="313">
        <f t="shared" si="0"/>
        <v>0</v>
      </c>
    </row>
    <row r="17" spans="1:9" ht="20.100000000000001" customHeight="1" thickBot="1" x14ac:dyDescent="0.25">
      <c r="A17" s="333" t="s">
        <v>19</v>
      </c>
      <c r="B17" s="334" t="s">
        <v>428</v>
      </c>
      <c r="C17" s="335"/>
      <c r="D17" s="336"/>
      <c r="E17" s="337"/>
      <c r="F17" s="338"/>
      <c r="G17" s="338"/>
      <c r="H17" s="339"/>
      <c r="I17" s="340">
        <f t="shared" si="0"/>
        <v>0</v>
      </c>
    </row>
    <row r="18" spans="1:9" ht="20.100000000000001" customHeight="1" thickBot="1" x14ac:dyDescent="0.25">
      <c r="A18" s="629" t="s">
        <v>433</v>
      </c>
      <c r="B18" s="630"/>
      <c r="C18" s="341"/>
      <c r="D18" s="313">
        <f t="shared" ref="D18:I18" si="1">+D6+D9+D12+D14+D16</f>
        <v>0</v>
      </c>
      <c r="E18" s="314">
        <f t="shared" si="1"/>
        <v>0</v>
      </c>
      <c r="F18" s="315">
        <f t="shared" si="1"/>
        <v>0</v>
      </c>
      <c r="G18" s="315">
        <f t="shared" si="1"/>
        <v>0</v>
      </c>
      <c r="H18" s="316">
        <f t="shared" si="1"/>
        <v>0</v>
      </c>
      <c r="I18" s="313">
        <f t="shared" si="1"/>
        <v>0</v>
      </c>
    </row>
  </sheetData>
  <mergeCells count="8">
    <mergeCell ref="A18:B18"/>
    <mergeCell ref="A1:I1"/>
    <mergeCell ref="A3:A4"/>
    <mergeCell ref="B3:B4"/>
    <mergeCell ref="C3:C4"/>
    <mergeCell ref="D3:D4"/>
    <mergeCell ref="E3:H3"/>
    <mergeCell ref="I3:I4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&amp;C1.sz. tájékoztató táblázat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30"/>
  <sheetViews>
    <sheetView view="pageBreakPreview" zoomScaleNormal="100" zoomScaleSheetLayoutView="100" workbookViewId="0">
      <selection activeCell="C17" sqref="C17"/>
    </sheetView>
  </sheetViews>
  <sheetFormatPr defaultRowHeight="12.75" x14ac:dyDescent="0.2"/>
  <cols>
    <col min="1" max="1" width="16.6640625" customWidth="1"/>
    <col min="2" max="2" width="45.6640625" customWidth="1"/>
    <col min="3" max="3" width="21.33203125" customWidth="1"/>
    <col min="4" max="4" width="20.1640625" customWidth="1"/>
  </cols>
  <sheetData>
    <row r="1" spans="1:4" ht="34.5" customHeight="1" x14ac:dyDescent="0.25">
      <c r="A1" s="362"/>
      <c r="B1" s="639" t="s">
        <v>480</v>
      </c>
      <c r="C1" s="639"/>
      <c r="D1" s="639"/>
    </row>
    <row r="2" spans="1:4" ht="24.95" customHeight="1" thickBot="1" x14ac:dyDescent="0.3">
      <c r="A2" s="363"/>
      <c r="B2" s="364"/>
      <c r="C2" s="365"/>
      <c r="D2" s="366" t="s">
        <v>54</v>
      </c>
    </row>
    <row r="3" spans="1:4" ht="24.95" customHeight="1" thickBot="1" x14ac:dyDescent="0.25">
      <c r="A3" s="367" t="s">
        <v>6</v>
      </c>
      <c r="B3" s="368" t="s">
        <v>7</v>
      </c>
      <c r="C3" s="368" t="s">
        <v>481</v>
      </c>
      <c r="D3" s="369" t="s">
        <v>482</v>
      </c>
    </row>
    <row r="4" spans="1:4" ht="24.95" customHeight="1" thickBot="1" x14ac:dyDescent="0.25">
      <c r="A4" s="370">
        <v>1</v>
      </c>
      <c r="B4" s="97">
        <v>2</v>
      </c>
      <c r="C4" s="97">
        <v>3</v>
      </c>
      <c r="D4" s="98">
        <v>4</v>
      </c>
    </row>
    <row r="5" spans="1:4" ht="24.95" customHeight="1" x14ac:dyDescent="0.2">
      <c r="A5" s="371" t="s">
        <v>8</v>
      </c>
      <c r="B5" s="372" t="s">
        <v>483</v>
      </c>
      <c r="C5" s="373">
        <v>46461</v>
      </c>
      <c r="D5" s="42">
        <v>3043</v>
      </c>
    </row>
    <row r="6" spans="1:4" ht="24.95" customHeight="1" x14ac:dyDescent="0.2">
      <c r="A6" s="374" t="s">
        <v>9</v>
      </c>
      <c r="B6" s="375" t="s">
        <v>484</v>
      </c>
      <c r="C6" s="376"/>
      <c r="D6" s="44"/>
    </row>
    <row r="7" spans="1:4" ht="24.95" customHeight="1" x14ac:dyDescent="0.2">
      <c r="A7" s="374" t="s">
        <v>10</v>
      </c>
      <c r="B7" s="375" t="s">
        <v>485</v>
      </c>
      <c r="C7" s="376"/>
      <c r="D7" s="44"/>
    </row>
    <row r="8" spans="1:4" ht="24.95" customHeight="1" x14ac:dyDescent="0.2">
      <c r="A8" s="374" t="s">
        <v>11</v>
      </c>
      <c r="B8" s="375" t="s">
        <v>486</v>
      </c>
      <c r="C8" s="376"/>
      <c r="D8" s="44"/>
    </row>
    <row r="9" spans="1:4" ht="24.95" customHeight="1" x14ac:dyDescent="0.2">
      <c r="A9" s="374" t="s">
        <v>12</v>
      </c>
      <c r="B9" s="375" t="s">
        <v>487</v>
      </c>
      <c r="C9" s="574">
        <v>354339</v>
      </c>
      <c r="D9" s="574">
        <v>7742</v>
      </c>
    </row>
    <row r="10" spans="1:4" ht="24.95" customHeight="1" x14ac:dyDescent="0.2">
      <c r="A10" s="374" t="s">
        <v>13</v>
      </c>
      <c r="B10" s="375" t="s">
        <v>488</v>
      </c>
      <c r="C10" s="572">
        <v>29564</v>
      </c>
      <c r="D10" s="573">
        <v>0</v>
      </c>
    </row>
    <row r="11" spans="1:4" ht="24.95" customHeight="1" x14ac:dyDescent="0.2">
      <c r="A11" s="374" t="s">
        <v>14</v>
      </c>
      <c r="B11" s="377" t="s">
        <v>489</v>
      </c>
      <c r="C11" s="572">
        <v>22999</v>
      </c>
      <c r="D11" s="573">
        <v>3945</v>
      </c>
    </row>
    <row r="12" spans="1:4" ht="24.95" customHeight="1" x14ac:dyDescent="0.2">
      <c r="A12" s="374" t="s">
        <v>16</v>
      </c>
      <c r="B12" s="377" t="s">
        <v>490</v>
      </c>
      <c r="C12" s="572">
        <v>26816</v>
      </c>
      <c r="D12" s="573">
        <v>3035</v>
      </c>
    </row>
    <row r="13" spans="1:4" ht="24.95" customHeight="1" x14ac:dyDescent="0.2">
      <c r="A13" s="374" t="s">
        <v>17</v>
      </c>
      <c r="B13" s="377" t="s">
        <v>491</v>
      </c>
      <c r="C13" s="572"/>
      <c r="D13" s="573"/>
    </row>
    <row r="14" spans="1:4" ht="24.95" customHeight="1" x14ac:dyDescent="0.2">
      <c r="A14" s="374" t="s">
        <v>18</v>
      </c>
      <c r="B14" s="377" t="s">
        <v>492</v>
      </c>
      <c r="C14" s="572"/>
      <c r="D14" s="573"/>
    </row>
    <row r="15" spans="1:4" ht="24.95" customHeight="1" x14ac:dyDescent="0.2">
      <c r="A15" s="374" t="s">
        <v>19</v>
      </c>
      <c r="B15" s="377" t="s">
        <v>493</v>
      </c>
      <c r="C15" s="572">
        <v>274960</v>
      </c>
      <c r="D15" s="573">
        <v>762</v>
      </c>
    </row>
    <row r="16" spans="1:4" ht="24.95" customHeight="1" x14ac:dyDescent="0.2">
      <c r="A16" s="374" t="s">
        <v>20</v>
      </c>
      <c r="B16" s="375" t="s">
        <v>494</v>
      </c>
      <c r="C16" s="572">
        <v>41718</v>
      </c>
      <c r="D16" s="573">
        <v>0</v>
      </c>
    </row>
    <row r="17" spans="1:4" ht="24.95" customHeight="1" x14ac:dyDescent="0.2">
      <c r="A17" s="374" t="s">
        <v>21</v>
      </c>
      <c r="B17" s="375" t="s">
        <v>495</v>
      </c>
      <c r="C17" s="376">
        <v>18756</v>
      </c>
      <c r="D17" s="44">
        <v>18756</v>
      </c>
    </row>
    <row r="18" spans="1:4" ht="24.95" customHeight="1" x14ac:dyDescent="0.2">
      <c r="A18" s="374" t="s">
        <v>22</v>
      </c>
      <c r="B18" s="375" t="s">
        <v>496</v>
      </c>
      <c r="C18" s="376"/>
      <c r="D18" s="44"/>
    </row>
    <row r="19" spans="1:4" ht="24.95" customHeight="1" x14ac:dyDescent="0.2">
      <c r="A19" s="374" t="s">
        <v>23</v>
      </c>
      <c r="B19" s="375" t="s">
        <v>497</v>
      </c>
      <c r="C19" s="376"/>
      <c r="D19" s="44"/>
    </row>
    <row r="20" spans="1:4" ht="24.95" customHeight="1" x14ac:dyDescent="0.2">
      <c r="A20" s="374" t="s">
        <v>24</v>
      </c>
      <c r="B20" s="375" t="s">
        <v>498</v>
      </c>
      <c r="C20" s="376"/>
      <c r="D20" s="44"/>
    </row>
    <row r="21" spans="1:4" ht="24.95" customHeight="1" x14ac:dyDescent="0.2">
      <c r="A21" s="374" t="s">
        <v>25</v>
      </c>
      <c r="B21" s="378"/>
      <c r="C21" s="43"/>
      <c r="D21" s="44"/>
    </row>
    <row r="22" spans="1:4" ht="24.95" customHeight="1" x14ac:dyDescent="0.2">
      <c r="A22" s="374" t="s">
        <v>26</v>
      </c>
      <c r="B22" s="379"/>
      <c r="C22" s="43"/>
      <c r="D22" s="44"/>
    </row>
    <row r="23" spans="1:4" ht="24.95" customHeight="1" x14ac:dyDescent="0.2">
      <c r="A23" s="374" t="s">
        <v>27</v>
      </c>
      <c r="B23" s="379"/>
      <c r="C23" s="43"/>
      <c r="D23" s="44"/>
    </row>
    <row r="24" spans="1:4" ht="24.95" customHeight="1" x14ac:dyDescent="0.2">
      <c r="A24" s="374" t="s">
        <v>28</v>
      </c>
      <c r="B24" s="379"/>
      <c r="C24" s="43"/>
      <c r="D24" s="44"/>
    </row>
    <row r="25" spans="1:4" ht="24.95" customHeight="1" x14ac:dyDescent="0.2">
      <c r="A25" s="374" t="s">
        <v>29</v>
      </c>
      <c r="B25" s="379"/>
      <c r="C25" s="43"/>
      <c r="D25" s="44"/>
    </row>
    <row r="26" spans="1:4" ht="24.95" customHeight="1" x14ac:dyDescent="0.2">
      <c r="A26" s="374" t="s">
        <v>30</v>
      </c>
      <c r="B26" s="379"/>
      <c r="C26" s="43"/>
      <c r="D26" s="44"/>
    </row>
    <row r="27" spans="1:4" ht="24.95" customHeight="1" x14ac:dyDescent="0.2">
      <c r="A27" s="374" t="s">
        <v>31</v>
      </c>
      <c r="B27" s="379"/>
      <c r="C27" s="43"/>
      <c r="D27" s="44"/>
    </row>
    <row r="28" spans="1:4" ht="24.95" customHeight="1" x14ac:dyDescent="0.2">
      <c r="A28" s="374" t="s">
        <v>32</v>
      </c>
      <c r="B28" s="379"/>
      <c r="C28" s="43"/>
      <c r="D28" s="44"/>
    </row>
    <row r="29" spans="1:4" ht="24.95" customHeight="1" thickBot="1" x14ac:dyDescent="0.25">
      <c r="A29" s="380" t="s">
        <v>33</v>
      </c>
      <c r="B29" s="381"/>
      <c r="C29" s="382"/>
      <c r="D29" s="45"/>
    </row>
    <row r="30" spans="1:4" ht="24.95" customHeight="1" thickBot="1" x14ac:dyDescent="0.25">
      <c r="A30" s="383" t="s">
        <v>34</v>
      </c>
      <c r="B30" s="384" t="s">
        <v>41</v>
      </c>
      <c r="C30" s="385">
        <f>+C5+C6+C7+C8+C9+C16+C17+C18+C19+C20+C21+C22+C23+C24+C25+C26+C27+C28+C29</f>
        <v>461274</v>
      </c>
      <c r="D30" s="386">
        <f>+D5+D6+D7+D8+D9+D16+D17+D18+D19+D20+D21+D22+D23+D24+D25+D26+D27+D28+D29</f>
        <v>29541</v>
      </c>
    </row>
  </sheetData>
  <mergeCells count="1">
    <mergeCell ref="B1:D1"/>
  </mergeCells>
  <phoneticPr fontId="31" type="noConversion"/>
  <pageMargins left="0.7" right="0.7" top="0.75" bottom="0.75" header="0.3" footer="0.3"/>
  <pageSetup paperSize="9" scale="94" orientation="portrait" r:id="rId1"/>
  <headerFooter>
    <oddHeader>&amp;C2.sz. tájékoztató táblázat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F0"/>
  </sheetPr>
  <dimension ref="A1:O26"/>
  <sheetViews>
    <sheetView view="pageBreakPreview" zoomScaleNormal="100" zoomScaleSheetLayoutView="100" workbookViewId="0">
      <selection activeCell="S31" sqref="S31"/>
    </sheetView>
  </sheetViews>
  <sheetFormatPr defaultRowHeight="12.75" x14ac:dyDescent="0.2"/>
  <cols>
    <col min="2" max="2" width="33" customWidth="1"/>
  </cols>
  <sheetData>
    <row r="1" spans="1:15" ht="15.75" x14ac:dyDescent="0.25">
      <c r="A1" s="640" t="s">
        <v>434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1"/>
    </row>
    <row r="2" spans="1:15" ht="16.5" thickBot="1" x14ac:dyDescent="0.3">
      <c r="A2" s="544"/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6" t="s">
        <v>43</v>
      </c>
    </row>
    <row r="3" spans="1:15" ht="24.75" thickBot="1" x14ac:dyDescent="0.25">
      <c r="A3" s="547" t="s">
        <v>6</v>
      </c>
      <c r="B3" s="548" t="s">
        <v>55</v>
      </c>
      <c r="C3" s="548" t="s">
        <v>435</v>
      </c>
      <c r="D3" s="548" t="s">
        <v>436</v>
      </c>
      <c r="E3" s="548" t="s">
        <v>437</v>
      </c>
      <c r="F3" s="548" t="s">
        <v>438</v>
      </c>
      <c r="G3" s="548" t="s">
        <v>439</v>
      </c>
      <c r="H3" s="548" t="s">
        <v>440</v>
      </c>
      <c r="I3" s="548" t="s">
        <v>441</v>
      </c>
      <c r="J3" s="548" t="s">
        <v>442</v>
      </c>
      <c r="K3" s="548" t="s">
        <v>443</v>
      </c>
      <c r="L3" s="548" t="s">
        <v>444</v>
      </c>
      <c r="M3" s="548" t="s">
        <v>445</v>
      </c>
      <c r="N3" s="548" t="s">
        <v>446</v>
      </c>
      <c r="O3" s="549" t="s">
        <v>41</v>
      </c>
    </row>
    <row r="4" spans="1:15" ht="13.5" thickBot="1" x14ac:dyDescent="0.25">
      <c r="A4" s="550" t="s">
        <v>8</v>
      </c>
      <c r="B4" s="642" t="s">
        <v>46</v>
      </c>
      <c r="C4" s="643"/>
      <c r="D4" s="643"/>
      <c r="E4" s="643"/>
      <c r="F4" s="643"/>
      <c r="G4" s="643"/>
      <c r="H4" s="643"/>
      <c r="I4" s="643"/>
      <c r="J4" s="643"/>
      <c r="K4" s="643"/>
      <c r="L4" s="643"/>
      <c r="M4" s="643"/>
      <c r="N4" s="643"/>
      <c r="O4" s="644"/>
    </row>
    <row r="5" spans="1:15" ht="38.25" customHeight="1" x14ac:dyDescent="0.2">
      <c r="A5" s="551" t="s">
        <v>9</v>
      </c>
      <c r="B5" s="552" t="s">
        <v>343</v>
      </c>
      <c r="C5" s="553">
        <v>31713</v>
      </c>
      <c r="D5" s="553">
        <v>31713</v>
      </c>
      <c r="E5" s="553">
        <v>31714</v>
      </c>
      <c r="F5" s="553">
        <v>31713</v>
      </c>
      <c r="G5" s="553">
        <v>31714</v>
      </c>
      <c r="H5" s="553">
        <v>31714</v>
      </c>
      <c r="I5" s="553">
        <v>31713</v>
      </c>
      <c r="J5" s="553">
        <v>31713</v>
      </c>
      <c r="K5" s="553">
        <v>31714</v>
      </c>
      <c r="L5" s="553">
        <v>31713</v>
      </c>
      <c r="M5" s="553">
        <v>31713</v>
      </c>
      <c r="N5" s="553">
        <v>31714</v>
      </c>
      <c r="O5" s="554">
        <f t="shared" ref="O5:O25" si="0">SUM(C5:N5)</f>
        <v>380561</v>
      </c>
    </row>
    <row r="6" spans="1:15" ht="30" customHeight="1" x14ac:dyDescent="0.2">
      <c r="A6" s="555" t="s">
        <v>10</v>
      </c>
      <c r="B6" s="556" t="s">
        <v>447</v>
      </c>
      <c r="C6" s="557">
        <v>2123</v>
      </c>
      <c r="D6" s="557">
        <v>2123</v>
      </c>
      <c r="E6" s="557">
        <v>2124</v>
      </c>
      <c r="F6" s="557">
        <v>2123</v>
      </c>
      <c r="G6" s="557">
        <v>2123</v>
      </c>
      <c r="H6" s="557">
        <v>2124</v>
      </c>
      <c r="I6" s="557">
        <v>2123</v>
      </c>
      <c r="J6" s="557">
        <v>2123</v>
      </c>
      <c r="K6" s="557">
        <v>2124</v>
      </c>
      <c r="L6" s="557">
        <v>2123</v>
      </c>
      <c r="M6" s="557">
        <v>2123</v>
      </c>
      <c r="N6" s="557">
        <v>2124</v>
      </c>
      <c r="O6" s="558">
        <f t="shared" si="0"/>
        <v>25480</v>
      </c>
    </row>
    <row r="7" spans="1:15" ht="25.5" customHeight="1" x14ac:dyDescent="0.2">
      <c r="A7" s="555" t="s">
        <v>11</v>
      </c>
      <c r="B7" s="559" t="s">
        <v>448</v>
      </c>
      <c r="C7" s="560"/>
      <c r="D7" s="560"/>
      <c r="E7" s="560"/>
      <c r="F7" s="560">
        <v>133714</v>
      </c>
      <c r="G7" s="560"/>
      <c r="H7" s="560"/>
      <c r="I7" s="560"/>
      <c r="J7" s="560"/>
      <c r="K7" s="560"/>
      <c r="L7" s="560"/>
      <c r="M7" s="560"/>
      <c r="N7" s="560">
        <v>1500</v>
      </c>
      <c r="O7" s="561">
        <f t="shared" si="0"/>
        <v>135214</v>
      </c>
    </row>
    <row r="8" spans="1:15" x14ac:dyDescent="0.2">
      <c r="A8" s="555" t="s">
        <v>12</v>
      </c>
      <c r="B8" s="562" t="s">
        <v>124</v>
      </c>
      <c r="C8" s="557">
        <v>7000</v>
      </c>
      <c r="D8" s="557">
        <v>12000</v>
      </c>
      <c r="E8" s="557">
        <v>48000</v>
      </c>
      <c r="F8" s="557">
        <v>28000</v>
      </c>
      <c r="G8" s="557">
        <v>105000</v>
      </c>
      <c r="H8" s="557">
        <v>7000</v>
      </c>
      <c r="I8" s="557">
        <v>7000</v>
      </c>
      <c r="J8" s="557">
        <v>7000</v>
      </c>
      <c r="K8" s="557">
        <v>126300</v>
      </c>
      <c r="L8" s="557">
        <v>7000</v>
      </c>
      <c r="M8" s="557">
        <v>7000</v>
      </c>
      <c r="N8" s="557">
        <v>36500</v>
      </c>
      <c r="O8" s="558">
        <f t="shared" si="0"/>
        <v>397800</v>
      </c>
    </row>
    <row r="9" spans="1:15" x14ac:dyDescent="0.2">
      <c r="A9" s="555" t="s">
        <v>13</v>
      </c>
      <c r="B9" s="562" t="s">
        <v>449</v>
      </c>
      <c r="C9" s="557">
        <v>4000</v>
      </c>
      <c r="D9" s="557">
        <v>4740</v>
      </c>
      <c r="E9" s="557">
        <v>4740</v>
      </c>
      <c r="F9" s="557">
        <v>4740</v>
      </c>
      <c r="G9" s="557">
        <v>4740</v>
      </c>
      <c r="H9" s="557">
        <v>5740</v>
      </c>
      <c r="I9" s="557">
        <v>2800</v>
      </c>
      <c r="J9" s="557">
        <v>2540</v>
      </c>
      <c r="K9" s="557">
        <v>4740</v>
      </c>
      <c r="L9" s="557">
        <v>4740</v>
      </c>
      <c r="M9" s="557">
        <v>4740</v>
      </c>
      <c r="N9" s="557">
        <v>4740</v>
      </c>
      <c r="O9" s="558">
        <f t="shared" si="0"/>
        <v>53000</v>
      </c>
    </row>
    <row r="10" spans="1:15" x14ac:dyDescent="0.2">
      <c r="A10" s="555" t="s">
        <v>14</v>
      </c>
      <c r="B10" s="562" t="s">
        <v>4</v>
      </c>
      <c r="C10" s="557"/>
      <c r="D10" s="557"/>
      <c r="E10" s="557"/>
      <c r="F10" s="557"/>
      <c r="G10" s="557"/>
      <c r="H10" s="557"/>
      <c r="I10" s="557"/>
      <c r="J10" s="557"/>
      <c r="K10" s="557"/>
      <c r="L10" s="557"/>
      <c r="M10" s="557"/>
      <c r="N10" s="557"/>
      <c r="O10" s="558">
        <f t="shared" si="0"/>
        <v>0</v>
      </c>
    </row>
    <row r="11" spans="1:15" x14ac:dyDescent="0.2">
      <c r="A11" s="555" t="s">
        <v>15</v>
      </c>
      <c r="B11" s="562" t="s">
        <v>345</v>
      </c>
      <c r="C11" s="557"/>
      <c r="D11" s="557"/>
      <c r="E11" s="557"/>
      <c r="F11" s="557"/>
      <c r="G11" s="557"/>
      <c r="H11" s="557"/>
      <c r="I11" s="557"/>
      <c r="J11" s="557"/>
      <c r="K11" s="557"/>
      <c r="L11" s="557"/>
      <c r="M11" s="557"/>
      <c r="N11" s="557"/>
      <c r="O11" s="558">
        <f t="shared" si="0"/>
        <v>0</v>
      </c>
    </row>
    <row r="12" spans="1:15" ht="30" customHeight="1" x14ac:dyDescent="0.2">
      <c r="A12" s="555" t="s">
        <v>16</v>
      </c>
      <c r="B12" s="556" t="s">
        <v>386</v>
      </c>
      <c r="C12" s="557">
        <v>37</v>
      </c>
      <c r="D12" s="557"/>
      <c r="E12" s="557"/>
      <c r="F12" s="557">
        <v>38</v>
      </c>
      <c r="G12" s="557"/>
      <c r="H12" s="557"/>
      <c r="I12" s="557">
        <v>37</v>
      </c>
      <c r="J12" s="557"/>
      <c r="K12" s="557"/>
      <c r="L12" s="557">
        <v>38</v>
      </c>
      <c r="M12" s="557"/>
      <c r="N12" s="557"/>
      <c r="O12" s="558">
        <f t="shared" si="0"/>
        <v>150</v>
      </c>
    </row>
    <row r="13" spans="1:15" ht="13.5" thickBot="1" x14ac:dyDescent="0.25">
      <c r="A13" s="555" t="s">
        <v>17</v>
      </c>
      <c r="B13" s="562" t="s">
        <v>450</v>
      </c>
      <c r="C13" s="557"/>
      <c r="D13" s="557"/>
      <c r="E13" s="557"/>
      <c r="F13" s="557"/>
      <c r="G13" s="557"/>
      <c r="H13" s="557"/>
      <c r="I13" s="557"/>
      <c r="J13" s="557"/>
      <c r="K13" s="557"/>
      <c r="L13" s="557"/>
      <c r="M13" s="557"/>
      <c r="N13" s="557"/>
      <c r="O13" s="558">
        <f t="shared" si="0"/>
        <v>0</v>
      </c>
    </row>
    <row r="14" spans="1:15" ht="13.5" thickBot="1" x14ac:dyDescent="0.25">
      <c r="A14" s="550" t="s">
        <v>18</v>
      </c>
      <c r="B14" s="563" t="s">
        <v>451</v>
      </c>
      <c r="C14" s="564">
        <f t="shared" ref="C14:N14" si="1">SUM(C5:C13)</f>
        <v>44873</v>
      </c>
      <c r="D14" s="564">
        <f t="shared" si="1"/>
        <v>50576</v>
      </c>
      <c r="E14" s="564">
        <f t="shared" si="1"/>
        <v>86578</v>
      </c>
      <c r="F14" s="564">
        <f t="shared" si="1"/>
        <v>200328</v>
      </c>
      <c r="G14" s="564">
        <f t="shared" si="1"/>
        <v>143577</v>
      </c>
      <c r="H14" s="564">
        <f t="shared" si="1"/>
        <v>46578</v>
      </c>
      <c r="I14" s="564">
        <f t="shared" si="1"/>
        <v>43673</v>
      </c>
      <c r="J14" s="564">
        <f t="shared" si="1"/>
        <v>43376</v>
      </c>
      <c r="K14" s="564">
        <f t="shared" si="1"/>
        <v>164878</v>
      </c>
      <c r="L14" s="564">
        <f t="shared" si="1"/>
        <v>45614</v>
      </c>
      <c r="M14" s="564">
        <f t="shared" si="1"/>
        <v>45576</v>
      </c>
      <c r="N14" s="564">
        <f t="shared" si="1"/>
        <v>76578</v>
      </c>
      <c r="O14" s="565">
        <f>SUM(C14:N14)</f>
        <v>992205</v>
      </c>
    </row>
    <row r="15" spans="1:15" ht="13.5" thickBot="1" x14ac:dyDescent="0.25">
      <c r="A15" s="550" t="s">
        <v>19</v>
      </c>
      <c r="B15" s="642" t="s">
        <v>48</v>
      </c>
      <c r="C15" s="643"/>
      <c r="D15" s="643"/>
      <c r="E15" s="643"/>
      <c r="F15" s="643"/>
      <c r="G15" s="643"/>
      <c r="H15" s="643"/>
      <c r="I15" s="643"/>
      <c r="J15" s="643"/>
      <c r="K15" s="643"/>
      <c r="L15" s="643"/>
      <c r="M15" s="643"/>
      <c r="N15" s="643"/>
      <c r="O15" s="644"/>
    </row>
    <row r="16" spans="1:15" x14ac:dyDescent="0.2">
      <c r="A16" s="566" t="s">
        <v>20</v>
      </c>
      <c r="B16" s="567" t="s">
        <v>56</v>
      </c>
      <c r="C16" s="560">
        <v>34745</v>
      </c>
      <c r="D16" s="560">
        <v>35837</v>
      </c>
      <c r="E16" s="560">
        <v>35837</v>
      </c>
      <c r="F16" s="560">
        <v>40274</v>
      </c>
      <c r="G16" s="560">
        <v>35837</v>
      </c>
      <c r="H16" s="560">
        <v>35837</v>
      </c>
      <c r="I16" s="560">
        <v>35837</v>
      </c>
      <c r="J16" s="560">
        <v>35837</v>
      </c>
      <c r="K16" s="560">
        <v>35837</v>
      </c>
      <c r="L16" s="560">
        <v>35837</v>
      </c>
      <c r="M16" s="560">
        <v>35837</v>
      </c>
      <c r="N16" s="560">
        <v>35837</v>
      </c>
      <c r="O16" s="561">
        <f t="shared" si="0"/>
        <v>433389</v>
      </c>
    </row>
    <row r="17" spans="1:15" ht="27" customHeight="1" x14ac:dyDescent="0.2">
      <c r="A17" s="555" t="s">
        <v>21</v>
      </c>
      <c r="B17" s="556" t="s">
        <v>133</v>
      </c>
      <c r="C17" s="557">
        <v>6080</v>
      </c>
      <c r="D17" s="557">
        <v>6271</v>
      </c>
      <c r="E17" s="557">
        <v>6271</v>
      </c>
      <c r="F17" s="557">
        <v>8339</v>
      </c>
      <c r="G17" s="557">
        <v>6271</v>
      </c>
      <c r="H17" s="557">
        <v>6271</v>
      </c>
      <c r="I17" s="557">
        <v>6271</v>
      </c>
      <c r="J17" s="557">
        <v>6271</v>
      </c>
      <c r="K17" s="557">
        <v>6271</v>
      </c>
      <c r="L17" s="557">
        <v>6271</v>
      </c>
      <c r="M17" s="557">
        <v>6271</v>
      </c>
      <c r="N17" s="557">
        <v>6271</v>
      </c>
      <c r="O17" s="558">
        <f t="shared" si="0"/>
        <v>77129</v>
      </c>
    </row>
    <row r="18" spans="1:15" x14ac:dyDescent="0.2">
      <c r="A18" s="555" t="s">
        <v>22</v>
      </c>
      <c r="B18" s="562" t="s">
        <v>102</v>
      </c>
      <c r="C18" s="557">
        <v>9187</v>
      </c>
      <c r="D18" s="557">
        <v>23181</v>
      </c>
      <c r="E18" s="557">
        <v>23181</v>
      </c>
      <c r="F18" s="557">
        <v>23181</v>
      </c>
      <c r="G18" s="557">
        <v>28181</v>
      </c>
      <c r="H18" s="557">
        <v>23181</v>
      </c>
      <c r="I18" s="557">
        <v>28181</v>
      </c>
      <c r="J18" s="557">
        <v>23181</v>
      </c>
      <c r="K18" s="557">
        <v>27181</v>
      </c>
      <c r="L18" s="557">
        <v>23181</v>
      </c>
      <c r="M18" s="557">
        <v>23181</v>
      </c>
      <c r="N18" s="557">
        <v>23181</v>
      </c>
      <c r="O18" s="558">
        <f t="shared" si="0"/>
        <v>278178</v>
      </c>
    </row>
    <row r="19" spans="1:15" x14ac:dyDescent="0.2">
      <c r="A19" s="555" t="s">
        <v>23</v>
      </c>
      <c r="B19" s="562" t="s">
        <v>134</v>
      </c>
      <c r="C19" s="557">
        <v>830</v>
      </c>
      <c r="D19" s="557">
        <v>830</v>
      </c>
      <c r="E19" s="557">
        <v>830</v>
      </c>
      <c r="F19" s="557">
        <v>830</v>
      </c>
      <c r="G19" s="557">
        <v>830</v>
      </c>
      <c r="H19" s="557">
        <v>830</v>
      </c>
      <c r="I19" s="557">
        <v>830</v>
      </c>
      <c r="J19" s="557">
        <v>830</v>
      </c>
      <c r="K19" s="557">
        <v>830</v>
      </c>
      <c r="L19" s="557">
        <v>830</v>
      </c>
      <c r="M19" s="557">
        <v>830</v>
      </c>
      <c r="N19" s="557">
        <v>870</v>
      </c>
      <c r="O19" s="558">
        <f t="shared" si="0"/>
        <v>10000</v>
      </c>
    </row>
    <row r="20" spans="1:15" x14ac:dyDescent="0.2">
      <c r="A20" s="555" t="s">
        <v>24</v>
      </c>
      <c r="B20" s="562" t="s">
        <v>452</v>
      </c>
      <c r="C20" s="557"/>
      <c r="D20" s="557"/>
      <c r="E20" s="557">
        <v>1250</v>
      </c>
      <c r="F20" s="557">
        <v>5950</v>
      </c>
      <c r="G20" s="557">
        <v>1260</v>
      </c>
      <c r="H20" s="557">
        <v>1250</v>
      </c>
      <c r="I20" s="557">
        <v>1250</v>
      </c>
      <c r="J20" s="557">
        <v>1250</v>
      </c>
      <c r="K20" s="557">
        <v>5950</v>
      </c>
      <c r="L20" s="557">
        <v>1260</v>
      </c>
      <c r="M20" s="557"/>
      <c r="N20" s="557"/>
      <c r="O20" s="558">
        <f t="shared" si="0"/>
        <v>19420</v>
      </c>
    </row>
    <row r="21" spans="1:15" x14ac:dyDescent="0.2">
      <c r="A21" s="555" t="s">
        <v>25</v>
      </c>
      <c r="B21" s="562" t="s">
        <v>159</v>
      </c>
      <c r="C21" s="557"/>
      <c r="D21" s="557"/>
      <c r="E21" s="557"/>
      <c r="F21" s="557"/>
      <c r="G21" s="557"/>
      <c r="H21" s="557">
        <v>30000</v>
      </c>
      <c r="I21" s="557">
        <v>30000</v>
      </c>
      <c r="J21" s="557">
        <v>30000</v>
      </c>
      <c r="K21" s="557">
        <v>34879</v>
      </c>
      <c r="L21" s="557">
        <v>30000</v>
      </c>
      <c r="M21" s="557"/>
      <c r="N21" s="557"/>
      <c r="O21" s="558">
        <f t="shared" si="0"/>
        <v>154879</v>
      </c>
    </row>
    <row r="22" spans="1:15" x14ac:dyDescent="0.2">
      <c r="A22" s="555" t="s">
        <v>26</v>
      </c>
      <c r="B22" s="556" t="s">
        <v>137</v>
      </c>
      <c r="C22" s="557"/>
      <c r="D22" s="557"/>
      <c r="E22" s="557"/>
      <c r="F22" s="557"/>
      <c r="G22" s="557"/>
      <c r="H22" s="557"/>
      <c r="I22" s="557"/>
      <c r="J22" s="557"/>
      <c r="K22" s="557"/>
      <c r="L22" s="557"/>
      <c r="M22" s="557"/>
      <c r="N22" s="557"/>
      <c r="O22" s="558">
        <f t="shared" si="0"/>
        <v>0</v>
      </c>
    </row>
    <row r="23" spans="1:15" x14ac:dyDescent="0.2">
      <c r="A23" s="555" t="s">
        <v>27</v>
      </c>
      <c r="B23" s="562" t="s">
        <v>162</v>
      </c>
      <c r="C23" s="557"/>
      <c r="D23" s="557"/>
      <c r="E23" s="557"/>
      <c r="F23" s="557"/>
      <c r="G23" s="557"/>
      <c r="H23" s="557"/>
      <c r="I23" s="557"/>
      <c r="J23" s="557"/>
      <c r="K23" s="557"/>
      <c r="L23" s="557"/>
      <c r="M23" s="557"/>
      <c r="N23" s="557"/>
      <c r="O23" s="558">
        <f t="shared" si="0"/>
        <v>0</v>
      </c>
    </row>
    <row r="24" spans="1:15" ht="13.5" thickBot="1" x14ac:dyDescent="0.25">
      <c r="A24" s="555" t="s">
        <v>28</v>
      </c>
      <c r="B24" s="562" t="s">
        <v>453</v>
      </c>
      <c r="C24" s="557">
        <v>15222</v>
      </c>
      <c r="D24" s="557"/>
      <c r="E24" s="557"/>
      <c r="F24" s="557"/>
      <c r="G24" s="557"/>
      <c r="H24" s="557"/>
      <c r="I24" s="557"/>
      <c r="J24" s="557"/>
      <c r="K24" s="557"/>
      <c r="L24" s="557"/>
      <c r="M24" s="557"/>
      <c r="N24" s="557">
        <v>3988</v>
      </c>
      <c r="O24" s="558">
        <f t="shared" si="0"/>
        <v>19210</v>
      </c>
    </row>
    <row r="25" spans="1:15" ht="13.5" thickBot="1" x14ac:dyDescent="0.25">
      <c r="A25" s="568" t="s">
        <v>29</v>
      </c>
      <c r="B25" s="563" t="s">
        <v>454</v>
      </c>
      <c r="C25" s="564">
        <f t="shared" ref="C25:N25" si="2">SUM(C16:C24)</f>
        <v>66064</v>
      </c>
      <c r="D25" s="564">
        <f t="shared" si="2"/>
        <v>66119</v>
      </c>
      <c r="E25" s="564">
        <f t="shared" si="2"/>
        <v>67369</v>
      </c>
      <c r="F25" s="564">
        <f t="shared" si="2"/>
        <v>78574</v>
      </c>
      <c r="G25" s="564">
        <f t="shared" si="2"/>
        <v>72379</v>
      </c>
      <c r="H25" s="564">
        <f t="shared" si="2"/>
        <v>97369</v>
      </c>
      <c r="I25" s="564">
        <f t="shared" si="2"/>
        <v>102369</v>
      </c>
      <c r="J25" s="564">
        <f t="shared" si="2"/>
        <v>97369</v>
      </c>
      <c r="K25" s="564">
        <f t="shared" si="2"/>
        <v>110948</v>
      </c>
      <c r="L25" s="564">
        <f t="shared" si="2"/>
        <v>97379</v>
      </c>
      <c r="M25" s="564">
        <f t="shared" si="2"/>
        <v>66119</v>
      </c>
      <c r="N25" s="564">
        <f t="shared" si="2"/>
        <v>70147</v>
      </c>
      <c r="O25" s="565">
        <f t="shared" si="0"/>
        <v>992205</v>
      </c>
    </row>
    <row r="26" spans="1:15" ht="13.5" thickBot="1" x14ac:dyDescent="0.25">
      <c r="A26" s="568" t="s">
        <v>30</v>
      </c>
      <c r="B26" s="569" t="s">
        <v>455</v>
      </c>
      <c r="C26" s="570">
        <f t="shared" ref="C26:O26" si="3">C14-C25</f>
        <v>-21191</v>
      </c>
      <c r="D26" s="570">
        <f t="shared" si="3"/>
        <v>-15543</v>
      </c>
      <c r="E26" s="570">
        <f t="shared" si="3"/>
        <v>19209</v>
      </c>
      <c r="F26" s="570">
        <f t="shared" si="3"/>
        <v>121754</v>
      </c>
      <c r="G26" s="570">
        <f t="shared" si="3"/>
        <v>71198</v>
      </c>
      <c r="H26" s="570">
        <f t="shared" si="3"/>
        <v>-50791</v>
      </c>
      <c r="I26" s="570">
        <f t="shared" si="3"/>
        <v>-58696</v>
      </c>
      <c r="J26" s="570">
        <f t="shared" si="3"/>
        <v>-53993</v>
      </c>
      <c r="K26" s="570">
        <f t="shared" si="3"/>
        <v>53930</v>
      </c>
      <c r="L26" s="570">
        <f t="shared" si="3"/>
        <v>-51765</v>
      </c>
      <c r="M26" s="570">
        <f t="shared" si="3"/>
        <v>-20543</v>
      </c>
      <c r="N26" s="570">
        <f t="shared" si="3"/>
        <v>6431</v>
      </c>
      <c r="O26" s="571">
        <f t="shared" si="3"/>
        <v>0</v>
      </c>
    </row>
  </sheetData>
  <mergeCells count="3">
    <mergeCell ref="A1:O1"/>
    <mergeCell ref="B4:O4"/>
    <mergeCell ref="B15:O15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&amp;C3.sz. tájékoztató táblázat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F0"/>
  </sheetPr>
  <dimension ref="A1:B23"/>
  <sheetViews>
    <sheetView view="pageBreakPreview" zoomScaleNormal="100" zoomScaleSheetLayoutView="100" workbookViewId="0">
      <selection activeCell="B20" sqref="B20"/>
    </sheetView>
  </sheetViews>
  <sheetFormatPr defaultRowHeight="12.75" x14ac:dyDescent="0.2"/>
  <cols>
    <col min="1" max="1" width="62" customWidth="1"/>
    <col min="2" max="2" width="29.33203125" customWidth="1"/>
  </cols>
  <sheetData>
    <row r="1" spans="1:2" ht="39" customHeight="1" x14ac:dyDescent="0.2">
      <c r="A1" s="645" t="s">
        <v>566</v>
      </c>
      <c r="B1" s="645"/>
    </row>
    <row r="2" spans="1:2" ht="24.95" customHeight="1" thickBot="1" x14ac:dyDescent="0.25">
      <c r="A2" s="342"/>
      <c r="B2" s="343" t="s">
        <v>534</v>
      </c>
    </row>
    <row r="3" spans="1:2" ht="24.95" customHeight="1" thickBot="1" x14ac:dyDescent="0.25">
      <c r="A3" s="344" t="s">
        <v>456</v>
      </c>
      <c r="B3" s="387" t="s">
        <v>567</v>
      </c>
    </row>
    <row r="4" spans="1:2" ht="24.95" customHeight="1" thickBot="1" x14ac:dyDescent="0.25">
      <c r="A4" s="345">
        <v>1</v>
      </c>
      <c r="B4" s="346">
        <v>3</v>
      </c>
    </row>
    <row r="5" spans="1:2" ht="24.95" customHeight="1" x14ac:dyDescent="0.2">
      <c r="A5" s="347" t="s">
        <v>457</v>
      </c>
      <c r="B5" s="539">
        <v>86012400</v>
      </c>
    </row>
    <row r="6" spans="1:2" ht="24.95" customHeight="1" x14ac:dyDescent="0.2">
      <c r="A6" s="349" t="s">
        <v>458</v>
      </c>
      <c r="B6" s="539">
        <v>23867769</v>
      </c>
    </row>
    <row r="7" spans="1:2" ht="24.95" customHeight="1" x14ac:dyDescent="0.2">
      <c r="A7" s="349" t="s">
        <v>459</v>
      </c>
      <c r="B7" s="539">
        <v>172868780</v>
      </c>
    </row>
    <row r="8" spans="1:2" ht="24.95" customHeight="1" x14ac:dyDescent="0.2">
      <c r="A8" s="349" t="s">
        <v>535</v>
      </c>
      <c r="B8" s="539">
        <v>51921757</v>
      </c>
    </row>
    <row r="9" spans="1:2" ht="24.95" customHeight="1" x14ac:dyDescent="0.2">
      <c r="A9" s="349" t="s">
        <v>536</v>
      </c>
      <c r="B9" s="539">
        <v>9165000</v>
      </c>
    </row>
    <row r="10" spans="1:2" ht="24.95" customHeight="1" x14ac:dyDescent="0.2">
      <c r="A10" s="349" t="s">
        <v>531</v>
      </c>
      <c r="B10" s="539">
        <v>4420000</v>
      </c>
    </row>
    <row r="11" spans="1:2" ht="24.95" customHeight="1" x14ac:dyDescent="0.2">
      <c r="A11" s="349" t="s">
        <v>460</v>
      </c>
      <c r="B11" s="539">
        <v>0</v>
      </c>
    </row>
    <row r="12" spans="1:2" ht="24.95" customHeight="1" x14ac:dyDescent="0.2">
      <c r="A12" s="349" t="s">
        <v>461</v>
      </c>
      <c r="B12" s="539">
        <v>735000</v>
      </c>
    </row>
    <row r="13" spans="1:2" ht="24.95" customHeight="1" x14ac:dyDescent="0.2">
      <c r="A13" s="349" t="s">
        <v>462</v>
      </c>
      <c r="B13" s="539">
        <v>22559600</v>
      </c>
    </row>
    <row r="14" spans="1:2" ht="24.95" customHeight="1" x14ac:dyDescent="0.2">
      <c r="A14" s="349" t="s">
        <v>463</v>
      </c>
      <c r="B14" s="539">
        <v>9010953</v>
      </c>
    </row>
    <row r="15" spans="1:2" ht="24.95" customHeight="1" x14ac:dyDescent="0.2">
      <c r="A15" s="349"/>
      <c r="B15" s="539"/>
    </row>
    <row r="16" spans="1:2" ht="24.95" customHeight="1" x14ac:dyDescent="0.2">
      <c r="A16" s="349"/>
      <c r="B16" s="348">
        <v>0</v>
      </c>
    </row>
    <row r="17" spans="1:2" ht="24.95" customHeight="1" x14ac:dyDescent="0.2">
      <c r="A17" s="349"/>
      <c r="B17" s="348">
        <v>0</v>
      </c>
    </row>
    <row r="18" spans="1:2" ht="24.95" customHeight="1" x14ac:dyDescent="0.2">
      <c r="A18" s="349"/>
      <c r="B18" s="348"/>
    </row>
    <row r="19" spans="1:2" ht="24.95" customHeight="1" x14ac:dyDescent="0.2">
      <c r="A19" s="349"/>
      <c r="B19" s="348"/>
    </row>
    <row r="20" spans="1:2" ht="24.95" customHeight="1" x14ac:dyDescent="0.2">
      <c r="A20" s="349"/>
      <c r="B20" s="348"/>
    </row>
    <row r="21" spans="1:2" ht="24.95" customHeight="1" x14ac:dyDescent="0.2">
      <c r="A21" s="349"/>
      <c r="B21" s="348"/>
    </row>
    <row r="22" spans="1:2" ht="24.95" customHeight="1" thickBot="1" x14ac:dyDescent="0.25">
      <c r="A22" s="350"/>
      <c r="B22" s="348"/>
    </row>
    <row r="23" spans="1:2" ht="24.95" customHeight="1" thickBot="1" x14ac:dyDescent="0.25">
      <c r="A23" s="351" t="s">
        <v>41</v>
      </c>
      <c r="B23" s="352">
        <f>SUM(B5:B22)</f>
        <v>380561259</v>
      </c>
    </row>
  </sheetData>
  <mergeCells count="1">
    <mergeCell ref="A1:B1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&amp;C4.sz. tájékoztató táblázat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F0"/>
  </sheetPr>
  <dimension ref="A1:E39"/>
  <sheetViews>
    <sheetView view="pageBreakPreview" zoomScaleNormal="100" zoomScaleSheetLayoutView="100" workbookViewId="0">
      <selection activeCell="C10" sqref="C10"/>
    </sheetView>
  </sheetViews>
  <sheetFormatPr defaultRowHeight="12.75" x14ac:dyDescent="0.2"/>
  <cols>
    <col min="2" max="2" width="63" customWidth="1"/>
    <col min="3" max="3" width="40.1640625" customWidth="1"/>
    <col min="4" max="4" width="19" customWidth="1"/>
    <col min="5" max="5" width="13.33203125" hidden="1" customWidth="1"/>
  </cols>
  <sheetData>
    <row r="1" spans="1:4" ht="54.75" customHeight="1" x14ac:dyDescent="0.25">
      <c r="A1" s="648" t="s">
        <v>568</v>
      </c>
      <c r="B1" s="648"/>
      <c r="C1" s="648"/>
      <c r="D1" s="648"/>
    </row>
    <row r="2" spans="1:4" ht="20.100000000000001" customHeight="1" x14ac:dyDescent="0.25">
      <c r="A2" s="353"/>
      <c r="B2" s="353"/>
      <c r="C2" s="353"/>
    </row>
    <row r="3" spans="1:4" ht="20.100000000000001" customHeight="1" thickBot="1" x14ac:dyDescent="0.3">
      <c r="A3" s="354"/>
      <c r="B3" s="354"/>
      <c r="C3" s="388"/>
      <c r="D3" s="401" t="s">
        <v>505</v>
      </c>
    </row>
    <row r="4" spans="1:4" ht="39.75" customHeight="1" thickBot="1" x14ac:dyDescent="0.25">
      <c r="A4" s="355" t="s">
        <v>61</v>
      </c>
      <c r="B4" s="356" t="s">
        <v>464</v>
      </c>
      <c r="C4" s="356" t="s">
        <v>465</v>
      </c>
      <c r="D4" s="357" t="s">
        <v>569</v>
      </c>
    </row>
    <row r="5" spans="1:4" ht="26.25" customHeight="1" x14ac:dyDescent="0.2">
      <c r="A5" s="358" t="s">
        <v>8</v>
      </c>
      <c r="B5" s="477" t="s">
        <v>545</v>
      </c>
      <c r="C5" s="402" t="s">
        <v>466</v>
      </c>
      <c r="D5" s="540">
        <v>1195000</v>
      </c>
    </row>
    <row r="6" spans="1:4" ht="20.100000000000001" customHeight="1" x14ac:dyDescent="0.2">
      <c r="A6" s="359" t="s">
        <v>9</v>
      </c>
      <c r="B6" s="477" t="s">
        <v>546</v>
      </c>
      <c r="C6" s="479" t="s">
        <v>472</v>
      </c>
      <c r="D6" s="540">
        <v>550000</v>
      </c>
    </row>
    <row r="7" spans="1:4" ht="20.100000000000001" customHeight="1" x14ac:dyDescent="0.2">
      <c r="A7" s="359" t="s">
        <v>10</v>
      </c>
      <c r="B7" s="480" t="s">
        <v>547</v>
      </c>
      <c r="C7" s="479" t="s">
        <v>472</v>
      </c>
      <c r="D7" s="540">
        <v>100000</v>
      </c>
    </row>
    <row r="8" spans="1:4" ht="20.100000000000001" customHeight="1" x14ac:dyDescent="0.2">
      <c r="A8" s="359" t="s">
        <v>11</v>
      </c>
      <c r="B8" s="477" t="s">
        <v>467</v>
      </c>
      <c r="C8" s="402" t="s">
        <v>468</v>
      </c>
      <c r="D8" s="540">
        <v>577000</v>
      </c>
    </row>
    <row r="9" spans="1:4" ht="20.100000000000001" customHeight="1" x14ac:dyDescent="0.2">
      <c r="A9" s="359" t="s">
        <v>12</v>
      </c>
      <c r="B9" s="481" t="s">
        <v>548</v>
      </c>
      <c r="C9" s="402" t="s">
        <v>468</v>
      </c>
      <c r="D9" s="540">
        <v>12000</v>
      </c>
    </row>
    <row r="10" spans="1:4" ht="20.100000000000001" customHeight="1" x14ac:dyDescent="0.2">
      <c r="A10" s="359" t="s">
        <v>13</v>
      </c>
      <c r="B10" s="477" t="s">
        <v>549</v>
      </c>
      <c r="C10" s="479" t="s">
        <v>468</v>
      </c>
      <c r="D10" s="540">
        <v>180000</v>
      </c>
    </row>
    <row r="11" spans="1:4" ht="20.100000000000001" customHeight="1" x14ac:dyDescent="0.2">
      <c r="A11" s="359" t="s">
        <v>14</v>
      </c>
      <c r="B11" s="477" t="s">
        <v>550</v>
      </c>
      <c r="C11" s="402" t="s">
        <v>468</v>
      </c>
      <c r="D11" s="540">
        <v>230000</v>
      </c>
    </row>
    <row r="12" spans="1:4" ht="20.100000000000001" customHeight="1" x14ac:dyDescent="0.2">
      <c r="A12" s="359" t="s">
        <v>15</v>
      </c>
      <c r="B12" s="477" t="s">
        <v>551</v>
      </c>
      <c r="C12" s="402" t="s">
        <v>470</v>
      </c>
      <c r="D12" s="540">
        <v>2200000</v>
      </c>
    </row>
    <row r="13" spans="1:4" ht="20.100000000000001" customHeight="1" x14ac:dyDescent="0.2">
      <c r="A13" s="359" t="s">
        <v>16</v>
      </c>
      <c r="B13" s="477" t="s">
        <v>552</v>
      </c>
      <c r="C13" s="402" t="s">
        <v>471</v>
      </c>
      <c r="D13" s="540">
        <v>900000</v>
      </c>
    </row>
    <row r="14" spans="1:4" ht="20.100000000000001" customHeight="1" x14ac:dyDescent="0.2">
      <c r="A14" s="359" t="s">
        <v>17</v>
      </c>
      <c r="B14" s="477" t="s">
        <v>553</v>
      </c>
      <c r="C14" s="403" t="s">
        <v>472</v>
      </c>
      <c r="D14" s="540">
        <v>120000</v>
      </c>
    </row>
    <row r="15" spans="1:4" ht="20.100000000000001" customHeight="1" x14ac:dyDescent="0.2">
      <c r="A15" s="359" t="s">
        <v>18</v>
      </c>
      <c r="B15" s="477" t="s">
        <v>554</v>
      </c>
      <c r="C15" s="402" t="s">
        <v>473</v>
      </c>
      <c r="D15" s="540">
        <v>468000</v>
      </c>
    </row>
    <row r="16" spans="1:4" ht="20.100000000000001" customHeight="1" x14ac:dyDescent="0.2">
      <c r="A16" s="359" t="s">
        <v>19</v>
      </c>
      <c r="B16" s="477" t="s">
        <v>555</v>
      </c>
      <c r="C16" s="402" t="s">
        <v>469</v>
      </c>
      <c r="D16" s="540">
        <v>2132000</v>
      </c>
    </row>
    <row r="17" spans="1:5" ht="20.100000000000001" customHeight="1" x14ac:dyDescent="0.2">
      <c r="A17" s="359" t="s">
        <v>20</v>
      </c>
      <c r="B17" s="477" t="s">
        <v>556</v>
      </c>
      <c r="C17" s="402" t="s">
        <v>474</v>
      </c>
      <c r="D17" s="540">
        <v>356000</v>
      </c>
      <c r="E17" s="475"/>
    </row>
    <row r="18" spans="1:5" ht="20.100000000000001" customHeight="1" x14ac:dyDescent="0.2">
      <c r="A18" s="359" t="s">
        <v>21</v>
      </c>
      <c r="B18" s="477" t="s">
        <v>557</v>
      </c>
      <c r="C18" s="402" t="s">
        <v>474</v>
      </c>
      <c r="D18" s="540">
        <v>1400000</v>
      </c>
      <c r="E18" s="475"/>
    </row>
    <row r="19" spans="1:5" ht="20.100000000000001" customHeight="1" x14ac:dyDescent="0.2">
      <c r="A19" s="359" t="s">
        <v>22</v>
      </c>
      <c r="B19" s="360"/>
      <c r="C19" s="360"/>
      <c r="D19" s="541"/>
      <c r="E19" s="464"/>
    </row>
    <row r="20" spans="1:5" ht="20.100000000000001" customHeight="1" x14ac:dyDescent="0.2">
      <c r="A20" s="359" t="s">
        <v>23</v>
      </c>
      <c r="B20" s="482" t="s">
        <v>570</v>
      </c>
      <c r="C20" s="360"/>
      <c r="D20" s="542">
        <v>9000000</v>
      </c>
      <c r="E20" s="464"/>
    </row>
    <row r="21" spans="1:5" ht="20.100000000000001" customHeight="1" x14ac:dyDescent="0.2">
      <c r="A21" s="359" t="s">
        <v>24</v>
      </c>
      <c r="B21" s="360"/>
      <c r="C21" s="360"/>
      <c r="D21" s="543"/>
      <c r="E21" s="464"/>
    </row>
    <row r="22" spans="1:5" ht="25.5" customHeight="1" x14ac:dyDescent="0.2">
      <c r="A22" s="359" t="s">
        <v>25</v>
      </c>
      <c r="B22" s="463"/>
      <c r="C22" s="360"/>
      <c r="D22" s="543"/>
      <c r="E22" s="464"/>
    </row>
    <row r="23" spans="1:5" ht="20.100000000000001" customHeight="1" x14ac:dyDescent="0.2">
      <c r="A23" s="359" t="s">
        <v>26</v>
      </c>
      <c r="B23" s="360"/>
      <c r="C23" s="360"/>
      <c r="D23" s="485"/>
      <c r="E23" s="464"/>
    </row>
    <row r="24" spans="1:5" ht="20.100000000000001" customHeight="1" x14ac:dyDescent="0.2">
      <c r="A24" s="359" t="s">
        <v>27</v>
      </c>
      <c r="B24" s="360"/>
      <c r="C24" s="360"/>
      <c r="D24" s="485"/>
      <c r="E24" s="464"/>
    </row>
    <row r="25" spans="1:5" ht="20.100000000000001" customHeight="1" x14ac:dyDescent="0.2">
      <c r="A25" s="359" t="s">
        <v>28</v>
      </c>
      <c r="B25" s="360"/>
      <c r="C25" s="360"/>
      <c r="D25" s="485"/>
      <c r="E25" s="464"/>
    </row>
    <row r="26" spans="1:5" ht="20.100000000000001" customHeight="1" x14ac:dyDescent="0.2">
      <c r="A26" s="359" t="s">
        <v>29</v>
      </c>
      <c r="B26" s="360"/>
      <c r="C26" s="360"/>
      <c r="D26" s="485"/>
      <c r="E26" s="464"/>
    </row>
    <row r="27" spans="1:5" ht="20.100000000000001" customHeight="1" x14ac:dyDescent="0.2">
      <c r="A27" s="359" t="s">
        <v>30</v>
      </c>
      <c r="B27" s="360"/>
      <c r="C27" s="360"/>
      <c r="D27" s="485"/>
      <c r="E27" s="465"/>
    </row>
    <row r="28" spans="1:5" ht="20.100000000000001" customHeight="1" x14ac:dyDescent="0.2">
      <c r="A28" s="359" t="s">
        <v>31</v>
      </c>
      <c r="B28" s="360"/>
      <c r="C28" s="360"/>
      <c r="D28" s="485"/>
      <c r="E28" s="465"/>
    </row>
    <row r="29" spans="1:5" ht="20.100000000000001" customHeight="1" x14ac:dyDescent="0.2">
      <c r="A29" s="359" t="s">
        <v>32</v>
      </c>
      <c r="B29" s="360"/>
      <c r="C29" s="360"/>
      <c r="D29" s="485"/>
      <c r="E29" s="465"/>
    </row>
    <row r="30" spans="1:5" ht="20.100000000000001" customHeight="1" x14ac:dyDescent="0.2">
      <c r="A30" s="359" t="s">
        <v>33</v>
      </c>
      <c r="B30" s="360"/>
      <c r="C30" s="360"/>
      <c r="D30" s="486"/>
      <c r="E30" s="464"/>
    </row>
    <row r="31" spans="1:5" ht="20.100000000000001" customHeight="1" x14ac:dyDescent="0.2">
      <c r="A31" s="359" t="s">
        <v>34</v>
      </c>
      <c r="B31" s="360"/>
      <c r="C31" s="360"/>
      <c r="D31" s="486"/>
      <c r="E31" s="464"/>
    </row>
    <row r="32" spans="1:5" ht="20.100000000000001" customHeight="1" x14ac:dyDescent="0.2">
      <c r="A32" s="359" t="s">
        <v>35</v>
      </c>
      <c r="B32" s="360"/>
      <c r="C32" s="360"/>
      <c r="D32" s="486"/>
      <c r="E32" s="464"/>
    </row>
    <row r="33" spans="1:5" ht="20.100000000000001" customHeight="1" x14ac:dyDescent="0.2">
      <c r="A33" s="359" t="s">
        <v>475</v>
      </c>
      <c r="B33" s="360"/>
      <c r="C33" s="360"/>
      <c r="D33" s="486"/>
      <c r="E33" s="464"/>
    </row>
    <row r="34" spans="1:5" ht="20.100000000000001" customHeight="1" x14ac:dyDescent="0.2">
      <c r="A34" s="359" t="s">
        <v>476</v>
      </c>
      <c r="B34" s="360"/>
      <c r="C34" s="360"/>
      <c r="D34" s="486"/>
      <c r="E34" s="466"/>
    </row>
    <row r="35" spans="1:5" ht="20.100000000000001" customHeight="1" x14ac:dyDescent="0.2">
      <c r="A35" s="359" t="s">
        <v>477</v>
      </c>
      <c r="B35" s="360"/>
      <c r="C35" s="360"/>
      <c r="D35" s="486"/>
      <c r="E35" s="464"/>
    </row>
    <row r="36" spans="1:5" ht="20.100000000000001" customHeight="1" x14ac:dyDescent="0.2">
      <c r="A36" s="359" t="s">
        <v>478</v>
      </c>
      <c r="B36" s="360"/>
      <c r="C36" s="360"/>
      <c r="D36" s="486"/>
      <c r="E36" s="464"/>
    </row>
    <row r="37" spans="1:5" ht="20.100000000000001" customHeight="1" thickBot="1" x14ac:dyDescent="0.25">
      <c r="A37" s="359" t="s">
        <v>532</v>
      </c>
      <c r="B37" s="360"/>
      <c r="C37" s="360"/>
      <c r="D37" s="486"/>
      <c r="E37" s="464">
        <f>SUM(D18:D37)</f>
        <v>10400000</v>
      </c>
    </row>
    <row r="38" spans="1:5" ht="20.100000000000001" customHeight="1" thickBot="1" x14ac:dyDescent="0.25">
      <c r="A38" s="646" t="s">
        <v>41</v>
      </c>
      <c r="B38" s="647"/>
      <c r="C38" s="361"/>
      <c r="D38" s="487">
        <f>SUM(D1:D20)</f>
        <v>19420000</v>
      </c>
      <c r="E38" s="464"/>
    </row>
    <row r="39" spans="1:5" ht="20.100000000000001" customHeight="1" x14ac:dyDescent="0.2">
      <c r="A39" t="s">
        <v>479</v>
      </c>
      <c r="E39" s="464"/>
    </row>
  </sheetData>
  <mergeCells count="2">
    <mergeCell ref="A38:B38"/>
    <mergeCell ref="A1:D1"/>
  </mergeCells>
  <phoneticPr fontId="31" type="noConversion"/>
  <conditionalFormatting sqref="D38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  <headerFooter>
    <oddHeader>&amp;C5. sz. tájékoztató táblázat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1C9A5-E272-4FB2-8C8E-D7A5A64BA727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A9278-E15C-497B-81C8-FA733BB05374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H149"/>
  <sheetViews>
    <sheetView view="pageLayout" topLeftCell="A86" zoomScaleNormal="100" zoomScaleSheetLayoutView="100" workbookViewId="0">
      <selection activeCell="C91" sqref="C91:C93"/>
    </sheetView>
  </sheetViews>
  <sheetFormatPr defaultRowHeight="15.75" x14ac:dyDescent="0.25"/>
  <cols>
    <col min="1" max="1" width="9.5" style="223" customWidth="1"/>
    <col min="2" max="2" width="91.6640625" style="223" customWidth="1"/>
    <col min="3" max="3" width="15.6640625" style="243" customWidth="1"/>
    <col min="4" max="16384" width="9.33203125" style="243"/>
  </cols>
  <sheetData>
    <row r="1" spans="1:3" ht="15.95" customHeight="1" x14ac:dyDescent="0.25">
      <c r="A1" s="576" t="s">
        <v>5</v>
      </c>
      <c r="B1" s="576"/>
    </row>
    <row r="2" spans="1:3" ht="15.95" customHeight="1" thickBot="1" x14ac:dyDescent="0.3">
      <c r="A2" s="577" t="s">
        <v>113</v>
      </c>
      <c r="B2" s="577"/>
      <c r="C2" s="157" t="s">
        <v>530</v>
      </c>
    </row>
    <row r="3" spans="1:3" ht="38.1" customHeight="1" thickBot="1" x14ac:dyDescent="0.3">
      <c r="A3" s="21" t="s">
        <v>61</v>
      </c>
      <c r="B3" s="22" t="s">
        <v>414</v>
      </c>
      <c r="C3" s="30" t="s">
        <v>558</v>
      </c>
    </row>
    <row r="4" spans="1:3" s="244" customFormat="1" ht="12" customHeight="1" thickBot="1" x14ac:dyDescent="0.25">
      <c r="A4" s="238">
        <v>1</v>
      </c>
      <c r="B4" s="239">
        <v>2</v>
      </c>
      <c r="C4" s="240">
        <v>4</v>
      </c>
    </row>
    <row r="5" spans="1:3" s="245" customFormat="1" ht="12" customHeight="1" thickBot="1" x14ac:dyDescent="0.25">
      <c r="A5" s="18" t="s">
        <v>8</v>
      </c>
      <c r="B5" s="19" t="s">
        <v>186</v>
      </c>
      <c r="C5" s="148">
        <f>+C6+C7+C8+C9+C10+C11</f>
        <v>0</v>
      </c>
    </row>
    <row r="6" spans="1:3" s="245" customFormat="1" ht="12" customHeight="1" x14ac:dyDescent="0.2">
      <c r="A6" s="13" t="s">
        <v>73</v>
      </c>
      <c r="B6" s="246" t="s">
        <v>187</v>
      </c>
      <c r="C6" s="151"/>
    </row>
    <row r="7" spans="1:3" s="245" customFormat="1" ht="12" customHeight="1" x14ac:dyDescent="0.2">
      <c r="A7" s="12" t="s">
        <v>74</v>
      </c>
      <c r="B7" s="247" t="s">
        <v>188</v>
      </c>
      <c r="C7" s="150"/>
    </row>
    <row r="8" spans="1:3" s="245" customFormat="1" ht="12" customHeight="1" x14ac:dyDescent="0.2">
      <c r="A8" s="12" t="s">
        <v>75</v>
      </c>
      <c r="B8" s="247" t="s">
        <v>189</v>
      </c>
      <c r="C8" s="150"/>
    </row>
    <row r="9" spans="1:3" s="245" customFormat="1" ht="12" customHeight="1" x14ac:dyDescent="0.2">
      <c r="A9" s="12" t="s">
        <v>76</v>
      </c>
      <c r="B9" s="247" t="s">
        <v>190</v>
      </c>
      <c r="C9" s="150"/>
    </row>
    <row r="10" spans="1:3" s="245" customFormat="1" ht="12" customHeight="1" x14ac:dyDescent="0.2">
      <c r="A10" s="12" t="s">
        <v>110</v>
      </c>
      <c r="B10" s="247" t="s">
        <v>191</v>
      </c>
      <c r="C10" s="150"/>
    </row>
    <row r="11" spans="1:3" s="245" customFormat="1" ht="12" customHeight="1" thickBot="1" x14ac:dyDescent="0.25">
      <c r="A11" s="14" t="s">
        <v>77</v>
      </c>
      <c r="B11" s="248" t="s">
        <v>192</v>
      </c>
      <c r="C11" s="150"/>
    </row>
    <row r="12" spans="1:3" s="245" customFormat="1" ht="12" customHeight="1" thickBot="1" x14ac:dyDescent="0.25">
      <c r="A12" s="18" t="s">
        <v>9</v>
      </c>
      <c r="B12" s="143" t="s">
        <v>193</v>
      </c>
      <c r="C12" s="148">
        <f>+C13+C14+C15+C16+C17</f>
        <v>0</v>
      </c>
    </row>
    <row r="13" spans="1:3" s="245" customFormat="1" ht="12" customHeight="1" x14ac:dyDescent="0.2">
      <c r="A13" s="13" t="s">
        <v>79</v>
      </c>
      <c r="B13" s="246" t="s">
        <v>194</v>
      </c>
      <c r="C13" s="151"/>
    </row>
    <row r="14" spans="1:3" s="245" customFormat="1" ht="12" customHeight="1" x14ac:dyDescent="0.2">
      <c r="A14" s="12" t="s">
        <v>80</v>
      </c>
      <c r="B14" s="247" t="s">
        <v>195</v>
      </c>
      <c r="C14" s="150"/>
    </row>
    <row r="15" spans="1:3" s="245" customFormat="1" ht="12" customHeight="1" x14ac:dyDescent="0.2">
      <c r="A15" s="12" t="s">
        <v>81</v>
      </c>
      <c r="B15" s="247" t="s">
        <v>401</v>
      </c>
      <c r="C15" s="150"/>
    </row>
    <row r="16" spans="1:3" s="245" customFormat="1" ht="12" customHeight="1" x14ac:dyDescent="0.2">
      <c r="A16" s="12" t="s">
        <v>82</v>
      </c>
      <c r="B16" s="247" t="s">
        <v>402</v>
      </c>
      <c r="C16" s="150"/>
    </row>
    <row r="17" spans="1:3" s="245" customFormat="1" ht="12" customHeight="1" x14ac:dyDescent="0.2">
      <c r="A17" s="12" t="s">
        <v>83</v>
      </c>
      <c r="B17" s="247" t="s">
        <v>196</v>
      </c>
      <c r="C17" s="150"/>
    </row>
    <row r="18" spans="1:3" s="245" customFormat="1" ht="12" customHeight="1" thickBot="1" x14ac:dyDescent="0.25">
      <c r="A18" s="14" t="s">
        <v>89</v>
      </c>
      <c r="B18" s="248" t="s">
        <v>197</v>
      </c>
      <c r="C18" s="152"/>
    </row>
    <row r="19" spans="1:3" s="245" customFormat="1" ht="12" customHeight="1" thickBot="1" x14ac:dyDescent="0.25">
      <c r="A19" s="18" t="s">
        <v>10</v>
      </c>
      <c r="B19" s="19" t="s">
        <v>198</v>
      </c>
      <c r="C19" s="148">
        <f>+C20+C21+C22+C23+C24</f>
        <v>0</v>
      </c>
    </row>
    <row r="20" spans="1:3" s="245" customFormat="1" ht="12" customHeight="1" x14ac:dyDescent="0.2">
      <c r="A20" s="13" t="s">
        <v>62</v>
      </c>
      <c r="B20" s="246" t="s">
        <v>199</v>
      </c>
      <c r="C20" s="151"/>
    </row>
    <row r="21" spans="1:3" s="245" customFormat="1" ht="12" customHeight="1" x14ac:dyDescent="0.2">
      <c r="A21" s="12" t="s">
        <v>63</v>
      </c>
      <c r="B21" s="247" t="s">
        <v>200</v>
      </c>
      <c r="C21" s="150"/>
    </row>
    <row r="22" spans="1:3" s="245" customFormat="1" ht="12" customHeight="1" x14ac:dyDescent="0.2">
      <c r="A22" s="12" t="s">
        <v>64</v>
      </c>
      <c r="B22" s="247" t="s">
        <v>403</v>
      </c>
      <c r="C22" s="150"/>
    </row>
    <row r="23" spans="1:3" s="245" customFormat="1" ht="12" customHeight="1" x14ac:dyDescent="0.2">
      <c r="A23" s="12" t="s">
        <v>65</v>
      </c>
      <c r="B23" s="247" t="s">
        <v>404</v>
      </c>
      <c r="C23" s="150"/>
    </row>
    <row r="24" spans="1:3" s="245" customFormat="1" ht="12" customHeight="1" x14ac:dyDescent="0.2">
      <c r="A24" s="12" t="s">
        <v>121</v>
      </c>
      <c r="B24" s="247" t="s">
        <v>201</v>
      </c>
      <c r="C24" s="150"/>
    </row>
    <row r="25" spans="1:3" s="245" customFormat="1" ht="12" customHeight="1" thickBot="1" x14ac:dyDescent="0.25">
      <c r="A25" s="14" t="s">
        <v>122</v>
      </c>
      <c r="B25" s="248" t="s">
        <v>202</v>
      </c>
      <c r="C25" s="152"/>
    </row>
    <row r="26" spans="1:3" s="245" customFormat="1" ht="12" customHeight="1" thickBot="1" x14ac:dyDescent="0.25">
      <c r="A26" s="18" t="s">
        <v>123</v>
      </c>
      <c r="B26" s="19" t="s">
        <v>203</v>
      </c>
      <c r="C26" s="154">
        <f>+C27+C30+C31+C32</f>
        <v>6171570</v>
      </c>
    </row>
    <row r="27" spans="1:3" s="245" customFormat="1" ht="12" customHeight="1" x14ac:dyDescent="0.2">
      <c r="A27" s="13" t="s">
        <v>204</v>
      </c>
      <c r="B27" s="246" t="s">
        <v>210</v>
      </c>
      <c r="C27" s="490">
        <v>6171570</v>
      </c>
    </row>
    <row r="28" spans="1:3" s="245" customFormat="1" ht="12" customHeight="1" x14ac:dyDescent="0.2">
      <c r="A28" s="12" t="s">
        <v>205</v>
      </c>
      <c r="B28" s="247" t="s">
        <v>211</v>
      </c>
      <c r="C28" s="150">
        <v>6171570</v>
      </c>
    </row>
    <row r="29" spans="1:3" s="245" customFormat="1" ht="12" customHeight="1" x14ac:dyDescent="0.2">
      <c r="A29" s="12" t="s">
        <v>206</v>
      </c>
      <c r="B29" s="247" t="s">
        <v>212</v>
      </c>
      <c r="C29" s="150"/>
    </row>
    <row r="30" spans="1:3" s="245" customFormat="1" ht="12" customHeight="1" x14ac:dyDescent="0.2">
      <c r="A30" s="12" t="s">
        <v>207</v>
      </c>
      <c r="B30" s="247" t="s">
        <v>213</v>
      </c>
      <c r="C30" s="150"/>
    </row>
    <row r="31" spans="1:3" s="245" customFormat="1" ht="12" customHeight="1" x14ac:dyDescent="0.2">
      <c r="A31" s="12" t="s">
        <v>208</v>
      </c>
      <c r="B31" s="247" t="s">
        <v>214</v>
      </c>
      <c r="C31" s="150"/>
    </row>
    <row r="32" spans="1:3" s="245" customFormat="1" ht="12" customHeight="1" thickBot="1" x14ac:dyDescent="0.25">
      <c r="A32" s="14" t="s">
        <v>209</v>
      </c>
      <c r="B32" s="248" t="s">
        <v>215</v>
      </c>
      <c r="C32" s="152"/>
    </row>
    <row r="33" spans="1:3" s="245" customFormat="1" ht="12" customHeight="1" thickBot="1" x14ac:dyDescent="0.25">
      <c r="A33" s="18" t="s">
        <v>12</v>
      </c>
      <c r="B33" s="19" t="s">
        <v>216</v>
      </c>
      <c r="C33" s="148">
        <f>SUM(C34:C43)</f>
        <v>0</v>
      </c>
    </row>
    <row r="34" spans="1:3" s="245" customFormat="1" ht="12" customHeight="1" x14ac:dyDescent="0.2">
      <c r="A34" s="13" t="s">
        <v>66</v>
      </c>
      <c r="B34" s="246" t="s">
        <v>219</v>
      </c>
      <c r="C34" s="151"/>
    </row>
    <row r="35" spans="1:3" s="245" customFormat="1" ht="12" customHeight="1" x14ac:dyDescent="0.2">
      <c r="A35" s="12" t="s">
        <v>67</v>
      </c>
      <c r="B35" s="247" t="s">
        <v>220</v>
      </c>
      <c r="C35" s="150"/>
    </row>
    <row r="36" spans="1:3" s="245" customFormat="1" ht="12" customHeight="1" x14ac:dyDescent="0.2">
      <c r="A36" s="12" t="s">
        <v>68</v>
      </c>
      <c r="B36" s="247" t="s">
        <v>221</v>
      </c>
      <c r="C36" s="150"/>
    </row>
    <row r="37" spans="1:3" s="245" customFormat="1" ht="12" customHeight="1" x14ac:dyDescent="0.2">
      <c r="A37" s="12" t="s">
        <v>125</v>
      </c>
      <c r="B37" s="247" t="s">
        <v>222</v>
      </c>
      <c r="C37" s="150"/>
    </row>
    <row r="38" spans="1:3" s="245" customFormat="1" ht="12" customHeight="1" x14ac:dyDescent="0.2">
      <c r="A38" s="12" t="s">
        <v>126</v>
      </c>
      <c r="B38" s="247" t="s">
        <v>223</v>
      </c>
      <c r="C38" s="150"/>
    </row>
    <row r="39" spans="1:3" s="245" customFormat="1" ht="12" customHeight="1" x14ac:dyDescent="0.2">
      <c r="A39" s="12" t="s">
        <v>127</v>
      </c>
      <c r="B39" s="247" t="s">
        <v>224</v>
      </c>
      <c r="C39" s="150"/>
    </row>
    <row r="40" spans="1:3" s="245" customFormat="1" ht="12" customHeight="1" x14ac:dyDescent="0.2">
      <c r="A40" s="12" t="s">
        <v>128</v>
      </c>
      <c r="B40" s="247" t="s">
        <v>225</v>
      </c>
      <c r="C40" s="150"/>
    </row>
    <row r="41" spans="1:3" s="245" customFormat="1" ht="12" customHeight="1" x14ac:dyDescent="0.2">
      <c r="A41" s="12" t="s">
        <v>129</v>
      </c>
      <c r="B41" s="247" t="s">
        <v>226</v>
      </c>
      <c r="C41" s="150"/>
    </row>
    <row r="42" spans="1:3" s="245" customFormat="1" ht="12" customHeight="1" x14ac:dyDescent="0.2">
      <c r="A42" s="12" t="s">
        <v>217</v>
      </c>
      <c r="B42" s="247" t="s">
        <v>227</v>
      </c>
      <c r="C42" s="153"/>
    </row>
    <row r="43" spans="1:3" s="245" customFormat="1" ht="12" customHeight="1" thickBot="1" x14ac:dyDescent="0.25">
      <c r="A43" s="14" t="s">
        <v>218</v>
      </c>
      <c r="B43" s="248" t="s">
        <v>228</v>
      </c>
      <c r="C43" s="235"/>
    </row>
    <row r="44" spans="1:3" s="245" customFormat="1" ht="12" customHeight="1" thickBot="1" x14ac:dyDescent="0.25">
      <c r="A44" s="18" t="s">
        <v>13</v>
      </c>
      <c r="B44" s="19" t="s">
        <v>229</v>
      </c>
      <c r="C44" s="148">
        <f>SUM(C45:C49)</f>
        <v>0</v>
      </c>
    </row>
    <row r="45" spans="1:3" s="245" customFormat="1" ht="12" customHeight="1" x14ac:dyDescent="0.2">
      <c r="A45" s="13" t="s">
        <v>69</v>
      </c>
      <c r="B45" s="246" t="s">
        <v>233</v>
      </c>
      <c r="C45" s="292"/>
    </row>
    <row r="46" spans="1:3" s="245" customFormat="1" ht="12" customHeight="1" x14ac:dyDescent="0.2">
      <c r="A46" s="12" t="s">
        <v>70</v>
      </c>
      <c r="B46" s="247" t="s">
        <v>234</v>
      </c>
      <c r="C46" s="153"/>
    </row>
    <row r="47" spans="1:3" s="245" customFormat="1" ht="12" customHeight="1" x14ac:dyDescent="0.2">
      <c r="A47" s="12" t="s">
        <v>230</v>
      </c>
      <c r="B47" s="247" t="s">
        <v>235</v>
      </c>
      <c r="C47" s="153"/>
    </row>
    <row r="48" spans="1:3" s="245" customFormat="1" ht="12" customHeight="1" x14ac:dyDescent="0.2">
      <c r="A48" s="12" t="s">
        <v>231</v>
      </c>
      <c r="B48" s="247" t="s">
        <v>236</v>
      </c>
      <c r="C48" s="153"/>
    </row>
    <row r="49" spans="1:3" s="245" customFormat="1" ht="12" customHeight="1" thickBot="1" x14ac:dyDescent="0.25">
      <c r="A49" s="14" t="s">
        <v>232</v>
      </c>
      <c r="B49" s="248" t="s">
        <v>237</v>
      </c>
      <c r="C49" s="235"/>
    </row>
    <row r="50" spans="1:3" s="245" customFormat="1" ht="12" customHeight="1" thickBot="1" x14ac:dyDescent="0.25">
      <c r="A50" s="18" t="s">
        <v>130</v>
      </c>
      <c r="B50" s="19" t="s">
        <v>238</v>
      </c>
      <c r="C50" s="148">
        <f>SUM(C51:C53)</f>
        <v>0</v>
      </c>
    </row>
    <row r="51" spans="1:3" s="245" customFormat="1" ht="12" customHeight="1" x14ac:dyDescent="0.2">
      <c r="A51" s="13" t="s">
        <v>71</v>
      </c>
      <c r="B51" s="246" t="s">
        <v>239</v>
      </c>
      <c r="C51" s="151"/>
    </row>
    <row r="52" spans="1:3" s="245" customFormat="1" ht="12" customHeight="1" x14ac:dyDescent="0.2">
      <c r="A52" s="12" t="s">
        <v>72</v>
      </c>
      <c r="B52" s="247" t="s">
        <v>405</v>
      </c>
      <c r="C52" s="150"/>
    </row>
    <row r="53" spans="1:3" s="245" customFormat="1" ht="12" customHeight="1" x14ac:dyDescent="0.2">
      <c r="A53" s="12" t="s">
        <v>243</v>
      </c>
      <c r="B53" s="247" t="s">
        <v>241</v>
      </c>
      <c r="C53" s="150"/>
    </row>
    <row r="54" spans="1:3" s="245" customFormat="1" ht="12" customHeight="1" thickBot="1" x14ac:dyDescent="0.25">
      <c r="A54" s="14" t="s">
        <v>244</v>
      </c>
      <c r="B54" s="248" t="s">
        <v>242</v>
      </c>
      <c r="C54" s="152"/>
    </row>
    <row r="55" spans="1:3" s="245" customFormat="1" ht="12" customHeight="1" thickBot="1" x14ac:dyDescent="0.25">
      <c r="A55" s="18" t="s">
        <v>15</v>
      </c>
      <c r="B55" s="143" t="s">
        <v>245</v>
      </c>
      <c r="C55" s="148">
        <f>SUM(C56:C58)</f>
        <v>0</v>
      </c>
    </row>
    <row r="56" spans="1:3" s="245" customFormat="1" ht="12" customHeight="1" x14ac:dyDescent="0.2">
      <c r="A56" s="13" t="s">
        <v>131</v>
      </c>
      <c r="B56" s="246" t="s">
        <v>247</v>
      </c>
      <c r="C56" s="153"/>
    </row>
    <row r="57" spans="1:3" s="245" customFormat="1" ht="12" customHeight="1" x14ac:dyDescent="0.2">
      <c r="A57" s="12" t="s">
        <v>132</v>
      </c>
      <c r="B57" s="247" t="s">
        <v>406</v>
      </c>
      <c r="C57" s="153"/>
    </row>
    <row r="58" spans="1:3" s="245" customFormat="1" ht="12" customHeight="1" x14ac:dyDescent="0.2">
      <c r="A58" s="12" t="s">
        <v>161</v>
      </c>
      <c r="B58" s="247" t="s">
        <v>248</v>
      </c>
      <c r="C58" s="153"/>
    </row>
    <row r="59" spans="1:3" s="245" customFormat="1" ht="12" customHeight="1" thickBot="1" x14ac:dyDescent="0.25">
      <c r="A59" s="14" t="s">
        <v>246</v>
      </c>
      <c r="B59" s="248" t="s">
        <v>249</v>
      </c>
      <c r="C59" s="153"/>
    </row>
    <row r="60" spans="1:3" s="245" customFormat="1" ht="12" customHeight="1" thickBot="1" x14ac:dyDescent="0.25">
      <c r="A60" s="18" t="s">
        <v>16</v>
      </c>
      <c r="B60" s="19" t="s">
        <v>250</v>
      </c>
      <c r="C60" s="154">
        <f>+C5+C12+C19+C26+C33+C44+C50+C55</f>
        <v>6171570</v>
      </c>
    </row>
    <row r="61" spans="1:3" s="245" customFormat="1" ht="12" customHeight="1" thickBot="1" x14ac:dyDescent="0.25">
      <c r="A61" s="249" t="s">
        <v>251</v>
      </c>
      <c r="B61" s="143" t="s">
        <v>252</v>
      </c>
      <c r="C61" s="148">
        <f>SUM(C62:C64)</f>
        <v>0</v>
      </c>
    </row>
    <row r="62" spans="1:3" s="245" customFormat="1" ht="12" customHeight="1" x14ac:dyDescent="0.2">
      <c r="A62" s="13" t="s">
        <v>285</v>
      </c>
      <c r="B62" s="246" t="s">
        <v>253</v>
      </c>
      <c r="C62" s="153"/>
    </row>
    <row r="63" spans="1:3" s="245" customFormat="1" ht="12" customHeight="1" x14ac:dyDescent="0.2">
      <c r="A63" s="12" t="s">
        <v>294</v>
      </c>
      <c r="B63" s="247" t="s">
        <v>254</v>
      </c>
      <c r="C63" s="153"/>
    </row>
    <row r="64" spans="1:3" s="245" customFormat="1" ht="12" customHeight="1" thickBot="1" x14ac:dyDescent="0.25">
      <c r="A64" s="14" t="s">
        <v>295</v>
      </c>
      <c r="B64" s="250" t="s">
        <v>255</v>
      </c>
      <c r="C64" s="153"/>
    </row>
    <row r="65" spans="1:3" s="245" customFormat="1" ht="12" customHeight="1" thickBot="1" x14ac:dyDescent="0.25">
      <c r="A65" s="249" t="s">
        <v>256</v>
      </c>
      <c r="B65" s="143" t="s">
        <v>257</v>
      </c>
      <c r="C65" s="148">
        <f>SUM(C66:C69)</f>
        <v>0</v>
      </c>
    </row>
    <row r="66" spans="1:3" s="245" customFormat="1" ht="12" customHeight="1" x14ac:dyDescent="0.2">
      <c r="A66" s="13" t="s">
        <v>111</v>
      </c>
      <c r="B66" s="246" t="s">
        <v>258</v>
      </c>
      <c r="C66" s="153"/>
    </row>
    <row r="67" spans="1:3" s="245" customFormat="1" ht="12" customHeight="1" x14ac:dyDescent="0.2">
      <c r="A67" s="12" t="s">
        <v>112</v>
      </c>
      <c r="B67" s="247" t="s">
        <v>259</v>
      </c>
      <c r="C67" s="153"/>
    </row>
    <row r="68" spans="1:3" s="245" customFormat="1" ht="12" customHeight="1" x14ac:dyDescent="0.2">
      <c r="A68" s="12" t="s">
        <v>286</v>
      </c>
      <c r="B68" s="247" t="s">
        <v>260</v>
      </c>
      <c r="C68" s="153"/>
    </row>
    <row r="69" spans="1:3" s="245" customFormat="1" ht="12" customHeight="1" thickBot="1" x14ac:dyDescent="0.25">
      <c r="A69" s="14" t="s">
        <v>287</v>
      </c>
      <c r="B69" s="248" t="s">
        <v>261</v>
      </c>
      <c r="C69" s="153"/>
    </row>
    <row r="70" spans="1:3" s="245" customFormat="1" ht="12" customHeight="1" thickBot="1" x14ac:dyDescent="0.25">
      <c r="A70" s="249" t="s">
        <v>262</v>
      </c>
      <c r="B70" s="143" t="s">
        <v>263</v>
      </c>
      <c r="C70" s="148">
        <f>SUM(C71:C72)</f>
        <v>0</v>
      </c>
    </row>
    <row r="71" spans="1:3" s="245" customFormat="1" ht="12" customHeight="1" x14ac:dyDescent="0.2">
      <c r="A71" s="13" t="s">
        <v>288</v>
      </c>
      <c r="B71" s="246" t="s">
        <v>264</v>
      </c>
      <c r="C71" s="153"/>
    </row>
    <row r="72" spans="1:3" s="245" customFormat="1" ht="12" customHeight="1" thickBot="1" x14ac:dyDescent="0.25">
      <c r="A72" s="14" t="s">
        <v>289</v>
      </c>
      <c r="B72" s="248" t="s">
        <v>265</v>
      </c>
      <c r="C72" s="153"/>
    </row>
    <row r="73" spans="1:3" s="245" customFormat="1" ht="12" customHeight="1" thickBot="1" x14ac:dyDescent="0.25">
      <c r="A73" s="249" t="s">
        <v>266</v>
      </c>
      <c r="B73" s="143" t="s">
        <v>267</v>
      </c>
      <c r="C73" s="148">
        <f>SUM(C74:C76)</f>
        <v>0</v>
      </c>
    </row>
    <row r="74" spans="1:3" s="245" customFormat="1" ht="12" customHeight="1" x14ac:dyDescent="0.2">
      <c r="A74" s="13" t="s">
        <v>290</v>
      </c>
      <c r="B74" s="246" t="s">
        <v>268</v>
      </c>
      <c r="C74" s="153"/>
    </row>
    <row r="75" spans="1:3" s="245" customFormat="1" ht="12" customHeight="1" x14ac:dyDescent="0.2">
      <c r="A75" s="12" t="s">
        <v>291</v>
      </c>
      <c r="B75" s="247" t="s">
        <v>269</v>
      </c>
      <c r="C75" s="153"/>
    </row>
    <row r="76" spans="1:3" s="245" customFormat="1" ht="12" customHeight="1" thickBot="1" x14ac:dyDescent="0.25">
      <c r="A76" s="14" t="s">
        <v>292</v>
      </c>
      <c r="B76" s="248" t="s">
        <v>270</v>
      </c>
      <c r="C76" s="153"/>
    </row>
    <row r="77" spans="1:3" s="245" customFormat="1" ht="12" customHeight="1" thickBot="1" x14ac:dyDescent="0.25">
      <c r="A77" s="249" t="s">
        <v>271</v>
      </c>
      <c r="B77" s="143" t="s">
        <v>293</v>
      </c>
      <c r="C77" s="148">
        <f>SUM(C78:C81)</f>
        <v>0</v>
      </c>
    </row>
    <row r="78" spans="1:3" s="245" customFormat="1" ht="12" customHeight="1" x14ac:dyDescent="0.2">
      <c r="A78" s="251" t="s">
        <v>272</v>
      </c>
      <c r="B78" s="246" t="s">
        <v>273</v>
      </c>
      <c r="C78" s="153"/>
    </row>
    <row r="79" spans="1:3" s="245" customFormat="1" ht="12" customHeight="1" x14ac:dyDescent="0.2">
      <c r="A79" s="252" t="s">
        <v>274</v>
      </c>
      <c r="B79" s="247" t="s">
        <v>275</v>
      </c>
      <c r="C79" s="153"/>
    </row>
    <row r="80" spans="1:3" s="245" customFormat="1" ht="12" customHeight="1" x14ac:dyDescent="0.2">
      <c r="A80" s="252" t="s">
        <v>276</v>
      </c>
      <c r="B80" s="247" t="s">
        <v>277</v>
      </c>
      <c r="C80" s="153"/>
    </row>
    <row r="81" spans="1:3" s="245" customFormat="1" ht="12" customHeight="1" thickBot="1" x14ac:dyDescent="0.25">
      <c r="A81" s="253" t="s">
        <v>278</v>
      </c>
      <c r="B81" s="248" t="s">
        <v>279</v>
      </c>
      <c r="C81" s="153"/>
    </row>
    <row r="82" spans="1:3" s="245" customFormat="1" ht="13.5" customHeight="1" thickBot="1" x14ac:dyDescent="0.25">
      <c r="A82" s="249" t="s">
        <v>280</v>
      </c>
      <c r="B82" s="143" t="s">
        <v>281</v>
      </c>
      <c r="C82" s="293"/>
    </row>
    <row r="83" spans="1:3" s="245" customFormat="1" ht="15.75" customHeight="1" thickBot="1" x14ac:dyDescent="0.25">
      <c r="A83" s="249" t="s">
        <v>282</v>
      </c>
      <c r="B83" s="254" t="s">
        <v>283</v>
      </c>
      <c r="C83" s="154">
        <f>+C61+C65+C70+C73+C77+C82</f>
        <v>0</v>
      </c>
    </row>
    <row r="84" spans="1:3" s="245" customFormat="1" ht="16.5" customHeight="1" thickBot="1" x14ac:dyDescent="0.25">
      <c r="A84" s="255" t="s">
        <v>296</v>
      </c>
      <c r="B84" s="256" t="s">
        <v>284</v>
      </c>
      <c r="C84" s="154">
        <f>+C60+C83</f>
        <v>6171570</v>
      </c>
    </row>
    <row r="85" spans="1:3" s="245" customFormat="1" ht="83.25" customHeight="1" x14ac:dyDescent="0.2">
      <c r="A85" s="3"/>
      <c r="B85" s="4"/>
    </row>
    <row r="86" spans="1:3" ht="16.5" customHeight="1" x14ac:dyDescent="0.25">
      <c r="A86" s="576" t="s">
        <v>36</v>
      </c>
      <c r="B86" s="576"/>
    </row>
    <row r="87" spans="1:3" s="257" customFormat="1" ht="16.5" customHeight="1" thickBot="1" x14ac:dyDescent="0.3">
      <c r="A87" s="578" t="s">
        <v>114</v>
      </c>
      <c r="B87" s="578"/>
      <c r="C87" s="61" t="s">
        <v>160</v>
      </c>
    </row>
    <row r="88" spans="1:3" ht="38.1" customHeight="1" thickBot="1" x14ac:dyDescent="0.3">
      <c r="A88" s="21" t="s">
        <v>61</v>
      </c>
      <c r="B88" s="22" t="s">
        <v>37</v>
      </c>
      <c r="C88" s="30" t="s">
        <v>558</v>
      </c>
    </row>
    <row r="89" spans="1:3" s="244" customFormat="1" ht="12" customHeight="1" thickBot="1" x14ac:dyDescent="0.25">
      <c r="A89" s="27">
        <v>1</v>
      </c>
      <c r="B89" s="28">
        <v>2</v>
      </c>
      <c r="C89" s="29">
        <v>4</v>
      </c>
    </row>
    <row r="90" spans="1:3" ht="12" customHeight="1" thickBot="1" x14ac:dyDescent="0.3">
      <c r="A90" s="20" t="s">
        <v>8</v>
      </c>
      <c r="B90" s="478" t="s">
        <v>299</v>
      </c>
      <c r="C90" s="476">
        <f>SUM(C91:C95)</f>
        <v>6171570</v>
      </c>
    </row>
    <row r="91" spans="1:3" ht="12" customHeight="1" x14ac:dyDescent="0.25">
      <c r="A91" s="15" t="s">
        <v>73</v>
      </c>
      <c r="B91" s="8" t="s">
        <v>38</v>
      </c>
      <c r="C91" s="498">
        <v>5252400</v>
      </c>
    </row>
    <row r="92" spans="1:3" ht="12" customHeight="1" x14ac:dyDescent="0.25">
      <c r="A92" s="12" t="s">
        <v>74</v>
      </c>
      <c r="B92" s="6" t="s">
        <v>133</v>
      </c>
      <c r="C92" s="499">
        <v>919170</v>
      </c>
    </row>
    <row r="93" spans="1:3" ht="12" customHeight="1" x14ac:dyDescent="0.25">
      <c r="A93" s="12" t="s">
        <v>75</v>
      </c>
      <c r="B93" s="6" t="s">
        <v>102</v>
      </c>
      <c r="C93" s="491"/>
    </row>
    <row r="94" spans="1:3" ht="12" customHeight="1" x14ac:dyDescent="0.25">
      <c r="A94" s="12" t="s">
        <v>76</v>
      </c>
      <c r="B94" s="9" t="s">
        <v>134</v>
      </c>
      <c r="C94" s="152"/>
    </row>
    <row r="95" spans="1:3" ht="12" customHeight="1" x14ac:dyDescent="0.25">
      <c r="A95" s="12" t="s">
        <v>84</v>
      </c>
      <c r="B95" s="17" t="s">
        <v>135</v>
      </c>
      <c r="C95" s="152"/>
    </row>
    <row r="96" spans="1:3" ht="12" customHeight="1" x14ac:dyDescent="0.25">
      <c r="A96" s="12" t="s">
        <v>77</v>
      </c>
      <c r="B96" s="6" t="s">
        <v>300</v>
      </c>
      <c r="C96" s="152"/>
    </row>
    <row r="97" spans="1:3" ht="12" customHeight="1" x14ac:dyDescent="0.25">
      <c r="A97" s="12" t="s">
        <v>78</v>
      </c>
      <c r="B97" s="63" t="s">
        <v>301</v>
      </c>
      <c r="C97" s="152"/>
    </row>
    <row r="98" spans="1:3" ht="12" customHeight="1" x14ac:dyDescent="0.25">
      <c r="A98" s="12" t="s">
        <v>85</v>
      </c>
      <c r="B98" s="64" t="s">
        <v>302</v>
      </c>
      <c r="C98" s="152"/>
    </row>
    <row r="99" spans="1:3" ht="12" customHeight="1" x14ac:dyDescent="0.25">
      <c r="A99" s="12" t="s">
        <v>86</v>
      </c>
      <c r="B99" s="64" t="s">
        <v>303</v>
      </c>
      <c r="C99" s="152"/>
    </row>
    <row r="100" spans="1:3" ht="12" customHeight="1" x14ac:dyDescent="0.25">
      <c r="A100" s="12" t="s">
        <v>87</v>
      </c>
      <c r="B100" s="63" t="s">
        <v>304</v>
      </c>
      <c r="C100" s="152"/>
    </row>
    <row r="101" spans="1:3" ht="12" customHeight="1" x14ac:dyDescent="0.25">
      <c r="A101" s="12" t="s">
        <v>88</v>
      </c>
      <c r="B101" s="63" t="s">
        <v>305</v>
      </c>
      <c r="C101" s="152"/>
    </row>
    <row r="102" spans="1:3" ht="12" customHeight="1" x14ac:dyDescent="0.25">
      <c r="A102" s="12" t="s">
        <v>90</v>
      </c>
      <c r="B102" s="64" t="s">
        <v>306</v>
      </c>
      <c r="C102" s="152"/>
    </row>
    <row r="103" spans="1:3" ht="12" customHeight="1" x14ac:dyDescent="0.25">
      <c r="A103" s="11" t="s">
        <v>136</v>
      </c>
      <c r="B103" s="65" t="s">
        <v>307</v>
      </c>
      <c r="C103" s="152"/>
    </row>
    <row r="104" spans="1:3" ht="12" customHeight="1" x14ac:dyDescent="0.25">
      <c r="A104" s="12" t="s">
        <v>297</v>
      </c>
      <c r="B104" s="65" t="s">
        <v>308</v>
      </c>
      <c r="C104" s="152"/>
    </row>
    <row r="105" spans="1:3" ht="12" customHeight="1" thickBot="1" x14ac:dyDescent="0.3">
      <c r="A105" s="16" t="s">
        <v>298</v>
      </c>
      <c r="B105" s="66" t="s">
        <v>309</v>
      </c>
      <c r="C105" s="155"/>
    </row>
    <row r="106" spans="1:3" ht="12" customHeight="1" thickBot="1" x14ac:dyDescent="0.3">
      <c r="A106" s="18" t="s">
        <v>9</v>
      </c>
      <c r="B106" s="25" t="s">
        <v>310</v>
      </c>
      <c r="C106" s="148">
        <f>+C107+C109+C111</f>
        <v>0</v>
      </c>
    </row>
    <row r="107" spans="1:3" ht="12" customHeight="1" x14ac:dyDescent="0.25">
      <c r="A107" s="13" t="s">
        <v>79</v>
      </c>
      <c r="B107" s="6" t="s">
        <v>159</v>
      </c>
      <c r="C107" s="151"/>
    </row>
    <row r="108" spans="1:3" ht="12" customHeight="1" x14ac:dyDescent="0.25">
      <c r="A108" s="13" t="s">
        <v>80</v>
      </c>
      <c r="B108" s="10" t="s">
        <v>314</v>
      </c>
      <c r="C108" s="151"/>
    </row>
    <row r="109" spans="1:3" ht="12" customHeight="1" x14ac:dyDescent="0.25">
      <c r="A109" s="13" t="s">
        <v>81</v>
      </c>
      <c r="B109" s="10" t="s">
        <v>137</v>
      </c>
      <c r="C109" s="150"/>
    </row>
    <row r="110" spans="1:3" ht="12" customHeight="1" x14ac:dyDescent="0.25">
      <c r="A110" s="13" t="s">
        <v>82</v>
      </c>
      <c r="B110" s="10" t="s">
        <v>315</v>
      </c>
      <c r="C110" s="141"/>
    </row>
    <row r="111" spans="1:3" ht="12" customHeight="1" x14ac:dyDescent="0.25">
      <c r="A111" s="13" t="s">
        <v>83</v>
      </c>
      <c r="B111" s="145" t="s">
        <v>162</v>
      </c>
      <c r="C111" s="141"/>
    </row>
    <row r="112" spans="1:3" ht="12" customHeight="1" x14ac:dyDescent="0.25">
      <c r="A112" s="13" t="s">
        <v>89</v>
      </c>
      <c r="B112" s="144" t="s">
        <v>407</v>
      </c>
      <c r="C112" s="141"/>
    </row>
    <row r="113" spans="1:3" ht="12" customHeight="1" x14ac:dyDescent="0.25">
      <c r="A113" s="13" t="s">
        <v>91</v>
      </c>
      <c r="B113" s="242" t="s">
        <v>320</v>
      </c>
      <c r="C113" s="141"/>
    </row>
    <row r="114" spans="1:3" x14ac:dyDescent="0.25">
      <c r="A114" s="13" t="s">
        <v>138</v>
      </c>
      <c r="B114" s="64" t="s">
        <v>303</v>
      </c>
      <c r="C114" s="141"/>
    </row>
    <row r="115" spans="1:3" ht="12" customHeight="1" x14ac:dyDescent="0.25">
      <c r="A115" s="13" t="s">
        <v>139</v>
      </c>
      <c r="B115" s="64" t="s">
        <v>319</v>
      </c>
      <c r="C115" s="141"/>
    </row>
    <row r="116" spans="1:3" ht="12" customHeight="1" x14ac:dyDescent="0.25">
      <c r="A116" s="13" t="s">
        <v>140</v>
      </c>
      <c r="B116" s="64" t="s">
        <v>318</v>
      </c>
      <c r="C116" s="141"/>
    </row>
    <row r="117" spans="1:3" ht="12" customHeight="1" x14ac:dyDescent="0.25">
      <c r="A117" s="13" t="s">
        <v>311</v>
      </c>
      <c r="B117" s="64" t="s">
        <v>306</v>
      </c>
      <c r="C117" s="141"/>
    </row>
    <row r="118" spans="1:3" ht="12" customHeight="1" x14ac:dyDescent="0.25">
      <c r="A118" s="13" t="s">
        <v>312</v>
      </c>
      <c r="B118" s="64" t="s">
        <v>317</v>
      </c>
      <c r="C118" s="141"/>
    </row>
    <row r="119" spans="1:3" ht="16.5" thickBot="1" x14ac:dyDescent="0.3">
      <c r="A119" s="11" t="s">
        <v>313</v>
      </c>
      <c r="B119" s="64" t="s">
        <v>316</v>
      </c>
      <c r="C119" s="142"/>
    </row>
    <row r="120" spans="1:3" ht="12" customHeight="1" thickBot="1" x14ac:dyDescent="0.3">
      <c r="A120" s="18" t="s">
        <v>10</v>
      </c>
      <c r="B120" s="59" t="s">
        <v>321</v>
      </c>
      <c r="C120" s="148">
        <f>+C121+C122</f>
        <v>0</v>
      </c>
    </row>
    <row r="121" spans="1:3" ht="12" customHeight="1" x14ac:dyDescent="0.25">
      <c r="A121" s="13" t="s">
        <v>62</v>
      </c>
      <c r="B121" s="7" t="s">
        <v>50</v>
      </c>
      <c r="C121" s="151"/>
    </row>
    <row r="122" spans="1:3" ht="12" customHeight="1" thickBot="1" x14ac:dyDescent="0.3">
      <c r="A122" s="14" t="s">
        <v>63</v>
      </c>
      <c r="B122" s="10" t="s">
        <v>51</v>
      </c>
      <c r="C122" s="152"/>
    </row>
    <row r="123" spans="1:3" ht="12" customHeight="1" thickBot="1" x14ac:dyDescent="0.3">
      <c r="A123" s="18" t="s">
        <v>11</v>
      </c>
      <c r="B123" s="59" t="s">
        <v>322</v>
      </c>
      <c r="C123" s="148">
        <f>+C90+C106+C120</f>
        <v>6171570</v>
      </c>
    </row>
    <row r="124" spans="1:3" ht="12" customHeight="1" thickBot="1" x14ac:dyDescent="0.3">
      <c r="A124" s="18" t="s">
        <v>12</v>
      </c>
      <c r="B124" s="59" t="s">
        <v>323</v>
      </c>
      <c r="C124" s="148">
        <f>+C125+C126+C127</f>
        <v>0</v>
      </c>
    </row>
    <row r="125" spans="1:3" ht="12" customHeight="1" x14ac:dyDescent="0.25">
      <c r="A125" s="13" t="s">
        <v>66</v>
      </c>
      <c r="B125" s="7" t="s">
        <v>324</v>
      </c>
      <c r="C125" s="141"/>
    </row>
    <row r="126" spans="1:3" ht="12" customHeight="1" x14ac:dyDescent="0.25">
      <c r="A126" s="13" t="s">
        <v>67</v>
      </c>
      <c r="B126" s="7" t="s">
        <v>325</v>
      </c>
      <c r="C126" s="141"/>
    </row>
    <row r="127" spans="1:3" ht="12" customHeight="1" thickBot="1" x14ac:dyDescent="0.3">
      <c r="A127" s="11" t="s">
        <v>68</v>
      </c>
      <c r="B127" s="5" t="s">
        <v>326</v>
      </c>
      <c r="C127" s="141"/>
    </row>
    <row r="128" spans="1:3" ht="12" customHeight="1" thickBot="1" x14ac:dyDescent="0.3">
      <c r="A128" s="18" t="s">
        <v>13</v>
      </c>
      <c r="B128" s="59" t="s">
        <v>369</v>
      </c>
      <c r="C128" s="148">
        <f>+C129+C130+C131+C132</f>
        <v>0</v>
      </c>
    </row>
    <row r="129" spans="1:8" ht="12" customHeight="1" x14ac:dyDescent="0.25">
      <c r="A129" s="13" t="s">
        <v>69</v>
      </c>
      <c r="B129" s="7" t="s">
        <v>327</v>
      </c>
      <c r="C129" s="141"/>
    </row>
    <row r="130" spans="1:8" ht="12" customHeight="1" x14ac:dyDescent="0.25">
      <c r="A130" s="13" t="s">
        <v>70</v>
      </c>
      <c r="B130" s="7" t="s">
        <v>328</v>
      </c>
      <c r="C130" s="141"/>
    </row>
    <row r="131" spans="1:8" ht="12" customHeight="1" x14ac:dyDescent="0.25">
      <c r="A131" s="13" t="s">
        <v>230</v>
      </c>
      <c r="B131" s="7" t="s">
        <v>329</v>
      </c>
      <c r="C131" s="141"/>
    </row>
    <row r="132" spans="1:8" ht="12" customHeight="1" thickBot="1" x14ac:dyDescent="0.3">
      <c r="A132" s="11" t="s">
        <v>231</v>
      </c>
      <c r="B132" s="5" t="s">
        <v>330</v>
      </c>
      <c r="C132" s="141"/>
    </row>
    <row r="133" spans="1:8" ht="12" customHeight="1" thickBot="1" x14ac:dyDescent="0.3">
      <c r="A133" s="18" t="s">
        <v>14</v>
      </c>
      <c r="B133" s="59" t="s">
        <v>331</v>
      </c>
      <c r="C133" s="154">
        <f>+C134+C135+C136+C137</f>
        <v>0</v>
      </c>
    </row>
    <row r="134" spans="1:8" ht="12" customHeight="1" x14ac:dyDescent="0.25">
      <c r="A134" s="13" t="s">
        <v>71</v>
      </c>
      <c r="B134" s="7" t="s">
        <v>332</v>
      </c>
      <c r="C134" s="141"/>
    </row>
    <row r="135" spans="1:8" ht="12" customHeight="1" x14ac:dyDescent="0.25">
      <c r="A135" s="13" t="s">
        <v>72</v>
      </c>
      <c r="B135" s="7" t="s">
        <v>342</v>
      </c>
      <c r="C135" s="141"/>
    </row>
    <row r="136" spans="1:8" ht="12" customHeight="1" x14ac:dyDescent="0.25">
      <c r="A136" s="13" t="s">
        <v>243</v>
      </c>
      <c r="B136" s="7" t="s">
        <v>333</v>
      </c>
      <c r="C136" s="141"/>
    </row>
    <row r="137" spans="1:8" ht="12" customHeight="1" thickBot="1" x14ac:dyDescent="0.3">
      <c r="A137" s="11" t="s">
        <v>244</v>
      </c>
      <c r="B137" s="5" t="s">
        <v>334</v>
      </c>
      <c r="C137" s="141"/>
    </row>
    <row r="138" spans="1:8" ht="12" customHeight="1" thickBot="1" x14ac:dyDescent="0.3">
      <c r="A138" s="18" t="s">
        <v>15</v>
      </c>
      <c r="B138" s="59" t="s">
        <v>335</v>
      </c>
      <c r="C138" s="156">
        <f>+C139+C140+C141+C142</f>
        <v>0</v>
      </c>
    </row>
    <row r="139" spans="1:8" ht="12" customHeight="1" x14ac:dyDescent="0.25">
      <c r="A139" s="13" t="s">
        <v>131</v>
      </c>
      <c r="B139" s="7" t="s">
        <v>336</v>
      </c>
      <c r="C139" s="141"/>
    </row>
    <row r="140" spans="1:8" ht="12" customHeight="1" x14ac:dyDescent="0.25">
      <c r="A140" s="13" t="s">
        <v>132</v>
      </c>
      <c r="B140" s="7" t="s">
        <v>337</v>
      </c>
      <c r="C140" s="141"/>
    </row>
    <row r="141" spans="1:8" ht="12" customHeight="1" x14ac:dyDescent="0.25">
      <c r="A141" s="13" t="s">
        <v>161</v>
      </c>
      <c r="B141" s="7" t="s">
        <v>338</v>
      </c>
      <c r="C141" s="141"/>
    </row>
    <row r="142" spans="1:8" ht="12" customHeight="1" thickBot="1" x14ac:dyDescent="0.3">
      <c r="A142" s="13" t="s">
        <v>246</v>
      </c>
      <c r="B142" s="7" t="s">
        <v>339</v>
      </c>
      <c r="C142" s="141"/>
    </row>
    <row r="143" spans="1:8" ht="15" customHeight="1" thickBot="1" x14ac:dyDescent="0.3">
      <c r="A143" s="18" t="s">
        <v>16</v>
      </c>
      <c r="B143" s="59" t="s">
        <v>340</v>
      </c>
      <c r="C143" s="258">
        <f>+C124+C128+C133+C138</f>
        <v>0</v>
      </c>
      <c r="E143" s="259"/>
      <c r="F143" s="260"/>
      <c r="G143" s="260"/>
      <c r="H143" s="260"/>
    </row>
    <row r="144" spans="1:8" s="245" customFormat="1" ht="12.95" customHeight="1" thickBot="1" x14ac:dyDescent="0.25">
      <c r="A144" s="146" t="s">
        <v>17</v>
      </c>
      <c r="B144" s="222" t="s">
        <v>341</v>
      </c>
      <c r="C144" s="258">
        <f>+C123+C143</f>
        <v>6171570</v>
      </c>
    </row>
    <row r="145" spans="1:3" ht="7.5" customHeight="1" x14ac:dyDescent="0.25"/>
    <row r="146" spans="1:3" x14ac:dyDescent="0.25">
      <c r="A146" s="579"/>
      <c r="B146" s="579"/>
    </row>
    <row r="147" spans="1:3" ht="15" customHeight="1" x14ac:dyDescent="0.25">
      <c r="A147" s="575"/>
      <c r="B147" s="575"/>
    </row>
    <row r="148" spans="1:3" ht="13.5" customHeight="1" x14ac:dyDescent="0.25">
      <c r="A148" s="300"/>
      <c r="B148" s="301"/>
      <c r="C148" s="261"/>
    </row>
    <row r="149" spans="1:3" ht="27.75" customHeight="1" x14ac:dyDescent="0.25">
      <c r="A149" s="300"/>
      <c r="B149" s="301"/>
    </row>
  </sheetData>
  <mergeCells count="6">
    <mergeCell ref="A147:B147"/>
    <mergeCell ref="A1:B1"/>
    <mergeCell ref="A2:B2"/>
    <mergeCell ref="A86:B86"/>
    <mergeCell ref="A87:B87"/>
    <mergeCell ref="A146:B146"/>
  </mergeCells>
  <phoneticPr fontId="31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0" fitToHeight="2" orientation="portrait" r:id="rId1"/>
  <headerFooter alignWithMargins="0">
    <oddHeader>&amp;C&amp;"Times New Roman CE,Félkövér"&amp;12
Győrújbarát Község Önkormányzat
2020. ÉVI KÖLTSÉGVETÉS
ÁLLAMI (ÁLLAMIGAZGATÁSI) FELADATOK MÉRLEGE
&amp;R&amp;"Times New Roman CE,Félkövér dőlt"&amp;11 1.4. melléklet a 3/2020.(II. 14.) önkormányzati rendelethez</oddHeader>
  </headerFooter>
  <rowBreaks count="1" manualBreakCount="1">
    <brk id="85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F31"/>
  <sheetViews>
    <sheetView view="pageBreakPreview" zoomScaleNormal="115" zoomScaleSheetLayoutView="100" workbookViewId="0">
      <selection activeCell="F1" sqref="F1:F30"/>
    </sheetView>
  </sheetViews>
  <sheetFormatPr defaultRowHeight="12.75" x14ac:dyDescent="0.2"/>
  <cols>
    <col min="1" max="1" width="6.83203125" style="38" customWidth="1"/>
    <col min="2" max="2" width="46.6640625" style="94" customWidth="1"/>
    <col min="3" max="3" width="14.5" style="38" customWidth="1"/>
    <col min="4" max="4" width="45.6640625" style="38" customWidth="1"/>
    <col min="5" max="5" width="14.33203125" style="38" customWidth="1"/>
    <col min="6" max="6" width="4.83203125" style="38" customWidth="1"/>
    <col min="7" max="16384" width="9.33203125" style="38"/>
  </cols>
  <sheetData>
    <row r="1" spans="1:6" ht="39.75" customHeight="1" x14ac:dyDescent="0.2">
      <c r="B1" s="168" t="s">
        <v>117</v>
      </c>
      <c r="C1" s="169"/>
      <c r="D1" s="169"/>
      <c r="E1" s="169"/>
      <c r="F1" s="582" t="s">
        <v>579</v>
      </c>
    </row>
    <row r="2" spans="1:6" ht="14.25" thickBot="1" x14ac:dyDescent="0.25">
      <c r="E2" s="170" t="s">
        <v>529</v>
      </c>
      <c r="F2" s="582"/>
    </row>
    <row r="3" spans="1:6" ht="18" customHeight="1" thickBot="1" x14ac:dyDescent="0.25">
      <c r="A3" s="580" t="s">
        <v>61</v>
      </c>
      <c r="B3" s="171" t="s">
        <v>46</v>
      </c>
      <c r="C3" s="172"/>
      <c r="D3" s="171" t="s">
        <v>48</v>
      </c>
      <c r="E3" s="173"/>
      <c r="F3" s="582"/>
    </row>
    <row r="4" spans="1:6" s="174" customFormat="1" ht="35.25" customHeight="1" thickBot="1" x14ac:dyDescent="0.25">
      <c r="A4" s="581"/>
      <c r="B4" s="95" t="s">
        <v>55</v>
      </c>
      <c r="C4" s="30" t="s">
        <v>558</v>
      </c>
      <c r="D4" s="95" t="s">
        <v>55</v>
      </c>
      <c r="E4" s="30" t="s">
        <v>558</v>
      </c>
      <c r="F4" s="582"/>
    </row>
    <row r="5" spans="1:6" s="179" customFormat="1" ht="12" customHeight="1" thickBot="1" x14ac:dyDescent="0.25">
      <c r="A5" s="175">
        <v>1</v>
      </c>
      <c r="B5" s="176">
        <v>2</v>
      </c>
      <c r="C5" s="177">
        <v>4</v>
      </c>
      <c r="D5" s="176">
        <v>5</v>
      </c>
      <c r="E5" s="178">
        <v>7</v>
      </c>
      <c r="F5" s="582"/>
    </row>
    <row r="6" spans="1:6" ht="12.95" customHeight="1" x14ac:dyDescent="0.2">
      <c r="A6" s="180" t="s">
        <v>8</v>
      </c>
      <c r="B6" s="181" t="s">
        <v>343</v>
      </c>
      <c r="C6" s="500">
        <v>380561259</v>
      </c>
      <c r="D6" s="181" t="s">
        <v>56</v>
      </c>
      <c r="E6" s="495">
        <v>433388553</v>
      </c>
      <c r="F6" s="582"/>
    </row>
    <row r="7" spans="1:6" ht="21" customHeight="1" x14ac:dyDescent="0.2">
      <c r="A7" s="182" t="s">
        <v>9</v>
      </c>
      <c r="B7" s="183" t="s">
        <v>344</v>
      </c>
      <c r="C7" s="501">
        <v>25480000</v>
      </c>
      <c r="D7" s="183" t="s">
        <v>133</v>
      </c>
      <c r="E7" s="489">
        <v>77128806</v>
      </c>
      <c r="F7" s="582"/>
    </row>
    <row r="8" spans="1:6" ht="12.95" customHeight="1" x14ac:dyDescent="0.2">
      <c r="A8" s="182" t="s">
        <v>10</v>
      </c>
      <c r="B8" s="183" t="s">
        <v>371</v>
      </c>
      <c r="C8" s="501"/>
      <c r="D8" s="183" t="s">
        <v>165</v>
      </c>
      <c r="E8" s="491">
        <v>278178194</v>
      </c>
      <c r="F8" s="582"/>
    </row>
    <row r="9" spans="1:6" ht="12.95" customHeight="1" x14ac:dyDescent="0.2">
      <c r="A9" s="182" t="s">
        <v>11</v>
      </c>
      <c r="B9" s="183" t="s">
        <v>124</v>
      </c>
      <c r="C9" s="501">
        <v>397800000</v>
      </c>
      <c r="D9" s="183" t="s">
        <v>134</v>
      </c>
      <c r="E9" s="491">
        <v>10000000</v>
      </c>
      <c r="F9" s="582"/>
    </row>
    <row r="10" spans="1:6" ht="12.95" customHeight="1" x14ac:dyDescent="0.2">
      <c r="A10" s="182" t="s">
        <v>12</v>
      </c>
      <c r="B10" s="184" t="s">
        <v>449</v>
      </c>
      <c r="C10" s="501">
        <v>53000000</v>
      </c>
      <c r="D10" s="183" t="s">
        <v>135</v>
      </c>
      <c r="E10" s="491">
        <v>19420000</v>
      </c>
      <c r="F10" s="582"/>
    </row>
    <row r="11" spans="1:6" ht="12.95" customHeight="1" x14ac:dyDescent="0.2">
      <c r="A11" s="182" t="s">
        <v>13</v>
      </c>
      <c r="B11" s="183" t="s">
        <v>346</v>
      </c>
      <c r="C11" s="160"/>
      <c r="D11" s="183" t="s">
        <v>39</v>
      </c>
      <c r="E11" s="502">
        <v>3988030</v>
      </c>
      <c r="F11" s="582"/>
    </row>
    <row r="12" spans="1:6" ht="12.95" customHeight="1" x14ac:dyDescent="0.2">
      <c r="A12" s="182" t="s">
        <v>14</v>
      </c>
      <c r="B12" s="183" t="s">
        <v>228</v>
      </c>
      <c r="C12" s="159">
        <v>0</v>
      </c>
      <c r="D12" s="34"/>
      <c r="E12" s="164"/>
      <c r="F12" s="582"/>
    </row>
    <row r="13" spans="1:6" ht="12.95" customHeight="1" x14ac:dyDescent="0.2">
      <c r="A13" s="182" t="s">
        <v>15</v>
      </c>
      <c r="B13" s="34"/>
      <c r="C13" s="159"/>
      <c r="D13" s="34"/>
      <c r="E13" s="164"/>
      <c r="F13" s="582"/>
    </row>
    <row r="14" spans="1:6" ht="12.95" customHeight="1" x14ac:dyDescent="0.2">
      <c r="A14" s="182" t="s">
        <v>16</v>
      </c>
      <c r="B14" s="262"/>
      <c r="C14" s="160"/>
      <c r="D14" s="34"/>
      <c r="E14" s="164"/>
      <c r="F14" s="582"/>
    </row>
    <row r="15" spans="1:6" ht="12.95" customHeight="1" x14ac:dyDescent="0.2">
      <c r="A15" s="182" t="s">
        <v>17</v>
      </c>
      <c r="B15" s="34"/>
      <c r="C15" s="159"/>
      <c r="D15" s="34"/>
      <c r="E15" s="164"/>
      <c r="F15" s="582"/>
    </row>
    <row r="16" spans="1:6" ht="12.95" customHeight="1" x14ac:dyDescent="0.2">
      <c r="A16" s="182" t="s">
        <v>18</v>
      </c>
      <c r="B16" s="34"/>
      <c r="C16" s="159"/>
      <c r="D16" s="34"/>
      <c r="E16" s="164"/>
      <c r="F16" s="582"/>
    </row>
    <row r="17" spans="1:6" ht="12.95" customHeight="1" thickBot="1" x14ac:dyDescent="0.25">
      <c r="A17" s="182" t="s">
        <v>19</v>
      </c>
      <c r="B17" s="39"/>
      <c r="C17" s="161"/>
      <c r="D17" s="34"/>
      <c r="E17" s="165"/>
      <c r="F17" s="582"/>
    </row>
    <row r="18" spans="1:6" ht="22.5" customHeight="1" thickBot="1" x14ac:dyDescent="0.25">
      <c r="A18" s="185" t="s">
        <v>20</v>
      </c>
      <c r="B18" s="60" t="s">
        <v>372</v>
      </c>
      <c r="C18" s="162">
        <f>+C6+C7+C9+C10+C12+C13+C14+C15+C16+C17</f>
        <v>856841259</v>
      </c>
      <c r="D18" s="60" t="s">
        <v>354</v>
      </c>
      <c r="E18" s="166">
        <f>SUM(E6:E17)</f>
        <v>822103583</v>
      </c>
      <c r="F18" s="582"/>
    </row>
    <row r="19" spans="1:6" ht="12.95" customHeight="1" x14ac:dyDescent="0.2">
      <c r="A19" s="186" t="s">
        <v>21</v>
      </c>
      <c r="B19" s="187" t="s">
        <v>349</v>
      </c>
      <c r="C19" s="297">
        <f>+C20+C21+C22+C23</f>
        <v>0</v>
      </c>
      <c r="D19" s="188" t="s">
        <v>141</v>
      </c>
      <c r="E19" s="167"/>
      <c r="F19" s="582"/>
    </row>
    <row r="20" spans="1:6" ht="12.95" customHeight="1" x14ac:dyDescent="0.2">
      <c r="A20" s="189" t="s">
        <v>22</v>
      </c>
      <c r="B20" s="188" t="s">
        <v>157</v>
      </c>
      <c r="C20" s="43"/>
      <c r="D20" s="188" t="s">
        <v>353</v>
      </c>
      <c r="E20" s="44"/>
      <c r="F20" s="582"/>
    </row>
    <row r="21" spans="1:6" ht="12.95" customHeight="1" x14ac:dyDescent="0.2">
      <c r="A21" s="189" t="s">
        <v>23</v>
      </c>
      <c r="B21" s="188" t="s">
        <v>158</v>
      </c>
      <c r="C21" s="43"/>
      <c r="D21" s="188" t="s">
        <v>115</v>
      </c>
      <c r="E21" s="44"/>
      <c r="F21" s="582"/>
    </row>
    <row r="22" spans="1:6" ht="12.95" customHeight="1" x14ac:dyDescent="0.2">
      <c r="A22" s="189" t="s">
        <v>24</v>
      </c>
      <c r="B22" s="188" t="s">
        <v>163</v>
      </c>
      <c r="C22" s="43"/>
      <c r="D22" s="188" t="s">
        <v>116</v>
      </c>
      <c r="E22" s="44"/>
      <c r="F22" s="582"/>
    </row>
    <row r="23" spans="1:6" ht="12.95" customHeight="1" x14ac:dyDescent="0.2">
      <c r="A23" s="189" t="s">
        <v>25</v>
      </c>
      <c r="B23" s="188" t="s">
        <v>164</v>
      </c>
      <c r="C23" s="43"/>
      <c r="D23" s="187" t="s">
        <v>166</v>
      </c>
      <c r="E23" s="44"/>
      <c r="F23" s="582"/>
    </row>
    <row r="24" spans="1:6" ht="12.95" customHeight="1" x14ac:dyDescent="0.2">
      <c r="A24" s="189" t="s">
        <v>26</v>
      </c>
      <c r="B24" s="188" t="s">
        <v>350</v>
      </c>
      <c r="C24" s="190"/>
      <c r="D24" s="188" t="s">
        <v>142</v>
      </c>
      <c r="E24" s="44"/>
      <c r="F24" s="582"/>
    </row>
    <row r="25" spans="1:6" ht="12.95" customHeight="1" x14ac:dyDescent="0.2">
      <c r="A25" s="186" t="s">
        <v>27</v>
      </c>
      <c r="B25" s="187" t="s">
        <v>347</v>
      </c>
      <c r="C25" s="163"/>
      <c r="D25" s="181" t="s">
        <v>143</v>
      </c>
      <c r="E25" s="167"/>
      <c r="F25" s="582"/>
    </row>
    <row r="26" spans="1:6" ht="12.95" customHeight="1" thickBot="1" x14ac:dyDescent="0.25">
      <c r="A26" s="189" t="s">
        <v>28</v>
      </c>
      <c r="B26" s="188" t="s">
        <v>348</v>
      </c>
      <c r="C26" s="43"/>
      <c r="D26" s="34" t="s">
        <v>533</v>
      </c>
      <c r="E26" s="499">
        <v>15222450</v>
      </c>
      <c r="F26" s="582"/>
    </row>
    <row r="27" spans="1:6" ht="22.5" customHeight="1" thickBot="1" x14ac:dyDescent="0.25">
      <c r="A27" s="185" t="s">
        <v>29</v>
      </c>
      <c r="B27" s="60" t="s">
        <v>351</v>
      </c>
      <c r="C27" s="162">
        <f>+C19+C24</f>
        <v>0</v>
      </c>
      <c r="D27" s="60" t="s">
        <v>355</v>
      </c>
      <c r="E27" s="166">
        <f>SUM(E19:E26)</f>
        <v>15222450</v>
      </c>
      <c r="F27" s="582"/>
    </row>
    <row r="28" spans="1:6" ht="13.5" thickBot="1" x14ac:dyDescent="0.25">
      <c r="A28" s="185" t="s">
        <v>30</v>
      </c>
      <c r="B28" s="191" t="s">
        <v>352</v>
      </c>
      <c r="C28" s="192">
        <f>+C18+C27</f>
        <v>856841259</v>
      </c>
      <c r="D28" s="191" t="s">
        <v>356</v>
      </c>
      <c r="E28" s="192">
        <f>+E18+E27</f>
        <v>837326033</v>
      </c>
      <c r="F28" s="582"/>
    </row>
    <row r="29" spans="1:6" ht="13.5" thickBot="1" x14ac:dyDescent="0.25">
      <c r="A29" s="185" t="s">
        <v>31</v>
      </c>
      <c r="B29" s="191" t="s">
        <v>119</v>
      </c>
      <c r="C29" s="192" t="str">
        <f>IF(C18-E18&lt;0,E18-C18,"-")</f>
        <v>-</v>
      </c>
      <c r="D29" s="191" t="s">
        <v>120</v>
      </c>
      <c r="E29" s="192">
        <f>IF(C18-E18&gt;0,C18-E18,"-")</f>
        <v>34737676</v>
      </c>
      <c r="F29" s="582"/>
    </row>
    <row r="30" spans="1:6" ht="13.5" thickBot="1" x14ac:dyDescent="0.25">
      <c r="A30" s="185" t="s">
        <v>32</v>
      </c>
      <c r="B30" s="191" t="s">
        <v>167</v>
      </c>
      <c r="C30" s="192" t="str">
        <f>IF(C18+C19-E28&lt;0,E28-(C18+C19),"-")</f>
        <v>-</v>
      </c>
      <c r="D30" s="191" t="s">
        <v>168</v>
      </c>
      <c r="E30" s="192">
        <f>IF(C18+C19-E28&gt;0,C18+C19-E28,"-")</f>
        <v>19515226</v>
      </c>
      <c r="F30" s="582"/>
    </row>
    <row r="31" spans="1:6" ht="18.75" x14ac:dyDescent="0.2">
      <c r="B31" s="583"/>
      <c r="C31" s="583"/>
      <c r="D31" s="583"/>
    </row>
  </sheetData>
  <mergeCells count="3">
    <mergeCell ref="A3:A4"/>
    <mergeCell ref="F1:F30"/>
    <mergeCell ref="B31:D3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96" orientation="landscape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F33"/>
  <sheetViews>
    <sheetView view="pageBreakPreview" zoomScaleSheetLayoutView="100" workbookViewId="0">
      <selection activeCell="F1" sqref="F1:F33"/>
    </sheetView>
  </sheetViews>
  <sheetFormatPr defaultRowHeight="12.75" x14ac:dyDescent="0.2"/>
  <cols>
    <col min="1" max="1" width="6.83203125" style="38" customWidth="1"/>
    <col min="2" max="2" width="55.1640625" style="94" customWidth="1"/>
    <col min="3" max="3" width="16.33203125" style="38" customWidth="1"/>
    <col min="4" max="4" width="55.1640625" style="38" customWidth="1"/>
    <col min="5" max="5" width="16.33203125" style="38" customWidth="1"/>
    <col min="6" max="6" width="4.83203125" style="38" customWidth="1"/>
    <col min="7" max="16384" width="9.33203125" style="38"/>
  </cols>
  <sheetData>
    <row r="1" spans="1:6" ht="31.5" x14ac:dyDescent="0.2">
      <c r="B1" s="168" t="s">
        <v>118</v>
      </c>
      <c r="C1" s="169"/>
      <c r="D1" s="169"/>
      <c r="E1" s="169"/>
      <c r="F1" s="582" t="s">
        <v>580</v>
      </c>
    </row>
    <row r="2" spans="1:6" ht="14.25" thickBot="1" x14ac:dyDescent="0.25">
      <c r="E2" s="170" t="s">
        <v>529</v>
      </c>
      <c r="F2" s="582"/>
    </row>
    <row r="3" spans="1:6" ht="13.5" thickBot="1" x14ac:dyDescent="0.25">
      <c r="A3" s="584" t="s">
        <v>61</v>
      </c>
      <c r="B3" s="171" t="s">
        <v>46</v>
      </c>
      <c r="C3" s="172"/>
      <c r="D3" s="171" t="s">
        <v>48</v>
      </c>
      <c r="E3" s="173"/>
      <c r="F3" s="582"/>
    </row>
    <row r="4" spans="1:6" s="174" customFormat="1" ht="24.75" thickBot="1" x14ac:dyDescent="0.25">
      <c r="A4" s="585"/>
      <c r="B4" s="95" t="s">
        <v>55</v>
      </c>
      <c r="C4" s="30" t="s">
        <v>558</v>
      </c>
      <c r="D4" s="95" t="s">
        <v>55</v>
      </c>
      <c r="E4" s="30" t="s">
        <v>558</v>
      </c>
      <c r="F4" s="582"/>
    </row>
    <row r="5" spans="1:6" s="174" customFormat="1" ht="13.5" thickBot="1" x14ac:dyDescent="0.25">
      <c r="A5" s="175">
        <v>1</v>
      </c>
      <c r="B5" s="176">
        <v>2</v>
      </c>
      <c r="C5" s="177">
        <v>3</v>
      </c>
      <c r="D5" s="176">
        <v>4</v>
      </c>
      <c r="E5" s="178">
        <v>5</v>
      </c>
      <c r="F5" s="582"/>
    </row>
    <row r="6" spans="1:6" ht="12.95" customHeight="1" x14ac:dyDescent="0.2">
      <c r="A6" s="180" t="s">
        <v>8</v>
      </c>
      <c r="B6" s="181" t="s">
        <v>357</v>
      </c>
      <c r="C6" s="158"/>
      <c r="D6" s="181" t="s">
        <v>159</v>
      </c>
      <c r="E6" s="504">
        <v>154878791</v>
      </c>
      <c r="F6" s="582"/>
    </row>
    <row r="7" spans="1:6" x14ac:dyDescent="0.2">
      <c r="A7" s="182" t="s">
        <v>9</v>
      </c>
      <c r="B7" s="183" t="s">
        <v>358</v>
      </c>
      <c r="C7" s="159"/>
      <c r="D7" s="183" t="s">
        <v>363</v>
      </c>
      <c r="E7" s="164">
        <v>135213565</v>
      </c>
      <c r="F7" s="582"/>
    </row>
    <row r="8" spans="1:6" ht="12.95" customHeight="1" x14ac:dyDescent="0.2">
      <c r="A8" s="182" t="s">
        <v>10</v>
      </c>
      <c r="B8" s="183" t="s">
        <v>4</v>
      </c>
      <c r="C8" s="501">
        <v>135213565</v>
      </c>
      <c r="D8" s="183" t="s">
        <v>137</v>
      </c>
      <c r="E8" s="164"/>
      <c r="F8" s="582"/>
    </row>
    <row r="9" spans="1:6" ht="12.95" customHeight="1" x14ac:dyDescent="0.2">
      <c r="A9" s="182" t="s">
        <v>11</v>
      </c>
      <c r="B9" s="183" t="s">
        <v>359</v>
      </c>
      <c r="C9" s="501"/>
      <c r="D9" s="183" t="s">
        <v>364</v>
      </c>
      <c r="E9" s="164"/>
      <c r="F9" s="582"/>
    </row>
    <row r="10" spans="1:6" ht="12.75" customHeight="1" x14ac:dyDescent="0.2">
      <c r="A10" s="182" t="s">
        <v>12</v>
      </c>
      <c r="B10" s="183" t="s">
        <v>360</v>
      </c>
      <c r="C10" s="501"/>
      <c r="D10" s="183" t="s">
        <v>162</v>
      </c>
      <c r="E10" s="164"/>
      <c r="F10" s="582"/>
    </row>
    <row r="11" spans="1:6" ht="12.95" customHeight="1" x14ac:dyDescent="0.2">
      <c r="A11" s="182" t="s">
        <v>13</v>
      </c>
      <c r="B11" s="183" t="s">
        <v>361</v>
      </c>
      <c r="C11" s="503">
        <v>150000</v>
      </c>
      <c r="D11" s="34"/>
      <c r="E11" s="164"/>
      <c r="F11" s="582"/>
    </row>
    <row r="12" spans="1:6" ht="12.95" customHeight="1" x14ac:dyDescent="0.2">
      <c r="A12" s="182" t="s">
        <v>14</v>
      </c>
      <c r="B12" s="34"/>
      <c r="C12" s="159"/>
      <c r="D12" s="34"/>
      <c r="E12" s="164"/>
      <c r="F12" s="582"/>
    </row>
    <row r="13" spans="1:6" ht="12.95" customHeight="1" x14ac:dyDescent="0.2">
      <c r="A13" s="182" t="s">
        <v>15</v>
      </c>
      <c r="B13" s="34"/>
      <c r="C13" s="159"/>
      <c r="D13" s="34"/>
      <c r="E13" s="164"/>
      <c r="F13" s="582"/>
    </row>
    <row r="14" spans="1:6" ht="12.95" customHeight="1" x14ac:dyDescent="0.2">
      <c r="A14" s="182" t="s">
        <v>16</v>
      </c>
      <c r="B14" s="34"/>
      <c r="C14" s="160"/>
      <c r="D14" s="34"/>
      <c r="E14" s="164"/>
      <c r="F14" s="582"/>
    </row>
    <row r="15" spans="1:6" x14ac:dyDescent="0.2">
      <c r="A15" s="182" t="s">
        <v>17</v>
      </c>
      <c r="B15" s="34"/>
      <c r="C15" s="160"/>
      <c r="D15" s="34"/>
      <c r="E15" s="164"/>
      <c r="F15" s="582"/>
    </row>
    <row r="16" spans="1:6" ht="12.95" customHeight="1" thickBot="1" x14ac:dyDescent="0.25">
      <c r="A16" s="232" t="s">
        <v>18</v>
      </c>
      <c r="B16" s="263"/>
      <c r="C16" s="234"/>
      <c r="D16" s="233" t="s">
        <v>39</v>
      </c>
      <c r="E16" s="211"/>
      <c r="F16" s="582"/>
    </row>
    <row r="17" spans="1:6" ht="15.95" customHeight="1" thickBot="1" x14ac:dyDescent="0.25">
      <c r="A17" s="185" t="s">
        <v>19</v>
      </c>
      <c r="B17" s="60" t="s">
        <v>373</v>
      </c>
      <c r="C17" s="162">
        <f>+C6+C8+C9+C11+C12+C13+C14+C15+C16</f>
        <v>135363565</v>
      </c>
      <c r="D17" s="60" t="s">
        <v>374</v>
      </c>
      <c r="E17" s="166">
        <f>+E6+E8+E10+E11+E12+E13+E14+E15+E16</f>
        <v>154878791</v>
      </c>
      <c r="F17" s="582"/>
    </row>
    <row r="18" spans="1:6" ht="12.95" customHeight="1" x14ac:dyDescent="0.2">
      <c r="A18" s="180" t="s">
        <v>20</v>
      </c>
      <c r="B18" s="195" t="s">
        <v>180</v>
      </c>
      <c r="C18" s="202">
        <f>+C19+C20+C21+C22+C23</f>
        <v>0</v>
      </c>
      <c r="D18" s="188" t="s">
        <v>141</v>
      </c>
      <c r="E18" s="42"/>
      <c r="F18" s="582"/>
    </row>
    <row r="19" spans="1:6" ht="12.95" customHeight="1" x14ac:dyDescent="0.2">
      <c r="A19" s="182" t="s">
        <v>21</v>
      </c>
      <c r="B19" s="196" t="s">
        <v>169</v>
      </c>
      <c r="C19" s="43"/>
      <c r="D19" s="188" t="s">
        <v>144</v>
      </c>
      <c r="E19" s="44"/>
      <c r="F19" s="582"/>
    </row>
    <row r="20" spans="1:6" ht="12.95" customHeight="1" x14ac:dyDescent="0.2">
      <c r="A20" s="180" t="s">
        <v>22</v>
      </c>
      <c r="B20" s="196" t="s">
        <v>170</v>
      </c>
      <c r="C20" s="43"/>
      <c r="D20" s="188" t="s">
        <v>115</v>
      </c>
      <c r="E20" s="44"/>
      <c r="F20" s="582"/>
    </row>
    <row r="21" spans="1:6" ht="12.95" customHeight="1" x14ac:dyDescent="0.2">
      <c r="A21" s="182" t="s">
        <v>23</v>
      </c>
      <c r="B21" s="196" t="s">
        <v>171</v>
      </c>
      <c r="C21" s="43"/>
      <c r="D21" s="188" t="s">
        <v>116</v>
      </c>
      <c r="E21" s="44"/>
      <c r="F21" s="582"/>
    </row>
    <row r="22" spans="1:6" ht="12.95" customHeight="1" x14ac:dyDescent="0.2">
      <c r="A22" s="180" t="s">
        <v>24</v>
      </c>
      <c r="B22" s="196" t="s">
        <v>172</v>
      </c>
      <c r="C22" s="43"/>
      <c r="D22" s="187" t="s">
        <v>166</v>
      </c>
      <c r="E22" s="44"/>
      <c r="F22" s="582"/>
    </row>
    <row r="23" spans="1:6" ht="12.95" customHeight="1" x14ac:dyDescent="0.2">
      <c r="A23" s="182" t="s">
        <v>25</v>
      </c>
      <c r="B23" s="197" t="s">
        <v>173</v>
      </c>
      <c r="C23" s="43"/>
      <c r="D23" s="188" t="s">
        <v>145</v>
      </c>
      <c r="E23" s="44"/>
      <c r="F23" s="582"/>
    </row>
    <row r="24" spans="1:6" ht="12.95" customHeight="1" x14ac:dyDescent="0.2">
      <c r="A24" s="180" t="s">
        <v>26</v>
      </c>
      <c r="B24" s="198" t="s">
        <v>174</v>
      </c>
      <c r="C24" s="190">
        <f>+C25+C26+C27+C28+C29</f>
        <v>0</v>
      </c>
      <c r="D24" s="199" t="s">
        <v>143</v>
      </c>
      <c r="E24" s="44"/>
      <c r="F24" s="582"/>
    </row>
    <row r="25" spans="1:6" ht="12.95" customHeight="1" x14ac:dyDescent="0.2">
      <c r="A25" s="182" t="s">
        <v>27</v>
      </c>
      <c r="B25" s="197" t="s">
        <v>175</v>
      </c>
      <c r="C25" s="43"/>
      <c r="D25" s="199" t="s">
        <v>365</v>
      </c>
      <c r="E25" s="44"/>
      <c r="F25" s="582"/>
    </row>
    <row r="26" spans="1:6" ht="12.95" customHeight="1" x14ac:dyDescent="0.2">
      <c r="A26" s="180" t="s">
        <v>28</v>
      </c>
      <c r="B26" s="197" t="s">
        <v>176</v>
      </c>
      <c r="C26" s="43"/>
      <c r="D26" s="194"/>
      <c r="E26" s="44"/>
      <c r="F26" s="582"/>
    </row>
    <row r="27" spans="1:6" ht="12.95" customHeight="1" x14ac:dyDescent="0.2">
      <c r="A27" s="182" t="s">
        <v>29</v>
      </c>
      <c r="B27" s="196" t="s">
        <v>177</v>
      </c>
      <c r="C27" s="43"/>
      <c r="D27" s="58"/>
      <c r="E27" s="44"/>
      <c r="F27" s="582"/>
    </row>
    <row r="28" spans="1:6" ht="12.95" customHeight="1" x14ac:dyDescent="0.2">
      <c r="A28" s="180" t="s">
        <v>30</v>
      </c>
      <c r="B28" s="200" t="s">
        <v>178</v>
      </c>
      <c r="C28" s="43"/>
      <c r="D28" s="34"/>
      <c r="E28" s="44"/>
      <c r="F28" s="582"/>
    </row>
    <row r="29" spans="1:6" ht="12.95" customHeight="1" thickBot="1" x14ac:dyDescent="0.25">
      <c r="A29" s="182" t="s">
        <v>31</v>
      </c>
      <c r="B29" s="201" t="s">
        <v>179</v>
      </c>
      <c r="C29" s="43"/>
      <c r="D29" s="58"/>
      <c r="E29" s="44"/>
      <c r="F29" s="582"/>
    </row>
    <row r="30" spans="1:6" ht="21.75" customHeight="1" thickBot="1" x14ac:dyDescent="0.25">
      <c r="A30" s="185" t="s">
        <v>32</v>
      </c>
      <c r="B30" s="60" t="s">
        <v>362</v>
      </c>
      <c r="C30" s="162">
        <f>+C18+C24</f>
        <v>0</v>
      </c>
      <c r="D30" s="60" t="s">
        <v>366</v>
      </c>
      <c r="E30" s="166">
        <f>SUM(E18:E29)</f>
        <v>0</v>
      </c>
      <c r="F30" s="582"/>
    </row>
    <row r="31" spans="1:6" ht="13.5" thickBot="1" x14ac:dyDescent="0.25">
      <c r="A31" s="185" t="s">
        <v>33</v>
      </c>
      <c r="B31" s="191" t="s">
        <v>367</v>
      </c>
      <c r="C31" s="192">
        <f>+C17+C30</f>
        <v>135363565</v>
      </c>
      <c r="D31" s="191" t="s">
        <v>368</v>
      </c>
      <c r="E31" s="192">
        <f>+E17+E30</f>
        <v>154878791</v>
      </c>
      <c r="F31" s="582"/>
    </row>
    <row r="32" spans="1:6" ht="13.5" thickBot="1" x14ac:dyDescent="0.25">
      <c r="A32" s="185" t="s">
        <v>34</v>
      </c>
      <c r="B32" s="191" t="s">
        <v>119</v>
      </c>
      <c r="C32" s="192">
        <f>IF(C17-E17&lt;0,E17-C17,"-")</f>
        <v>19515226</v>
      </c>
      <c r="D32" s="191" t="s">
        <v>120</v>
      </c>
      <c r="E32" s="192" t="str">
        <f>IF(C17-E17&gt;0,C17-E17,"-")</f>
        <v>-</v>
      </c>
      <c r="F32" s="582"/>
    </row>
    <row r="33" spans="1:6" ht="13.5" thickBot="1" x14ac:dyDescent="0.25">
      <c r="A33" s="185" t="s">
        <v>35</v>
      </c>
      <c r="B33" s="191" t="s">
        <v>167</v>
      </c>
      <c r="C33" s="192">
        <f>IF(C17+C18-E31&lt;0,E31-(C17+C18),"-")</f>
        <v>19515226</v>
      </c>
      <c r="D33" s="191" t="s">
        <v>168</v>
      </c>
      <c r="E33" s="192" t="str">
        <f>IF(C17+C18-E31&gt;0,C17+C18-E31,"-")</f>
        <v>-</v>
      </c>
      <c r="F33" s="582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F11"/>
  <sheetViews>
    <sheetView view="pageLayout" zoomScaleNormal="100" zoomScaleSheetLayoutView="100" workbookViewId="0">
      <selection activeCell="F32" sqref="F32"/>
    </sheetView>
  </sheetViews>
  <sheetFormatPr defaultRowHeight="12.75" x14ac:dyDescent="0.2"/>
  <cols>
    <col min="2" max="2" width="38.5" customWidth="1"/>
    <col min="5" max="5" width="10.5" customWidth="1"/>
    <col min="6" max="6" width="39.33203125" customWidth="1"/>
  </cols>
  <sheetData>
    <row r="1" spans="1:6" ht="57.75" customHeight="1" x14ac:dyDescent="0.2">
      <c r="A1" s="586" t="s">
        <v>418</v>
      </c>
      <c r="B1" s="586"/>
      <c r="C1" s="586"/>
      <c r="D1" s="586"/>
      <c r="E1" s="586"/>
      <c r="F1" s="586"/>
    </row>
    <row r="2" spans="1:6" ht="23.25" customHeight="1" thickBot="1" x14ac:dyDescent="0.3">
      <c r="A2" s="68"/>
      <c r="B2" s="68"/>
      <c r="C2" s="587"/>
      <c r="D2" s="587"/>
      <c r="E2" s="588" t="s">
        <v>43</v>
      </c>
      <c r="F2" s="588"/>
    </row>
    <row r="3" spans="1:6" x14ac:dyDescent="0.2">
      <c r="A3" s="589" t="s">
        <v>6</v>
      </c>
      <c r="B3" s="591" t="s">
        <v>148</v>
      </c>
      <c r="C3" s="591" t="s">
        <v>185</v>
      </c>
      <c r="D3" s="591"/>
      <c r="E3" s="591"/>
      <c r="F3" s="593" t="s">
        <v>181</v>
      </c>
    </row>
    <row r="4" spans="1:6" ht="13.5" thickBot="1" x14ac:dyDescent="0.25">
      <c r="A4" s="590"/>
      <c r="B4" s="592"/>
      <c r="C4" s="459" t="s">
        <v>559</v>
      </c>
      <c r="D4" s="459" t="s">
        <v>559</v>
      </c>
      <c r="E4" s="459" t="s">
        <v>559</v>
      </c>
      <c r="F4" s="594"/>
    </row>
    <row r="5" spans="1:6" ht="13.5" thickBot="1" x14ac:dyDescent="0.25">
      <c r="A5" s="71">
        <v>1</v>
      </c>
      <c r="B5" s="72">
        <v>2</v>
      </c>
      <c r="C5" s="72">
        <v>3</v>
      </c>
      <c r="D5" s="72">
        <v>4</v>
      </c>
      <c r="E5" s="72">
        <v>5</v>
      </c>
      <c r="F5" s="73">
        <v>6</v>
      </c>
    </row>
    <row r="6" spans="1:6" x14ac:dyDescent="0.2">
      <c r="A6" s="70" t="s">
        <v>8</v>
      </c>
      <c r="B6" s="79"/>
      <c r="C6" s="80"/>
      <c r="D6" s="80"/>
      <c r="E6" s="80"/>
      <c r="F6" s="76">
        <f>SUM(C6:E6)</f>
        <v>0</v>
      </c>
    </row>
    <row r="7" spans="1:6" x14ac:dyDescent="0.2">
      <c r="A7" s="69" t="s">
        <v>9</v>
      </c>
      <c r="B7" s="81"/>
      <c r="C7" s="82"/>
      <c r="D7" s="82"/>
      <c r="E7" s="82"/>
      <c r="F7" s="77">
        <f>SUM(C7:E7)</f>
        <v>0</v>
      </c>
    </row>
    <row r="8" spans="1:6" x14ac:dyDescent="0.2">
      <c r="A8" s="69" t="s">
        <v>10</v>
      </c>
      <c r="B8" s="81"/>
      <c r="C8" s="82"/>
      <c r="D8" s="82"/>
      <c r="E8" s="82"/>
      <c r="F8" s="77">
        <f>SUM(C8:E8)</f>
        <v>0</v>
      </c>
    </row>
    <row r="9" spans="1:6" x14ac:dyDescent="0.2">
      <c r="A9" s="69" t="s">
        <v>11</v>
      </c>
      <c r="B9" s="81"/>
      <c r="C9" s="82"/>
      <c r="D9" s="82"/>
      <c r="E9" s="82"/>
      <c r="F9" s="77">
        <f>SUM(C9:E9)</f>
        <v>0</v>
      </c>
    </row>
    <row r="10" spans="1:6" ht="13.5" thickBot="1" x14ac:dyDescent="0.25">
      <c r="A10" s="74" t="s">
        <v>12</v>
      </c>
      <c r="B10" s="83"/>
      <c r="C10" s="84"/>
      <c r="D10" s="84"/>
      <c r="E10" s="84"/>
      <c r="F10" s="77">
        <f>SUM(C10:E10)</f>
        <v>0</v>
      </c>
    </row>
    <row r="11" spans="1:6" ht="13.5" thickBot="1" x14ac:dyDescent="0.25">
      <c r="A11" s="294" t="s">
        <v>13</v>
      </c>
      <c r="B11" s="75" t="s">
        <v>149</v>
      </c>
      <c r="C11" s="295">
        <f>SUM(C6:C10)</f>
        <v>0</v>
      </c>
      <c r="D11" s="295">
        <f>SUM(D6:D10)</f>
        <v>0</v>
      </c>
      <c r="E11" s="295">
        <f>SUM(E6:E10)</f>
        <v>0</v>
      </c>
      <c r="F11" s="296">
        <f>SUM(F6:F10)</f>
        <v>0</v>
      </c>
    </row>
  </sheetData>
  <mergeCells count="7">
    <mergeCell ref="A1:F1"/>
    <mergeCell ref="C2:D2"/>
    <mergeCell ref="E2:F2"/>
    <mergeCell ref="A3:A4"/>
    <mergeCell ref="B3:B4"/>
    <mergeCell ref="C3:E3"/>
    <mergeCell ref="F3:F4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&amp;C&amp;"Times New Roman CE,Félkövér dőlt"&amp;11 3. számú melléklet a 3/2020. (II. 14.)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C12"/>
  <sheetViews>
    <sheetView view="pageLayout" zoomScaleNormal="100" zoomScaleSheetLayoutView="100" workbookViewId="0">
      <selection activeCell="C5" sqref="C5:C9"/>
    </sheetView>
  </sheetViews>
  <sheetFormatPr defaultRowHeight="15" x14ac:dyDescent="0.25"/>
  <cols>
    <col min="1" max="1" width="5.6640625" style="67" customWidth="1"/>
    <col min="2" max="2" width="68.6640625" style="67" customWidth="1"/>
    <col min="3" max="3" width="22.5" style="67" customWidth="1"/>
    <col min="4" max="16384" width="9.33203125" style="67"/>
  </cols>
  <sheetData>
    <row r="1" spans="1:3" ht="33" customHeight="1" x14ac:dyDescent="0.25">
      <c r="A1" s="586" t="s">
        <v>417</v>
      </c>
      <c r="B1" s="586"/>
      <c r="C1" s="586"/>
    </row>
    <row r="2" spans="1:3" ht="15.95" customHeight="1" thickBot="1" x14ac:dyDescent="0.3">
      <c r="A2" s="68"/>
      <c r="B2" s="68"/>
      <c r="C2" s="78" t="s">
        <v>43</v>
      </c>
    </row>
    <row r="3" spans="1:3" ht="26.25" customHeight="1" thickBot="1" x14ac:dyDescent="0.3">
      <c r="A3" s="85" t="s">
        <v>6</v>
      </c>
      <c r="B3" s="86" t="s">
        <v>146</v>
      </c>
      <c r="C3" s="30" t="s">
        <v>558</v>
      </c>
    </row>
    <row r="4" spans="1:3" ht="15.75" thickBot="1" x14ac:dyDescent="0.3">
      <c r="A4" s="87">
        <v>1</v>
      </c>
      <c r="B4" s="88">
        <v>2</v>
      </c>
      <c r="C4" s="89">
        <v>3</v>
      </c>
    </row>
    <row r="5" spans="1:3" x14ac:dyDescent="0.25">
      <c r="A5" s="90" t="s">
        <v>8</v>
      </c>
      <c r="B5" s="204" t="s">
        <v>47</v>
      </c>
      <c r="C5" s="505">
        <v>357000</v>
      </c>
    </row>
    <row r="6" spans="1:3" ht="24.75" x14ac:dyDescent="0.25">
      <c r="A6" s="91" t="s">
        <v>9</v>
      </c>
      <c r="B6" s="224" t="s">
        <v>182</v>
      </c>
      <c r="C6" s="506"/>
    </row>
    <row r="7" spans="1:3" x14ac:dyDescent="0.25">
      <c r="A7" s="91" t="s">
        <v>10</v>
      </c>
      <c r="B7" s="225" t="s">
        <v>412</v>
      </c>
      <c r="C7" s="506"/>
    </row>
    <row r="8" spans="1:3" ht="24.75" x14ac:dyDescent="0.25">
      <c r="A8" s="91" t="s">
        <v>11</v>
      </c>
      <c r="B8" s="225" t="s">
        <v>184</v>
      </c>
      <c r="C8" s="506"/>
    </row>
    <row r="9" spans="1:3" x14ac:dyDescent="0.25">
      <c r="A9" s="92" t="s">
        <v>12</v>
      </c>
      <c r="B9" s="225" t="s">
        <v>183</v>
      </c>
      <c r="C9" s="507">
        <v>800</v>
      </c>
    </row>
    <row r="10" spans="1:3" ht="15.75" thickBot="1" x14ac:dyDescent="0.3">
      <c r="A10" s="91" t="s">
        <v>13</v>
      </c>
      <c r="B10" s="226" t="s">
        <v>147</v>
      </c>
      <c r="C10" s="203"/>
    </row>
    <row r="11" spans="1:3" ht="15.75" thickBot="1" x14ac:dyDescent="0.3">
      <c r="A11" s="595" t="s">
        <v>150</v>
      </c>
      <c r="B11" s="596"/>
      <c r="C11" s="93">
        <f>SUM(C5:C10)</f>
        <v>357800</v>
      </c>
    </row>
    <row r="12" spans="1:3" ht="23.25" customHeight="1" x14ac:dyDescent="0.25">
      <c r="A12" s="597" t="s">
        <v>156</v>
      </c>
      <c r="B12" s="597"/>
      <c r="C12" s="597"/>
    </row>
  </sheetData>
  <mergeCells count="3">
    <mergeCell ref="A11:B11"/>
    <mergeCell ref="A1:C1"/>
    <mergeCell ref="A12:C12"/>
  </mergeCells>
  <phoneticPr fontId="31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2" orientation="portrait" r:id="rId1"/>
  <headerFooter alignWithMargins="0">
    <oddHeader>&amp;R&amp;"Times New Roman CE,Félkövér dőlt"&amp;11 4. melléklet a   3/2020. (II. 14.)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C10"/>
  <sheetViews>
    <sheetView view="pageLayout" topLeftCell="D1" zoomScaleNormal="100" zoomScaleSheetLayoutView="100" workbookViewId="0">
      <selection activeCell="D36" sqref="D36"/>
    </sheetView>
  </sheetViews>
  <sheetFormatPr defaultRowHeight="12.75" x14ac:dyDescent="0.2"/>
  <cols>
    <col min="2" max="2" width="63.5" customWidth="1"/>
    <col min="3" max="3" width="32.6640625" customWidth="1"/>
  </cols>
  <sheetData>
    <row r="1" spans="1:3" ht="14.25" x14ac:dyDescent="0.2">
      <c r="A1" s="586" t="s">
        <v>560</v>
      </c>
      <c r="B1" s="586"/>
      <c r="C1" s="586"/>
    </row>
    <row r="2" spans="1:3" ht="15" thickBot="1" x14ac:dyDescent="0.25">
      <c r="A2" s="68"/>
      <c r="B2" s="68"/>
      <c r="C2" s="78" t="s">
        <v>43</v>
      </c>
    </row>
    <row r="3" spans="1:3" ht="13.5" thickBot="1" x14ac:dyDescent="0.25">
      <c r="A3" s="85" t="s">
        <v>6</v>
      </c>
      <c r="B3" s="86" t="s">
        <v>506</v>
      </c>
      <c r="C3" s="404" t="s">
        <v>507</v>
      </c>
    </row>
    <row r="4" spans="1:3" ht="13.5" thickBot="1" x14ac:dyDescent="0.25">
      <c r="A4" s="87">
        <v>1</v>
      </c>
      <c r="B4" s="88">
        <v>2</v>
      </c>
      <c r="C4" s="89">
        <v>3</v>
      </c>
    </row>
    <row r="5" spans="1:3" x14ac:dyDescent="0.2">
      <c r="A5" s="90" t="s">
        <v>8</v>
      </c>
      <c r="B5" s="405"/>
      <c r="C5" s="406"/>
    </row>
    <row r="6" spans="1:3" x14ac:dyDescent="0.2">
      <c r="A6" s="91" t="s">
        <v>9</v>
      </c>
      <c r="B6" s="407"/>
      <c r="C6" s="408"/>
    </row>
    <row r="7" spans="1:3" ht="13.5" thickBot="1" x14ac:dyDescent="0.25">
      <c r="A7" s="92" t="s">
        <v>10</v>
      </c>
      <c r="B7" s="409"/>
      <c r="C7" s="410"/>
    </row>
    <row r="8" spans="1:3" ht="33.75" customHeight="1" thickBot="1" x14ac:dyDescent="0.25">
      <c r="A8" s="411" t="s">
        <v>11</v>
      </c>
      <c r="B8" s="412" t="s">
        <v>508</v>
      </c>
      <c r="C8" s="93">
        <f>SUM(C5:C7)</f>
        <v>0</v>
      </c>
    </row>
    <row r="9" spans="1:3" ht="15" x14ac:dyDescent="0.25">
      <c r="A9" s="67"/>
      <c r="B9" s="67"/>
      <c r="C9" s="67"/>
    </row>
    <row r="10" spans="1:3" ht="15" x14ac:dyDescent="0.25">
      <c r="A10" s="67"/>
      <c r="B10" s="67"/>
      <c r="C10" s="67"/>
    </row>
  </sheetData>
  <mergeCells count="1">
    <mergeCell ref="A1:C1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&amp;C5.sz. melléklet a  3/2020. (II. 14.)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37</vt:i4>
      </vt:variant>
      <vt:variant>
        <vt:lpstr>Névvel ellátott tartományok</vt:lpstr>
      </vt:variant>
      <vt:variant>
        <vt:i4>21</vt:i4>
      </vt:variant>
    </vt:vector>
  </HeadingPairs>
  <TitlesOfParts>
    <vt:vector size="58" baseType="lpstr">
      <vt:lpstr>1.1.sz.mell.</vt:lpstr>
      <vt:lpstr>1.2.sz.mell.</vt:lpstr>
      <vt:lpstr>1.3.sz.mell.</vt:lpstr>
      <vt:lpstr>1.4.sz.mell.</vt:lpstr>
      <vt:lpstr>2.1.sz.mell  </vt:lpstr>
      <vt:lpstr>2.2.sz.mell  </vt:lpstr>
      <vt:lpstr>3.sz.mell.</vt:lpstr>
      <vt:lpstr>4.sz.mell.</vt:lpstr>
      <vt:lpstr>5.sz.mell</vt:lpstr>
      <vt:lpstr>6.sz.mell.</vt:lpstr>
      <vt:lpstr>7.sz.mell</vt:lpstr>
      <vt:lpstr>8. sz. mell. </vt:lpstr>
      <vt:lpstr>9.1. sz. mell</vt:lpstr>
      <vt:lpstr>9.1.1. sz. mell </vt:lpstr>
      <vt:lpstr>9.1.2. sz. mell  </vt:lpstr>
      <vt:lpstr>Munka1</vt:lpstr>
      <vt:lpstr>9.1.3. sz. mell   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9.4. sz. mell</vt:lpstr>
      <vt:lpstr>9.4.1. sz. mell</vt:lpstr>
      <vt:lpstr>9.4.2. sz. mell</vt:lpstr>
      <vt:lpstr>9.4.3. sz. mell</vt:lpstr>
      <vt:lpstr>10.sz.mell.</vt:lpstr>
      <vt:lpstr>1.sz.tájékoztató</vt:lpstr>
      <vt:lpstr>2.sz.tájékoztató</vt:lpstr>
      <vt:lpstr>3.sz.tájékoztató</vt:lpstr>
      <vt:lpstr>4.sz.tájékoztató</vt:lpstr>
      <vt:lpstr>5.sz.tájékoztató</vt:lpstr>
      <vt:lpstr>Munka6</vt:lpstr>
      <vt:lpstr>Munka7</vt:lpstr>
      <vt:lpstr>'9.1. sz. mell'!Nyomtatási_cím</vt:lpstr>
      <vt:lpstr>'9.1.1. sz. mell '!Nyomtatási_cím</vt:lpstr>
      <vt:lpstr>'9.1.2. sz. mell  '!Nyomtatási_cím</vt:lpstr>
      <vt:lpstr>'9.1.3. sz. mell   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'9.4. sz. mell'!Nyomtatási_cím</vt:lpstr>
      <vt:lpstr>'9.4.1. sz. mell'!Nyomtatási_cím</vt:lpstr>
      <vt:lpstr>'9.4.2. sz. mell'!Nyomtatási_cím</vt:lpstr>
      <vt:lpstr>'9.4.3. sz. mell'!Nyomtatási_cím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'5.sz.tájékoztató'!Nyomtatási_terület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Dombi Márta</cp:lastModifiedBy>
  <cp:lastPrinted>2020-02-06T10:16:26Z</cp:lastPrinted>
  <dcterms:created xsi:type="dcterms:W3CDTF">1999-10-30T10:30:45Z</dcterms:created>
  <dcterms:modified xsi:type="dcterms:W3CDTF">2020-02-14T09:09:36Z</dcterms:modified>
</cp:coreProperties>
</file>