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280" windowHeight="8412" tabRatio="577" activeTab="0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6.sz.mell." sheetId="6" r:id="rId6"/>
    <sheet name="7.sz.mell." sheetId="7" r:id="rId7"/>
  </sheets>
  <definedNames>
    <definedName name="_xlnm.Print_Titles" localSheetId="3">'4.sz.mell.'!$1:$4</definedName>
  </definedNames>
  <calcPr fullCalcOnLoad="1"/>
</workbook>
</file>

<file path=xl/sharedStrings.xml><?xml version="1.0" encoding="utf-8"?>
<sst xmlns="http://schemas.openxmlformats.org/spreadsheetml/2006/main" count="852" uniqueCount="652">
  <si>
    <t>Közhatalmi bevételek</t>
  </si>
  <si>
    <t>Személyi juttatások</t>
  </si>
  <si>
    <t>Dologi kiadások</t>
  </si>
  <si>
    <t>Tartalékok</t>
  </si>
  <si>
    <t>Elvonások és befizetések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</si>
  <si>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</si>
  <si>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</si>
  <si>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</si>
  <si>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</si>
  <si>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</si>
  <si>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</si>
  <si>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</si>
  <si>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</si>
  <si>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</si>
  <si>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</si>
  <si>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</si>
  <si>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</si>
  <si>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B4</t>
  </si>
  <si>
    <t>Helyi önkormányzatok működésének általános támogatása</t>
  </si>
  <si>
    <t>Működési célú költségvetési támogatások és kiegészítő támogatások</t>
  </si>
  <si>
    <t>Sor-
szám</t>
  </si>
  <si>
    <t>Rovat megnevezése</t>
  </si>
  <si>
    <t>Rovat
száma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</si>
  <si>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</si>
  <si>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</si>
  <si>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</si>
  <si>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</si>
  <si>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</si>
  <si>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</si>
  <si>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</si>
  <si>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</si>
  <si>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</si>
  <si>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</si>
  <si>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</si>
  <si>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</si>
  <si>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</si>
  <si>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</si>
  <si>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</si>
  <si>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</si>
  <si>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</si>
  <si>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</si>
  <si>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</si>
  <si>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</si>
  <si>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</si>
  <si>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</si>
  <si>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</si>
  <si>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</si>
  <si>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</si>
  <si>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</si>
  <si>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</si>
  <si>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</si>
  <si>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</si>
  <si>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</si>
  <si>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</si>
  <si>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</si>
  <si>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</si>
  <si>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</si>
  <si>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</si>
  <si>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</si>
  <si>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</si>
  <si>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</si>
  <si>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</si>
  <si>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</si>
  <si>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</si>
  <si>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</si>
  <si>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</si>
  <si>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</si>
  <si>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</si>
  <si>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</si>
  <si>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</si>
  <si>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</si>
  <si>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</si>
  <si>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</si>
  <si>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</si>
  <si>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</si>
  <si>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</si>
  <si>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</si>
  <si>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</si>
  <si>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</si>
  <si>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</si>
  <si>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</si>
  <si>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</si>
  <si>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</si>
  <si>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</si>
  <si>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</si>
  <si>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</si>
  <si>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</si>
  <si>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</si>
  <si>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</si>
  <si>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</si>
  <si>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</si>
  <si>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</si>
  <si>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</si>
  <si>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</si>
  <si>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</si>
  <si>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</si>
  <si>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</si>
  <si>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</si>
  <si>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</si>
  <si>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</si>
  <si>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</si>
  <si>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</si>
  <si>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</si>
  <si>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</si>
  <si>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</si>
  <si>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</si>
  <si>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</si>
  <si>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</si>
  <si>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</si>
  <si>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</si>
  <si>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</si>
  <si>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</si>
  <si>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</si>
  <si>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</si>
  <si>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</si>
  <si>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</si>
  <si>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</si>
  <si>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</si>
  <si>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</si>
  <si>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</si>
  <si>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</si>
  <si>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</si>
  <si>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</si>
  <si>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</si>
  <si>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</si>
  <si>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</si>
  <si>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</si>
  <si>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</si>
  <si>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</si>
  <si>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</si>
  <si>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</si>
  <si>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</si>
  <si>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</si>
  <si>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</si>
  <si>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</si>
  <si>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</si>
  <si>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</si>
  <si>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</si>
  <si>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</si>
  <si>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</si>
  <si>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</si>
  <si>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</si>
  <si>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</si>
  <si>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</si>
  <si>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</si>
  <si>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</si>
  <si>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</si>
  <si>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</si>
  <si>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</si>
  <si>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</si>
  <si>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</si>
  <si>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</si>
  <si>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</si>
  <si>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</si>
  <si>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</si>
  <si>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</si>
  <si>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</si>
  <si>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</si>
  <si>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</si>
  <si>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</si>
  <si>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</si>
  <si>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</si>
  <si>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</si>
  <si>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</si>
  <si>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</si>
  <si>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</si>
  <si>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</si>
  <si>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</si>
  <si>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</si>
  <si>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</si>
  <si>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</si>
  <si>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</si>
  <si>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</si>
  <si>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</si>
  <si>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</si>
  <si>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</si>
  <si>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</si>
  <si>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</si>
  <si>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</si>
  <si>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</si>
  <si>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</si>
  <si>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</si>
  <si>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</si>
  <si>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</si>
  <si>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</si>
  <si>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</si>
  <si>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</si>
  <si>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</si>
  <si>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</si>
  <si>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</si>
  <si>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</si>
  <si>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</si>
  <si>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</si>
  <si>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</si>
  <si>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</si>
  <si>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</si>
  <si>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</si>
  <si>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</si>
  <si>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</si>
  <si>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</si>
  <si>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</si>
  <si>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</si>
  <si>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</si>
  <si>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</si>
  <si>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</si>
  <si>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</si>
  <si>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</si>
  <si>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</si>
  <si>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</si>
  <si>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</si>
  <si>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</si>
  <si>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</si>
  <si>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</si>
  <si>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</si>
  <si>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</si>
  <si>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</si>
  <si>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</si>
  <si>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</si>
  <si>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</si>
  <si>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</si>
  <si>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</si>
  <si>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</si>
  <si>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</si>
  <si>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</si>
  <si>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</si>
  <si>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</si>
  <si>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</si>
  <si>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</si>
  <si>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</si>
  <si>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</si>
  <si>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</si>
  <si>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</si>
  <si>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</si>
  <si>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</si>
  <si>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</si>
  <si>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</si>
  <si>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</si>
  <si>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</si>
  <si>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</si>
  <si>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</si>
  <si>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</si>
  <si>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</si>
  <si>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</si>
  <si>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</si>
  <si>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</si>
  <si>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</si>
  <si>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</si>
  <si>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</si>
  <si>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</si>
  <si>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</si>
  <si>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</si>
  <si>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</si>
  <si>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</si>
  <si>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</si>
  <si>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</si>
  <si>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</si>
  <si>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</si>
  <si>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</si>
  <si>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</si>
  <si>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</si>
  <si>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</si>
  <si>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</si>
  <si>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</si>
  <si>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</si>
  <si>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</si>
  <si>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</si>
  <si>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</si>
  <si>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</si>
  <si>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</si>
  <si>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</si>
  <si>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</si>
  <si>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</si>
  <si>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</si>
  <si>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</si>
  <si>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</si>
  <si>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</si>
  <si>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</si>
  <si>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</si>
  <si>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</si>
  <si>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</si>
  <si>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</si>
  <si>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</si>
  <si>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</si>
  <si>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</si>
  <si>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</si>
  <si>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</si>
  <si>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</si>
  <si>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</si>
  <si>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</si>
  <si>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</si>
  <si>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</si>
  <si>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</si>
  <si>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</si>
  <si>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</si>
  <si>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</si>
  <si>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</si>
  <si>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</si>
  <si>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</si>
  <si>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</si>
  <si>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</si>
  <si>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</si>
  <si>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</si>
  <si>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</si>
  <si>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</si>
  <si>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</si>
  <si>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</si>
  <si>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</si>
  <si>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</si>
  <si>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</si>
  <si>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</si>
  <si>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</si>
  <si>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</si>
  <si>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</si>
  <si>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</si>
  <si>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</si>
  <si>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</si>
  <si>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</si>
  <si>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</si>
  <si>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</si>
  <si>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</si>
  <si>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</si>
  <si>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</si>
  <si>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</si>
  <si>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</si>
  <si>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</si>
  <si>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</si>
  <si>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</si>
  <si>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</si>
  <si>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</si>
  <si>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>B355</t>
  </si>
  <si>
    <t xml:space="preserve">Termékek és szolgáltatások adói (=26+…+30) </t>
  </si>
  <si>
    <t>B35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</si>
  <si>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</si>
  <si>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</si>
  <si>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</si>
  <si>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</si>
  <si>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</si>
  <si>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</si>
  <si>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</si>
  <si>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</si>
  <si>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</si>
  <si>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</si>
  <si>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</si>
  <si>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</si>
  <si>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</si>
  <si>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</si>
  <si>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</si>
  <si>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</si>
  <si>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</si>
  <si>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</si>
  <si>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</si>
  <si>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</si>
  <si>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</si>
  <si>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</si>
  <si>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</si>
  <si>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</si>
  <si>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</si>
  <si>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</si>
  <si>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</si>
  <si>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</si>
  <si>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</si>
  <si>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</si>
  <si>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</si>
  <si>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</si>
  <si>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</si>
  <si>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</si>
  <si>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</si>
  <si>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</si>
  <si>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</si>
  <si>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</si>
  <si>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</si>
  <si>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</si>
  <si>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</si>
  <si>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</si>
  <si>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</si>
  <si>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</si>
  <si>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</si>
  <si>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</si>
  <si>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</si>
  <si>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</si>
  <si>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</si>
  <si>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</si>
  <si>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</si>
  <si>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</si>
  <si>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</si>
  <si>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</si>
  <si>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</si>
  <si>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</si>
  <si>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</si>
  <si>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</si>
  <si>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</si>
  <si>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</si>
  <si>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</si>
  <si>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</si>
  <si>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</si>
  <si>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</si>
  <si>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</si>
  <si>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</si>
  <si>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</si>
  <si>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</si>
  <si>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</si>
  <si>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</si>
  <si>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</si>
  <si>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</si>
  <si>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</si>
  <si>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</si>
  <si>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</si>
  <si>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</si>
  <si>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</si>
  <si>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</si>
  <si>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</si>
  <si>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</si>
  <si>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</si>
  <si>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</si>
  <si>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</si>
  <si>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</si>
  <si>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</si>
  <si>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</si>
  <si>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</si>
  <si>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Összes bevétel:</t>
  </si>
  <si>
    <t>Elszámolásból származó bevételek</t>
  </si>
  <si>
    <t>BEVÉTELEK MEGNEVEZÉSE</t>
  </si>
  <si>
    <t>Előirányzat</t>
  </si>
  <si>
    <t>KIADÁSOK MEGNEVEZÉSE</t>
  </si>
  <si>
    <t>Bevételek összesen:</t>
  </si>
  <si>
    <t>Kiadások összesen:</t>
  </si>
  <si>
    <t>Sorszám</t>
  </si>
  <si>
    <t>Jogcím száma</t>
  </si>
  <si>
    <t>Jogcím megnevezése</t>
  </si>
  <si>
    <t>I.1.b.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</si>
  <si>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</si>
  <si>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</si>
  <si>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</si>
  <si>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</si>
  <si>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</si>
  <si>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</si>
  <si>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</si>
  <si>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</si>
  <si>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III.2.</t>
  </si>
  <si>
    <t>A települési önkormányzatok szociális feladatainak egyéb támogatása</t>
  </si>
  <si>
    <t>III.3.</t>
  </si>
  <si>
    <t>III.</t>
  </si>
  <si>
    <t>A TELEPÜLÉSI ÖNKORMÁNYZATOK SZOCIÁLIS ÉS GYERMEKJÓLÉTI ÉS GYERMEKÉTKEZTETÉSI FELADATAINAK TÁMOGATÁSA ÖSSZESEN: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</si>
  <si>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</si>
  <si>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</si>
  <si>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</si>
  <si>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</si>
  <si>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</si>
  <si>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>K I M U T A T Á S</t>
  </si>
  <si>
    <t>(költségvetési tv. 2. sz. melléklete alapján)</t>
  </si>
  <si>
    <t>Felújítás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</si>
  <si>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</si>
  <si>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</si>
  <si>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</si>
  <si>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</si>
  <si>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</si>
  <si>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Működési célú támogatások az Európai Uniónak</t>
  </si>
  <si>
    <t>K513</t>
  </si>
  <si>
    <t>Beruházások (=72+…+78)</t>
  </si>
  <si>
    <t>K89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</si>
  <si>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</si>
  <si>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</si>
  <si>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</si>
  <si>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</si>
  <si>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</si>
  <si>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</si>
  <si>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</si>
  <si>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</si>
  <si>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</si>
  <si>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</si>
  <si>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</si>
  <si>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</si>
  <si>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</si>
  <si>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</si>
  <si>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</si>
  <si>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</si>
  <si>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</si>
  <si>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</si>
  <si>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</si>
  <si>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</si>
  <si>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</si>
  <si>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</si>
  <si>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</si>
  <si>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</si>
  <si>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</si>
  <si>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</si>
  <si>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</si>
  <si>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</si>
  <si>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</si>
  <si>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</si>
  <si>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</si>
  <si>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</si>
  <si>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</si>
  <si>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</si>
  <si>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</si>
  <si>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Hitelek, kölcsönök felvétele külföldi pénzintézetektől</t>
  </si>
  <si>
    <t>B825</t>
  </si>
  <si>
    <t>Váltóbevételek</t>
  </si>
  <si>
    <t>B84</t>
  </si>
  <si>
    <t>Működési célú visszatérítendő támogatások, kölcsönök visszatérülése az Európai Uniótól</t>
  </si>
  <si>
    <t>Felhalmozási célú visszatérítendő támogatások, kölcsönök visszatérülése az Európai Uniótól</t>
  </si>
  <si>
    <t>Hosszú lejáratú hitelek, kölcsönök felvétele pénzügyi vállalkozástól</t>
  </si>
  <si>
    <t>Lekötött bankbetétek megszüntetése</t>
  </si>
  <si>
    <t>Település-üzemeltetéshez kapcsolódó feladatellátás alaptámogatása</t>
  </si>
  <si>
    <t>Befektetett pénzügyi eszközökből származó bevételek</t>
  </si>
  <si>
    <t>B4081</t>
  </si>
  <si>
    <t>Egyéb kapott (járó) kamatok és kamatjellegű bevételek</t>
  </si>
  <si>
    <t>B4082</t>
  </si>
  <si>
    <t>Részesedésekből származó pénzügyi műveletek bevételei</t>
  </si>
  <si>
    <t>B4091</t>
  </si>
  <si>
    <t>Más egyéb pénzügyi műveletek bevételei</t>
  </si>
  <si>
    <t>B4092</t>
  </si>
  <si>
    <t>A rászoruló gyermekek intézményen kívüli szünidei étkeztetésének támogatása</t>
  </si>
  <si>
    <t>Egyéb elvonások befizetések</t>
  </si>
  <si>
    <t>Egyéb működési célú kiadások (=55+59+…+70)</t>
  </si>
  <si>
    <t>Felhalmozási célú támogatások az Európai Uniónak</t>
  </si>
  <si>
    <t>Egyéb felhalmozási célú kiadások (=85+…+93)</t>
  </si>
  <si>
    <t>Államháztartáson belüli megelőlegezések visszafizetése</t>
  </si>
  <si>
    <t>Hitelek, kölcösnök törlesztése külföldi kormányoknak és nemzetközi szervezeteknek</t>
  </si>
  <si>
    <t>Kamatbevételek és más nyereségjellegű bevételek (=41+42)</t>
  </si>
  <si>
    <t>Egyéb pénzügyi műveletek bevételei (=44+45)</t>
  </si>
  <si>
    <t>Működési bevételek (=34+…+40+43+46+…+48)</t>
  </si>
  <si>
    <t>Felhalmozási bevételek (=50+…+54)</t>
  </si>
  <si>
    <t>Működési célú visszatérítendő támogatások, kölcsönök visszatérülése kormányoktól és nemzetközi szervezetktől</t>
  </si>
  <si>
    <t>Működési célú átvett pénzeszközök (=56+…+60)</t>
  </si>
  <si>
    <t>Felhalmozási célú visszatérítendő támogatások, kölcsönök visszatérülése kormányoktól és más nemzetközi szervezetktől</t>
  </si>
  <si>
    <t>Felhalmozási célú átvett pénzeszközök (=62+…+66)</t>
  </si>
  <si>
    <t>Költségvetési bevételek (=13+19+33+49+55+61+67)</t>
  </si>
  <si>
    <t>Rövid lejáratú hitelek, kölcsönök felvétele  pénzügyi vállalkozástól</t>
  </si>
  <si>
    <t>Forgatási célú belföldi értékpapírok kibocsátása</t>
  </si>
  <si>
    <t>Befektetési célú belföldi értékpapírok kibocsátása</t>
  </si>
  <si>
    <t>Hosszú lejáratú tulajdonosi kölcsönök bevételei</t>
  </si>
  <si>
    <t>Belföldi finanszírozás bevételei (=04+09+12+…+17+20)</t>
  </si>
  <si>
    <t>Forgatási célú külföldi értékpapírok beváltása,  értékesítése</t>
  </si>
  <si>
    <t>Külföldi finanszírozás bevételei (=22+…+26)</t>
  </si>
  <si>
    <t>Finanszírozási bevételek (=21+27+28+29)</t>
  </si>
  <si>
    <t>Mánfa Község Önkormányzat kiadási és bevételi előirányzatai rovat szerinti bontásban</t>
  </si>
  <si>
    <t>4. sz. melléklet</t>
  </si>
  <si>
    <t>5. sz. melléklet</t>
  </si>
  <si>
    <t>Összesen</t>
  </si>
  <si>
    <t>Összesen:</t>
  </si>
  <si>
    <t>forintban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</si>
  <si>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</si>
  <si>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</si>
  <si>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</si>
  <si>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</si>
  <si>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</si>
  <si>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</si>
  <si>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</si>
  <si>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</si>
  <si>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</si>
  <si>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</si>
  <si>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</si>
  <si>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</si>
  <si>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</si>
  <si>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</si>
  <si>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</si>
  <si>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Egyéb működési célú támogatások bevételei államháztartáson belülről</t>
  </si>
  <si>
    <t>Működési bevételek</t>
  </si>
  <si>
    <t>Felhalmozási bevételek</t>
  </si>
  <si>
    <t>Költségvetési bevételek (6=1+…+5)</t>
  </si>
  <si>
    <t>Finanszírozási bevételek (9=7+8)</t>
  </si>
  <si>
    <t>Önkormányzat bevételei összesen (12=6+9)</t>
  </si>
  <si>
    <t>Kiadási nemek</t>
  </si>
  <si>
    <t>Munkaadókat terhelő járulék és szociális hozzájárulási adó</t>
  </si>
  <si>
    <t>Ellátottak pénzbeli juttatásai</t>
  </si>
  <si>
    <t>Működési célú pénzeszköz-átadás Áht-n belüli</t>
  </si>
  <si>
    <t>Működési célú pénzeszköz-átadás Áht-n kívüli</t>
  </si>
  <si>
    <t>Beruházások</t>
  </si>
  <si>
    <t>Költségvetési kiadások (10=1+…+9)</t>
  </si>
  <si>
    <t>Finanszírozási kiadások (12=11)</t>
  </si>
  <si>
    <t>Önkormányzat kiadásai összesen (13=10+12)</t>
  </si>
  <si>
    <t>A január-március havi adatok egyben likviditási tervként szolgálnak.</t>
  </si>
  <si>
    <t>Előző évi maradvány igénybevétele</t>
  </si>
  <si>
    <t>Államháztartáson belüli megelőlegezések visszafizetése ( 2016. évi előleg)</t>
  </si>
  <si>
    <t>1.sz. melléklet</t>
  </si>
  <si>
    <t>2017.</t>
  </si>
  <si>
    <t>Önkormányzat működési támogatásai</t>
  </si>
  <si>
    <t>Munkaadókat terhelő járulékok</t>
  </si>
  <si>
    <t>Működési c. tám. bevételei áh-n belülről</t>
  </si>
  <si>
    <t>Felhalmozási c.önkormányzati támogatás</t>
  </si>
  <si>
    <t>Felhalmozási c. tám. bevételei áh-n belülről</t>
  </si>
  <si>
    <t>Működési c.tám. áh-n belülre</t>
  </si>
  <si>
    <t>Működési c.kölcsön nyújtása</t>
  </si>
  <si>
    <t>Működési c. tám.áh-n kívülre</t>
  </si>
  <si>
    <t>Működési c. kölcsön térülése</t>
  </si>
  <si>
    <t>Működési c.átvett pénzeszköz</t>
  </si>
  <si>
    <t>Felhalmozási c. kölcsön térülése</t>
  </si>
  <si>
    <t>Felújítások</t>
  </si>
  <si>
    <t>Felhalmozási c.átvett pénzeszköz</t>
  </si>
  <si>
    <t>Felhalmozási c.tám.áh-n belülre</t>
  </si>
  <si>
    <t>Hitel felvétele</t>
  </si>
  <si>
    <t>Felhalmozási c.kölcsön nyújtása</t>
  </si>
  <si>
    <t>Maradvány igénybevétele</t>
  </si>
  <si>
    <t>Felhalmozási c.tám.áh-n kívülre</t>
  </si>
  <si>
    <t>Áh-n belüli megelőlegezések</t>
  </si>
  <si>
    <t>Áh-n belüli megel.visszafizetése</t>
  </si>
  <si>
    <t>Hitel törlesztés</t>
  </si>
  <si>
    <t>2.sz. melléklet</t>
  </si>
  <si>
    <t>Dologi kiadások (felhalmozási kamat nélkül)</t>
  </si>
  <si>
    <t>Működési c. maradvány</t>
  </si>
  <si>
    <t>Működési c. hitel felvétele</t>
  </si>
  <si>
    <t>Működési c. hitel törlesztés</t>
  </si>
  <si>
    <t>Felhalmozási mérleg átcsoportosítása</t>
  </si>
  <si>
    <t>Áh-n belüli megelőlegezés visszafizetése</t>
  </si>
  <si>
    <t>Mánfa Község Önkormányzat bevételek és kiadások mérlegszerűen kimutatva</t>
  </si>
  <si>
    <t>Mánfa Község Önkormányzat működési bevételek és kiadások mérlegszerűen kimutatva</t>
  </si>
  <si>
    <t>3.sz. melléklet</t>
  </si>
  <si>
    <t>Felhalmozási c. maradvány</t>
  </si>
  <si>
    <t>Felhalmozási c. hitel törlesztés</t>
  </si>
  <si>
    <t>Felhalmozási c. hitel felvétele</t>
  </si>
  <si>
    <t>Felhalmozási kamat (dologi kiadás)</t>
  </si>
  <si>
    <t>Működési mérleg átcsoportosítása</t>
  </si>
  <si>
    <t>Mánfa Község Önkormányzat felhalmozási bevételek és kiadások mérlegszerűen kimutatva</t>
  </si>
  <si>
    <t>2017.01.01.</t>
  </si>
  <si>
    <t>Egyéb külső személyi juttatások</t>
  </si>
  <si>
    <t>Ingatlanok beszerzése, létesítése</t>
  </si>
  <si>
    <t xml:space="preserve">Vagyoni típusú adók </t>
  </si>
  <si>
    <t xml:space="preserve">Értékesítési és forgalmi adók </t>
  </si>
  <si>
    <t xml:space="preserve">Egyéb áruhasználati és szolgáltatási adók </t>
  </si>
  <si>
    <t xml:space="preserve">Egyéb közhatalmi bevételek </t>
  </si>
  <si>
    <t>Hitelek, kölcsönök felvétele külföldi kormányoktól és nemzetközi szervezetektől</t>
  </si>
  <si>
    <t xml:space="preserve">Támogatás </t>
  </si>
  <si>
    <t>Egyes szociális és gyermekjóléti feladatok támogatása</t>
  </si>
  <si>
    <t>III.6.</t>
  </si>
  <si>
    <t>Mánfa Község Önkormányzat 2017. évi általános és ágazati feladatainak támogatása</t>
  </si>
  <si>
    <t>2017. év</t>
  </si>
  <si>
    <t>I.1.</t>
  </si>
  <si>
    <t>jogcímekhez kapcsolódó kiegészítés</t>
  </si>
  <si>
    <t>7.sz.melléklet</t>
  </si>
  <si>
    <t>Az önkormányzat által adott közvetett támogatások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</si>
  <si>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</si>
  <si>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</si>
  <si>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</si>
  <si>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</si>
  <si>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</si>
  <si>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</si>
  <si>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</si>
  <si>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</si>
  <si>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</si>
  <si>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Magánszemélyek kommunális adója</t>
  </si>
  <si>
    <t>Idegenforgalmi adó</t>
  </si>
  <si>
    <t>D.</t>
  </si>
  <si>
    <t>Helyiségek, eszközök hasznosítása</t>
  </si>
  <si>
    <t>E.</t>
  </si>
  <si>
    <t>Egyéb, kölcsön</t>
  </si>
  <si>
    <t>Együtt:</t>
  </si>
  <si>
    <t>*</t>
  </si>
  <si>
    <t>Törvény alapján kell érvényesíteni a 40 % önkormányzatnál maradó bevételből.</t>
  </si>
  <si>
    <t>6.sz. melléklet</t>
  </si>
  <si>
    <t>Gépjárműadó *</t>
  </si>
  <si>
    <t>Felújítások (=80+...+83)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</si>
</sst>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_F_t"/>
    <numFmt numFmtId="173" formatCode="_-* #,##0\ _F_t_-;\-* #,##0\ _F_t_-;_-* &quot;-&quot;??\ _F_t_-;_-@_-"/>
    <numFmt numFmtId="174" formatCode="#,##0\ &quot;Ft&quot;"/>
    <numFmt numFmtId="175" formatCode="00"/>
    <numFmt numFmtId="176" formatCode="_-* #,##0.00\ _F_t_-;\-* #,##0.00\ _F_t_-;_-* \-??\ _F_t_-;_-@_-"/>
    <numFmt numFmtId="177" formatCode="_-* #,##0\ _F_t_-;\-* #,##0\ _F_t_-;_-* \-??\ _F_t_-;_-@_-"/>
    <numFmt numFmtId="178" formatCode="\ ##########"/>
    <numFmt numFmtId="179" formatCode="0__"/>
    <numFmt numFmtId="180" formatCode="_-* #,##0.0\ _F_t_-;\-* #,##0.0\ _F_t_-;_-* &quot;-&quot;??\ _F_t_-;_-@_-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¥€-2]\ #\ ##,000_);[Red]\([$€-2]\ #\ ##,000\)"/>
    <numFmt numFmtId="185" formatCode="#,##0_ ;\-#,##0\ "/>
  </numFmts>
  <fonts count="4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8" fontId="4" fillId="0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5" fontId="4" fillId="0" borderId="12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 horizontal="center" vertical="center"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49" fontId="2" fillId="0" borderId="16" xfId="0" applyNumberFormat="1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3" fontId="3" fillId="0" borderId="15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 horizontal="right"/>
    </xf>
    <xf numFmtId="49" fontId="2" fillId="0" borderId="20" xfId="0" applyNumberFormat="1" applyFont="1" applyBorder="1" applyAlignment="1">
      <alignment horizontal="left"/>
    </xf>
    <xf numFmtId="0" fontId="2" fillId="0" borderId="2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3" fontId="2" fillId="0" borderId="21" xfId="0" applyNumberFormat="1" applyFont="1" applyBorder="1" applyAlignment="1">
      <alignment/>
    </xf>
    <xf numFmtId="0" fontId="7" fillId="0" borderId="2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175" fontId="5" fillId="0" borderId="0" xfId="0" applyNumberFormat="1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vertical="center"/>
    </xf>
    <xf numFmtId="175" fontId="5" fillId="0" borderId="11" xfId="0" applyNumberFormat="1" applyFont="1" applyFill="1" applyBorder="1" applyAlignment="1">
      <alignment horizontal="right" vertical="center"/>
    </xf>
    <xf numFmtId="175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7" fillId="0" borderId="23" xfId="0" applyFont="1" applyFill="1" applyBorder="1" applyAlignment="1">
      <alignment vertical="center" wrapText="1"/>
    </xf>
    <xf numFmtId="178" fontId="5" fillId="0" borderId="2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178" fontId="5" fillId="0" borderId="13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178" fontId="5" fillId="0" borderId="24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175" fontId="4" fillId="0" borderId="25" xfId="0" applyNumberFormat="1" applyFont="1" applyFill="1" applyBorder="1" applyAlignment="1">
      <alignment horizontal="left"/>
    </xf>
    <xf numFmtId="0" fontId="5" fillId="0" borderId="26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175" fontId="5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34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1" fillId="34" borderId="15" xfId="46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34" borderId="15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3" fontId="1" fillId="34" borderId="15" xfId="46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46" applyNumberFormat="1" applyFont="1" applyFill="1" applyBorder="1" applyAlignment="1" applyProtection="1">
      <alignment horizontal="right" vertical="center"/>
      <protection/>
    </xf>
    <xf numFmtId="3" fontId="6" fillId="0" borderId="10" xfId="46" applyNumberFormat="1" applyFont="1" applyFill="1" applyBorder="1" applyAlignment="1" applyProtection="1">
      <alignment horizontal="right" vertical="center"/>
      <protection/>
    </xf>
    <xf numFmtId="3" fontId="7" fillId="0" borderId="28" xfId="46" applyNumberFormat="1" applyFont="1" applyFill="1" applyBorder="1" applyAlignment="1" applyProtection="1">
      <alignment horizontal="right" vertical="center"/>
      <protection/>
    </xf>
    <xf numFmtId="3" fontId="7" fillId="0" borderId="15" xfId="46" applyNumberFormat="1" applyFont="1" applyFill="1" applyBorder="1" applyAlignment="1" applyProtection="1">
      <alignment horizontal="right" vertical="center"/>
      <protection/>
    </xf>
    <xf numFmtId="3" fontId="7" fillId="0" borderId="29" xfId="46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center"/>
    </xf>
    <xf numFmtId="3" fontId="6" fillId="0" borderId="3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 vertical="center" wrapText="1"/>
    </xf>
    <xf numFmtId="3" fontId="6" fillId="0" borderId="15" xfId="46" applyNumberFormat="1" applyFont="1" applyFill="1" applyBorder="1" applyAlignment="1" applyProtection="1">
      <alignment horizontal="right" vertical="center"/>
      <protection/>
    </xf>
    <xf numFmtId="3" fontId="6" fillId="0" borderId="29" xfId="46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15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1" fontId="0" fillId="0" borderId="15" xfId="0" applyNumberFormat="1" applyBorder="1" applyAlignment="1">
      <alignment wrapText="1"/>
    </xf>
    <xf numFmtId="1" fontId="0" fillId="0" borderId="17" xfId="0" applyNumberFormat="1" applyBorder="1" applyAlignment="1">
      <alignment horizontal="center" vertical="center"/>
    </xf>
    <xf numFmtId="1" fontId="0" fillId="0" borderId="15" xfId="0" applyNumberFormat="1" applyBorder="1" applyAlignment="1">
      <alignment/>
    </xf>
    <xf numFmtId="1" fontId="0" fillId="0" borderId="18" xfId="0" applyNumberForma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wrapText="1"/>
    </xf>
    <xf numFmtId="3" fontId="9" fillId="0" borderId="15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1" fillId="0" borderId="13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4">
      <selection activeCell="C22" sqref="C22"/>
    </sheetView>
  </sheetViews>
  <sheetFormatPr defaultColWidth="9.00390625" defaultRowHeight="12.75"/>
  <cols>
    <col min="1" max="1" width="4.625" style="0" customWidth="1"/>
    <col min="2" max="2" width="42.625" style="0" customWidth="1"/>
    <col min="3" max="3" width="14.625" style="0" customWidth="1"/>
    <col min="4" max="4" width="4.625" style="0" customWidth="1"/>
    <col min="5" max="5" width="42.625" style="0" customWidth="1"/>
    <col min="6" max="6" width="14.625" style="0" customWidth="1"/>
  </cols>
  <sheetData>
    <row r="1" spans="1:6" ht="12.75">
      <c r="A1" t="s">
        <v>541</v>
      </c>
      <c r="F1" s="88" t="s">
        <v>575</v>
      </c>
    </row>
    <row r="2" spans="1:6" ht="15">
      <c r="A2" s="142" t="s">
        <v>605</v>
      </c>
      <c r="B2" s="142"/>
      <c r="C2" s="142"/>
      <c r="D2" s="142"/>
      <c r="E2" s="142"/>
      <c r="F2" s="142"/>
    </row>
    <row r="3" spans="1:6" ht="15">
      <c r="A3" s="142" t="s">
        <v>576</v>
      </c>
      <c r="B3" s="142"/>
      <c r="C3" s="142"/>
      <c r="D3" s="142"/>
      <c r="E3" s="142"/>
      <c r="F3" s="142"/>
    </row>
    <row r="4" spans="1:6" ht="15">
      <c r="A4" s="89"/>
      <c r="B4" s="89"/>
      <c r="C4" s="89"/>
      <c r="D4" s="89"/>
      <c r="E4" s="89"/>
      <c r="F4" s="89"/>
    </row>
    <row r="6" spans="1:6" ht="31.5" customHeight="1">
      <c r="A6" s="143" t="s">
        <v>421</v>
      </c>
      <c r="B6" s="144"/>
      <c r="C6" s="23" t="s">
        <v>422</v>
      </c>
      <c r="D6" s="143" t="s">
        <v>423</v>
      </c>
      <c r="E6" s="144"/>
      <c r="F6" s="23" t="s">
        <v>422</v>
      </c>
    </row>
    <row r="7" spans="1:6" s="94" customFormat="1" ht="19.5" customHeight="1">
      <c r="A7" s="90">
        <v>1</v>
      </c>
      <c r="B7" s="91" t="s">
        <v>577</v>
      </c>
      <c r="C7" s="92">
        <f>'2.sz.mell.'!C7</f>
        <v>26210703</v>
      </c>
      <c r="D7" s="90">
        <v>1</v>
      </c>
      <c r="E7" s="91" t="s">
        <v>1</v>
      </c>
      <c r="F7" s="93">
        <f>'2.sz.mell.'!F7</f>
        <v>12687000</v>
      </c>
    </row>
    <row r="8" spans="1:6" s="94" customFormat="1" ht="19.5" customHeight="1">
      <c r="A8" s="90">
        <v>2</v>
      </c>
      <c r="B8" s="91" t="s">
        <v>4</v>
      </c>
      <c r="C8" s="92">
        <f>'2.sz.mell.'!C8</f>
        <v>0</v>
      </c>
      <c r="D8" s="90">
        <v>2</v>
      </c>
      <c r="E8" s="91" t="s">
        <v>578</v>
      </c>
      <c r="F8" s="93">
        <f>'2.sz.mell.'!F8</f>
        <v>2805000</v>
      </c>
    </row>
    <row r="9" spans="1:6" s="94" customFormat="1" ht="19.5" customHeight="1">
      <c r="A9" s="90">
        <v>3</v>
      </c>
      <c r="B9" s="91" t="s">
        <v>579</v>
      </c>
      <c r="C9" s="92">
        <f>'2.sz.mell.'!C9</f>
        <v>2498616</v>
      </c>
      <c r="D9" s="90">
        <v>3</v>
      </c>
      <c r="E9" s="91" t="s">
        <v>2</v>
      </c>
      <c r="F9" s="93">
        <f>'2.sz.mell.'!F9</f>
        <v>27076880</v>
      </c>
    </row>
    <row r="10" spans="1:6" s="94" customFormat="1" ht="19.5" customHeight="1">
      <c r="A10" s="90">
        <v>4</v>
      </c>
      <c r="B10" s="91" t="s">
        <v>580</v>
      </c>
      <c r="C10" s="92">
        <f>'3.sz.mell.'!C11</f>
        <v>0</v>
      </c>
      <c r="D10" s="90">
        <v>4</v>
      </c>
      <c r="E10" s="91" t="s">
        <v>565</v>
      </c>
      <c r="F10" s="93">
        <f>'2.sz.mell.'!F10</f>
        <v>6092000</v>
      </c>
    </row>
    <row r="11" spans="1:6" s="94" customFormat="1" ht="19.5" customHeight="1">
      <c r="A11" s="90">
        <v>5</v>
      </c>
      <c r="B11" s="91" t="s">
        <v>581</v>
      </c>
      <c r="C11" s="92">
        <f>'3.sz.mell.'!C12</f>
        <v>0</v>
      </c>
      <c r="D11" s="90">
        <v>5</v>
      </c>
      <c r="E11" s="91" t="s">
        <v>4</v>
      </c>
      <c r="F11" s="93">
        <f>'2.sz.mell.'!F11</f>
        <v>0</v>
      </c>
    </row>
    <row r="12" spans="1:6" s="94" customFormat="1" ht="19.5" customHeight="1">
      <c r="A12" s="90">
        <v>6</v>
      </c>
      <c r="B12" s="91" t="s">
        <v>0</v>
      </c>
      <c r="C12" s="92">
        <f>'2.sz.mell.'!C10</f>
        <v>14800000</v>
      </c>
      <c r="D12" s="90">
        <v>6</v>
      </c>
      <c r="E12" s="91" t="s">
        <v>582</v>
      </c>
      <c r="F12" s="93">
        <f>'2.sz.mell.'!F12</f>
        <v>4444139</v>
      </c>
    </row>
    <row r="13" spans="1:6" s="94" customFormat="1" ht="19.5" customHeight="1">
      <c r="A13" s="90">
        <v>7</v>
      </c>
      <c r="B13" s="91" t="s">
        <v>558</v>
      </c>
      <c r="C13" s="92">
        <f>'2.sz.mell.'!C11</f>
        <v>3600000</v>
      </c>
      <c r="D13" s="90">
        <v>7</v>
      </c>
      <c r="E13" s="91" t="s">
        <v>583</v>
      </c>
      <c r="F13" s="93">
        <f>'2.sz.mell.'!F13</f>
        <v>0</v>
      </c>
    </row>
    <row r="14" spans="1:6" s="94" customFormat="1" ht="19.5" customHeight="1">
      <c r="A14" s="90">
        <v>8</v>
      </c>
      <c r="B14" s="91" t="s">
        <v>559</v>
      </c>
      <c r="C14" s="92">
        <f>'3.sz.mell.'!C13</f>
        <v>0</v>
      </c>
      <c r="D14" s="90">
        <v>8</v>
      </c>
      <c r="E14" s="91" t="s">
        <v>584</v>
      </c>
      <c r="F14" s="93">
        <f>'2.sz.mell.'!F14</f>
        <v>232000</v>
      </c>
    </row>
    <row r="15" spans="1:6" s="94" customFormat="1" ht="19.5" customHeight="1">
      <c r="A15" s="90">
        <v>9</v>
      </c>
      <c r="B15" s="91" t="s">
        <v>585</v>
      </c>
      <c r="C15" s="92">
        <f>'2.sz.mell.'!C12</f>
        <v>0</v>
      </c>
      <c r="D15" s="90">
        <v>9</v>
      </c>
      <c r="E15" s="91" t="s">
        <v>3</v>
      </c>
      <c r="F15" s="93">
        <f>'2.sz.mell.'!F15</f>
        <v>3530629</v>
      </c>
    </row>
    <row r="16" spans="1:6" s="94" customFormat="1" ht="19.5" customHeight="1">
      <c r="A16" s="90">
        <v>10</v>
      </c>
      <c r="B16" s="91" t="s">
        <v>586</v>
      </c>
      <c r="C16" s="92">
        <f>'2.sz.mell.'!C13</f>
        <v>0</v>
      </c>
      <c r="D16" s="90">
        <v>10</v>
      </c>
      <c r="E16" s="91" t="s">
        <v>568</v>
      </c>
      <c r="F16" s="93">
        <f>'3.sz.mell.'!F11</f>
        <v>500000</v>
      </c>
    </row>
    <row r="17" spans="1:6" s="94" customFormat="1" ht="19.5" customHeight="1">
      <c r="A17" s="90">
        <v>11</v>
      </c>
      <c r="B17" s="91" t="s">
        <v>587</v>
      </c>
      <c r="C17" s="92">
        <f>'3.sz.mell.'!C14</f>
        <v>0</v>
      </c>
      <c r="D17" s="90">
        <v>11</v>
      </c>
      <c r="E17" s="91" t="s">
        <v>588</v>
      </c>
      <c r="F17" s="93">
        <f>'3.sz.mell.'!F12</f>
        <v>0</v>
      </c>
    </row>
    <row r="18" spans="1:6" s="94" customFormat="1" ht="19.5" customHeight="1">
      <c r="A18" s="90">
        <v>12</v>
      </c>
      <c r="B18" s="91" t="s">
        <v>589</v>
      </c>
      <c r="C18" s="92">
        <f>'3.sz.mell.'!C15</f>
        <v>0</v>
      </c>
      <c r="D18" s="90">
        <v>12</v>
      </c>
      <c r="E18" s="91" t="s">
        <v>590</v>
      </c>
      <c r="F18" s="93">
        <f>'3.sz.mell.'!F13</f>
        <v>0</v>
      </c>
    </row>
    <row r="19" spans="1:6" s="94" customFormat="1" ht="19.5" customHeight="1">
      <c r="A19" s="90">
        <v>13</v>
      </c>
      <c r="B19" s="91" t="s">
        <v>591</v>
      </c>
      <c r="C19" s="92">
        <f>'2.sz.mell.'!C15+'3.sz.mell.'!C17</f>
        <v>500000</v>
      </c>
      <c r="D19" s="90">
        <v>13</v>
      </c>
      <c r="E19" s="91" t="s">
        <v>592</v>
      </c>
      <c r="F19" s="93">
        <f>'3.sz.mell.'!F14</f>
        <v>0</v>
      </c>
    </row>
    <row r="20" spans="1:6" s="94" customFormat="1" ht="19.5" customHeight="1">
      <c r="A20" s="90">
        <v>14</v>
      </c>
      <c r="B20" s="91" t="s">
        <v>593</v>
      </c>
      <c r="C20" s="93">
        <f>'2.sz.mell.'!C14+'3.sz.mell.'!C16</f>
        <v>10806756</v>
      </c>
      <c r="D20" s="90">
        <v>14</v>
      </c>
      <c r="E20" s="91" t="s">
        <v>594</v>
      </c>
      <c r="F20" s="93">
        <f>'3.sz.mell.'!F15</f>
        <v>0</v>
      </c>
    </row>
    <row r="21" spans="1:6" s="94" customFormat="1" ht="19.5" customHeight="1">
      <c r="A21" s="90">
        <v>15</v>
      </c>
      <c r="B21" s="91" t="s">
        <v>595</v>
      </c>
      <c r="C21" s="93">
        <f>'2.sz.mell.'!C16</f>
        <v>0</v>
      </c>
      <c r="D21" s="90">
        <v>15</v>
      </c>
      <c r="E21" s="91" t="s">
        <v>596</v>
      </c>
      <c r="F21" s="93">
        <f>'2.sz.mell.'!F17</f>
        <v>1048427</v>
      </c>
    </row>
    <row r="22" spans="1:6" s="94" customFormat="1" ht="19.5" customHeight="1">
      <c r="A22" s="90"/>
      <c r="D22" s="90">
        <v>16</v>
      </c>
      <c r="E22" s="91" t="s">
        <v>597</v>
      </c>
      <c r="F22" s="93">
        <f>'2.sz.mell.'!F16+'3.sz.mell.'!F16</f>
        <v>0</v>
      </c>
    </row>
    <row r="23" spans="1:6" ht="30.75" customHeight="1">
      <c r="A23" s="21"/>
      <c r="B23" s="22" t="s">
        <v>424</v>
      </c>
      <c r="C23" s="95">
        <f>SUM(C7:C21)</f>
        <v>58416075</v>
      </c>
      <c r="D23" s="21"/>
      <c r="E23" s="22" t="s">
        <v>425</v>
      </c>
      <c r="F23" s="95">
        <f>SUM(F7:F22)</f>
        <v>58416075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.625" style="0" customWidth="1"/>
    <col min="2" max="2" width="42.625" style="0" customWidth="1"/>
    <col min="3" max="3" width="14.625" style="0" customWidth="1"/>
    <col min="4" max="4" width="4.625" style="0" customWidth="1"/>
    <col min="5" max="5" width="42.625" style="0" customWidth="1"/>
    <col min="6" max="6" width="14.625" style="0" customWidth="1"/>
  </cols>
  <sheetData>
    <row r="1" spans="1:6" ht="12.75">
      <c r="A1" t="s">
        <v>541</v>
      </c>
      <c r="F1" s="88" t="s">
        <v>598</v>
      </c>
    </row>
    <row r="2" spans="1:6" ht="15">
      <c r="A2" s="142" t="s">
        <v>606</v>
      </c>
      <c r="B2" s="142"/>
      <c r="C2" s="142"/>
      <c r="D2" s="142"/>
      <c r="E2" s="142"/>
      <c r="F2" s="142"/>
    </row>
    <row r="3" spans="1:6" ht="15">
      <c r="A3" s="142" t="s">
        <v>576</v>
      </c>
      <c r="B3" s="142"/>
      <c r="C3" s="142"/>
      <c r="D3" s="142"/>
      <c r="E3" s="142"/>
      <c r="F3" s="142"/>
    </row>
    <row r="4" spans="1:6" ht="15">
      <c r="A4" s="89"/>
      <c r="B4" s="89"/>
      <c r="C4" s="89"/>
      <c r="D4" s="89"/>
      <c r="E4" s="89"/>
      <c r="F4" s="89"/>
    </row>
    <row r="6" spans="1:6" ht="31.5" customHeight="1">
      <c r="A6" s="143" t="s">
        <v>421</v>
      </c>
      <c r="B6" s="144"/>
      <c r="C6" s="23" t="s">
        <v>422</v>
      </c>
      <c r="D6" s="143" t="s">
        <v>423</v>
      </c>
      <c r="E6" s="144"/>
      <c r="F6" s="23" t="s">
        <v>422</v>
      </c>
    </row>
    <row r="7" spans="1:6" s="94" customFormat="1" ht="19.5" customHeight="1">
      <c r="A7" s="90">
        <v>1</v>
      </c>
      <c r="B7" s="91" t="s">
        <v>577</v>
      </c>
      <c r="C7" s="93">
        <f>'4.sz.mell.'!D168</f>
        <v>26210703</v>
      </c>
      <c r="D7" s="90">
        <v>1</v>
      </c>
      <c r="E7" s="91" t="s">
        <v>1</v>
      </c>
      <c r="F7" s="93">
        <f>'4.sz.mell.'!D25</f>
        <v>12687000</v>
      </c>
    </row>
    <row r="8" spans="1:6" s="94" customFormat="1" ht="19.5" customHeight="1">
      <c r="A8" s="90">
        <v>2</v>
      </c>
      <c r="B8" s="91" t="s">
        <v>4</v>
      </c>
      <c r="C8" s="93">
        <f>'4.sz.mell.'!D169</f>
        <v>0</v>
      </c>
      <c r="D8" s="90">
        <v>2</v>
      </c>
      <c r="E8" s="91" t="s">
        <v>578</v>
      </c>
      <c r="F8" s="93">
        <f>'4.sz.mell.'!D26</f>
        <v>2805000</v>
      </c>
    </row>
    <row r="9" spans="1:6" s="94" customFormat="1" ht="19.5" customHeight="1">
      <c r="A9" s="90">
        <v>3</v>
      </c>
      <c r="B9" s="91" t="s">
        <v>579</v>
      </c>
      <c r="C9" s="93">
        <f>'4.sz.mell.'!D173</f>
        <v>2498616</v>
      </c>
      <c r="D9" s="90">
        <v>3</v>
      </c>
      <c r="E9" s="91" t="s">
        <v>599</v>
      </c>
      <c r="F9" s="93">
        <f>'4.sz.mell.'!D51</f>
        <v>27076880</v>
      </c>
    </row>
    <row r="10" spans="1:6" s="94" customFormat="1" ht="19.5" customHeight="1">
      <c r="A10" s="90">
        <v>4</v>
      </c>
      <c r="B10" s="91" t="s">
        <v>0</v>
      </c>
      <c r="C10" s="93">
        <f>'4.sz.mell.'!D194</f>
        <v>14800000</v>
      </c>
      <c r="D10" s="90">
        <v>4</v>
      </c>
      <c r="E10" s="91" t="s">
        <v>565</v>
      </c>
      <c r="F10" s="93">
        <f>'4.sz.mell.'!D60</f>
        <v>6092000</v>
      </c>
    </row>
    <row r="11" spans="1:6" s="94" customFormat="1" ht="19.5" customHeight="1">
      <c r="A11" s="90">
        <v>5</v>
      </c>
      <c r="B11" s="91" t="s">
        <v>558</v>
      </c>
      <c r="C11" s="93">
        <f>'4.sz.mell.'!D210</f>
        <v>3600000</v>
      </c>
      <c r="D11" s="90">
        <v>5</v>
      </c>
      <c r="E11" s="91" t="s">
        <v>4</v>
      </c>
      <c r="F11" s="93">
        <f>'4.sz.mell.'!D65</f>
        <v>0</v>
      </c>
    </row>
    <row r="12" spans="1:6" s="94" customFormat="1" ht="19.5" customHeight="1">
      <c r="A12" s="90">
        <v>6</v>
      </c>
      <c r="B12" s="91" t="s">
        <v>585</v>
      </c>
      <c r="C12" s="93">
        <f>'4.sz.mell.'!D220</f>
        <v>0</v>
      </c>
      <c r="D12" s="90">
        <v>6</v>
      </c>
      <c r="E12" s="91" t="s">
        <v>582</v>
      </c>
      <c r="F12" s="93">
        <f>'4.sz.mell.'!D69</f>
        <v>4444139</v>
      </c>
    </row>
    <row r="13" spans="1:6" s="94" customFormat="1" ht="19.5" customHeight="1">
      <c r="A13" s="90">
        <v>7</v>
      </c>
      <c r="B13" s="91" t="s">
        <v>586</v>
      </c>
      <c r="C13" s="93">
        <f>'4.sz.mell.'!D221</f>
        <v>0</v>
      </c>
      <c r="D13" s="90">
        <v>7</v>
      </c>
      <c r="E13" s="91" t="s">
        <v>583</v>
      </c>
      <c r="F13" s="93">
        <f>'4.sz.mell.'!D71</f>
        <v>0</v>
      </c>
    </row>
    <row r="14" spans="1:6" s="94" customFormat="1" ht="19.5" customHeight="1">
      <c r="A14" s="90">
        <v>8</v>
      </c>
      <c r="B14" s="91" t="s">
        <v>600</v>
      </c>
      <c r="C14" s="93">
        <f>'4.sz.mell.'!D265</f>
        <v>10806756</v>
      </c>
      <c r="D14" s="90">
        <v>8</v>
      </c>
      <c r="E14" s="91" t="s">
        <v>584</v>
      </c>
      <c r="F14" s="93">
        <f>'4.sz.mell.'!D75</f>
        <v>232000</v>
      </c>
    </row>
    <row r="15" spans="1:6" s="94" customFormat="1" ht="19.5" customHeight="1">
      <c r="A15" s="90">
        <v>9</v>
      </c>
      <c r="B15" s="91" t="s">
        <v>601</v>
      </c>
      <c r="C15" s="93">
        <f>'4.sz.mell.'!D257</f>
        <v>0</v>
      </c>
      <c r="D15" s="90">
        <v>9</v>
      </c>
      <c r="E15" s="91" t="s">
        <v>3</v>
      </c>
      <c r="F15" s="93">
        <f>'4.sz.mell.'!D76</f>
        <v>3530629</v>
      </c>
    </row>
    <row r="16" spans="1:6" s="94" customFormat="1" ht="19.5" customHeight="1">
      <c r="A16" s="90">
        <v>10</v>
      </c>
      <c r="B16" s="91" t="s">
        <v>595</v>
      </c>
      <c r="C16" s="93">
        <f>'4.sz.mell.'!D268</f>
        <v>0</v>
      </c>
      <c r="D16" s="90">
        <v>10</v>
      </c>
      <c r="E16" s="91" t="s">
        <v>602</v>
      </c>
      <c r="F16" s="93">
        <f>'4.sz.mell.'!D108</f>
        <v>0</v>
      </c>
    </row>
    <row r="17" spans="1:6" s="94" customFormat="1" ht="19.5" customHeight="1">
      <c r="A17" s="90">
        <v>11</v>
      </c>
      <c r="B17" s="91" t="s">
        <v>603</v>
      </c>
      <c r="C17" s="93"/>
      <c r="D17" s="90">
        <v>11</v>
      </c>
      <c r="E17" s="91" t="s">
        <v>604</v>
      </c>
      <c r="F17" s="93">
        <f>'4.sz.mell.'!D119</f>
        <v>1048427</v>
      </c>
    </row>
    <row r="18" spans="1:6" ht="30.75" customHeight="1">
      <c r="A18" s="21"/>
      <c r="B18" s="22" t="s">
        <v>424</v>
      </c>
      <c r="C18" s="95">
        <f>SUM(C7:C17)</f>
        <v>57916075</v>
      </c>
      <c r="D18" s="21"/>
      <c r="E18" s="22" t="s">
        <v>425</v>
      </c>
      <c r="F18" s="95">
        <f>SUM(F7:F17)</f>
        <v>57916075</v>
      </c>
    </row>
  </sheetData>
  <sheetProtection/>
  <mergeCells count="4">
    <mergeCell ref="D6:E6"/>
    <mergeCell ref="A2:F2"/>
    <mergeCell ref="A3:F3"/>
    <mergeCell ref="A6:B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8" sqref="C18"/>
    </sheetView>
  </sheetViews>
  <sheetFormatPr defaultColWidth="9.125" defaultRowHeight="12.75"/>
  <cols>
    <col min="1" max="1" width="4.625" style="94" customWidth="1"/>
    <col min="2" max="2" width="42.625" style="94" customWidth="1"/>
    <col min="3" max="3" width="14.625" style="94" customWidth="1"/>
    <col min="4" max="4" width="4.625" style="94" customWidth="1"/>
    <col min="5" max="5" width="42.625" style="94" customWidth="1"/>
    <col min="6" max="6" width="14.625" style="98" customWidth="1"/>
    <col min="7" max="16384" width="9.125" style="94" customWidth="1"/>
  </cols>
  <sheetData>
    <row r="1" spans="1:6" ht="12.75">
      <c r="A1" s="94" t="s">
        <v>541</v>
      </c>
      <c r="F1" s="96" t="s">
        <v>607</v>
      </c>
    </row>
    <row r="2" ht="12.75">
      <c r="F2" s="96"/>
    </row>
    <row r="3" ht="12.75">
      <c r="F3" s="96"/>
    </row>
    <row r="4" spans="1:6" ht="15">
      <c r="A4" s="142" t="s">
        <v>613</v>
      </c>
      <c r="B4" s="142"/>
      <c r="C4" s="142"/>
      <c r="D4" s="142"/>
      <c r="E4" s="142"/>
      <c r="F4" s="142"/>
    </row>
    <row r="5" spans="1:6" ht="15">
      <c r="A5" s="142" t="s">
        <v>576</v>
      </c>
      <c r="B5" s="142"/>
      <c r="C5" s="142"/>
      <c r="D5" s="142"/>
      <c r="E5" s="142"/>
      <c r="F5" s="142"/>
    </row>
    <row r="6" spans="1:6" ht="15">
      <c r="A6" s="89"/>
      <c r="B6" s="89"/>
      <c r="C6" s="89"/>
      <c r="D6" s="89"/>
      <c r="E6" s="89"/>
      <c r="F6" s="89"/>
    </row>
    <row r="7" spans="1:6" ht="15">
      <c r="A7" s="89"/>
      <c r="B7" s="89"/>
      <c r="C7" s="89"/>
      <c r="D7" s="89"/>
      <c r="E7" s="89"/>
      <c r="F7" s="89"/>
    </row>
    <row r="8" spans="1:6" ht="12.75">
      <c r="A8" s="97"/>
      <c r="B8" s="97"/>
      <c r="C8" s="97"/>
      <c r="D8" s="97"/>
      <c r="E8" s="97"/>
      <c r="F8" s="97"/>
    </row>
    <row r="10" spans="1:6" ht="31.5" customHeight="1">
      <c r="A10" s="145" t="s">
        <v>421</v>
      </c>
      <c r="B10" s="146"/>
      <c r="C10" s="99" t="s">
        <v>422</v>
      </c>
      <c r="D10" s="145" t="s">
        <v>423</v>
      </c>
      <c r="E10" s="146"/>
      <c r="F10" s="99" t="s">
        <v>422</v>
      </c>
    </row>
    <row r="11" spans="1:6" ht="19.5" customHeight="1">
      <c r="A11" s="90">
        <v>1</v>
      </c>
      <c r="B11" s="91" t="s">
        <v>580</v>
      </c>
      <c r="C11" s="93">
        <f>'4.sz.mell.'!D175</f>
        <v>0</v>
      </c>
      <c r="D11" s="90">
        <v>1</v>
      </c>
      <c r="E11" s="91" t="s">
        <v>568</v>
      </c>
      <c r="F11" s="93">
        <f>'4.sz.mell.'!D85</f>
        <v>500000</v>
      </c>
    </row>
    <row r="12" spans="1:6" ht="19.5" customHeight="1">
      <c r="A12" s="90">
        <v>2</v>
      </c>
      <c r="B12" s="91" t="s">
        <v>581</v>
      </c>
      <c r="C12" s="93">
        <f>'4.sz.mell.'!D179</f>
        <v>0</v>
      </c>
      <c r="D12" s="90">
        <v>2</v>
      </c>
      <c r="E12" s="91" t="s">
        <v>588</v>
      </c>
      <c r="F12" s="93">
        <f>'4.sz.mell.'!D90</f>
        <v>0</v>
      </c>
    </row>
    <row r="13" spans="1:6" ht="19.5" customHeight="1">
      <c r="A13" s="90">
        <v>3</v>
      </c>
      <c r="B13" s="91" t="s">
        <v>559</v>
      </c>
      <c r="C13" s="93">
        <f>'4.sz.mell.'!D216</f>
        <v>0</v>
      </c>
      <c r="D13" s="90">
        <v>3</v>
      </c>
      <c r="E13" s="91" t="s">
        <v>590</v>
      </c>
      <c r="F13" s="93">
        <f>'4.sz.mell.'!D94</f>
        <v>0</v>
      </c>
    </row>
    <row r="14" spans="1:6" ht="19.5" customHeight="1">
      <c r="A14" s="90">
        <v>4</v>
      </c>
      <c r="B14" s="91" t="s">
        <v>587</v>
      </c>
      <c r="C14" s="93">
        <f>'4.sz.mell.'!D226</f>
        <v>0</v>
      </c>
      <c r="D14" s="90">
        <v>4</v>
      </c>
      <c r="E14" s="91" t="s">
        <v>592</v>
      </c>
      <c r="F14" s="93">
        <f>'4.sz.mell.'!D96</f>
        <v>0</v>
      </c>
    </row>
    <row r="15" spans="1:6" ht="19.5" customHeight="1">
      <c r="A15" s="90">
        <v>5</v>
      </c>
      <c r="B15" s="91" t="s">
        <v>589</v>
      </c>
      <c r="C15" s="93">
        <f>'4.sz.mell.'!D227</f>
        <v>0</v>
      </c>
      <c r="D15" s="90">
        <v>5</v>
      </c>
      <c r="E15" s="91" t="s">
        <v>594</v>
      </c>
      <c r="F15" s="93">
        <f>'4.sz.mell.'!D96+'4.sz.mell.'!D97+'4.sz.mell.'!D98+'4.sz.mell.'!D99</f>
        <v>0</v>
      </c>
    </row>
    <row r="16" spans="1:6" ht="19.5" customHeight="1">
      <c r="A16" s="90">
        <v>6</v>
      </c>
      <c r="B16" s="91" t="s">
        <v>608</v>
      </c>
      <c r="C16" s="93">
        <v>0</v>
      </c>
      <c r="D16" s="90">
        <v>6</v>
      </c>
      <c r="E16" s="91" t="s">
        <v>609</v>
      </c>
      <c r="F16" s="93">
        <f>'4.sz.mell.'!D107</f>
        <v>0</v>
      </c>
    </row>
    <row r="17" spans="1:6" ht="19.5" customHeight="1">
      <c r="A17" s="90">
        <v>7</v>
      </c>
      <c r="B17" s="91" t="s">
        <v>610</v>
      </c>
      <c r="C17" s="93">
        <f>'4.sz.mell.'!D256</f>
        <v>500000</v>
      </c>
      <c r="D17" s="90">
        <v>7</v>
      </c>
      <c r="E17" s="91" t="s">
        <v>611</v>
      </c>
      <c r="F17" s="93">
        <v>0</v>
      </c>
    </row>
    <row r="18" spans="1:6" ht="19.5" customHeight="1">
      <c r="A18" s="90">
        <v>8</v>
      </c>
      <c r="B18" s="91" t="s">
        <v>612</v>
      </c>
      <c r="C18" s="93"/>
      <c r="D18" s="90"/>
      <c r="E18" s="91"/>
      <c r="F18" s="93"/>
    </row>
    <row r="19" spans="1:6" ht="30.75" customHeight="1">
      <c r="A19" s="100"/>
      <c r="B19" s="101" t="s">
        <v>424</v>
      </c>
      <c r="C19" s="102">
        <f>SUM(C11:C18)</f>
        <v>500000</v>
      </c>
      <c r="D19" s="100"/>
      <c r="E19" s="101" t="s">
        <v>425</v>
      </c>
      <c r="F19" s="102">
        <f>SUM(F11:F17)</f>
        <v>500000</v>
      </c>
    </row>
  </sheetData>
  <sheetProtection/>
  <mergeCells count="4">
    <mergeCell ref="A5:F5"/>
    <mergeCell ref="A10:B10"/>
    <mergeCell ref="D10:E10"/>
    <mergeCell ref="A4:F4"/>
  </mergeCells>
  <printOptions horizontalCentered="1" verticalCentered="1"/>
  <pageMargins left="0.5118110236220472" right="0.11811023622047245" top="0.9448818897637796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7"/>
  <sheetViews>
    <sheetView zoomScalePageLayoutView="0" workbookViewId="0" topLeftCell="A1">
      <selection activeCell="B91" sqref="B91"/>
    </sheetView>
  </sheetViews>
  <sheetFormatPr defaultColWidth="2.625" defaultRowHeight="12.75"/>
  <cols>
    <col min="1" max="1" width="4.125" style="58" customWidth="1"/>
    <col min="2" max="2" width="58.875" style="3" customWidth="1"/>
    <col min="3" max="3" width="8.375" style="3" bestFit="1" customWidth="1"/>
    <col min="4" max="4" width="13.625" style="103" bestFit="1" customWidth="1"/>
    <col min="5" max="191" width="9.125" style="3" customWidth="1"/>
    <col min="192" max="16384" width="2.625" style="3" customWidth="1"/>
  </cols>
  <sheetData>
    <row r="1" spans="1:4" ht="12.75">
      <c r="A1" s="86" t="s">
        <v>541</v>
      </c>
      <c r="D1" s="103" t="s">
        <v>537</v>
      </c>
    </row>
    <row r="2" ht="12.75">
      <c r="A2" s="86"/>
    </row>
    <row r="3" spans="1:4" ht="12.75">
      <c r="A3" s="147" t="s">
        <v>536</v>
      </c>
      <c r="B3" s="147"/>
      <c r="C3" s="147"/>
      <c r="D3" s="147"/>
    </row>
    <row r="5" spans="1:4" s="5" customFormat="1" ht="22.5" customHeight="1">
      <c r="A5" s="59" t="s">
        <v>20</v>
      </c>
      <c r="B5" s="60" t="s">
        <v>21</v>
      </c>
      <c r="C5" s="8" t="s">
        <v>22</v>
      </c>
      <c r="D5" s="4" t="s">
        <v>614</v>
      </c>
    </row>
    <row r="6" spans="1:4" ht="12.75">
      <c r="A6" s="104" t="s">
        <v>23</v>
      </c>
      <c r="B6" s="105" t="s">
        <v>24</v>
      </c>
      <c r="C6" s="105" t="s">
        <v>25</v>
      </c>
      <c r="D6" s="106" t="s">
        <v>26</v>
      </c>
    </row>
    <row r="7" spans="1:4" ht="12.75" customHeight="1">
      <c r="A7" s="61" t="s">
        <v>27</v>
      </c>
      <c r="B7" s="9" t="s">
        <v>28</v>
      </c>
      <c r="C7" s="10" t="s">
        <v>29</v>
      </c>
      <c r="D7" s="107">
        <v>6230000</v>
      </c>
    </row>
    <row r="8" spans="1:4" ht="12.75" customHeight="1">
      <c r="A8" s="61" t="s">
        <v>30</v>
      </c>
      <c r="B8" s="9" t="s">
        <v>31</v>
      </c>
      <c r="C8" s="11" t="s">
        <v>32</v>
      </c>
      <c r="D8" s="107"/>
    </row>
    <row r="9" spans="1:4" ht="12.75" customHeight="1">
      <c r="A9" s="61" t="s">
        <v>33</v>
      </c>
      <c r="B9" s="9" t="s">
        <v>34</v>
      </c>
      <c r="C9" s="11" t="s">
        <v>35</v>
      </c>
      <c r="D9" s="107"/>
    </row>
    <row r="10" spans="1:4" ht="12.75" customHeight="1">
      <c r="A10" s="61" t="s">
        <v>36</v>
      </c>
      <c r="B10" s="12" t="s">
        <v>37</v>
      </c>
      <c r="C10" s="11" t="s">
        <v>38</v>
      </c>
      <c r="D10" s="107"/>
    </row>
    <row r="11" spans="1:4" ht="12.75" customHeight="1">
      <c r="A11" s="61" t="s">
        <v>39</v>
      </c>
      <c r="B11" s="12" t="s">
        <v>40</v>
      </c>
      <c r="C11" s="11" t="s">
        <v>41</v>
      </c>
      <c r="D11" s="107"/>
    </row>
    <row r="12" spans="1:4" ht="12.75" customHeight="1">
      <c r="A12" s="61" t="s">
        <v>42</v>
      </c>
      <c r="B12" s="12" t="s">
        <v>43</v>
      </c>
      <c r="C12" s="11" t="s">
        <v>44</v>
      </c>
      <c r="D12" s="107"/>
    </row>
    <row r="13" spans="1:4" ht="12.75" customHeight="1">
      <c r="A13" s="61" t="s">
        <v>45</v>
      </c>
      <c r="B13" s="12" t="s">
        <v>46</v>
      </c>
      <c r="C13" s="11" t="s">
        <v>47</v>
      </c>
      <c r="D13" s="107">
        <v>380000</v>
      </c>
    </row>
    <row r="14" spans="1:4" ht="12.75" customHeight="1">
      <c r="A14" s="61" t="s">
        <v>48</v>
      </c>
      <c r="B14" s="12" t="s">
        <v>49</v>
      </c>
      <c r="C14" s="11" t="s">
        <v>50</v>
      </c>
      <c r="D14" s="107"/>
    </row>
    <row r="15" spans="1:4" ht="12.75" customHeight="1">
      <c r="A15" s="61" t="s">
        <v>51</v>
      </c>
      <c r="B15" s="12" t="s">
        <v>52</v>
      </c>
      <c r="C15" s="11" t="s">
        <v>53</v>
      </c>
      <c r="D15" s="107">
        <v>123000</v>
      </c>
    </row>
    <row r="16" spans="1:4" ht="12.75" customHeight="1">
      <c r="A16" s="61" t="s">
        <v>54</v>
      </c>
      <c r="B16" s="12" t="s">
        <v>55</v>
      </c>
      <c r="C16" s="11" t="s">
        <v>56</v>
      </c>
      <c r="D16" s="107"/>
    </row>
    <row r="17" spans="1:4" ht="12.75" customHeight="1">
      <c r="A17" s="61" t="s">
        <v>57</v>
      </c>
      <c r="B17" s="12" t="s">
        <v>58</v>
      </c>
      <c r="C17" s="11" t="s">
        <v>59</v>
      </c>
      <c r="D17" s="107"/>
    </row>
    <row r="18" spans="1:4" s="6" customFormat="1" ht="12.75" customHeight="1">
      <c r="A18" s="61" t="s">
        <v>60</v>
      </c>
      <c r="B18" s="12" t="s">
        <v>61</v>
      </c>
      <c r="C18" s="11" t="s">
        <v>62</v>
      </c>
      <c r="D18" s="107"/>
    </row>
    <row r="19" spans="1:4" s="6" customFormat="1" ht="12.75" customHeight="1">
      <c r="A19" s="61" t="s">
        <v>63</v>
      </c>
      <c r="B19" s="12" t="s">
        <v>64</v>
      </c>
      <c r="C19" s="11" t="s">
        <v>65</v>
      </c>
      <c r="D19" s="107"/>
    </row>
    <row r="20" spans="1:4" s="63" customFormat="1" ht="12.75" customHeight="1">
      <c r="A20" s="62" t="s">
        <v>66</v>
      </c>
      <c r="B20" s="13" t="s">
        <v>67</v>
      </c>
      <c r="C20" s="14" t="s">
        <v>68</v>
      </c>
      <c r="D20" s="107">
        <f>SUM(D7:D19)</f>
        <v>6733000</v>
      </c>
    </row>
    <row r="21" spans="1:4" ht="12.75" customHeight="1">
      <c r="A21" s="61" t="s">
        <v>69</v>
      </c>
      <c r="B21" s="12" t="s">
        <v>70</v>
      </c>
      <c r="C21" s="11" t="s">
        <v>71</v>
      </c>
      <c r="D21" s="107">
        <v>5614000</v>
      </c>
    </row>
    <row r="22" spans="1:4" ht="26.25">
      <c r="A22" s="61" t="s">
        <v>72</v>
      </c>
      <c r="B22" s="12" t="s">
        <v>73</v>
      </c>
      <c r="C22" s="11" t="s">
        <v>74</v>
      </c>
      <c r="D22" s="107"/>
    </row>
    <row r="23" spans="1:4" ht="12.75" customHeight="1">
      <c r="A23" s="61" t="s">
        <v>75</v>
      </c>
      <c r="B23" s="9" t="s">
        <v>615</v>
      </c>
      <c r="C23" s="11" t="s">
        <v>76</v>
      </c>
      <c r="D23" s="107">
        <v>340000</v>
      </c>
    </row>
    <row r="24" spans="1:4" s="7" customFormat="1" ht="12.75" customHeight="1">
      <c r="A24" s="62" t="s">
        <v>77</v>
      </c>
      <c r="B24" s="13" t="s">
        <v>78</v>
      </c>
      <c r="C24" s="14" t="s">
        <v>79</v>
      </c>
      <c r="D24" s="107">
        <f>SUM(D21:D23)</f>
        <v>5954000</v>
      </c>
    </row>
    <row r="25" spans="1:4" s="7" customFormat="1" ht="12.75" customHeight="1">
      <c r="A25" s="62" t="s">
        <v>80</v>
      </c>
      <c r="B25" s="13" t="s">
        <v>81</v>
      </c>
      <c r="C25" s="14" t="s">
        <v>5</v>
      </c>
      <c r="D25" s="108">
        <f>D20+D24</f>
        <v>12687000</v>
      </c>
    </row>
    <row r="26" spans="1:4" s="7" customFormat="1" ht="12.75" customHeight="1">
      <c r="A26" s="62" t="s">
        <v>82</v>
      </c>
      <c r="B26" s="13" t="s">
        <v>83</v>
      </c>
      <c r="C26" s="14" t="s">
        <v>6</v>
      </c>
      <c r="D26" s="108">
        <v>2805000</v>
      </c>
    </row>
    <row r="27" spans="1:4" ht="12.75" customHeight="1">
      <c r="A27" s="61" t="s">
        <v>84</v>
      </c>
      <c r="B27" s="12" t="s">
        <v>85</v>
      </c>
      <c r="C27" s="11" t="s">
        <v>86</v>
      </c>
      <c r="D27" s="107">
        <v>10000</v>
      </c>
    </row>
    <row r="28" spans="1:4" ht="12.75" customHeight="1">
      <c r="A28" s="61" t="s">
        <v>87</v>
      </c>
      <c r="B28" s="12" t="s">
        <v>88</v>
      </c>
      <c r="C28" s="11" t="s">
        <v>89</v>
      </c>
      <c r="D28" s="107">
        <v>6866000</v>
      </c>
    </row>
    <row r="29" spans="1:4" ht="12.75" customHeight="1">
      <c r="A29" s="61" t="s">
        <v>90</v>
      </c>
      <c r="B29" s="12" t="s">
        <v>91</v>
      </c>
      <c r="C29" s="11" t="s">
        <v>92</v>
      </c>
      <c r="D29" s="107"/>
    </row>
    <row r="30" spans="1:4" ht="12.75" customHeight="1">
      <c r="A30" s="62" t="s">
        <v>93</v>
      </c>
      <c r="B30" s="13" t="s">
        <v>94</v>
      </c>
      <c r="C30" s="14" t="s">
        <v>95</v>
      </c>
      <c r="D30" s="107">
        <f>SUM(D27:D29)</f>
        <v>6876000</v>
      </c>
    </row>
    <row r="31" spans="1:4" ht="12.75" customHeight="1">
      <c r="A31" s="61" t="s">
        <v>96</v>
      </c>
      <c r="B31" s="12" t="s">
        <v>97</v>
      </c>
      <c r="C31" s="11" t="s">
        <v>98</v>
      </c>
      <c r="D31" s="107">
        <v>824000</v>
      </c>
    </row>
    <row r="32" spans="1:4" ht="12.75" customHeight="1">
      <c r="A32" s="61" t="s">
        <v>99</v>
      </c>
      <c r="B32" s="12" t="s">
        <v>100</v>
      </c>
      <c r="C32" s="11" t="s">
        <v>101</v>
      </c>
      <c r="D32" s="107">
        <v>600000</v>
      </c>
    </row>
    <row r="33" spans="1:4" ht="12.75" customHeight="1">
      <c r="A33" s="62" t="s">
        <v>102</v>
      </c>
      <c r="B33" s="13" t="s">
        <v>103</v>
      </c>
      <c r="C33" s="14" t="s">
        <v>104</v>
      </c>
      <c r="D33" s="107">
        <f>SUM(D31:D32)</f>
        <v>1424000</v>
      </c>
    </row>
    <row r="34" spans="1:4" ht="12.75" customHeight="1">
      <c r="A34" s="61" t="s">
        <v>105</v>
      </c>
      <c r="B34" s="12" t="s">
        <v>106</v>
      </c>
      <c r="C34" s="11" t="s">
        <v>107</v>
      </c>
      <c r="D34" s="107">
        <v>2840000</v>
      </c>
    </row>
    <row r="35" spans="1:4" ht="12.75" customHeight="1">
      <c r="A35" s="61" t="s">
        <v>108</v>
      </c>
      <c r="B35" s="12" t="s">
        <v>109</v>
      </c>
      <c r="C35" s="11" t="s">
        <v>110</v>
      </c>
      <c r="D35" s="107">
        <v>2371000</v>
      </c>
    </row>
    <row r="36" spans="1:4" ht="12.75" customHeight="1">
      <c r="A36" s="61" t="s">
        <v>111</v>
      </c>
      <c r="B36" s="12" t="s">
        <v>112</v>
      </c>
      <c r="C36" s="11" t="s">
        <v>113</v>
      </c>
      <c r="D36" s="107">
        <v>10000</v>
      </c>
    </row>
    <row r="37" spans="1:4" ht="12.75" customHeight="1">
      <c r="A37" s="61" t="s">
        <v>114</v>
      </c>
      <c r="B37" s="12" t="s">
        <v>115</v>
      </c>
      <c r="C37" s="11" t="s">
        <v>116</v>
      </c>
      <c r="D37" s="107">
        <v>1510000</v>
      </c>
    </row>
    <row r="38" spans="1:4" ht="12.75" customHeight="1">
      <c r="A38" s="61" t="s">
        <v>117</v>
      </c>
      <c r="B38" s="15" t="s">
        <v>118</v>
      </c>
      <c r="C38" s="11" t="s">
        <v>119</v>
      </c>
      <c r="D38" s="107"/>
    </row>
    <row r="39" spans="1:4" ht="12.75" customHeight="1">
      <c r="A39" s="61" t="s">
        <v>120</v>
      </c>
      <c r="B39" s="9" t="s">
        <v>121</v>
      </c>
      <c r="C39" s="11" t="s">
        <v>122</v>
      </c>
      <c r="D39" s="107"/>
    </row>
    <row r="40" spans="1:4" ht="12.75" customHeight="1">
      <c r="A40" s="61" t="s">
        <v>123</v>
      </c>
      <c r="B40" s="12" t="s">
        <v>124</v>
      </c>
      <c r="C40" s="11" t="s">
        <v>125</v>
      </c>
      <c r="D40" s="107">
        <v>6065000</v>
      </c>
    </row>
    <row r="41" spans="1:4" ht="12.75" customHeight="1">
      <c r="A41" s="62" t="s">
        <v>126</v>
      </c>
      <c r="B41" s="13" t="s">
        <v>127</v>
      </c>
      <c r="C41" s="14" t="s">
        <v>128</v>
      </c>
      <c r="D41" s="107">
        <f>SUM(D34:D40)</f>
        <v>12796000</v>
      </c>
    </row>
    <row r="42" spans="1:4" ht="12.75" customHeight="1">
      <c r="A42" s="61" t="s">
        <v>129</v>
      </c>
      <c r="B42" s="12" t="s">
        <v>130</v>
      </c>
      <c r="C42" s="11" t="s">
        <v>131</v>
      </c>
      <c r="D42" s="107">
        <v>75000</v>
      </c>
    </row>
    <row r="43" spans="1:4" ht="12.75" customHeight="1">
      <c r="A43" s="61" t="s">
        <v>132</v>
      </c>
      <c r="B43" s="12" t="s">
        <v>133</v>
      </c>
      <c r="C43" s="11" t="s">
        <v>134</v>
      </c>
      <c r="D43" s="107">
        <v>250000</v>
      </c>
    </row>
    <row r="44" spans="1:4" ht="12.75" customHeight="1">
      <c r="A44" s="62" t="s">
        <v>135</v>
      </c>
      <c r="B44" s="13" t="s">
        <v>136</v>
      </c>
      <c r="C44" s="14" t="s">
        <v>137</v>
      </c>
      <c r="D44" s="107">
        <f>SUM(D42:D43)</f>
        <v>325000</v>
      </c>
    </row>
    <row r="45" spans="1:4" ht="12.75" customHeight="1">
      <c r="A45" s="61" t="s">
        <v>138</v>
      </c>
      <c r="B45" s="12" t="s">
        <v>139</v>
      </c>
      <c r="C45" s="11" t="s">
        <v>140</v>
      </c>
      <c r="D45" s="107">
        <v>4839880</v>
      </c>
    </row>
    <row r="46" spans="1:4" ht="12.75" customHeight="1">
      <c r="A46" s="61" t="s">
        <v>141</v>
      </c>
      <c r="B46" s="12" t="s">
        <v>142</v>
      </c>
      <c r="C46" s="11" t="s">
        <v>143</v>
      </c>
      <c r="D46" s="107"/>
    </row>
    <row r="47" spans="1:4" ht="12.75" customHeight="1">
      <c r="A47" s="61" t="s">
        <v>144</v>
      </c>
      <c r="B47" s="12" t="s">
        <v>145</v>
      </c>
      <c r="C47" s="11" t="s">
        <v>146</v>
      </c>
      <c r="D47" s="107"/>
    </row>
    <row r="48" spans="1:4" ht="12.75" customHeight="1">
      <c r="A48" s="61" t="s">
        <v>147</v>
      </c>
      <c r="B48" s="12" t="s">
        <v>148</v>
      </c>
      <c r="C48" s="11" t="s">
        <v>149</v>
      </c>
      <c r="D48" s="107"/>
    </row>
    <row r="49" spans="1:4" ht="12.75" customHeight="1">
      <c r="A49" s="61" t="s">
        <v>150</v>
      </c>
      <c r="B49" s="12" t="s">
        <v>151</v>
      </c>
      <c r="C49" s="11" t="s">
        <v>152</v>
      </c>
      <c r="D49" s="107">
        <v>816000</v>
      </c>
    </row>
    <row r="50" spans="1:4" ht="12.75" customHeight="1">
      <c r="A50" s="62" t="s">
        <v>153</v>
      </c>
      <c r="B50" s="13" t="s">
        <v>154</v>
      </c>
      <c r="C50" s="14" t="s">
        <v>155</v>
      </c>
      <c r="D50" s="107">
        <f>SUM(D45:D49)</f>
        <v>5655880</v>
      </c>
    </row>
    <row r="51" spans="1:4" s="7" customFormat="1" ht="12.75" customHeight="1">
      <c r="A51" s="62" t="s">
        <v>156</v>
      </c>
      <c r="B51" s="13" t="s">
        <v>157</v>
      </c>
      <c r="C51" s="14" t="s">
        <v>7</v>
      </c>
      <c r="D51" s="108">
        <f>D30+D33+D41+D44+D50</f>
        <v>27076880</v>
      </c>
    </row>
    <row r="52" spans="1:4" ht="12.75" customHeight="1">
      <c r="A52" s="61" t="s">
        <v>158</v>
      </c>
      <c r="B52" s="16" t="s">
        <v>159</v>
      </c>
      <c r="C52" s="11" t="s">
        <v>160</v>
      </c>
      <c r="D52" s="107"/>
    </row>
    <row r="53" spans="1:4" ht="12.75" customHeight="1">
      <c r="A53" s="61" t="s">
        <v>161</v>
      </c>
      <c r="B53" s="16" t="s">
        <v>162</v>
      </c>
      <c r="C53" s="11" t="s">
        <v>163</v>
      </c>
      <c r="D53" s="107"/>
    </row>
    <row r="54" spans="1:4" ht="12.75" customHeight="1">
      <c r="A54" s="61" t="s">
        <v>164</v>
      </c>
      <c r="B54" s="17" t="s">
        <v>165</v>
      </c>
      <c r="C54" s="11" t="s">
        <v>166</v>
      </c>
      <c r="D54" s="107"/>
    </row>
    <row r="55" spans="1:4" ht="12.75" customHeight="1">
      <c r="A55" s="61" t="s">
        <v>167</v>
      </c>
      <c r="B55" s="17" t="s">
        <v>168</v>
      </c>
      <c r="C55" s="11" t="s">
        <v>169</v>
      </c>
      <c r="D55" s="107"/>
    </row>
    <row r="56" spans="1:4" ht="12.75" customHeight="1">
      <c r="A56" s="61" t="s">
        <v>170</v>
      </c>
      <c r="B56" s="17" t="s">
        <v>171</v>
      </c>
      <c r="C56" s="11" t="s">
        <v>172</v>
      </c>
      <c r="D56" s="107"/>
    </row>
    <row r="57" spans="1:4" ht="12.75" customHeight="1">
      <c r="A57" s="61" t="s">
        <v>173</v>
      </c>
      <c r="B57" s="16" t="s">
        <v>174</v>
      </c>
      <c r="C57" s="11" t="s">
        <v>175</v>
      </c>
      <c r="D57" s="107"/>
    </row>
    <row r="58" spans="1:4" ht="12.75" customHeight="1">
      <c r="A58" s="61" t="s">
        <v>176</v>
      </c>
      <c r="B58" s="16" t="s">
        <v>177</v>
      </c>
      <c r="C58" s="11" t="s">
        <v>178</v>
      </c>
      <c r="D58" s="107"/>
    </row>
    <row r="59" spans="1:4" ht="12.75" customHeight="1">
      <c r="A59" s="61" t="s">
        <v>179</v>
      </c>
      <c r="B59" s="16" t="s">
        <v>180</v>
      </c>
      <c r="C59" s="11" t="s">
        <v>181</v>
      </c>
      <c r="D59" s="107">
        <v>6092000</v>
      </c>
    </row>
    <row r="60" spans="1:4" s="7" customFormat="1" ht="12.75" customHeight="1">
      <c r="A60" s="62" t="s">
        <v>182</v>
      </c>
      <c r="B60" s="18" t="s">
        <v>183</v>
      </c>
      <c r="C60" s="14" t="s">
        <v>8</v>
      </c>
      <c r="D60" s="108">
        <f>SUM(D52:D59)</f>
        <v>6092000</v>
      </c>
    </row>
    <row r="61" spans="1:4" ht="12.75" customHeight="1">
      <c r="A61" s="61" t="s">
        <v>184</v>
      </c>
      <c r="B61" s="16" t="s">
        <v>185</v>
      </c>
      <c r="C61" s="11" t="s">
        <v>186</v>
      </c>
      <c r="D61" s="107"/>
    </row>
    <row r="62" spans="1:4" ht="12.75" customHeight="1">
      <c r="A62" s="61">
        <v>56</v>
      </c>
      <c r="B62" s="16" t="s">
        <v>451</v>
      </c>
      <c r="C62" s="11" t="s">
        <v>452</v>
      </c>
      <c r="D62" s="107"/>
    </row>
    <row r="63" spans="1:4" ht="12.75" customHeight="1">
      <c r="A63" s="61">
        <v>57</v>
      </c>
      <c r="B63" s="16" t="s">
        <v>453</v>
      </c>
      <c r="C63" s="11" t="s">
        <v>454</v>
      </c>
      <c r="D63" s="107"/>
    </row>
    <row r="64" spans="1:4" ht="12.75" customHeight="1">
      <c r="A64" s="61">
        <v>58</v>
      </c>
      <c r="B64" s="64" t="s">
        <v>513</v>
      </c>
      <c r="C64" s="65" t="s">
        <v>455</v>
      </c>
      <c r="D64" s="109"/>
    </row>
    <row r="65" spans="1:4" ht="12.75" customHeight="1">
      <c r="A65" s="61">
        <v>59</v>
      </c>
      <c r="B65" s="66" t="s">
        <v>4</v>
      </c>
      <c r="C65" s="67" t="s">
        <v>187</v>
      </c>
      <c r="D65" s="110">
        <f>SUM(D62:D64)</f>
        <v>0</v>
      </c>
    </row>
    <row r="66" spans="1:4" ht="26.25" customHeight="1">
      <c r="A66" s="61">
        <v>60</v>
      </c>
      <c r="B66" s="66" t="s">
        <v>188</v>
      </c>
      <c r="C66" s="67" t="s">
        <v>189</v>
      </c>
      <c r="D66" s="110"/>
    </row>
    <row r="67" spans="1:4" ht="25.5" customHeight="1">
      <c r="A67" s="61">
        <v>61</v>
      </c>
      <c r="B67" s="68" t="s">
        <v>190</v>
      </c>
      <c r="C67" s="69" t="s">
        <v>191</v>
      </c>
      <c r="D67" s="111"/>
    </row>
    <row r="68" spans="1:4" ht="26.25" customHeight="1">
      <c r="A68" s="61">
        <v>62</v>
      </c>
      <c r="B68" s="16" t="s">
        <v>192</v>
      </c>
      <c r="C68" s="11" t="s">
        <v>193</v>
      </c>
      <c r="D68" s="107"/>
    </row>
    <row r="69" spans="1:4" ht="12.75" customHeight="1">
      <c r="A69" s="61">
        <v>63</v>
      </c>
      <c r="B69" s="16" t="s">
        <v>194</v>
      </c>
      <c r="C69" s="11" t="s">
        <v>195</v>
      </c>
      <c r="D69" s="107">
        <v>4444139</v>
      </c>
    </row>
    <row r="70" spans="1:4" ht="25.5" customHeight="1">
      <c r="A70" s="61">
        <v>64</v>
      </c>
      <c r="B70" s="16" t="s">
        <v>196</v>
      </c>
      <c r="C70" s="11" t="s">
        <v>197</v>
      </c>
      <c r="D70" s="107"/>
    </row>
    <row r="71" spans="1:4" ht="27" customHeight="1">
      <c r="A71" s="61">
        <v>65</v>
      </c>
      <c r="B71" s="16" t="s">
        <v>198</v>
      </c>
      <c r="C71" s="11" t="s">
        <v>199</v>
      </c>
      <c r="D71" s="107"/>
    </row>
    <row r="72" spans="1:4" ht="12.75" customHeight="1">
      <c r="A72" s="61">
        <v>66</v>
      </c>
      <c r="B72" s="16" t="s">
        <v>200</v>
      </c>
      <c r="C72" s="11" t="s">
        <v>201</v>
      </c>
      <c r="D72" s="107"/>
    </row>
    <row r="73" spans="1:4" ht="12.75">
      <c r="A73" s="61">
        <v>67</v>
      </c>
      <c r="B73" s="70" t="s">
        <v>202</v>
      </c>
      <c r="C73" s="11" t="s">
        <v>203</v>
      </c>
      <c r="D73" s="107"/>
    </row>
    <row r="74" spans="1:4" ht="12.75">
      <c r="A74" s="61">
        <v>68</v>
      </c>
      <c r="B74" s="70" t="s">
        <v>456</v>
      </c>
      <c r="C74" s="11" t="s">
        <v>205</v>
      </c>
      <c r="D74" s="107"/>
    </row>
    <row r="75" spans="1:4" ht="12.75" customHeight="1">
      <c r="A75" s="61">
        <v>69</v>
      </c>
      <c r="B75" s="16" t="s">
        <v>204</v>
      </c>
      <c r="C75" s="11" t="s">
        <v>206</v>
      </c>
      <c r="D75" s="107">
        <v>232000</v>
      </c>
    </row>
    <row r="76" spans="1:4" ht="12.75">
      <c r="A76" s="61">
        <v>70</v>
      </c>
      <c r="B76" s="70" t="s">
        <v>3</v>
      </c>
      <c r="C76" s="11" t="s">
        <v>457</v>
      </c>
      <c r="D76" s="107">
        <v>3530629</v>
      </c>
    </row>
    <row r="77" spans="1:4" ht="12.75" customHeight="1">
      <c r="A77" s="62">
        <v>71</v>
      </c>
      <c r="B77" s="18" t="s">
        <v>514</v>
      </c>
      <c r="C77" s="14" t="s">
        <v>9</v>
      </c>
      <c r="D77" s="108">
        <f>D61+D65+D66+D67+D68+D69+D70+D71+D72+D73+D74+D75+D76</f>
        <v>8206768</v>
      </c>
    </row>
    <row r="78" spans="1:4" ht="12.75">
      <c r="A78" s="61">
        <v>72</v>
      </c>
      <c r="B78" s="71" t="s">
        <v>207</v>
      </c>
      <c r="C78" s="11" t="s">
        <v>208</v>
      </c>
      <c r="D78" s="107"/>
    </row>
    <row r="79" spans="1:4" ht="12.75">
      <c r="A79" s="61">
        <v>73</v>
      </c>
      <c r="B79" s="71" t="s">
        <v>616</v>
      </c>
      <c r="C79" s="11" t="s">
        <v>209</v>
      </c>
      <c r="D79" s="107"/>
    </row>
    <row r="80" spans="1:4" ht="12.75">
      <c r="A80" s="61">
        <v>74</v>
      </c>
      <c r="B80" s="71" t="s">
        <v>210</v>
      </c>
      <c r="C80" s="11" t="s">
        <v>211</v>
      </c>
      <c r="D80" s="107"/>
    </row>
    <row r="81" spans="1:4" ht="12.75">
      <c r="A81" s="61">
        <v>75</v>
      </c>
      <c r="B81" s="71" t="s">
        <v>212</v>
      </c>
      <c r="C81" s="11" t="s">
        <v>213</v>
      </c>
      <c r="D81" s="107">
        <v>394000</v>
      </c>
    </row>
    <row r="82" spans="1:4" ht="12.75">
      <c r="A82" s="61">
        <v>76</v>
      </c>
      <c r="B82" s="9" t="s">
        <v>214</v>
      </c>
      <c r="C82" s="11" t="s">
        <v>215</v>
      </c>
      <c r="D82" s="107"/>
    </row>
    <row r="83" spans="1:4" ht="12.75">
      <c r="A83" s="61">
        <v>77</v>
      </c>
      <c r="B83" s="9" t="s">
        <v>216</v>
      </c>
      <c r="C83" s="11" t="s">
        <v>217</v>
      </c>
      <c r="D83" s="107"/>
    </row>
    <row r="84" spans="1:4" ht="12.75">
      <c r="A84" s="61">
        <v>78</v>
      </c>
      <c r="B84" s="9" t="s">
        <v>218</v>
      </c>
      <c r="C84" s="11" t="s">
        <v>219</v>
      </c>
      <c r="D84" s="107">
        <v>106000</v>
      </c>
    </row>
    <row r="85" spans="1:4" s="7" customFormat="1" ht="12.75">
      <c r="A85" s="61">
        <v>79</v>
      </c>
      <c r="B85" s="19" t="s">
        <v>458</v>
      </c>
      <c r="C85" s="14" t="s">
        <v>10</v>
      </c>
      <c r="D85" s="108">
        <f>SUM(D78:D84)</f>
        <v>500000</v>
      </c>
    </row>
    <row r="86" spans="1:4" ht="12.75" customHeight="1">
      <c r="A86" s="61">
        <v>80</v>
      </c>
      <c r="B86" s="16" t="s">
        <v>220</v>
      </c>
      <c r="C86" s="11" t="s">
        <v>221</v>
      </c>
      <c r="D86" s="107"/>
    </row>
    <row r="87" spans="1:4" ht="12.75" customHeight="1">
      <c r="A87" s="61">
        <v>81</v>
      </c>
      <c r="B87" s="16" t="s">
        <v>222</v>
      </c>
      <c r="C87" s="11" t="s">
        <v>223</v>
      </c>
      <c r="D87" s="107"/>
    </row>
    <row r="88" spans="1:4" ht="12.75" customHeight="1">
      <c r="A88" s="61">
        <v>82</v>
      </c>
      <c r="B88" s="16" t="s">
        <v>224</v>
      </c>
      <c r="C88" s="11" t="s">
        <v>225</v>
      </c>
      <c r="D88" s="107"/>
    </row>
    <row r="89" spans="1:4" ht="12.75" customHeight="1">
      <c r="A89" s="61">
        <v>83</v>
      </c>
      <c r="B89" s="16" t="s">
        <v>226</v>
      </c>
      <c r="C89" s="11" t="s">
        <v>227</v>
      </c>
      <c r="D89" s="107"/>
    </row>
    <row r="90" spans="1:4" s="7" customFormat="1" ht="12.75" customHeight="1">
      <c r="A90" s="62">
        <v>84</v>
      </c>
      <c r="B90" s="18" t="s">
        <v>651</v>
      </c>
      <c r="C90" s="14" t="s">
        <v>11</v>
      </c>
      <c r="D90" s="108">
        <f>SUM(D86:D89)</f>
        <v>0</v>
      </c>
    </row>
    <row r="91" spans="1:4" ht="26.25">
      <c r="A91" s="61">
        <v>85</v>
      </c>
      <c r="B91" s="16" t="s">
        <v>228</v>
      </c>
      <c r="C91" s="11" t="s">
        <v>229</v>
      </c>
      <c r="D91" s="107"/>
    </row>
    <row r="92" spans="1:4" ht="26.25">
      <c r="A92" s="61">
        <v>86</v>
      </c>
      <c r="B92" s="16" t="s">
        <v>230</v>
      </c>
      <c r="C92" s="11" t="s">
        <v>231</v>
      </c>
      <c r="D92" s="107"/>
    </row>
    <row r="93" spans="1:4" ht="26.25">
      <c r="A93" s="61">
        <v>87</v>
      </c>
      <c r="B93" s="16" t="s">
        <v>232</v>
      </c>
      <c r="C93" s="11" t="s">
        <v>233</v>
      </c>
      <c r="D93" s="107"/>
    </row>
    <row r="94" spans="1:4" ht="12.75" customHeight="1">
      <c r="A94" s="61">
        <v>88</v>
      </c>
      <c r="B94" s="16" t="s">
        <v>234</v>
      </c>
      <c r="C94" s="11" t="s">
        <v>235</v>
      </c>
      <c r="D94" s="107"/>
    </row>
    <row r="95" spans="1:4" ht="26.25">
      <c r="A95" s="61">
        <v>89</v>
      </c>
      <c r="B95" s="16" t="s">
        <v>236</v>
      </c>
      <c r="C95" s="11" t="s">
        <v>237</v>
      </c>
      <c r="D95" s="107"/>
    </row>
    <row r="96" spans="1:4" ht="26.25">
      <c r="A96" s="61">
        <v>90</v>
      </c>
      <c r="B96" s="16" t="s">
        <v>238</v>
      </c>
      <c r="C96" s="11" t="s">
        <v>239</v>
      </c>
      <c r="D96" s="107"/>
    </row>
    <row r="97" spans="1:4" ht="12.75" customHeight="1">
      <c r="A97" s="61">
        <v>91</v>
      </c>
      <c r="B97" s="16" t="s">
        <v>240</v>
      </c>
      <c r="C97" s="11" t="s">
        <v>241</v>
      </c>
      <c r="D97" s="107"/>
    </row>
    <row r="98" spans="1:4" ht="12.75" customHeight="1">
      <c r="A98" s="61">
        <v>92</v>
      </c>
      <c r="B98" s="16" t="s">
        <v>515</v>
      </c>
      <c r="C98" s="11" t="s">
        <v>243</v>
      </c>
      <c r="D98" s="107"/>
    </row>
    <row r="99" spans="1:4" ht="12.75" customHeight="1">
      <c r="A99" s="61">
        <v>93</v>
      </c>
      <c r="B99" s="16" t="s">
        <v>242</v>
      </c>
      <c r="C99" s="11" t="s">
        <v>459</v>
      </c>
      <c r="D99" s="107"/>
    </row>
    <row r="100" spans="1:4" ht="12.75" customHeight="1">
      <c r="A100" s="62">
        <v>94</v>
      </c>
      <c r="B100" s="18" t="s">
        <v>516</v>
      </c>
      <c r="C100" s="14" t="s">
        <v>12</v>
      </c>
      <c r="D100" s="108">
        <f>SUM(D91:D99)</f>
        <v>0</v>
      </c>
    </row>
    <row r="101" spans="1:4" s="7" customFormat="1" ht="12.75">
      <c r="A101" s="62">
        <v>95</v>
      </c>
      <c r="B101" s="19" t="s">
        <v>460</v>
      </c>
      <c r="C101" s="14" t="s">
        <v>13</v>
      </c>
      <c r="D101" s="108">
        <f>D25+D26+D51+D60+D77+D85+D90+D100</f>
        <v>57367648</v>
      </c>
    </row>
    <row r="102" spans="2:3" ht="12.75">
      <c r="B102" s="112"/>
      <c r="C102" s="112"/>
    </row>
    <row r="103" spans="2:3" ht="12.75">
      <c r="B103" s="112"/>
      <c r="C103" s="112"/>
    </row>
    <row r="104" spans="2:3" ht="12.75">
      <c r="B104" s="112"/>
      <c r="C104" s="112"/>
    </row>
    <row r="105" spans="1:4" ht="12.75" customHeight="1">
      <c r="A105" s="59" t="s">
        <v>20</v>
      </c>
      <c r="B105" s="60" t="s">
        <v>21</v>
      </c>
      <c r="C105" s="8" t="s">
        <v>22</v>
      </c>
      <c r="D105" s="4" t="s">
        <v>614</v>
      </c>
    </row>
    <row r="106" spans="1:4" ht="12.75">
      <c r="A106" s="104" t="s">
        <v>23</v>
      </c>
      <c r="B106" s="105" t="s">
        <v>24</v>
      </c>
      <c r="C106" s="105" t="s">
        <v>25</v>
      </c>
      <c r="D106" s="106" t="s">
        <v>26</v>
      </c>
    </row>
    <row r="107" spans="1:4" ht="12.75">
      <c r="A107" s="72" t="s">
        <v>27</v>
      </c>
      <c r="B107" s="16" t="s">
        <v>461</v>
      </c>
      <c r="C107" s="12" t="s">
        <v>244</v>
      </c>
      <c r="D107" s="108"/>
    </row>
    <row r="108" spans="1:4" ht="12.75" customHeight="1">
      <c r="A108" s="72" t="s">
        <v>30</v>
      </c>
      <c r="B108" s="16" t="s">
        <v>245</v>
      </c>
      <c r="C108" s="12" t="s">
        <v>246</v>
      </c>
      <c r="D108" s="108"/>
    </row>
    <row r="109" spans="1:4" ht="12.75" customHeight="1">
      <c r="A109" s="72" t="s">
        <v>33</v>
      </c>
      <c r="B109" s="16" t="s">
        <v>462</v>
      </c>
      <c r="C109" s="12" t="s">
        <v>247</v>
      </c>
      <c r="D109" s="108"/>
    </row>
    <row r="110" spans="1:4" ht="12.75" customHeight="1">
      <c r="A110" s="73" t="s">
        <v>36</v>
      </c>
      <c r="B110" s="18" t="s">
        <v>248</v>
      </c>
      <c r="C110" s="13" t="s">
        <v>14</v>
      </c>
      <c r="D110" s="108"/>
    </row>
    <row r="111" spans="1:4" ht="12.75" customHeight="1">
      <c r="A111" s="72" t="s">
        <v>39</v>
      </c>
      <c r="B111" s="70" t="s">
        <v>249</v>
      </c>
      <c r="C111" s="12" t="s">
        <v>250</v>
      </c>
      <c r="D111" s="108"/>
    </row>
    <row r="112" spans="1:4" ht="12.75" customHeight="1">
      <c r="A112" s="72" t="s">
        <v>42</v>
      </c>
      <c r="B112" s="16" t="s">
        <v>252</v>
      </c>
      <c r="C112" s="12" t="s">
        <v>251</v>
      </c>
      <c r="D112" s="108"/>
    </row>
    <row r="113" spans="1:4" ht="12.75" customHeight="1">
      <c r="A113" s="72" t="s">
        <v>45</v>
      </c>
      <c r="B113" s="16" t="s">
        <v>465</v>
      </c>
      <c r="C113" s="12" t="s">
        <v>253</v>
      </c>
      <c r="D113" s="108"/>
    </row>
    <row r="114" spans="1:4" ht="12.75" customHeight="1">
      <c r="A114" s="72" t="s">
        <v>48</v>
      </c>
      <c r="B114" s="16" t="s">
        <v>466</v>
      </c>
      <c r="C114" s="12" t="s">
        <v>254</v>
      </c>
      <c r="D114" s="108"/>
    </row>
    <row r="115" spans="1:4" ht="12.75" customHeight="1">
      <c r="A115" s="72" t="s">
        <v>51</v>
      </c>
      <c r="B115" s="16" t="s">
        <v>467</v>
      </c>
      <c r="C115" s="12" t="s">
        <v>463</v>
      </c>
      <c r="D115" s="108"/>
    </row>
    <row r="116" spans="1:4" ht="12.75" customHeight="1">
      <c r="A116" s="72" t="s">
        <v>54</v>
      </c>
      <c r="B116" s="16" t="s">
        <v>468</v>
      </c>
      <c r="C116" s="12" t="s">
        <v>464</v>
      </c>
      <c r="D116" s="108"/>
    </row>
    <row r="117" spans="1:4" ht="12.75" customHeight="1">
      <c r="A117" s="73" t="s">
        <v>57</v>
      </c>
      <c r="B117" s="74" t="s">
        <v>469</v>
      </c>
      <c r="C117" s="13" t="s">
        <v>15</v>
      </c>
      <c r="D117" s="108"/>
    </row>
    <row r="118" spans="1:4" ht="12.75" customHeight="1">
      <c r="A118" s="72" t="s">
        <v>60</v>
      </c>
      <c r="B118" s="70" t="s">
        <v>255</v>
      </c>
      <c r="C118" s="12" t="s">
        <v>256</v>
      </c>
      <c r="D118" s="108"/>
    </row>
    <row r="119" spans="1:4" ht="12.75" customHeight="1">
      <c r="A119" s="72" t="s">
        <v>63</v>
      </c>
      <c r="B119" s="70" t="s">
        <v>517</v>
      </c>
      <c r="C119" s="12" t="s">
        <v>257</v>
      </c>
      <c r="D119" s="107">
        <v>1048427</v>
      </c>
    </row>
    <row r="120" spans="1:4" ht="12.75" customHeight="1">
      <c r="A120" s="72" t="s">
        <v>66</v>
      </c>
      <c r="B120" s="70" t="s">
        <v>258</v>
      </c>
      <c r="C120" s="12" t="s">
        <v>259</v>
      </c>
      <c r="D120" s="107"/>
    </row>
    <row r="121" spans="1:4" ht="12.75" customHeight="1">
      <c r="A121" s="72" t="s">
        <v>69</v>
      </c>
      <c r="B121" s="70" t="s">
        <v>470</v>
      </c>
      <c r="C121" s="12" t="s">
        <v>260</v>
      </c>
      <c r="D121" s="108"/>
    </row>
    <row r="122" spans="1:4" ht="12.75" customHeight="1">
      <c r="A122" s="72" t="s">
        <v>72</v>
      </c>
      <c r="B122" s="70" t="s">
        <v>261</v>
      </c>
      <c r="C122" s="12" t="s">
        <v>262</v>
      </c>
      <c r="D122" s="108"/>
    </row>
    <row r="123" spans="1:4" ht="12.75" customHeight="1">
      <c r="A123" s="72" t="s">
        <v>75</v>
      </c>
      <c r="B123" s="70" t="s">
        <v>263</v>
      </c>
      <c r="C123" s="12" t="s">
        <v>264</v>
      </c>
      <c r="D123" s="108"/>
    </row>
    <row r="124" spans="1:4" ht="12.75" customHeight="1">
      <c r="A124" s="72" t="s">
        <v>77</v>
      </c>
      <c r="B124" s="70" t="s">
        <v>471</v>
      </c>
      <c r="C124" s="12" t="s">
        <v>472</v>
      </c>
      <c r="D124" s="108"/>
    </row>
    <row r="125" spans="1:4" ht="12.75" customHeight="1">
      <c r="A125" s="72" t="s">
        <v>80</v>
      </c>
      <c r="B125" s="70" t="s">
        <v>474</v>
      </c>
      <c r="C125" s="12" t="s">
        <v>473</v>
      </c>
      <c r="D125" s="108"/>
    </row>
    <row r="126" spans="1:4" ht="12.75" customHeight="1">
      <c r="A126" s="73" t="s">
        <v>82</v>
      </c>
      <c r="B126" s="74" t="s">
        <v>475</v>
      </c>
      <c r="C126" s="13" t="s">
        <v>476</v>
      </c>
      <c r="D126" s="108"/>
    </row>
    <row r="127" spans="1:4" ht="12.75" customHeight="1">
      <c r="A127" s="73" t="s">
        <v>84</v>
      </c>
      <c r="B127" s="74" t="s">
        <v>477</v>
      </c>
      <c r="C127" s="13" t="s">
        <v>265</v>
      </c>
      <c r="D127" s="108">
        <f>SUM(D119:D126)</f>
        <v>1048427</v>
      </c>
    </row>
    <row r="128" spans="1:4" ht="12.75" customHeight="1">
      <c r="A128" s="72" t="s">
        <v>87</v>
      </c>
      <c r="B128" s="70" t="s">
        <v>266</v>
      </c>
      <c r="C128" s="12" t="s">
        <v>267</v>
      </c>
      <c r="D128" s="108"/>
    </row>
    <row r="129" spans="1:4" ht="12.75" customHeight="1">
      <c r="A129" s="72" t="s">
        <v>90</v>
      </c>
      <c r="B129" s="16" t="s">
        <v>268</v>
      </c>
      <c r="C129" s="12" t="s">
        <v>269</v>
      </c>
      <c r="D129" s="108"/>
    </row>
    <row r="130" spans="1:4" ht="12.75" customHeight="1">
      <c r="A130" s="72" t="s">
        <v>93</v>
      </c>
      <c r="B130" s="70" t="s">
        <v>270</v>
      </c>
      <c r="C130" s="12" t="s">
        <v>271</v>
      </c>
      <c r="D130" s="108"/>
    </row>
    <row r="131" spans="1:4" ht="26.25">
      <c r="A131" s="72" t="s">
        <v>96</v>
      </c>
      <c r="B131" s="16" t="s">
        <v>518</v>
      </c>
      <c r="C131" s="12" t="s">
        <v>272</v>
      </c>
      <c r="D131" s="108"/>
    </row>
    <row r="132" spans="1:4" ht="12.75" customHeight="1">
      <c r="A132" s="72" t="s">
        <v>99</v>
      </c>
      <c r="B132" s="70" t="s">
        <v>479</v>
      </c>
      <c r="C132" s="12" t="s">
        <v>478</v>
      </c>
      <c r="D132" s="108"/>
    </row>
    <row r="133" spans="1:4" ht="12.75" customHeight="1">
      <c r="A133" s="73" t="s">
        <v>102</v>
      </c>
      <c r="B133" s="74" t="s">
        <v>480</v>
      </c>
      <c r="C133" s="13" t="s">
        <v>273</v>
      </c>
      <c r="D133" s="108"/>
    </row>
    <row r="134" spans="1:4" ht="12.75" customHeight="1">
      <c r="A134" s="72" t="s">
        <v>105</v>
      </c>
      <c r="B134" s="16" t="s">
        <v>274</v>
      </c>
      <c r="C134" s="12" t="s">
        <v>275</v>
      </c>
      <c r="D134" s="108"/>
    </row>
    <row r="135" spans="1:4" ht="12.75" customHeight="1">
      <c r="A135" s="72" t="s">
        <v>108</v>
      </c>
      <c r="B135" s="16" t="s">
        <v>481</v>
      </c>
      <c r="C135" s="12" t="s">
        <v>482</v>
      </c>
      <c r="D135" s="108"/>
    </row>
    <row r="136" spans="1:4" ht="12.75" customHeight="1">
      <c r="A136" s="73" t="s">
        <v>111</v>
      </c>
      <c r="B136" s="74" t="s">
        <v>483</v>
      </c>
      <c r="C136" s="13" t="s">
        <v>16</v>
      </c>
      <c r="D136" s="108">
        <f>D127+D133+D134+D135</f>
        <v>1048427</v>
      </c>
    </row>
    <row r="137" ht="13.5" thickBot="1"/>
    <row r="138" spans="1:4" s="7" customFormat="1" ht="13.5" thickBot="1">
      <c r="A138" s="75" t="s">
        <v>276</v>
      </c>
      <c r="B138" s="20"/>
      <c r="C138" s="20"/>
      <c r="D138" s="113">
        <f>D101+D136</f>
        <v>58416075</v>
      </c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spans="1:4" ht="12.75" customHeight="1">
      <c r="A160" s="114" t="s">
        <v>20</v>
      </c>
      <c r="B160" s="19" t="s">
        <v>21</v>
      </c>
      <c r="C160" s="13" t="s">
        <v>22</v>
      </c>
      <c r="D160" s="4" t="s">
        <v>614</v>
      </c>
    </row>
    <row r="161" spans="1:4" ht="12.75">
      <c r="A161" s="104" t="s">
        <v>23</v>
      </c>
      <c r="B161" s="105" t="s">
        <v>24</v>
      </c>
      <c r="C161" s="105" t="s">
        <v>25</v>
      </c>
      <c r="D161" s="106" t="s">
        <v>26</v>
      </c>
    </row>
    <row r="162" spans="1:4" ht="12.75" customHeight="1">
      <c r="A162" s="72" t="s">
        <v>27</v>
      </c>
      <c r="B162" s="12" t="s">
        <v>18</v>
      </c>
      <c r="C162" s="9" t="s">
        <v>277</v>
      </c>
      <c r="D162" s="107">
        <v>12748083</v>
      </c>
    </row>
    <row r="163" spans="1:4" ht="26.25">
      <c r="A163" s="72" t="s">
        <v>30</v>
      </c>
      <c r="B163" s="12" t="s">
        <v>278</v>
      </c>
      <c r="C163" s="9" t="s">
        <v>279</v>
      </c>
      <c r="D163" s="107"/>
    </row>
    <row r="164" spans="1:4" ht="26.25">
      <c r="A164" s="72" t="s">
        <v>33</v>
      </c>
      <c r="B164" s="76" t="s">
        <v>280</v>
      </c>
      <c r="C164" s="9" t="s">
        <v>281</v>
      </c>
      <c r="D164" s="107">
        <v>12262620</v>
      </c>
    </row>
    <row r="165" spans="1:4" ht="12.75" customHeight="1">
      <c r="A165" s="72" t="s">
        <v>36</v>
      </c>
      <c r="B165" s="12" t="s">
        <v>282</v>
      </c>
      <c r="C165" s="9" t="s">
        <v>283</v>
      </c>
      <c r="D165" s="107">
        <v>1200000</v>
      </c>
    </row>
    <row r="166" spans="1:4" ht="12.75" customHeight="1">
      <c r="A166" s="72" t="s">
        <v>39</v>
      </c>
      <c r="B166" s="12" t="s">
        <v>19</v>
      </c>
      <c r="C166" s="9" t="s">
        <v>284</v>
      </c>
      <c r="D166" s="107"/>
    </row>
    <row r="167" spans="1:4" ht="12.75" customHeight="1">
      <c r="A167" s="72" t="s">
        <v>42</v>
      </c>
      <c r="B167" s="12" t="s">
        <v>420</v>
      </c>
      <c r="C167" s="9" t="s">
        <v>285</v>
      </c>
      <c r="D167" s="107"/>
    </row>
    <row r="168" spans="1:4" ht="12.75" customHeight="1">
      <c r="A168" s="73" t="s">
        <v>45</v>
      </c>
      <c r="B168" s="13" t="s">
        <v>286</v>
      </c>
      <c r="C168" s="19" t="s">
        <v>287</v>
      </c>
      <c r="D168" s="108">
        <f>SUM(D162:D167)</f>
        <v>26210703</v>
      </c>
    </row>
    <row r="169" spans="1:4" ht="12.75" customHeight="1">
      <c r="A169" s="72" t="s">
        <v>48</v>
      </c>
      <c r="B169" s="12" t="s">
        <v>288</v>
      </c>
      <c r="C169" s="9" t="s">
        <v>289</v>
      </c>
      <c r="D169" s="107"/>
    </row>
    <row r="170" spans="1:4" ht="26.25">
      <c r="A170" s="72" t="s">
        <v>51</v>
      </c>
      <c r="B170" s="12" t="s">
        <v>290</v>
      </c>
      <c r="C170" s="9" t="s">
        <v>291</v>
      </c>
      <c r="D170" s="107"/>
    </row>
    <row r="171" spans="1:4" ht="26.25">
      <c r="A171" s="72" t="s">
        <v>54</v>
      </c>
      <c r="B171" s="12" t="s">
        <v>292</v>
      </c>
      <c r="C171" s="9" t="s">
        <v>293</v>
      </c>
      <c r="D171" s="107"/>
    </row>
    <row r="172" spans="1:4" ht="26.25">
      <c r="A172" s="72" t="s">
        <v>57</v>
      </c>
      <c r="B172" s="12" t="s">
        <v>294</v>
      </c>
      <c r="C172" s="9" t="s">
        <v>295</v>
      </c>
      <c r="D172" s="107"/>
    </row>
    <row r="173" spans="1:4" ht="12.75" customHeight="1">
      <c r="A173" s="72" t="s">
        <v>60</v>
      </c>
      <c r="B173" s="12" t="s">
        <v>557</v>
      </c>
      <c r="C173" s="9" t="s">
        <v>296</v>
      </c>
      <c r="D173" s="107">
        <v>2498616</v>
      </c>
    </row>
    <row r="174" spans="1:4" ht="26.25">
      <c r="A174" s="73" t="s">
        <v>63</v>
      </c>
      <c r="B174" s="13" t="s">
        <v>297</v>
      </c>
      <c r="C174" s="19" t="s">
        <v>298</v>
      </c>
      <c r="D174" s="108">
        <f>SUM(D168:D173)</f>
        <v>28709319</v>
      </c>
    </row>
    <row r="175" spans="1:4" ht="12.75" customHeight="1">
      <c r="A175" s="72" t="s">
        <v>66</v>
      </c>
      <c r="B175" s="12" t="s">
        <v>299</v>
      </c>
      <c r="C175" s="9" t="s">
        <v>300</v>
      </c>
      <c r="D175" s="107"/>
    </row>
    <row r="176" spans="1:4" ht="26.25">
      <c r="A176" s="72" t="s">
        <v>69</v>
      </c>
      <c r="B176" s="12" t="s">
        <v>301</v>
      </c>
      <c r="C176" s="9" t="s">
        <v>302</v>
      </c>
      <c r="D176" s="107"/>
    </row>
    <row r="177" spans="1:4" ht="26.25">
      <c r="A177" s="72" t="s">
        <v>72</v>
      </c>
      <c r="B177" s="12" t="s">
        <v>303</v>
      </c>
      <c r="C177" s="9" t="s">
        <v>304</v>
      </c>
      <c r="D177" s="107"/>
    </row>
    <row r="178" spans="1:4" ht="26.25">
      <c r="A178" s="72" t="s">
        <v>75</v>
      </c>
      <c r="B178" s="12" t="s">
        <v>305</v>
      </c>
      <c r="C178" s="9" t="s">
        <v>306</v>
      </c>
      <c r="D178" s="107"/>
    </row>
    <row r="179" spans="1:4" ht="12.75" customHeight="1">
      <c r="A179" s="72" t="s">
        <v>77</v>
      </c>
      <c r="B179" s="12" t="s">
        <v>307</v>
      </c>
      <c r="C179" s="9" t="s">
        <v>308</v>
      </c>
      <c r="D179" s="107"/>
    </row>
    <row r="180" spans="1:4" ht="26.25">
      <c r="A180" s="73" t="s">
        <v>80</v>
      </c>
      <c r="B180" s="13" t="s">
        <v>309</v>
      </c>
      <c r="C180" s="19" t="s">
        <v>310</v>
      </c>
      <c r="D180" s="108">
        <f>SUM(D175:D179)</f>
        <v>0</v>
      </c>
    </row>
    <row r="181" spans="1:4" ht="12.75" customHeight="1">
      <c r="A181" s="72" t="s">
        <v>82</v>
      </c>
      <c r="B181" s="12" t="s">
        <v>311</v>
      </c>
      <c r="C181" s="9" t="s">
        <v>312</v>
      </c>
      <c r="D181" s="107"/>
    </row>
    <row r="182" spans="1:4" ht="12.75" customHeight="1">
      <c r="A182" s="72" t="s">
        <v>84</v>
      </c>
      <c r="B182" s="12" t="s">
        <v>313</v>
      </c>
      <c r="C182" s="9" t="s">
        <v>314</v>
      </c>
      <c r="D182" s="107"/>
    </row>
    <row r="183" spans="1:4" ht="12.75" customHeight="1">
      <c r="A183" s="73" t="s">
        <v>87</v>
      </c>
      <c r="B183" s="13" t="s">
        <v>315</v>
      </c>
      <c r="C183" s="19" t="s">
        <v>316</v>
      </c>
      <c r="D183" s="107"/>
    </row>
    <row r="184" spans="1:4" ht="12.75" customHeight="1">
      <c r="A184" s="72" t="s">
        <v>90</v>
      </c>
      <c r="B184" s="12" t="s">
        <v>317</v>
      </c>
      <c r="C184" s="9" t="s">
        <v>318</v>
      </c>
      <c r="D184" s="107"/>
    </row>
    <row r="185" spans="1:4" ht="12.75" customHeight="1">
      <c r="A185" s="72" t="s">
        <v>93</v>
      </c>
      <c r="B185" s="12" t="s">
        <v>319</v>
      </c>
      <c r="C185" s="9" t="s">
        <v>320</v>
      </c>
      <c r="D185" s="107"/>
    </row>
    <row r="186" spans="1:4" ht="12.75" customHeight="1">
      <c r="A186" s="72" t="s">
        <v>96</v>
      </c>
      <c r="B186" s="12" t="s">
        <v>617</v>
      </c>
      <c r="C186" s="9" t="s">
        <v>321</v>
      </c>
      <c r="D186" s="107">
        <v>2000000</v>
      </c>
    </row>
    <row r="187" spans="1:4" ht="12.75" customHeight="1">
      <c r="A187" s="72" t="s">
        <v>99</v>
      </c>
      <c r="B187" s="12" t="s">
        <v>618</v>
      </c>
      <c r="C187" s="9" t="s">
        <v>322</v>
      </c>
      <c r="D187" s="107">
        <v>11000000</v>
      </c>
    </row>
    <row r="188" spans="1:4" ht="12.75" customHeight="1">
      <c r="A188" s="72" t="s">
        <v>102</v>
      </c>
      <c r="B188" s="12" t="s">
        <v>323</v>
      </c>
      <c r="C188" s="9" t="s">
        <v>324</v>
      </c>
      <c r="D188" s="107"/>
    </row>
    <row r="189" spans="1:4" ht="12.75" customHeight="1">
      <c r="A189" s="72" t="s">
        <v>105</v>
      </c>
      <c r="B189" s="12" t="s">
        <v>325</v>
      </c>
      <c r="C189" s="9" t="s">
        <v>326</v>
      </c>
      <c r="D189" s="107"/>
    </row>
    <row r="190" spans="1:4" ht="12.75" customHeight="1">
      <c r="A190" s="72" t="s">
        <v>108</v>
      </c>
      <c r="B190" s="12" t="s">
        <v>327</v>
      </c>
      <c r="C190" s="9" t="s">
        <v>328</v>
      </c>
      <c r="D190" s="107">
        <v>1700000</v>
      </c>
    </row>
    <row r="191" spans="1:4" ht="12.75" customHeight="1">
      <c r="A191" s="72" t="s">
        <v>111</v>
      </c>
      <c r="B191" s="12" t="s">
        <v>619</v>
      </c>
      <c r="C191" s="9" t="s">
        <v>329</v>
      </c>
      <c r="D191" s="107">
        <v>80000</v>
      </c>
    </row>
    <row r="192" spans="1:4" ht="12.75" customHeight="1">
      <c r="A192" s="73" t="s">
        <v>114</v>
      </c>
      <c r="B192" s="13" t="s">
        <v>330</v>
      </c>
      <c r="C192" s="19" t="s">
        <v>331</v>
      </c>
      <c r="D192" s="108">
        <f>SUM(D187:D191)</f>
        <v>12780000</v>
      </c>
    </row>
    <row r="193" spans="1:4" ht="12.75" customHeight="1">
      <c r="A193" s="72" t="s">
        <v>117</v>
      </c>
      <c r="B193" s="12" t="s">
        <v>620</v>
      </c>
      <c r="C193" s="19" t="s">
        <v>332</v>
      </c>
      <c r="D193" s="107">
        <v>20000</v>
      </c>
    </row>
    <row r="194" spans="1:4" ht="12.75" customHeight="1">
      <c r="A194" s="73" t="s">
        <v>120</v>
      </c>
      <c r="B194" s="13" t="s">
        <v>333</v>
      </c>
      <c r="C194" s="19" t="s">
        <v>334</v>
      </c>
      <c r="D194" s="108">
        <f>D186+D192+D193</f>
        <v>14800000</v>
      </c>
    </row>
    <row r="195" spans="1:4" ht="12.75" customHeight="1">
      <c r="A195" s="72" t="s">
        <v>123</v>
      </c>
      <c r="B195" s="16" t="s">
        <v>335</v>
      </c>
      <c r="C195" s="9" t="s">
        <v>336</v>
      </c>
      <c r="D195" s="107"/>
    </row>
    <row r="196" spans="1:4" ht="12.75" customHeight="1">
      <c r="A196" s="72" t="s">
        <v>126</v>
      </c>
      <c r="B196" s="16" t="s">
        <v>337</v>
      </c>
      <c r="C196" s="9" t="s">
        <v>338</v>
      </c>
      <c r="D196" s="107">
        <v>1600000</v>
      </c>
    </row>
    <row r="197" spans="1:4" ht="12.75" customHeight="1">
      <c r="A197" s="72" t="s">
        <v>129</v>
      </c>
      <c r="B197" s="16" t="s">
        <v>339</v>
      </c>
      <c r="C197" s="9" t="s">
        <v>340</v>
      </c>
      <c r="D197" s="107"/>
    </row>
    <row r="198" spans="1:4" ht="12.75" customHeight="1">
      <c r="A198" s="72" t="s">
        <v>132</v>
      </c>
      <c r="B198" s="16" t="s">
        <v>341</v>
      </c>
      <c r="C198" s="9" t="s">
        <v>342</v>
      </c>
      <c r="D198" s="107"/>
    </row>
    <row r="199" spans="1:4" ht="12.75" customHeight="1">
      <c r="A199" s="72" t="s">
        <v>135</v>
      </c>
      <c r="B199" s="16" t="s">
        <v>343</v>
      </c>
      <c r="C199" s="9" t="s">
        <v>344</v>
      </c>
      <c r="D199" s="107">
        <v>2000000</v>
      </c>
    </row>
    <row r="200" spans="1:4" ht="12.75" customHeight="1">
      <c r="A200" s="72" t="s">
        <v>138</v>
      </c>
      <c r="B200" s="16" t="s">
        <v>345</v>
      </c>
      <c r="C200" s="9" t="s">
        <v>346</v>
      </c>
      <c r="D200" s="107"/>
    </row>
    <row r="201" spans="1:4" ht="12.75" customHeight="1">
      <c r="A201" s="72" t="s">
        <v>141</v>
      </c>
      <c r="B201" s="16" t="s">
        <v>347</v>
      </c>
      <c r="C201" s="9" t="s">
        <v>348</v>
      </c>
      <c r="D201" s="107"/>
    </row>
    <row r="202" spans="1:4" ht="12.75" customHeight="1">
      <c r="A202" s="72">
        <v>41</v>
      </c>
      <c r="B202" s="16" t="s">
        <v>504</v>
      </c>
      <c r="C202" s="9" t="s">
        <v>505</v>
      </c>
      <c r="D202" s="107"/>
    </row>
    <row r="203" spans="1:4" ht="12.75" customHeight="1">
      <c r="A203" s="72">
        <v>42</v>
      </c>
      <c r="B203" s="16" t="s">
        <v>506</v>
      </c>
      <c r="C203" s="9" t="s">
        <v>507</v>
      </c>
      <c r="D203" s="107"/>
    </row>
    <row r="204" spans="1:4" s="7" customFormat="1" ht="12.75" customHeight="1">
      <c r="A204" s="73">
        <v>43</v>
      </c>
      <c r="B204" s="18" t="s">
        <v>519</v>
      </c>
      <c r="C204" s="19" t="s">
        <v>349</v>
      </c>
      <c r="D204" s="108">
        <f>SUM(D202:D203)</f>
        <v>0</v>
      </c>
    </row>
    <row r="205" spans="1:4" s="7" customFormat="1" ht="12.75" customHeight="1">
      <c r="A205" s="72">
        <v>44</v>
      </c>
      <c r="B205" s="16" t="s">
        <v>508</v>
      </c>
      <c r="C205" s="9" t="s">
        <v>509</v>
      </c>
      <c r="D205" s="108"/>
    </row>
    <row r="206" spans="1:4" s="7" customFormat="1" ht="12.75" customHeight="1">
      <c r="A206" s="72">
        <v>45</v>
      </c>
      <c r="B206" s="16" t="s">
        <v>510</v>
      </c>
      <c r="C206" s="9" t="s">
        <v>511</v>
      </c>
      <c r="D206" s="108"/>
    </row>
    <row r="207" spans="1:4" s="7" customFormat="1" ht="12.75" customHeight="1">
      <c r="A207" s="73">
        <v>46</v>
      </c>
      <c r="B207" s="18" t="s">
        <v>520</v>
      </c>
      <c r="C207" s="19" t="s">
        <v>350</v>
      </c>
      <c r="D207" s="108">
        <f>SUM(D205:D206)</f>
        <v>0</v>
      </c>
    </row>
    <row r="208" spans="1:4" ht="12.75" customHeight="1">
      <c r="A208" s="72">
        <v>47</v>
      </c>
      <c r="B208" s="16" t="s">
        <v>484</v>
      </c>
      <c r="C208" s="9" t="s">
        <v>352</v>
      </c>
      <c r="D208" s="107"/>
    </row>
    <row r="209" spans="1:4" ht="12.75" customHeight="1">
      <c r="A209" s="72">
        <v>48</v>
      </c>
      <c r="B209" s="16" t="s">
        <v>351</v>
      </c>
      <c r="C209" s="9" t="s">
        <v>485</v>
      </c>
      <c r="D209" s="107"/>
    </row>
    <row r="210" spans="1:4" ht="12.75" customHeight="1">
      <c r="A210" s="73">
        <v>49</v>
      </c>
      <c r="B210" s="18" t="s">
        <v>521</v>
      </c>
      <c r="C210" s="19" t="s">
        <v>17</v>
      </c>
      <c r="D210" s="108">
        <f>D195+D196+D197+D198+D199+D200+D201+D204+D207+D208+D209</f>
        <v>3600000</v>
      </c>
    </row>
    <row r="211" spans="1:4" ht="12.75" customHeight="1">
      <c r="A211" s="72">
        <v>50</v>
      </c>
      <c r="B211" s="16" t="s">
        <v>353</v>
      </c>
      <c r="C211" s="9" t="s">
        <v>354</v>
      </c>
      <c r="D211" s="107"/>
    </row>
    <row r="212" spans="1:4" ht="12.75" customHeight="1">
      <c r="A212" s="72">
        <v>51</v>
      </c>
      <c r="B212" s="16" t="s">
        <v>355</v>
      </c>
      <c r="C212" s="9" t="s">
        <v>356</v>
      </c>
      <c r="D212" s="107"/>
    </row>
    <row r="213" spans="1:4" ht="12.75" customHeight="1">
      <c r="A213" s="72">
        <v>52</v>
      </c>
      <c r="B213" s="16" t="s">
        <v>357</v>
      </c>
      <c r="C213" s="9" t="s">
        <v>358</v>
      </c>
      <c r="D213" s="107"/>
    </row>
    <row r="214" spans="1:4" ht="12.75" customHeight="1">
      <c r="A214" s="72">
        <v>53</v>
      </c>
      <c r="B214" s="16" t="s">
        <v>359</v>
      </c>
      <c r="C214" s="9" t="s">
        <v>360</v>
      </c>
      <c r="D214" s="107"/>
    </row>
    <row r="215" spans="1:4" ht="12.75" customHeight="1">
      <c r="A215" s="72">
        <v>54</v>
      </c>
      <c r="B215" s="16" t="s">
        <v>361</v>
      </c>
      <c r="C215" s="9" t="s">
        <v>362</v>
      </c>
      <c r="D215" s="107"/>
    </row>
    <row r="216" spans="1:4" ht="12.75" customHeight="1">
      <c r="A216" s="73">
        <v>55</v>
      </c>
      <c r="B216" s="13" t="s">
        <v>522</v>
      </c>
      <c r="C216" s="19" t="s">
        <v>363</v>
      </c>
      <c r="D216" s="108">
        <f>SUM(D211:D215)</f>
        <v>0</v>
      </c>
    </row>
    <row r="217" spans="1:4" ht="26.25" customHeight="1">
      <c r="A217" s="72">
        <v>56</v>
      </c>
      <c r="B217" s="16" t="s">
        <v>364</v>
      </c>
      <c r="C217" s="9" t="s">
        <v>365</v>
      </c>
      <c r="D217" s="107"/>
    </row>
    <row r="218" spans="1:4" ht="26.25" customHeight="1">
      <c r="A218" s="72">
        <v>57</v>
      </c>
      <c r="B218" s="12" t="s">
        <v>499</v>
      </c>
      <c r="C218" s="9" t="s">
        <v>367</v>
      </c>
      <c r="D218" s="107"/>
    </row>
    <row r="219" spans="1:4" ht="25.5" customHeight="1">
      <c r="A219" s="72">
        <v>58</v>
      </c>
      <c r="B219" s="16" t="s">
        <v>523</v>
      </c>
      <c r="C219" s="9" t="s">
        <v>369</v>
      </c>
      <c r="D219" s="107"/>
    </row>
    <row r="220" spans="1:4" ht="24" customHeight="1">
      <c r="A220" s="72">
        <v>59</v>
      </c>
      <c r="B220" s="16" t="s">
        <v>366</v>
      </c>
      <c r="C220" s="9" t="s">
        <v>486</v>
      </c>
      <c r="D220" s="107"/>
    </row>
    <row r="221" spans="1:4" ht="12.75" customHeight="1">
      <c r="A221" s="72">
        <v>60</v>
      </c>
      <c r="B221" s="16" t="s">
        <v>368</v>
      </c>
      <c r="C221" s="9" t="s">
        <v>487</v>
      </c>
      <c r="D221" s="107">
        <v>0</v>
      </c>
    </row>
    <row r="222" spans="1:4" ht="12.75" customHeight="1">
      <c r="A222" s="73">
        <v>61</v>
      </c>
      <c r="B222" s="13" t="s">
        <v>524</v>
      </c>
      <c r="C222" s="19" t="s">
        <v>370</v>
      </c>
      <c r="D222" s="108">
        <f>SUM(D217:D221)</f>
        <v>0</v>
      </c>
    </row>
    <row r="223" spans="1:4" ht="24.75" customHeight="1">
      <c r="A223" s="72">
        <v>62</v>
      </c>
      <c r="B223" s="16" t="s">
        <v>371</v>
      </c>
      <c r="C223" s="9" t="s">
        <v>372</v>
      </c>
      <c r="D223" s="107"/>
    </row>
    <row r="224" spans="1:4" ht="26.25" customHeight="1">
      <c r="A224" s="72">
        <v>63</v>
      </c>
      <c r="B224" s="12" t="s">
        <v>500</v>
      </c>
      <c r="C224" s="9" t="s">
        <v>374</v>
      </c>
      <c r="D224" s="107"/>
    </row>
    <row r="225" spans="1:4" ht="27.75" customHeight="1">
      <c r="A225" s="72">
        <v>64</v>
      </c>
      <c r="B225" s="12" t="s">
        <v>525</v>
      </c>
      <c r="C225" s="9" t="s">
        <v>376</v>
      </c>
      <c r="D225" s="107"/>
    </row>
    <row r="226" spans="1:4" ht="26.25" customHeight="1">
      <c r="A226" s="72">
        <v>65</v>
      </c>
      <c r="B226" s="12" t="s">
        <v>373</v>
      </c>
      <c r="C226" s="9" t="s">
        <v>488</v>
      </c>
      <c r="D226" s="107"/>
    </row>
    <row r="227" spans="1:4" ht="12.75" customHeight="1">
      <c r="A227" s="72">
        <v>66</v>
      </c>
      <c r="B227" s="56" t="s">
        <v>375</v>
      </c>
      <c r="C227" s="77" t="s">
        <v>489</v>
      </c>
      <c r="D227" s="109"/>
    </row>
    <row r="228" spans="1:4" ht="12.75" customHeight="1">
      <c r="A228" s="73">
        <v>67</v>
      </c>
      <c r="B228" s="78" t="s">
        <v>526</v>
      </c>
      <c r="C228" s="79" t="s">
        <v>377</v>
      </c>
      <c r="D228" s="115">
        <f>SUM(D223:D227)</f>
        <v>0</v>
      </c>
    </row>
    <row r="229" spans="1:4" ht="12.75" customHeight="1">
      <c r="A229" s="73">
        <v>68</v>
      </c>
      <c r="B229" s="80" t="s">
        <v>527</v>
      </c>
      <c r="C229" s="81" t="s">
        <v>378</v>
      </c>
      <c r="D229" s="116">
        <f>D174+D180+D194+D210+D216+D222+D228</f>
        <v>47109319</v>
      </c>
    </row>
    <row r="254" spans="1:4" ht="12.75" customHeight="1">
      <c r="A254" s="59" t="s">
        <v>20</v>
      </c>
      <c r="B254" s="60" t="s">
        <v>21</v>
      </c>
      <c r="C254" s="8" t="s">
        <v>22</v>
      </c>
      <c r="D254" s="4" t="s">
        <v>614</v>
      </c>
    </row>
    <row r="255" spans="1:4" ht="12.75">
      <c r="A255" s="104" t="s">
        <v>23</v>
      </c>
      <c r="B255" s="105" t="s">
        <v>24</v>
      </c>
      <c r="C255" s="105" t="s">
        <v>25</v>
      </c>
      <c r="D255" s="106" t="s">
        <v>26</v>
      </c>
    </row>
    <row r="256" spans="1:4" ht="12.75" customHeight="1">
      <c r="A256" s="72" t="s">
        <v>27</v>
      </c>
      <c r="B256" s="70" t="s">
        <v>501</v>
      </c>
      <c r="C256" s="12" t="s">
        <v>379</v>
      </c>
      <c r="D256" s="107">
        <v>500000</v>
      </c>
    </row>
    <row r="257" spans="1:4" ht="12.75" customHeight="1">
      <c r="A257" s="72" t="s">
        <v>30</v>
      </c>
      <c r="B257" s="16" t="s">
        <v>380</v>
      </c>
      <c r="C257" s="12" t="s">
        <v>381</v>
      </c>
      <c r="D257" s="107"/>
    </row>
    <row r="258" spans="1:4" ht="12.75" customHeight="1">
      <c r="A258" s="72" t="s">
        <v>33</v>
      </c>
      <c r="B258" s="70" t="s">
        <v>528</v>
      </c>
      <c r="C258" s="12" t="s">
        <v>382</v>
      </c>
      <c r="D258" s="107"/>
    </row>
    <row r="259" spans="1:4" ht="12.75" customHeight="1">
      <c r="A259" s="73" t="s">
        <v>36</v>
      </c>
      <c r="B259" s="18" t="s">
        <v>383</v>
      </c>
      <c r="C259" s="13" t="s">
        <v>384</v>
      </c>
      <c r="D259" s="108">
        <f>SUM(D256:D258)</f>
        <v>500000</v>
      </c>
    </row>
    <row r="260" spans="1:4" ht="12.75" customHeight="1">
      <c r="A260" s="72" t="s">
        <v>39</v>
      </c>
      <c r="B260" s="16" t="s">
        <v>385</v>
      </c>
      <c r="C260" s="12" t="s">
        <v>386</v>
      </c>
      <c r="D260" s="107"/>
    </row>
    <row r="261" spans="1:4" ht="12.75" customHeight="1">
      <c r="A261" s="72" t="s">
        <v>42</v>
      </c>
      <c r="B261" s="70" t="s">
        <v>529</v>
      </c>
      <c r="C261" s="12" t="s">
        <v>387</v>
      </c>
      <c r="D261" s="107"/>
    </row>
    <row r="262" spans="1:4" ht="12.75" customHeight="1">
      <c r="A262" s="72" t="s">
        <v>45</v>
      </c>
      <c r="B262" s="16" t="s">
        <v>388</v>
      </c>
      <c r="C262" s="12" t="s">
        <v>389</v>
      </c>
      <c r="D262" s="107"/>
    </row>
    <row r="263" spans="1:4" ht="12.75" customHeight="1">
      <c r="A263" s="72" t="s">
        <v>48</v>
      </c>
      <c r="B263" s="70" t="s">
        <v>530</v>
      </c>
      <c r="C263" s="12" t="s">
        <v>390</v>
      </c>
      <c r="D263" s="107"/>
    </row>
    <row r="264" spans="1:4" ht="12.75" customHeight="1">
      <c r="A264" s="73" t="s">
        <v>51</v>
      </c>
      <c r="B264" s="82" t="s">
        <v>391</v>
      </c>
      <c r="C264" s="13" t="s">
        <v>392</v>
      </c>
      <c r="D264" s="107"/>
    </row>
    <row r="265" spans="1:4" ht="12.75" customHeight="1">
      <c r="A265" s="72" t="s">
        <v>54</v>
      </c>
      <c r="B265" s="83" t="s">
        <v>393</v>
      </c>
      <c r="C265" s="84" t="s">
        <v>394</v>
      </c>
      <c r="D265" s="107">
        <v>10806756</v>
      </c>
    </row>
    <row r="266" spans="1:4" ht="12.75" customHeight="1">
      <c r="A266" s="72" t="s">
        <v>57</v>
      </c>
      <c r="B266" s="83" t="s">
        <v>395</v>
      </c>
      <c r="C266" s="84" t="s">
        <v>396</v>
      </c>
      <c r="D266" s="107"/>
    </row>
    <row r="267" spans="1:4" ht="12.75" customHeight="1">
      <c r="A267" s="73" t="s">
        <v>60</v>
      </c>
      <c r="B267" s="85" t="s">
        <v>397</v>
      </c>
      <c r="C267" s="13" t="s">
        <v>398</v>
      </c>
      <c r="D267" s="108">
        <f>SUM(D265:D266)</f>
        <v>10806756</v>
      </c>
    </row>
    <row r="268" spans="1:4" ht="12.75" customHeight="1">
      <c r="A268" s="72" t="s">
        <v>63</v>
      </c>
      <c r="B268" s="70" t="s">
        <v>399</v>
      </c>
      <c r="C268" s="12" t="s">
        <v>400</v>
      </c>
      <c r="D268" s="107"/>
    </row>
    <row r="269" spans="1:4" ht="12.75" customHeight="1">
      <c r="A269" s="72" t="s">
        <v>66</v>
      </c>
      <c r="B269" s="70" t="s">
        <v>401</v>
      </c>
      <c r="C269" s="12" t="s">
        <v>402</v>
      </c>
      <c r="D269" s="107"/>
    </row>
    <row r="270" spans="1:4" ht="12.75" customHeight="1">
      <c r="A270" s="72" t="s">
        <v>69</v>
      </c>
      <c r="B270" s="70" t="s">
        <v>403</v>
      </c>
      <c r="C270" s="12" t="s">
        <v>404</v>
      </c>
      <c r="D270" s="107"/>
    </row>
    <row r="271" spans="1:4" ht="12.75" customHeight="1">
      <c r="A271" s="72" t="s">
        <v>72</v>
      </c>
      <c r="B271" s="70" t="s">
        <v>502</v>
      </c>
      <c r="C271" s="12" t="s">
        <v>405</v>
      </c>
      <c r="D271" s="107"/>
    </row>
    <row r="272" spans="1:4" ht="12.75" customHeight="1">
      <c r="A272" s="72" t="s">
        <v>75</v>
      </c>
      <c r="B272" s="16" t="s">
        <v>406</v>
      </c>
      <c r="C272" s="12" t="s">
        <v>407</v>
      </c>
      <c r="D272" s="107"/>
    </row>
    <row r="273" spans="1:4" ht="12.75" customHeight="1">
      <c r="A273" s="72" t="s">
        <v>77</v>
      </c>
      <c r="B273" s="16" t="s">
        <v>531</v>
      </c>
      <c r="C273" s="12" t="s">
        <v>490</v>
      </c>
      <c r="D273" s="107"/>
    </row>
    <row r="274" spans="1:4" ht="12.75" customHeight="1">
      <c r="A274" s="72" t="s">
        <v>80</v>
      </c>
      <c r="B274" s="16" t="s">
        <v>491</v>
      </c>
      <c r="C274" s="12" t="s">
        <v>492</v>
      </c>
      <c r="D274" s="107"/>
    </row>
    <row r="275" spans="1:4" ht="12.75" customHeight="1">
      <c r="A275" s="73" t="s">
        <v>82</v>
      </c>
      <c r="B275" s="18" t="s">
        <v>493</v>
      </c>
      <c r="C275" s="13" t="s">
        <v>494</v>
      </c>
      <c r="D275" s="107"/>
    </row>
    <row r="276" spans="1:4" ht="12.75" customHeight="1">
      <c r="A276" s="73" t="s">
        <v>84</v>
      </c>
      <c r="B276" s="18" t="s">
        <v>532</v>
      </c>
      <c r="C276" s="13" t="s">
        <v>408</v>
      </c>
      <c r="D276" s="108">
        <f>D259+D264+D267+D275</f>
        <v>11306756</v>
      </c>
    </row>
    <row r="277" spans="1:4" ht="12.75" customHeight="1">
      <c r="A277" s="72" t="s">
        <v>87</v>
      </c>
      <c r="B277" s="16" t="s">
        <v>533</v>
      </c>
      <c r="C277" s="12" t="s">
        <v>409</v>
      </c>
      <c r="D277" s="107"/>
    </row>
    <row r="278" spans="1:4" ht="12.75" customHeight="1">
      <c r="A278" s="72" t="s">
        <v>90</v>
      </c>
      <c r="B278" s="16" t="s">
        <v>410</v>
      </c>
      <c r="C278" s="12" t="s">
        <v>411</v>
      </c>
      <c r="D278" s="107"/>
    </row>
    <row r="279" spans="1:4" ht="12.75" customHeight="1">
      <c r="A279" s="72" t="s">
        <v>93</v>
      </c>
      <c r="B279" s="70" t="s">
        <v>412</v>
      </c>
      <c r="C279" s="12" t="s">
        <v>413</v>
      </c>
      <c r="D279" s="107"/>
    </row>
    <row r="280" spans="1:4" ht="12.75" customHeight="1">
      <c r="A280" s="72" t="s">
        <v>96</v>
      </c>
      <c r="B280" s="70" t="s">
        <v>621</v>
      </c>
      <c r="C280" s="12" t="s">
        <v>414</v>
      </c>
      <c r="D280" s="107"/>
    </row>
    <row r="281" spans="1:4" ht="12.75" customHeight="1">
      <c r="A281" s="72" t="s">
        <v>99</v>
      </c>
      <c r="B281" s="70" t="s">
        <v>495</v>
      </c>
      <c r="C281" s="12" t="s">
        <v>496</v>
      </c>
      <c r="D281" s="107"/>
    </row>
    <row r="282" spans="1:4" ht="12.75" customHeight="1">
      <c r="A282" s="73" t="s">
        <v>102</v>
      </c>
      <c r="B282" s="74" t="s">
        <v>534</v>
      </c>
      <c r="C282" s="13" t="s">
        <v>415</v>
      </c>
      <c r="D282" s="107"/>
    </row>
    <row r="283" spans="1:4" ht="12.75" customHeight="1">
      <c r="A283" s="72" t="s">
        <v>105</v>
      </c>
      <c r="B283" s="16" t="s">
        <v>416</v>
      </c>
      <c r="C283" s="12" t="s">
        <v>417</v>
      </c>
      <c r="D283" s="107"/>
    </row>
    <row r="284" spans="1:4" ht="12.75" customHeight="1">
      <c r="A284" s="72" t="s">
        <v>108</v>
      </c>
      <c r="B284" s="16" t="s">
        <v>497</v>
      </c>
      <c r="C284" s="12" t="s">
        <v>498</v>
      </c>
      <c r="D284" s="107"/>
    </row>
    <row r="285" spans="1:4" ht="12.75" customHeight="1">
      <c r="A285" s="73" t="s">
        <v>111</v>
      </c>
      <c r="B285" s="74" t="s">
        <v>535</v>
      </c>
      <c r="C285" s="13" t="s">
        <v>418</v>
      </c>
      <c r="D285" s="108">
        <f>D276+D282+D283+D284</f>
        <v>11306756</v>
      </c>
    </row>
    <row r="286" ht="13.5" thickBot="1"/>
    <row r="287" spans="1:4" ht="13.5" thickBot="1">
      <c r="A287" s="75" t="s">
        <v>419</v>
      </c>
      <c r="B287" s="20"/>
      <c r="C287" s="20"/>
      <c r="D287" s="113">
        <f>D229+D285</f>
        <v>58416075</v>
      </c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85"/>
  <sheetViews>
    <sheetView zoomScalePageLayoutView="0" workbookViewId="0" topLeftCell="A7">
      <selection activeCell="C12" sqref="C12"/>
    </sheetView>
  </sheetViews>
  <sheetFormatPr defaultColWidth="9.125" defaultRowHeight="12.75"/>
  <cols>
    <col min="1" max="1" width="7.125" style="52" bestFit="1" customWidth="1"/>
    <col min="2" max="2" width="10.625" style="51" bestFit="1" customWidth="1"/>
    <col min="3" max="3" width="65.00390625" style="2" bestFit="1" customWidth="1"/>
    <col min="4" max="4" width="11.50390625" style="121" customWidth="1"/>
    <col min="5" max="16384" width="9.125" style="1" customWidth="1"/>
  </cols>
  <sheetData>
    <row r="1" spans="1:4" ht="9.75">
      <c r="A1" s="44" t="s">
        <v>541</v>
      </c>
      <c r="B1" s="50"/>
      <c r="C1" s="49"/>
      <c r="D1" s="117" t="s">
        <v>538</v>
      </c>
    </row>
    <row r="2" spans="1:4" ht="9.75">
      <c r="A2" s="148" t="s">
        <v>448</v>
      </c>
      <c r="B2" s="148"/>
      <c r="C2" s="148"/>
      <c r="D2" s="148"/>
    </row>
    <row r="3" spans="1:4" ht="9.75">
      <c r="A3" s="148" t="s">
        <v>625</v>
      </c>
      <c r="B3" s="148"/>
      <c r="C3" s="148"/>
      <c r="D3" s="148"/>
    </row>
    <row r="4" spans="1:4" ht="9.75">
      <c r="A4" s="148" t="s">
        <v>449</v>
      </c>
      <c r="B4" s="148"/>
      <c r="C4" s="148"/>
      <c r="D4" s="148"/>
    </row>
    <row r="5" spans="1:4" ht="9.75">
      <c r="A5" s="148"/>
      <c r="B5" s="148"/>
      <c r="C5" s="148"/>
      <c r="D5" s="148"/>
    </row>
    <row r="6" spans="1:4" ht="9.75">
      <c r="A6" s="53"/>
      <c r="B6" s="54"/>
      <c r="C6" s="55"/>
      <c r="D6" s="118"/>
    </row>
    <row r="7" spans="1:4" ht="58.5" customHeight="1">
      <c r="A7" s="27" t="s">
        <v>426</v>
      </c>
      <c r="B7" s="28" t="s">
        <v>427</v>
      </c>
      <c r="C7" s="29" t="s">
        <v>428</v>
      </c>
      <c r="D7" s="119" t="s">
        <v>622</v>
      </c>
    </row>
    <row r="8" spans="1:4" ht="25.5" customHeight="1">
      <c r="A8" s="30">
        <v>1</v>
      </c>
      <c r="B8" s="31" t="s">
        <v>429</v>
      </c>
      <c r="C8" s="32" t="s">
        <v>503</v>
      </c>
      <c r="D8" s="37">
        <v>5506160</v>
      </c>
    </row>
    <row r="9" spans="1:4" ht="25.5" customHeight="1">
      <c r="A9" s="33"/>
      <c r="B9" s="31" t="s">
        <v>430</v>
      </c>
      <c r="C9" s="32" t="s">
        <v>431</v>
      </c>
      <c r="D9" s="37">
        <v>5000000</v>
      </c>
    </row>
    <row r="10" spans="1:4" ht="25.5" customHeight="1">
      <c r="A10" s="33"/>
      <c r="B10" s="31" t="s">
        <v>432</v>
      </c>
      <c r="C10" s="32" t="s">
        <v>433</v>
      </c>
      <c r="D10" s="37">
        <v>168300</v>
      </c>
    </row>
    <row r="11" spans="1:4" ht="25.5" customHeight="1">
      <c r="A11" s="33"/>
      <c r="B11" s="31" t="s">
        <v>434</v>
      </c>
      <c r="C11" s="32" t="s">
        <v>435</v>
      </c>
      <c r="D11" s="37">
        <v>129000</v>
      </c>
    </row>
    <row r="12" spans="1:4" ht="25.5" customHeight="1">
      <c r="A12" s="33"/>
      <c r="B12" s="31" t="s">
        <v>627</v>
      </c>
      <c r="C12" s="32" t="s">
        <v>628</v>
      </c>
      <c r="D12" s="37">
        <v>1944623</v>
      </c>
    </row>
    <row r="13" spans="1:4" ht="25.5" customHeight="1">
      <c r="A13" s="33"/>
      <c r="B13" s="35" t="s">
        <v>436</v>
      </c>
      <c r="C13" s="57" t="s">
        <v>437</v>
      </c>
      <c r="D13" s="36">
        <f>D8+D9+D10+D11+D12</f>
        <v>12748083</v>
      </c>
    </row>
    <row r="14" spans="1:4" ht="26.25" customHeight="1">
      <c r="A14" s="30">
        <v>3</v>
      </c>
      <c r="B14" s="31" t="s">
        <v>438</v>
      </c>
      <c r="C14" s="32" t="s">
        <v>439</v>
      </c>
      <c r="D14" s="37">
        <v>8510000</v>
      </c>
    </row>
    <row r="15" spans="1:4" ht="26.25" customHeight="1">
      <c r="A15" s="33"/>
      <c r="B15" s="31" t="s">
        <v>440</v>
      </c>
      <c r="C15" s="32" t="s">
        <v>623</v>
      </c>
      <c r="D15" s="37">
        <v>3662560</v>
      </c>
    </row>
    <row r="16" spans="1:4" ht="26.25" customHeight="1">
      <c r="A16" s="33"/>
      <c r="B16" s="31" t="s">
        <v>624</v>
      </c>
      <c r="C16" s="32" t="s">
        <v>512</v>
      </c>
      <c r="D16" s="37">
        <v>90060</v>
      </c>
    </row>
    <row r="17" spans="1:4" ht="23.25" customHeight="1">
      <c r="A17" s="33"/>
      <c r="B17" s="35" t="s">
        <v>441</v>
      </c>
      <c r="C17" s="38" t="s">
        <v>442</v>
      </c>
      <c r="D17" s="36">
        <f>D14+D15+D16</f>
        <v>12262620</v>
      </c>
    </row>
    <row r="18" spans="1:4" ht="14.25" customHeight="1">
      <c r="A18" s="30">
        <v>4</v>
      </c>
      <c r="B18" s="31" t="s">
        <v>443</v>
      </c>
      <c r="C18" s="39" t="s">
        <v>444</v>
      </c>
      <c r="D18" s="37">
        <v>1200000</v>
      </c>
    </row>
    <row r="19" spans="1:4" ht="24.75" customHeight="1">
      <c r="A19" s="34"/>
      <c r="B19" s="35" t="s">
        <v>445</v>
      </c>
      <c r="C19" s="38" t="s">
        <v>446</v>
      </c>
      <c r="D19" s="36">
        <f>D18</f>
        <v>1200000</v>
      </c>
    </row>
    <row r="20" spans="2:4" ht="25.5" customHeight="1">
      <c r="B20" s="35"/>
      <c r="C20" s="38" t="s">
        <v>447</v>
      </c>
      <c r="D20" s="36">
        <f>D13+D17+D19</f>
        <v>26210703</v>
      </c>
    </row>
    <row r="21" spans="1:4" ht="17.25" customHeight="1">
      <c r="A21" s="40"/>
      <c r="B21" s="41"/>
      <c r="C21" s="42"/>
      <c r="D21" s="43"/>
    </row>
    <row r="22" spans="1:4" ht="18.75" customHeight="1">
      <c r="A22" s="48"/>
      <c r="B22" s="45"/>
      <c r="C22" s="46"/>
      <c r="D22" s="43"/>
    </row>
    <row r="23" spans="1:4" ht="18" customHeight="1">
      <c r="A23" s="44"/>
      <c r="B23" s="45"/>
      <c r="C23" s="47"/>
      <c r="D23" s="120"/>
    </row>
    <row r="24" spans="1:4" ht="24" customHeight="1">
      <c r="A24" s="44"/>
      <c r="B24" s="45"/>
      <c r="C24" s="47"/>
      <c r="D24" s="120"/>
    </row>
    <row r="25" spans="1:4" ht="18.75" customHeight="1">
      <c r="A25" s="44"/>
      <c r="B25" s="45"/>
      <c r="C25" s="47"/>
      <c r="D25" s="120"/>
    </row>
    <row r="26" spans="1:4" ht="24" customHeight="1">
      <c r="A26" s="44"/>
      <c r="B26" s="45"/>
      <c r="C26" s="46"/>
      <c r="D26" s="120"/>
    </row>
    <row r="27" ht="9.75">
      <c r="A27" s="44"/>
    </row>
    <row r="28" ht="9.75">
      <c r="A28" s="44"/>
    </row>
    <row r="29" ht="9.75">
      <c r="A29" s="44"/>
    </row>
    <row r="30" ht="9.75">
      <c r="A30" s="44"/>
    </row>
    <row r="31" ht="9.75">
      <c r="A31" s="44"/>
    </row>
    <row r="32" ht="9.75">
      <c r="A32" s="44"/>
    </row>
    <row r="33" ht="9.75">
      <c r="A33" s="44"/>
    </row>
    <row r="34" ht="9.75">
      <c r="A34" s="44"/>
    </row>
    <row r="35" ht="9.75">
      <c r="A35" s="44"/>
    </row>
    <row r="36" ht="9.75">
      <c r="A36" s="44"/>
    </row>
    <row r="37" ht="9.75">
      <c r="A37" s="44"/>
    </row>
    <row r="38" ht="9.75">
      <c r="A38" s="44"/>
    </row>
    <row r="39" ht="9.75">
      <c r="A39" s="44"/>
    </row>
    <row r="40" ht="9.75">
      <c r="A40" s="44"/>
    </row>
    <row r="41" ht="9.75">
      <c r="A41" s="44"/>
    </row>
    <row r="42" ht="9.75">
      <c r="A42" s="44"/>
    </row>
    <row r="43" ht="9.75">
      <c r="A43" s="44"/>
    </row>
    <row r="44" ht="9.75">
      <c r="A44" s="44"/>
    </row>
    <row r="45" ht="9.75">
      <c r="A45" s="44"/>
    </row>
    <row r="46" ht="9.75">
      <c r="A46" s="44"/>
    </row>
    <row r="47" ht="9.75">
      <c r="A47" s="44"/>
    </row>
    <row r="48" ht="9.75">
      <c r="A48" s="44"/>
    </row>
    <row r="49" ht="9.75">
      <c r="A49" s="44"/>
    </row>
    <row r="50" ht="9.75">
      <c r="A50" s="44"/>
    </row>
    <row r="51" ht="9.75">
      <c r="A51" s="44"/>
    </row>
    <row r="52" ht="9.75">
      <c r="A52" s="44"/>
    </row>
    <row r="53" ht="9.75">
      <c r="A53" s="44"/>
    </row>
    <row r="54" ht="9.75">
      <c r="A54" s="44"/>
    </row>
    <row r="55" ht="9.75">
      <c r="A55" s="44"/>
    </row>
    <row r="56" ht="9.75">
      <c r="A56" s="44"/>
    </row>
    <row r="57" ht="9.75">
      <c r="A57" s="44"/>
    </row>
    <row r="58" ht="9.75">
      <c r="A58" s="44"/>
    </row>
    <row r="59" ht="9.75">
      <c r="A59" s="44"/>
    </row>
    <row r="60" ht="9.75">
      <c r="A60" s="44"/>
    </row>
    <row r="61" ht="9.75">
      <c r="A61" s="44"/>
    </row>
    <row r="62" ht="9.75">
      <c r="A62" s="44"/>
    </row>
    <row r="63" ht="9.75">
      <c r="A63" s="44"/>
    </row>
    <row r="64" ht="9.75">
      <c r="A64" s="44"/>
    </row>
    <row r="65" ht="9.75">
      <c r="A65" s="44"/>
    </row>
    <row r="66" ht="9.75">
      <c r="A66" s="44"/>
    </row>
    <row r="67" ht="9.75">
      <c r="A67" s="44"/>
    </row>
    <row r="68" ht="9.75">
      <c r="A68" s="44"/>
    </row>
    <row r="69" ht="9.75">
      <c r="A69" s="44"/>
    </row>
    <row r="70" ht="9.75">
      <c r="A70" s="44"/>
    </row>
    <row r="71" ht="9.75">
      <c r="A71" s="44"/>
    </row>
    <row r="72" ht="9.75">
      <c r="A72" s="44"/>
    </row>
    <row r="73" ht="9.75">
      <c r="A73" s="44"/>
    </row>
    <row r="74" ht="9.75">
      <c r="A74" s="44"/>
    </row>
    <row r="75" ht="9.75">
      <c r="A75" s="44"/>
    </row>
    <row r="76" ht="9.75">
      <c r="A76" s="44"/>
    </row>
    <row r="77" ht="9.75">
      <c r="A77" s="44"/>
    </row>
    <row r="78" ht="9.75">
      <c r="A78" s="44"/>
    </row>
    <row r="79" ht="9.75">
      <c r="A79" s="44"/>
    </row>
    <row r="80" ht="9.75">
      <c r="A80" s="44"/>
    </row>
    <row r="81" ht="9.75">
      <c r="A81" s="44"/>
    </row>
    <row r="82" ht="9.75">
      <c r="A82" s="44"/>
    </row>
    <row r="83" ht="9.75">
      <c r="A83" s="44"/>
    </row>
    <row r="84" ht="9.75">
      <c r="A84" s="44"/>
    </row>
    <row r="85" ht="9.75">
      <c r="A85" s="44"/>
    </row>
    <row r="86" ht="9.75">
      <c r="A86" s="44"/>
    </row>
    <row r="87" ht="9.75">
      <c r="A87" s="44"/>
    </row>
    <row r="88" ht="9.75">
      <c r="A88" s="44"/>
    </row>
    <row r="89" ht="9.75">
      <c r="A89" s="44"/>
    </row>
    <row r="90" ht="9.75">
      <c r="A90" s="44"/>
    </row>
    <row r="91" ht="9.75">
      <c r="A91" s="44"/>
    </row>
    <row r="92" ht="9.75">
      <c r="A92" s="44"/>
    </row>
    <row r="93" ht="9.75">
      <c r="A93" s="44"/>
    </row>
    <row r="94" ht="9.75">
      <c r="A94" s="44"/>
    </row>
    <row r="95" ht="9.75">
      <c r="A95" s="44"/>
    </row>
    <row r="96" ht="9.75">
      <c r="A96" s="44"/>
    </row>
    <row r="97" ht="9.75">
      <c r="A97" s="44"/>
    </row>
    <row r="98" ht="9.75">
      <c r="A98" s="44"/>
    </row>
    <row r="99" ht="9.75">
      <c r="A99" s="44"/>
    </row>
    <row r="100" ht="9.75">
      <c r="A100" s="44"/>
    </row>
    <row r="101" ht="9.75">
      <c r="A101" s="44"/>
    </row>
    <row r="102" ht="9.75">
      <c r="A102" s="44"/>
    </row>
    <row r="103" ht="9.75">
      <c r="A103" s="44"/>
    </row>
    <row r="104" ht="9.75">
      <c r="A104" s="44"/>
    </row>
    <row r="105" ht="9.75">
      <c r="A105" s="44"/>
    </row>
    <row r="106" ht="9.75">
      <c r="A106" s="44"/>
    </row>
    <row r="107" ht="9.75">
      <c r="A107" s="44"/>
    </row>
    <row r="108" ht="9.75">
      <c r="A108" s="44"/>
    </row>
    <row r="109" ht="9.75">
      <c r="A109" s="44"/>
    </row>
    <row r="110" ht="9.75">
      <c r="A110" s="44"/>
    </row>
    <row r="111" ht="9.75">
      <c r="A111" s="44"/>
    </row>
    <row r="112" ht="9.75">
      <c r="A112" s="44"/>
    </row>
    <row r="113" ht="9.75">
      <c r="A113" s="44"/>
    </row>
    <row r="114" ht="9.75">
      <c r="A114" s="44"/>
    </row>
    <row r="115" ht="9.75">
      <c r="A115" s="44"/>
    </row>
    <row r="116" ht="9.75">
      <c r="A116" s="44"/>
    </row>
    <row r="117" ht="9.75">
      <c r="A117" s="44"/>
    </row>
    <row r="118" ht="9.75">
      <c r="A118" s="44"/>
    </row>
    <row r="119" ht="9.75">
      <c r="A119" s="44"/>
    </row>
    <row r="120" ht="9.75">
      <c r="A120" s="44"/>
    </row>
    <row r="121" ht="9.75">
      <c r="A121" s="44"/>
    </row>
    <row r="122" ht="9.75">
      <c r="A122" s="44"/>
    </row>
    <row r="123" ht="9.75">
      <c r="A123" s="44"/>
    </row>
    <row r="124" ht="9.75">
      <c r="A124" s="44"/>
    </row>
    <row r="125" ht="9.75">
      <c r="A125" s="44"/>
    </row>
    <row r="126" ht="9.75">
      <c r="A126" s="44"/>
    </row>
    <row r="127" ht="9.75">
      <c r="A127" s="44"/>
    </row>
    <row r="128" spans="1:2" ht="9.75">
      <c r="A128" s="44"/>
      <c r="B128" s="50"/>
    </row>
    <row r="129" ht="9.75">
      <c r="A129" s="44"/>
    </row>
    <row r="130" ht="9.75">
      <c r="A130" s="44"/>
    </row>
    <row r="131" ht="9.75">
      <c r="A131" s="44"/>
    </row>
    <row r="132" ht="9.75">
      <c r="A132" s="44"/>
    </row>
    <row r="133" ht="9.75">
      <c r="A133" s="44"/>
    </row>
    <row r="134" ht="9.75">
      <c r="A134" s="44"/>
    </row>
    <row r="135" ht="9.75">
      <c r="A135" s="44"/>
    </row>
    <row r="136" ht="9.75">
      <c r="A136" s="44"/>
    </row>
    <row r="137" ht="9.75">
      <c r="A137" s="44"/>
    </row>
    <row r="138" ht="9.75">
      <c r="A138" s="44"/>
    </row>
    <row r="139" ht="9.75">
      <c r="A139" s="44"/>
    </row>
    <row r="140" ht="9.75">
      <c r="A140" s="44"/>
    </row>
    <row r="141" ht="9.75">
      <c r="A141" s="44"/>
    </row>
    <row r="142" ht="9.75">
      <c r="A142" s="44"/>
    </row>
    <row r="143" ht="9.75">
      <c r="A143" s="44"/>
    </row>
    <row r="144" ht="9.75">
      <c r="A144" s="44"/>
    </row>
    <row r="145" ht="9.75">
      <c r="A145" s="44"/>
    </row>
    <row r="146" ht="9.75">
      <c r="A146" s="44"/>
    </row>
    <row r="147" ht="9.75">
      <c r="A147" s="44"/>
    </row>
    <row r="148" ht="9.75">
      <c r="A148" s="44"/>
    </row>
    <row r="149" ht="9.75">
      <c r="A149" s="44"/>
    </row>
    <row r="150" ht="9.75">
      <c r="A150" s="44"/>
    </row>
    <row r="151" ht="9.75">
      <c r="A151" s="44"/>
    </row>
    <row r="152" ht="9.75">
      <c r="A152" s="44"/>
    </row>
    <row r="153" ht="9.75">
      <c r="A153" s="44"/>
    </row>
    <row r="154" ht="9.75">
      <c r="A154" s="44"/>
    </row>
    <row r="155" ht="9.75">
      <c r="A155" s="44"/>
    </row>
    <row r="156" ht="9.75">
      <c r="A156" s="44"/>
    </row>
    <row r="157" ht="9.75">
      <c r="A157" s="44"/>
    </row>
    <row r="158" ht="9.75">
      <c r="A158" s="44"/>
    </row>
    <row r="159" ht="9.75">
      <c r="A159" s="44"/>
    </row>
    <row r="160" ht="9.75">
      <c r="A160" s="44"/>
    </row>
    <row r="161" ht="9.75">
      <c r="A161" s="44"/>
    </row>
    <row r="162" ht="9.75">
      <c r="A162" s="44"/>
    </row>
    <row r="163" ht="9.75">
      <c r="A163" s="44"/>
    </row>
    <row r="164" ht="9.75">
      <c r="A164" s="44"/>
    </row>
    <row r="165" ht="9.75">
      <c r="A165" s="44"/>
    </row>
    <row r="166" ht="9.75">
      <c r="A166" s="44"/>
    </row>
    <row r="167" ht="9.75">
      <c r="A167" s="44"/>
    </row>
    <row r="168" ht="9.75">
      <c r="A168" s="44"/>
    </row>
    <row r="169" ht="9.75">
      <c r="A169" s="44"/>
    </row>
    <row r="170" ht="9.75">
      <c r="A170" s="44"/>
    </row>
    <row r="171" ht="9.75">
      <c r="A171" s="44"/>
    </row>
    <row r="172" ht="9.75">
      <c r="A172" s="44"/>
    </row>
    <row r="173" ht="9.75">
      <c r="A173" s="44"/>
    </row>
    <row r="174" ht="9.75">
      <c r="A174" s="44"/>
    </row>
    <row r="175" ht="9.75">
      <c r="A175" s="44"/>
    </row>
    <row r="176" ht="9.75">
      <c r="A176" s="44"/>
    </row>
    <row r="177" ht="9.75">
      <c r="A177" s="44"/>
    </row>
    <row r="178" ht="9.75">
      <c r="A178" s="44"/>
    </row>
    <row r="179" ht="9.75">
      <c r="A179" s="44"/>
    </row>
    <row r="180" ht="9.75">
      <c r="A180" s="44"/>
    </row>
    <row r="181" ht="9.75">
      <c r="A181" s="44"/>
    </row>
    <row r="182" ht="9.75">
      <c r="A182" s="44"/>
    </row>
    <row r="183" ht="9.75">
      <c r="A183" s="44"/>
    </row>
    <row r="184" ht="9.75">
      <c r="A184" s="44"/>
    </row>
    <row r="185" ht="9.75">
      <c r="A185" s="44"/>
    </row>
    <row r="186" ht="9.75">
      <c r="A186" s="44"/>
    </row>
    <row r="187" ht="9.75">
      <c r="A187" s="44"/>
    </row>
    <row r="188" ht="9.75">
      <c r="A188" s="44"/>
    </row>
    <row r="189" ht="9.75">
      <c r="A189" s="44"/>
    </row>
    <row r="190" ht="9.75">
      <c r="A190" s="44"/>
    </row>
    <row r="191" ht="9.75">
      <c r="A191" s="44"/>
    </row>
    <row r="192" ht="9.75">
      <c r="A192" s="44"/>
    </row>
    <row r="193" ht="9.75">
      <c r="A193" s="44"/>
    </row>
    <row r="194" ht="9.75">
      <c r="A194" s="44"/>
    </row>
    <row r="195" ht="9.75">
      <c r="A195" s="44"/>
    </row>
    <row r="196" ht="9.75">
      <c r="A196" s="44"/>
    </row>
    <row r="197" ht="9.75">
      <c r="A197" s="44"/>
    </row>
    <row r="198" ht="9.75">
      <c r="A198" s="44"/>
    </row>
    <row r="199" ht="9.75">
      <c r="A199" s="44"/>
    </row>
    <row r="200" ht="9.75">
      <c r="A200" s="44"/>
    </row>
    <row r="201" ht="9.75">
      <c r="A201" s="44"/>
    </row>
    <row r="202" ht="9.75">
      <c r="A202" s="44"/>
    </row>
    <row r="203" ht="9.75">
      <c r="A203" s="44"/>
    </row>
    <row r="204" ht="9.75">
      <c r="A204" s="44"/>
    </row>
    <row r="205" ht="9.75">
      <c r="A205" s="44"/>
    </row>
    <row r="206" ht="9.75">
      <c r="A206" s="44"/>
    </row>
    <row r="207" ht="9.75">
      <c r="A207" s="44"/>
    </row>
    <row r="208" ht="9.75">
      <c r="A208" s="44"/>
    </row>
    <row r="209" ht="9.75">
      <c r="A209" s="44"/>
    </row>
    <row r="210" ht="9.75">
      <c r="A210" s="44"/>
    </row>
    <row r="211" ht="9.75">
      <c r="A211" s="44"/>
    </row>
    <row r="212" ht="9.75">
      <c r="A212" s="44"/>
    </row>
    <row r="213" ht="9.75">
      <c r="A213" s="44"/>
    </row>
    <row r="214" ht="9.75">
      <c r="A214" s="44"/>
    </row>
    <row r="215" ht="9.75">
      <c r="A215" s="44"/>
    </row>
    <row r="216" ht="9.75">
      <c r="A216" s="44"/>
    </row>
    <row r="217" ht="9.75">
      <c r="A217" s="44"/>
    </row>
    <row r="218" ht="9.75">
      <c r="A218" s="44"/>
    </row>
    <row r="219" ht="9.75">
      <c r="A219" s="44"/>
    </row>
    <row r="220" ht="9.75">
      <c r="A220" s="44"/>
    </row>
    <row r="221" ht="9.75">
      <c r="A221" s="44"/>
    </row>
    <row r="222" ht="9.75">
      <c r="A222" s="44"/>
    </row>
    <row r="223" ht="9.75">
      <c r="A223" s="44"/>
    </row>
    <row r="224" ht="9.75">
      <c r="A224" s="44"/>
    </row>
    <row r="225" ht="9.75">
      <c r="A225" s="44"/>
    </row>
    <row r="226" ht="9.75">
      <c r="A226" s="44"/>
    </row>
    <row r="227" ht="9.75">
      <c r="A227" s="44"/>
    </row>
    <row r="228" ht="9.75">
      <c r="A228" s="44"/>
    </row>
    <row r="229" ht="9.75">
      <c r="A229" s="44"/>
    </row>
    <row r="230" ht="9.75">
      <c r="A230" s="44"/>
    </row>
    <row r="231" ht="9.75">
      <c r="A231" s="44"/>
    </row>
    <row r="232" ht="9.75">
      <c r="A232" s="44"/>
    </row>
    <row r="233" ht="9.75">
      <c r="A233" s="44"/>
    </row>
    <row r="234" ht="9.75">
      <c r="A234" s="44"/>
    </row>
    <row r="235" ht="9.75">
      <c r="A235" s="44"/>
    </row>
    <row r="236" ht="9.75">
      <c r="A236" s="44"/>
    </row>
    <row r="237" ht="9.75">
      <c r="A237" s="44"/>
    </row>
    <row r="238" ht="9.75">
      <c r="A238" s="44"/>
    </row>
    <row r="239" ht="9.75">
      <c r="A239" s="44"/>
    </row>
    <row r="240" ht="9.75">
      <c r="A240" s="44"/>
    </row>
    <row r="241" ht="9.75">
      <c r="A241" s="44"/>
    </row>
    <row r="242" ht="9.75">
      <c r="A242" s="44"/>
    </row>
    <row r="243" ht="9.75">
      <c r="A243" s="44"/>
    </row>
    <row r="244" ht="9.75">
      <c r="A244" s="44"/>
    </row>
    <row r="245" ht="9.75">
      <c r="A245" s="44"/>
    </row>
    <row r="246" ht="9.75">
      <c r="A246" s="44"/>
    </row>
    <row r="247" ht="9.75">
      <c r="A247" s="44"/>
    </row>
    <row r="248" ht="9.75">
      <c r="A248" s="44"/>
    </row>
    <row r="249" ht="9.75">
      <c r="A249" s="44"/>
    </row>
    <row r="250" ht="9.75">
      <c r="A250" s="44"/>
    </row>
    <row r="251" ht="9.75">
      <c r="A251" s="44"/>
    </row>
    <row r="252" ht="9.75">
      <c r="A252" s="44"/>
    </row>
    <row r="253" ht="9.75">
      <c r="A253" s="44"/>
    </row>
    <row r="254" ht="9.75">
      <c r="A254" s="44"/>
    </row>
    <row r="255" ht="9.75">
      <c r="A255" s="44"/>
    </row>
    <row r="256" ht="9.75">
      <c r="A256" s="44"/>
    </row>
    <row r="257" ht="9.75">
      <c r="A257" s="44"/>
    </row>
    <row r="258" ht="9.75">
      <c r="A258" s="44"/>
    </row>
    <row r="259" ht="9.75">
      <c r="A259" s="44"/>
    </row>
    <row r="260" ht="9.75">
      <c r="A260" s="44"/>
    </row>
    <row r="261" ht="9.75">
      <c r="A261" s="44"/>
    </row>
    <row r="262" ht="9.75">
      <c r="A262" s="44"/>
    </row>
    <row r="263" ht="9.75">
      <c r="A263" s="44"/>
    </row>
    <row r="264" ht="9.75">
      <c r="A264" s="44"/>
    </row>
    <row r="265" ht="9.75">
      <c r="A265" s="44"/>
    </row>
    <row r="266" ht="9.75">
      <c r="A266" s="44"/>
    </row>
    <row r="267" ht="9.75">
      <c r="A267" s="44"/>
    </row>
    <row r="268" ht="9.75">
      <c r="A268" s="44"/>
    </row>
    <row r="269" ht="9.75">
      <c r="A269" s="44"/>
    </row>
    <row r="270" ht="9.75">
      <c r="A270" s="44"/>
    </row>
    <row r="271" ht="9.75">
      <c r="A271" s="44"/>
    </row>
    <row r="272" ht="9.75">
      <c r="A272" s="44"/>
    </row>
    <row r="273" ht="9.75">
      <c r="A273" s="44"/>
    </row>
    <row r="274" ht="9.75">
      <c r="A274" s="44"/>
    </row>
    <row r="275" ht="9.75">
      <c r="A275" s="44"/>
    </row>
    <row r="276" ht="9.75">
      <c r="A276" s="44"/>
    </row>
    <row r="277" ht="9.75">
      <c r="A277" s="44"/>
    </row>
    <row r="278" ht="9.75">
      <c r="A278" s="44"/>
    </row>
    <row r="279" ht="9.75">
      <c r="A279" s="44"/>
    </row>
    <row r="280" ht="9.75">
      <c r="A280" s="44"/>
    </row>
    <row r="281" ht="9.75">
      <c r="A281" s="44"/>
    </row>
    <row r="282" ht="9.75">
      <c r="A282" s="44"/>
    </row>
    <row r="283" ht="9.75">
      <c r="A283" s="44"/>
    </row>
    <row r="284" ht="9.75">
      <c r="A284" s="44"/>
    </row>
    <row r="285" ht="9.75">
      <c r="A285" s="44"/>
    </row>
    <row r="286" ht="9.75">
      <c r="A286" s="44"/>
    </row>
    <row r="287" ht="9.75">
      <c r="A287" s="44"/>
    </row>
    <row r="288" ht="9.75">
      <c r="A288" s="44"/>
    </row>
    <row r="289" ht="9.75">
      <c r="A289" s="44"/>
    </row>
    <row r="290" ht="9.75">
      <c r="A290" s="44"/>
    </row>
    <row r="291" ht="9.75">
      <c r="A291" s="44"/>
    </row>
    <row r="292" ht="9.75">
      <c r="A292" s="44"/>
    </row>
    <row r="293" ht="9.75">
      <c r="A293" s="44"/>
    </row>
    <row r="294" ht="9.75">
      <c r="A294" s="44"/>
    </row>
    <row r="295" ht="9.75">
      <c r="A295" s="44"/>
    </row>
    <row r="296" ht="9.75">
      <c r="A296" s="44"/>
    </row>
    <row r="297" ht="9.75">
      <c r="A297" s="44"/>
    </row>
    <row r="298" ht="9.75">
      <c r="A298" s="44"/>
    </row>
    <row r="299" ht="9.75">
      <c r="A299" s="44"/>
    </row>
    <row r="300" ht="9.75">
      <c r="A300" s="44"/>
    </row>
    <row r="301" ht="9.75">
      <c r="A301" s="44"/>
    </row>
    <row r="302" ht="9.75">
      <c r="A302" s="44"/>
    </row>
    <row r="303" ht="9.75">
      <c r="A303" s="44"/>
    </row>
    <row r="304" ht="9.75">
      <c r="A304" s="44"/>
    </row>
    <row r="305" ht="9.75">
      <c r="A305" s="44"/>
    </row>
    <row r="306" ht="9.75">
      <c r="A306" s="44"/>
    </row>
    <row r="307" ht="9.75">
      <c r="A307" s="44"/>
    </row>
    <row r="308" ht="9.75">
      <c r="A308" s="44"/>
    </row>
    <row r="309" ht="9.75">
      <c r="A309" s="44"/>
    </row>
    <row r="310" ht="9.75">
      <c r="A310" s="44"/>
    </row>
    <row r="311" ht="9.75">
      <c r="A311" s="44"/>
    </row>
    <row r="312" ht="9.75">
      <c r="A312" s="44"/>
    </row>
    <row r="313" ht="9.75">
      <c r="A313" s="44"/>
    </row>
    <row r="314" ht="9.75">
      <c r="A314" s="44"/>
    </row>
    <row r="315" ht="9.75">
      <c r="A315" s="44"/>
    </row>
    <row r="316" ht="9.75">
      <c r="A316" s="44"/>
    </row>
    <row r="317" ht="9.75">
      <c r="A317" s="44"/>
    </row>
    <row r="318" ht="9.75">
      <c r="A318" s="44"/>
    </row>
    <row r="319" ht="9.75">
      <c r="A319" s="44"/>
    </row>
    <row r="320" ht="9.75">
      <c r="A320" s="44"/>
    </row>
    <row r="321" ht="9.75">
      <c r="A321" s="44"/>
    </row>
    <row r="322" ht="9.75">
      <c r="A322" s="44"/>
    </row>
    <row r="323" ht="9.75">
      <c r="A323" s="44"/>
    </row>
    <row r="324" ht="9.75">
      <c r="A324" s="44"/>
    </row>
    <row r="325" ht="9.75">
      <c r="A325" s="44"/>
    </row>
    <row r="326" ht="9.75">
      <c r="A326" s="44"/>
    </row>
    <row r="327" ht="9.75">
      <c r="A327" s="44"/>
    </row>
    <row r="328" ht="9.75">
      <c r="A328" s="44"/>
    </row>
    <row r="329" ht="9.75">
      <c r="A329" s="44"/>
    </row>
    <row r="330" ht="9.75">
      <c r="A330" s="44"/>
    </row>
    <row r="331" ht="9.75">
      <c r="A331" s="44"/>
    </row>
    <row r="332" ht="9.75">
      <c r="A332" s="44"/>
    </row>
    <row r="333" ht="9.75">
      <c r="A333" s="44"/>
    </row>
    <row r="334" ht="9.75">
      <c r="A334" s="44"/>
    </row>
    <row r="335" ht="9.75">
      <c r="A335" s="44"/>
    </row>
    <row r="336" ht="9.75">
      <c r="A336" s="44"/>
    </row>
    <row r="337" ht="9.75">
      <c r="A337" s="44"/>
    </row>
    <row r="338" ht="9.75">
      <c r="A338" s="44"/>
    </row>
    <row r="339" ht="9.75">
      <c r="A339" s="44"/>
    </row>
    <row r="340" ht="9.75">
      <c r="A340" s="44"/>
    </row>
    <row r="341" ht="9.75">
      <c r="A341" s="44"/>
    </row>
    <row r="342" ht="9.75">
      <c r="A342" s="44"/>
    </row>
    <row r="343" ht="9.75">
      <c r="A343" s="44"/>
    </row>
    <row r="344" ht="9.75">
      <c r="A344" s="44"/>
    </row>
    <row r="345" ht="9.75">
      <c r="A345" s="44"/>
    </row>
    <row r="346" ht="9.75">
      <c r="A346" s="44"/>
    </row>
    <row r="347" ht="9.75">
      <c r="A347" s="44"/>
    </row>
    <row r="348" ht="9.75">
      <c r="A348" s="44"/>
    </row>
    <row r="349" ht="9.75">
      <c r="A349" s="44"/>
    </row>
    <row r="350" ht="9.75">
      <c r="A350" s="44"/>
    </row>
    <row r="351" ht="9.75">
      <c r="A351" s="44"/>
    </row>
    <row r="352" ht="9.75">
      <c r="A352" s="44"/>
    </row>
    <row r="353" ht="9.75">
      <c r="A353" s="44"/>
    </row>
    <row r="354" ht="9.75">
      <c r="A354" s="44"/>
    </row>
    <row r="355" ht="9.75">
      <c r="A355" s="44"/>
    </row>
    <row r="356" ht="9.75">
      <c r="A356" s="44"/>
    </row>
    <row r="357" ht="9.75">
      <c r="A357" s="44"/>
    </row>
    <row r="358" ht="9.75">
      <c r="A358" s="44"/>
    </row>
    <row r="359" ht="9.75">
      <c r="A359" s="44"/>
    </row>
    <row r="360" ht="9.75">
      <c r="A360" s="44"/>
    </row>
    <row r="361" ht="9.75">
      <c r="A361" s="44"/>
    </row>
    <row r="362" ht="9.75">
      <c r="A362" s="44"/>
    </row>
    <row r="363" ht="9.75">
      <c r="A363" s="44"/>
    </row>
    <row r="364" ht="9.75">
      <c r="A364" s="44"/>
    </row>
    <row r="365" ht="9.75">
      <c r="A365" s="44"/>
    </row>
    <row r="366" ht="9.75">
      <c r="A366" s="44"/>
    </row>
    <row r="367" ht="9.75">
      <c r="A367" s="44"/>
    </row>
    <row r="368" ht="9.75">
      <c r="A368" s="44"/>
    </row>
    <row r="369" ht="9.75">
      <c r="A369" s="44"/>
    </row>
    <row r="370" ht="9.75">
      <c r="A370" s="44"/>
    </row>
    <row r="371" ht="9.75">
      <c r="A371" s="44"/>
    </row>
    <row r="372" ht="9.75">
      <c r="A372" s="44"/>
    </row>
    <row r="373" ht="9.75">
      <c r="A373" s="44"/>
    </row>
    <row r="374" ht="9.75">
      <c r="A374" s="44"/>
    </row>
    <row r="375" ht="9.75">
      <c r="A375" s="44"/>
    </row>
    <row r="376" ht="9.75">
      <c r="A376" s="44"/>
    </row>
    <row r="377" ht="9.75">
      <c r="A377" s="44"/>
    </row>
    <row r="378" ht="9.75">
      <c r="A378" s="44"/>
    </row>
    <row r="379" ht="9.75">
      <c r="A379" s="44"/>
    </row>
    <row r="380" ht="9.75">
      <c r="A380" s="44"/>
    </row>
    <row r="381" ht="9.75">
      <c r="A381" s="44"/>
    </row>
    <row r="382" ht="9.75">
      <c r="A382" s="44"/>
    </row>
    <row r="383" ht="9.75">
      <c r="A383" s="44"/>
    </row>
    <row r="384" ht="9.75">
      <c r="A384" s="44"/>
    </row>
    <row r="385" ht="9.75">
      <c r="A385" s="44"/>
    </row>
    <row r="386" ht="9.75">
      <c r="A386" s="44"/>
    </row>
    <row r="387" ht="9.75">
      <c r="A387" s="44"/>
    </row>
    <row r="388" ht="9.75">
      <c r="A388" s="44"/>
    </row>
    <row r="389" ht="9.75">
      <c r="A389" s="44"/>
    </row>
    <row r="390" ht="9.75">
      <c r="A390" s="44"/>
    </row>
    <row r="391" ht="9.75">
      <c r="A391" s="44"/>
    </row>
    <row r="392" ht="9.75">
      <c r="A392" s="44"/>
    </row>
    <row r="393" ht="9.75">
      <c r="A393" s="44"/>
    </row>
    <row r="394" ht="9.75">
      <c r="A394" s="44"/>
    </row>
    <row r="395" ht="9.75">
      <c r="A395" s="44"/>
    </row>
    <row r="396" ht="9.75">
      <c r="A396" s="44"/>
    </row>
    <row r="397" ht="9.75">
      <c r="A397" s="44"/>
    </row>
    <row r="398" ht="9.75">
      <c r="A398" s="44"/>
    </row>
    <row r="399" ht="9.75">
      <c r="A399" s="44"/>
    </row>
    <row r="400" ht="9.75">
      <c r="A400" s="44"/>
    </row>
    <row r="401" ht="9.75">
      <c r="A401" s="44"/>
    </row>
    <row r="402" ht="9.75">
      <c r="A402" s="44"/>
    </row>
    <row r="403" ht="9.75">
      <c r="A403" s="44"/>
    </row>
    <row r="404" ht="9.75">
      <c r="A404" s="44"/>
    </row>
    <row r="405" ht="9.75">
      <c r="A405" s="44"/>
    </row>
    <row r="406" ht="9.75">
      <c r="A406" s="44"/>
    </row>
    <row r="407" ht="9.75">
      <c r="A407" s="44"/>
    </row>
    <row r="408" ht="9.75">
      <c r="A408" s="44"/>
    </row>
    <row r="409" ht="9.75">
      <c r="A409" s="44"/>
    </row>
    <row r="410" ht="9.75">
      <c r="A410" s="44"/>
    </row>
    <row r="411" ht="9.75">
      <c r="A411" s="44"/>
    </row>
    <row r="412" ht="9.75">
      <c r="A412" s="44"/>
    </row>
    <row r="413" ht="9.75">
      <c r="A413" s="44"/>
    </row>
    <row r="414" ht="9.75">
      <c r="A414" s="44"/>
    </row>
    <row r="415" ht="9.75">
      <c r="A415" s="44"/>
    </row>
    <row r="416" ht="9.75">
      <c r="A416" s="44"/>
    </row>
    <row r="417" ht="9.75">
      <c r="A417" s="44"/>
    </row>
    <row r="418" ht="9.75">
      <c r="A418" s="44"/>
    </row>
    <row r="419" ht="9.75">
      <c r="A419" s="44"/>
    </row>
    <row r="420" ht="9.75">
      <c r="A420" s="44"/>
    </row>
    <row r="421" ht="9.75">
      <c r="A421" s="44"/>
    </row>
    <row r="422" ht="9.75">
      <c r="A422" s="44"/>
    </row>
    <row r="423" ht="9.75">
      <c r="A423" s="44"/>
    </row>
    <row r="424" ht="9.75">
      <c r="A424" s="44"/>
    </row>
    <row r="425" ht="9.75">
      <c r="A425" s="44"/>
    </row>
    <row r="426" ht="9.75">
      <c r="A426" s="44"/>
    </row>
    <row r="427" ht="9.75">
      <c r="A427" s="44"/>
    </row>
    <row r="428" ht="9.75">
      <c r="A428" s="44"/>
    </row>
    <row r="429" ht="9.75">
      <c r="A429" s="44"/>
    </row>
    <row r="430" ht="9.75">
      <c r="A430" s="44"/>
    </row>
    <row r="431" ht="9.75">
      <c r="A431" s="44"/>
    </row>
    <row r="432" ht="9.75">
      <c r="A432" s="44"/>
    </row>
    <row r="433" ht="9.75">
      <c r="A433" s="44"/>
    </row>
    <row r="434" ht="9.75">
      <c r="A434" s="44"/>
    </row>
    <row r="435" ht="9.75">
      <c r="A435" s="44"/>
    </row>
    <row r="436" ht="9.75">
      <c r="A436" s="44"/>
    </row>
    <row r="437" ht="9.75">
      <c r="A437" s="44"/>
    </row>
    <row r="438" ht="9.75">
      <c r="A438" s="44"/>
    </row>
    <row r="439" ht="9.75">
      <c r="A439" s="44"/>
    </row>
    <row r="440" ht="9.75">
      <c r="A440" s="44"/>
    </row>
    <row r="441" ht="9.75">
      <c r="A441" s="44"/>
    </row>
    <row r="442" ht="9.75">
      <c r="A442" s="44"/>
    </row>
    <row r="443" ht="9.75">
      <c r="A443" s="44"/>
    </row>
    <row r="444" ht="9.75">
      <c r="A444" s="44"/>
    </row>
    <row r="445" ht="9.75">
      <c r="A445" s="44"/>
    </row>
    <row r="446" ht="9.75">
      <c r="A446" s="44"/>
    </row>
    <row r="447" ht="9.75">
      <c r="A447" s="44"/>
    </row>
    <row r="448" ht="9.75">
      <c r="A448" s="44"/>
    </row>
    <row r="449" ht="9.75">
      <c r="A449" s="44"/>
    </row>
    <row r="450" ht="9.75">
      <c r="A450" s="44"/>
    </row>
    <row r="451" ht="9.75">
      <c r="A451" s="44"/>
    </row>
    <row r="452" ht="9.75">
      <c r="A452" s="44"/>
    </row>
    <row r="453" ht="9.75">
      <c r="A453" s="44"/>
    </row>
    <row r="454" ht="9.75">
      <c r="A454" s="44"/>
    </row>
    <row r="455" ht="9.75">
      <c r="A455" s="44"/>
    </row>
    <row r="456" ht="9.75">
      <c r="A456" s="44"/>
    </row>
    <row r="457" ht="9.75">
      <c r="A457" s="44"/>
    </row>
    <row r="458" ht="9.75">
      <c r="A458" s="44"/>
    </row>
    <row r="459" ht="9.75">
      <c r="A459" s="44"/>
    </row>
    <row r="460" ht="9.75">
      <c r="A460" s="44"/>
    </row>
    <row r="461" ht="9.75">
      <c r="A461" s="44"/>
    </row>
    <row r="462" ht="9.75">
      <c r="A462" s="44"/>
    </row>
    <row r="463" ht="9.75">
      <c r="A463" s="44"/>
    </row>
    <row r="464" ht="9.75">
      <c r="A464" s="44"/>
    </row>
    <row r="465" ht="9.75">
      <c r="A465" s="44"/>
    </row>
    <row r="466" ht="9.75">
      <c r="A466" s="44"/>
    </row>
    <row r="467" ht="9.75">
      <c r="A467" s="44"/>
    </row>
    <row r="468" ht="9.75">
      <c r="A468" s="44"/>
    </row>
    <row r="469" ht="9.75">
      <c r="A469" s="44"/>
    </row>
    <row r="470" ht="9.75">
      <c r="A470" s="44"/>
    </row>
    <row r="471" ht="9.75">
      <c r="A471" s="44"/>
    </row>
    <row r="472" ht="9.75">
      <c r="A472" s="44"/>
    </row>
    <row r="473" ht="9.75">
      <c r="A473" s="44"/>
    </row>
    <row r="474" ht="9.75">
      <c r="A474" s="44"/>
    </row>
    <row r="475" ht="9.75">
      <c r="A475" s="44"/>
    </row>
    <row r="476" ht="9.75">
      <c r="A476" s="44"/>
    </row>
    <row r="477" ht="9.75">
      <c r="A477" s="44"/>
    </row>
    <row r="478" ht="9.75">
      <c r="A478" s="44"/>
    </row>
    <row r="479" ht="9.75">
      <c r="A479" s="44"/>
    </row>
    <row r="480" ht="9.75">
      <c r="A480" s="44"/>
    </row>
    <row r="481" ht="9.75">
      <c r="A481" s="44"/>
    </row>
    <row r="482" ht="9.75">
      <c r="A482" s="44"/>
    </row>
    <row r="483" ht="9.75">
      <c r="A483" s="44"/>
    </row>
    <row r="484" ht="9.75">
      <c r="A484" s="44"/>
    </row>
    <row r="485" ht="9.75">
      <c r="A485" s="44"/>
    </row>
    <row r="486" ht="9.75">
      <c r="A486" s="44"/>
    </row>
    <row r="487" ht="9.75">
      <c r="A487" s="44"/>
    </row>
    <row r="488" ht="9.75">
      <c r="A488" s="44"/>
    </row>
    <row r="489" ht="9.75">
      <c r="A489" s="44"/>
    </row>
    <row r="490" ht="9.75">
      <c r="A490" s="44"/>
    </row>
    <row r="491" ht="9.75">
      <c r="A491" s="44"/>
    </row>
    <row r="492" ht="9.75">
      <c r="A492" s="44"/>
    </row>
    <row r="493" ht="9.75">
      <c r="A493" s="44"/>
    </row>
    <row r="494" ht="9.75">
      <c r="A494" s="44"/>
    </row>
    <row r="495" ht="9.75">
      <c r="A495" s="44"/>
    </row>
    <row r="496" ht="9.75">
      <c r="A496" s="44"/>
    </row>
    <row r="497" ht="9.75">
      <c r="A497" s="44"/>
    </row>
    <row r="498" ht="9.75">
      <c r="A498" s="44"/>
    </row>
    <row r="499" ht="9.75">
      <c r="A499" s="44"/>
    </row>
    <row r="500" ht="9.75">
      <c r="A500" s="44"/>
    </row>
    <row r="501" ht="9.75">
      <c r="A501" s="44"/>
    </row>
    <row r="502" ht="9.75">
      <c r="A502" s="44"/>
    </row>
    <row r="503" ht="9.75">
      <c r="A503" s="44"/>
    </row>
    <row r="504" ht="9.75">
      <c r="A504" s="44"/>
    </row>
    <row r="505" ht="9.75">
      <c r="A505" s="44"/>
    </row>
    <row r="506" ht="9.75">
      <c r="A506" s="44"/>
    </row>
    <row r="507" ht="9.75">
      <c r="A507" s="44"/>
    </row>
    <row r="508" ht="9.75">
      <c r="A508" s="44"/>
    </row>
    <row r="509" ht="9.75">
      <c r="A509" s="44"/>
    </row>
    <row r="510" ht="9.75">
      <c r="A510" s="44"/>
    </row>
    <row r="511" ht="9.75">
      <c r="A511" s="44"/>
    </row>
    <row r="512" ht="9.75">
      <c r="A512" s="44"/>
    </row>
    <row r="513" ht="9.75">
      <c r="A513" s="44"/>
    </row>
    <row r="514" ht="9.75">
      <c r="A514" s="44"/>
    </row>
    <row r="515" ht="9.75">
      <c r="A515" s="44"/>
    </row>
    <row r="516" ht="9.75">
      <c r="A516" s="44"/>
    </row>
    <row r="517" ht="9.75">
      <c r="A517" s="44"/>
    </row>
    <row r="518" ht="9.75">
      <c r="A518" s="44"/>
    </row>
    <row r="519" ht="9.75">
      <c r="A519" s="44"/>
    </row>
    <row r="520" ht="9.75">
      <c r="A520" s="44"/>
    </row>
    <row r="521" ht="9.75">
      <c r="A521" s="44"/>
    </row>
    <row r="522" ht="9.75">
      <c r="A522" s="44"/>
    </row>
    <row r="523" ht="9.75">
      <c r="A523" s="44"/>
    </row>
    <row r="524" ht="9.75">
      <c r="A524" s="44"/>
    </row>
    <row r="525" ht="9.75">
      <c r="A525" s="44"/>
    </row>
    <row r="526" ht="9.75">
      <c r="A526" s="44"/>
    </row>
    <row r="527" ht="9.75">
      <c r="A527" s="44"/>
    </row>
    <row r="528" ht="9.75">
      <c r="A528" s="44"/>
    </row>
    <row r="529" ht="9.75">
      <c r="A529" s="44"/>
    </row>
    <row r="530" ht="9.75">
      <c r="A530" s="44"/>
    </row>
    <row r="531" ht="9.75">
      <c r="A531" s="44"/>
    </row>
    <row r="532" ht="9.75">
      <c r="A532" s="44"/>
    </row>
    <row r="533" ht="9.75">
      <c r="A533" s="44"/>
    </row>
    <row r="534" ht="9.75">
      <c r="A534" s="44"/>
    </row>
    <row r="535" ht="9.75">
      <c r="A535" s="44"/>
    </row>
    <row r="536" ht="9.75">
      <c r="A536" s="44"/>
    </row>
    <row r="537" ht="9.75">
      <c r="A537" s="44"/>
    </row>
    <row r="538" ht="9.75">
      <c r="A538" s="44"/>
    </row>
    <row r="539" ht="9.75">
      <c r="A539" s="44"/>
    </row>
    <row r="540" ht="9.75">
      <c r="A540" s="44"/>
    </row>
    <row r="541" ht="9.75">
      <c r="A541" s="44"/>
    </row>
    <row r="542" ht="9.75">
      <c r="A542" s="44"/>
    </row>
    <row r="543" ht="9.75">
      <c r="A543" s="44"/>
    </row>
    <row r="544" ht="9.75">
      <c r="A544" s="44"/>
    </row>
    <row r="545" ht="9.75">
      <c r="A545" s="44"/>
    </row>
    <row r="546" ht="9.75">
      <c r="A546" s="44"/>
    </row>
    <row r="547" ht="9.75">
      <c r="A547" s="44"/>
    </row>
    <row r="548" ht="9.75">
      <c r="A548" s="44"/>
    </row>
    <row r="549" ht="9.75">
      <c r="A549" s="44"/>
    </row>
    <row r="550" ht="9.75">
      <c r="A550" s="44"/>
    </row>
    <row r="551" ht="9.75">
      <c r="A551" s="44"/>
    </row>
    <row r="552" ht="9.75">
      <c r="A552" s="44"/>
    </row>
    <row r="553" ht="9.75">
      <c r="A553" s="44"/>
    </row>
    <row r="554" ht="9.75">
      <c r="A554" s="44"/>
    </row>
    <row r="555" ht="9.75">
      <c r="A555" s="44"/>
    </row>
    <row r="556" ht="9.75">
      <c r="A556" s="44"/>
    </row>
    <row r="557" ht="9.75">
      <c r="A557" s="44"/>
    </row>
    <row r="558" ht="9.75">
      <c r="A558" s="44"/>
    </row>
    <row r="559" ht="9.75">
      <c r="A559" s="44"/>
    </row>
    <row r="560" ht="9.75">
      <c r="A560" s="44"/>
    </row>
    <row r="561" ht="9.75">
      <c r="A561" s="44"/>
    </row>
    <row r="562" ht="9.75">
      <c r="A562" s="44"/>
    </row>
    <row r="563" ht="9.75">
      <c r="A563" s="44"/>
    </row>
    <row r="564" ht="9.75">
      <c r="A564" s="44"/>
    </row>
    <row r="565" ht="9.75">
      <c r="A565" s="44"/>
    </row>
    <row r="566" ht="9.75">
      <c r="A566" s="44"/>
    </row>
    <row r="567" ht="9.75">
      <c r="A567" s="44"/>
    </row>
    <row r="568" ht="9.75">
      <c r="A568" s="44"/>
    </row>
    <row r="569" ht="9.75">
      <c r="A569" s="44"/>
    </row>
    <row r="570" ht="9.75">
      <c r="A570" s="44"/>
    </row>
    <row r="571" ht="9.75">
      <c r="A571" s="44"/>
    </row>
    <row r="572" ht="9.75">
      <c r="A572" s="44"/>
    </row>
    <row r="573" ht="9.75">
      <c r="A573" s="44"/>
    </row>
    <row r="574" ht="9.75">
      <c r="A574" s="44"/>
    </row>
    <row r="575" ht="9.75">
      <c r="A575" s="44"/>
    </row>
    <row r="576" ht="9.75">
      <c r="A576" s="44"/>
    </row>
    <row r="577" ht="9.75">
      <c r="A577" s="44"/>
    </row>
    <row r="578" ht="9.75">
      <c r="A578" s="44"/>
    </row>
    <row r="579" ht="9.75">
      <c r="A579" s="44"/>
    </row>
    <row r="580" ht="9.75">
      <c r="A580" s="44"/>
    </row>
    <row r="581" ht="9.75">
      <c r="A581" s="44"/>
    </row>
    <row r="582" ht="9.75">
      <c r="A582" s="44"/>
    </row>
    <row r="583" ht="9.75">
      <c r="A583" s="44"/>
    </row>
    <row r="584" ht="9.75">
      <c r="A584" s="44"/>
    </row>
    <row r="585" ht="9.75">
      <c r="A585" s="44"/>
    </row>
  </sheetData>
  <sheetProtection/>
  <mergeCells count="4">
    <mergeCell ref="A4:D4"/>
    <mergeCell ref="A5:D5"/>
    <mergeCell ref="A2:D2"/>
    <mergeCell ref="A3:D3"/>
  </mergeCells>
  <printOptions horizontalCentered="1"/>
  <pageMargins left="0.31496062992125984" right="0" top="0.5511811023622047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5" sqref="B15"/>
    </sheetView>
  </sheetViews>
  <sheetFormatPr defaultColWidth="9.125" defaultRowHeight="12.75"/>
  <cols>
    <col min="1" max="1" width="9.125" style="127" customWidth="1"/>
    <col min="2" max="2" width="22.375" style="127" customWidth="1"/>
    <col min="3" max="3" width="25.00390625" style="127" customWidth="1"/>
    <col min="4" max="4" width="21.50390625" style="127" bestFit="1" customWidth="1"/>
    <col min="5" max="16384" width="9.125" style="127" customWidth="1"/>
  </cols>
  <sheetData>
    <row r="1" spans="1:4" ht="12.75">
      <c r="A1" s="127" t="s">
        <v>541</v>
      </c>
      <c r="D1" s="128" t="s">
        <v>649</v>
      </c>
    </row>
    <row r="4" spans="1:4" ht="12.75">
      <c r="A4" s="149" t="s">
        <v>630</v>
      </c>
      <c r="B4" s="149"/>
      <c r="C4" s="149"/>
      <c r="D4" s="149"/>
    </row>
    <row r="5" spans="1:4" ht="12.75">
      <c r="A5" s="149" t="s">
        <v>626</v>
      </c>
      <c r="B5" s="149"/>
      <c r="C5" s="149"/>
      <c r="D5" s="149"/>
    </row>
    <row r="8" spans="1:4" ht="30.75" customHeight="1">
      <c r="A8" s="129" t="s">
        <v>426</v>
      </c>
      <c r="B8" s="129" t="s">
        <v>631</v>
      </c>
      <c r="C8" s="129" t="s">
        <v>632</v>
      </c>
      <c r="D8" s="129" t="s">
        <v>633</v>
      </c>
    </row>
    <row r="9" spans="1:4" ht="29.25" customHeight="1">
      <c r="A9" s="130" t="s">
        <v>634</v>
      </c>
      <c r="B9" s="131" t="s">
        <v>635</v>
      </c>
      <c r="C9" s="24"/>
      <c r="D9" s="24">
        <v>0</v>
      </c>
    </row>
    <row r="10" spans="1:4" ht="39">
      <c r="A10" s="130" t="s">
        <v>636</v>
      </c>
      <c r="B10" s="131" t="s">
        <v>637</v>
      </c>
      <c r="C10" s="24">
        <v>0</v>
      </c>
      <c r="D10" s="24">
        <v>0</v>
      </c>
    </row>
    <row r="11" spans="1:4" ht="22.5" customHeight="1">
      <c r="A11" s="132" t="s">
        <v>638</v>
      </c>
      <c r="B11" s="133" t="s">
        <v>639</v>
      </c>
      <c r="C11" s="24">
        <v>11000000</v>
      </c>
      <c r="D11" s="24"/>
    </row>
    <row r="12" spans="1:4" ht="26.25">
      <c r="A12" s="134"/>
      <c r="B12" s="131" t="s">
        <v>640</v>
      </c>
      <c r="C12" s="24">
        <v>2000000</v>
      </c>
      <c r="D12" s="24">
        <v>15000</v>
      </c>
    </row>
    <row r="13" spans="1:4" ht="21.75" customHeight="1">
      <c r="A13" s="134"/>
      <c r="B13" s="131" t="s">
        <v>641</v>
      </c>
      <c r="C13" s="24">
        <v>80000</v>
      </c>
      <c r="D13" s="24"/>
    </row>
    <row r="14" spans="1:4" ht="22.5" customHeight="1">
      <c r="A14" s="134"/>
      <c r="B14" s="131" t="s">
        <v>650</v>
      </c>
      <c r="C14" s="24">
        <v>1700000</v>
      </c>
      <c r="D14" s="24">
        <v>110000</v>
      </c>
    </row>
    <row r="15" spans="1:4" s="138" customFormat="1" ht="22.5" customHeight="1">
      <c r="A15" s="135"/>
      <c r="B15" s="136" t="s">
        <v>540</v>
      </c>
      <c r="C15" s="137">
        <f>C11+C12+C13+C14</f>
        <v>14780000</v>
      </c>
      <c r="D15" s="137">
        <f>D11+D12+D13+D14</f>
        <v>125000</v>
      </c>
    </row>
    <row r="16" spans="1:4" ht="26.25">
      <c r="A16" s="130" t="s">
        <v>642</v>
      </c>
      <c r="B16" s="131" t="s">
        <v>643</v>
      </c>
      <c r="C16" s="24"/>
      <c r="D16" s="24">
        <v>0</v>
      </c>
    </row>
    <row r="17" spans="1:4" ht="21" customHeight="1">
      <c r="A17" s="130" t="s">
        <v>644</v>
      </c>
      <c r="B17" s="131" t="s">
        <v>645</v>
      </c>
      <c r="C17" s="24"/>
      <c r="D17" s="24">
        <v>0</v>
      </c>
    </row>
    <row r="18" spans="1:4" ht="22.5" customHeight="1">
      <c r="A18" s="139" t="s">
        <v>646</v>
      </c>
      <c r="B18" s="140"/>
      <c r="C18" s="141">
        <f>C9+C10+C15+C16+C17</f>
        <v>14780000</v>
      </c>
      <c r="D18" s="141">
        <f>D9+D10+D15+D16+D17</f>
        <v>125000</v>
      </c>
    </row>
    <row r="20" spans="1:2" ht="12.75">
      <c r="A20" s="127" t="s">
        <v>647</v>
      </c>
      <c r="B20" s="127" t="s">
        <v>648</v>
      </c>
    </row>
  </sheetData>
  <sheetProtection/>
  <mergeCells count="2"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2.625" style="0" customWidth="1"/>
    <col min="2" max="2" width="34.50390625" style="87" customWidth="1"/>
    <col min="3" max="3" width="10.125" style="0" bestFit="1" customWidth="1"/>
    <col min="10" max="10" width="9.875" style="0" bestFit="1" customWidth="1"/>
    <col min="11" max="11" width="11.00390625" style="0" bestFit="1" customWidth="1"/>
    <col min="14" max="14" width="9.50390625" style="0" bestFit="1" customWidth="1"/>
    <col min="15" max="15" width="10.375" style="0" customWidth="1"/>
  </cols>
  <sheetData>
    <row r="1" spans="1:15" ht="12.75">
      <c r="A1" t="s">
        <v>541</v>
      </c>
      <c r="O1" s="88" t="s">
        <v>629</v>
      </c>
    </row>
    <row r="2" spans="1:15" ht="12.75">
      <c r="A2" s="150" t="s">
        <v>542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2.75">
      <c r="A3" s="150" t="s">
        <v>626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5" spans="1:15" s="123" customFormat="1" ht="12.75">
      <c r="A5" s="124"/>
      <c r="B5" s="125" t="s">
        <v>543</v>
      </c>
      <c r="C5" s="124" t="s">
        <v>544</v>
      </c>
      <c r="D5" s="124" t="s">
        <v>545</v>
      </c>
      <c r="E5" s="124" t="s">
        <v>546</v>
      </c>
      <c r="F5" s="124" t="s">
        <v>547</v>
      </c>
      <c r="G5" s="124" t="s">
        <v>548</v>
      </c>
      <c r="H5" s="124" t="s">
        <v>549</v>
      </c>
      <c r="I5" s="124" t="s">
        <v>550</v>
      </c>
      <c r="J5" s="124" t="s">
        <v>551</v>
      </c>
      <c r="K5" s="124" t="s">
        <v>552</v>
      </c>
      <c r="L5" s="124" t="s">
        <v>553</v>
      </c>
      <c r="M5" s="124" t="s">
        <v>554</v>
      </c>
      <c r="N5" s="124" t="s">
        <v>555</v>
      </c>
      <c r="O5" s="124" t="s">
        <v>540</v>
      </c>
    </row>
    <row r="6" spans="1:15" ht="12.75">
      <c r="A6" s="25">
        <v>1</v>
      </c>
      <c r="B6" s="26" t="s">
        <v>556</v>
      </c>
      <c r="C6" s="24">
        <v>2184000</v>
      </c>
      <c r="D6" s="24">
        <v>2184000</v>
      </c>
      <c r="E6" s="24">
        <v>2184000</v>
      </c>
      <c r="F6" s="24">
        <v>2184000</v>
      </c>
      <c r="G6" s="24">
        <v>2184000</v>
      </c>
      <c r="H6" s="24">
        <v>2184000</v>
      </c>
      <c r="I6" s="24">
        <v>2184000</v>
      </c>
      <c r="J6" s="24">
        <v>2184000</v>
      </c>
      <c r="K6" s="24">
        <v>2184000</v>
      </c>
      <c r="L6" s="24">
        <v>2184000</v>
      </c>
      <c r="M6" s="24">
        <v>2184000</v>
      </c>
      <c r="N6" s="24">
        <v>2186703</v>
      </c>
      <c r="O6" s="24">
        <f>SUM(C6:N6)</f>
        <v>26210703</v>
      </c>
    </row>
    <row r="7" spans="1:15" ht="26.25">
      <c r="A7" s="25">
        <v>2</v>
      </c>
      <c r="B7" s="26" t="s">
        <v>557</v>
      </c>
      <c r="C7" s="24">
        <v>16550</v>
      </c>
      <c r="D7" s="24">
        <v>16550</v>
      </c>
      <c r="E7" s="24">
        <v>16550</v>
      </c>
      <c r="F7" s="24">
        <v>16550</v>
      </c>
      <c r="G7" s="24">
        <v>1016550</v>
      </c>
      <c r="H7" s="24">
        <v>16550</v>
      </c>
      <c r="I7" s="24">
        <v>316550</v>
      </c>
      <c r="J7" s="24">
        <v>16550</v>
      </c>
      <c r="K7" s="24">
        <v>16550</v>
      </c>
      <c r="L7" s="24">
        <v>16550</v>
      </c>
      <c r="M7" s="24">
        <v>16550</v>
      </c>
      <c r="N7" s="24">
        <v>1016566</v>
      </c>
      <c r="O7" s="24">
        <f aca="true" t="shared" si="0" ref="O7:O13">SUM(C7:N7)</f>
        <v>2498616</v>
      </c>
    </row>
    <row r="8" spans="1:15" ht="12.75">
      <c r="A8" s="25">
        <v>3</v>
      </c>
      <c r="B8" s="26" t="s">
        <v>0</v>
      </c>
      <c r="C8" s="24"/>
      <c r="D8" s="24"/>
      <c r="E8" s="24">
        <v>5000000</v>
      </c>
      <c r="F8" s="24"/>
      <c r="G8" s="24">
        <v>3000000</v>
      </c>
      <c r="H8" s="24"/>
      <c r="I8" s="24"/>
      <c r="J8" s="24"/>
      <c r="K8" s="24">
        <v>5000000</v>
      </c>
      <c r="L8" s="24"/>
      <c r="M8" s="24">
        <v>500000</v>
      </c>
      <c r="N8" s="24">
        <v>1300000</v>
      </c>
      <c r="O8" s="24">
        <f t="shared" si="0"/>
        <v>14800000</v>
      </c>
    </row>
    <row r="9" spans="1:15" ht="12.75">
      <c r="A9" s="25">
        <v>4</v>
      </c>
      <c r="B9" s="26" t="s">
        <v>558</v>
      </c>
      <c r="C9" s="24">
        <v>300000</v>
      </c>
      <c r="D9" s="24">
        <v>300000</v>
      </c>
      <c r="E9" s="24">
        <v>300000</v>
      </c>
      <c r="F9" s="24">
        <v>300000</v>
      </c>
      <c r="G9" s="24">
        <v>300000</v>
      </c>
      <c r="H9" s="24">
        <v>300000</v>
      </c>
      <c r="I9" s="24">
        <v>300000</v>
      </c>
      <c r="J9" s="24">
        <v>300000</v>
      </c>
      <c r="K9" s="24">
        <v>300000</v>
      </c>
      <c r="L9" s="24">
        <v>300000</v>
      </c>
      <c r="M9" s="24">
        <v>300000</v>
      </c>
      <c r="N9" s="24">
        <v>300000</v>
      </c>
      <c r="O9" s="24">
        <f t="shared" si="0"/>
        <v>3600000</v>
      </c>
    </row>
    <row r="10" spans="1:15" ht="12.75">
      <c r="A10" s="25">
        <v>5</v>
      </c>
      <c r="B10" s="26" t="s">
        <v>559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>
        <f t="shared" si="0"/>
        <v>0</v>
      </c>
    </row>
    <row r="11" spans="1:15" ht="12.75">
      <c r="A11" s="25">
        <v>6</v>
      </c>
      <c r="B11" s="26" t="s">
        <v>560</v>
      </c>
      <c r="C11" s="24">
        <f>SUM(C6:C10)</f>
        <v>2500550</v>
      </c>
      <c r="D11" s="24">
        <f aca="true" t="shared" si="1" ref="D11:O11">SUM(D6:D10)</f>
        <v>2500550</v>
      </c>
      <c r="E11" s="24">
        <f t="shared" si="1"/>
        <v>7500550</v>
      </c>
      <c r="F11" s="24">
        <f t="shared" si="1"/>
        <v>2500550</v>
      </c>
      <c r="G11" s="24">
        <f t="shared" si="1"/>
        <v>6500550</v>
      </c>
      <c r="H11" s="24">
        <f t="shared" si="1"/>
        <v>2500550</v>
      </c>
      <c r="I11" s="24">
        <f t="shared" si="1"/>
        <v>2800550</v>
      </c>
      <c r="J11" s="24">
        <f t="shared" si="1"/>
        <v>2500550</v>
      </c>
      <c r="K11" s="24">
        <f t="shared" si="1"/>
        <v>7500550</v>
      </c>
      <c r="L11" s="24">
        <f t="shared" si="1"/>
        <v>2500550</v>
      </c>
      <c r="M11" s="24">
        <f t="shared" si="1"/>
        <v>3000550</v>
      </c>
      <c r="N11" s="24">
        <f t="shared" si="1"/>
        <v>4803269</v>
      </c>
      <c r="O11" s="24">
        <f t="shared" si="1"/>
        <v>47109319</v>
      </c>
    </row>
    <row r="12" spans="1:15" ht="26.25">
      <c r="A12" s="25">
        <v>7</v>
      </c>
      <c r="B12" s="26" t="s">
        <v>501</v>
      </c>
      <c r="C12" s="24"/>
      <c r="D12" s="24"/>
      <c r="E12" s="24"/>
      <c r="F12" s="24"/>
      <c r="G12" s="24"/>
      <c r="H12" s="24"/>
      <c r="I12" s="24"/>
      <c r="J12" s="24"/>
      <c r="K12" s="24">
        <v>500000</v>
      </c>
      <c r="L12" s="24"/>
      <c r="M12" s="24"/>
      <c r="N12" s="24"/>
      <c r="O12" s="24">
        <f t="shared" si="0"/>
        <v>500000</v>
      </c>
    </row>
    <row r="13" spans="1:15" ht="12.75">
      <c r="A13" s="25">
        <v>8</v>
      </c>
      <c r="B13" s="26" t="s">
        <v>573</v>
      </c>
      <c r="C13" s="24">
        <v>10806756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>
        <f t="shared" si="0"/>
        <v>10806756</v>
      </c>
    </row>
    <row r="14" spans="1:15" ht="12.75">
      <c r="A14" s="25">
        <v>9</v>
      </c>
      <c r="B14" s="26" t="s">
        <v>561</v>
      </c>
      <c r="C14" s="24">
        <f>SUM(C12:C13)</f>
        <v>10806756</v>
      </c>
      <c r="D14" s="24">
        <f aca="true" t="shared" si="2" ref="D14:O14">SUM(D12:D13)</f>
        <v>0</v>
      </c>
      <c r="E14" s="24">
        <f t="shared" si="2"/>
        <v>0</v>
      </c>
      <c r="F14" s="24">
        <f t="shared" si="2"/>
        <v>0</v>
      </c>
      <c r="G14" s="24">
        <f t="shared" si="2"/>
        <v>0</v>
      </c>
      <c r="H14" s="24">
        <f t="shared" si="2"/>
        <v>0</v>
      </c>
      <c r="I14" s="24">
        <f t="shared" si="2"/>
        <v>0</v>
      </c>
      <c r="J14" s="24">
        <f t="shared" si="2"/>
        <v>0</v>
      </c>
      <c r="K14" s="24">
        <f t="shared" si="2"/>
        <v>500000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11306756</v>
      </c>
    </row>
    <row r="15" spans="1:15" ht="26.25">
      <c r="A15" s="25">
        <v>12</v>
      </c>
      <c r="B15" s="26" t="s">
        <v>562</v>
      </c>
      <c r="C15" s="24">
        <f>SUM(C11+C14)</f>
        <v>13307306</v>
      </c>
      <c r="D15" s="24">
        <f aca="true" t="shared" si="3" ref="D15:O15">SUM(D11+D14)</f>
        <v>2500550</v>
      </c>
      <c r="E15" s="24">
        <f t="shared" si="3"/>
        <v>7500550</v>
      </c>
      <c r="F15" s="24">
        <f t="shared" si="3"/>
        <v>2500550</v>
      </c>
      <c r="G15" s="24">
        <f t="shared" si="3"/>
        <v>6500550</v>
      </c>
      <c r="H15" s="24">
        <f t="shared" si="3"/>
        <v>2500550</v>
      </c>
      <c r="I15" s="24">
        <f t="shared" si="3"/>
        <v>2800550</v>
      </c>
      <c r="J15" s="24">
        <f t="shared" si="3"/>
        <v>2500550</v>
      </c>
      <c r="K15" s="24">
        <f t="shared" si="3"/>
        <v>8000550</v>
      </c>
      <c r="L15" s="24">
        <f t="shared" si="3"/>
        <v>2500550</v>
      </c>
      <c r="M15" s="24">
        <f t="shared" si="3"/>
        <v>3000550</v>
      </c>
      <c r="N15" s="24">
        <f t="shared" si="3"/>
        <v>4803269</v>
      </c>
      <c r="O15" s="24">
        <f t="shared" si="3"/>
        <v>58416075</v>
      </c>
    </row>
    <row r="16" spans="3:15" ht="12.75"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3:15" ht="12.75"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s="123" customFormat="1" ht="12.75">
      <c r="A18" s="124"/>
      <c r="B18" s="125" t="s">
        <v>563</v>
      </c>
      <c r="C18" s="126" t="s">
        <v>544</v>
      </c>
      <c r="D18" s="126" t="s">
        <v>545</v>
      </c>
      <c r="E18" s="126" t="s">
        <v>546</v>
      </c>
      <c r="F18" s="126" t="s">
        <v>547</v>
      </c>
      <c r="G18" s="126" t="s">
        <v>548</v>
      </c>
      <c r="H18" s="126" t="s">
        <v>549</v>
      </c>
      <c r="I18" s="126" t="s">
        <v>550</v>
      </c>
      <c r="J18" s="126" t="s">
        <v>551</v>
      </c>
      <c r="K18" s="126" t="s">
        <v>552</v>
      </c>
      <c r="L18" s="126" t="s">
        <v>553</v>
      </c>
      <c r="M18" s="126" t="s">
        <v>554</v>
      </c>
      <c r="N18" s="126" t="s">
        <v>555</v>
      </c>
      <c r="O18" s="126" t="s">
        <v>539</v>
      </c>
    </row>
    <row r="19" spans="1:15" ht="12.75">
      <c r="A19" s="25">
        <v>1</v>
      </c>
      <c r="B19" s="26" t="s">
        <v>1</v>
      </c>
      <c r="C19" s="24">
        <v>1060000</v>
      </c>
      <c r="D19" s="24">
        <v>1057000</v>
      </c>
      <c r="E19" s="24">
        <v>1057000</v>
      </c>
      <c r="F19" s="24">
        <v>1057000</v>
      </c>
      <c r="G19" s="24">
        <v>1057000</v>
      </c>
      <c r="H19" s="24">
        <v>1057000</v>
      </c>
      <c r="I19" s="24">
        <v>1057000</v>
      </c>
      <c r="J19" s="24">
        <v>1057000</v>
      </c>
      <c r="K19" s="24">
        <v>1057000</v>
      </c>
      <c r="L19" s="24">
        <v>1057000</v>
      </c>
      <c r="M19" s="24">
        <v>1057000</v>
      </c>
      <c r="N19" s="24">
        <v>1057000</v>
      </c>
      <c r="O19" s="24">
        <f>SUM(C19:N19)</f>
        <v>12687000</v>
      </c>
    </row>
    <row r="20" spans="1:15" ht="26.25">
      <c r="A20" s="25">
        <v>2</v>
      </c>
      <c r="B20" s="26" t="s">
        <v>564</v>
      </c>
      <c r="C20" s="24">
        <v>242000</v>
      </c>
      <c r="D20" s="24">
        <v>233000</v>
      </c>
      <c r="E20" s="24">
        <v>233000</v>
      </c>
      <c r="F20" s="24">
        <v>233000</v>
      </c>
      <c r="G20" s="24">
        <v>233000</v>
      </c>
      <c r="H20" s="24">
        <v>233000</v>
      </c>
      <c r="I20" s="24">
        <v>233000</v>
      </c>
      <c r="J20" s="24">
        <v>233000</v>
      </c>
      <c r="K20" s="24">
        <v>233000</v>
      </c>
      <c r="L20" s="24">
        <v>233000</v>
      </c>
      <c r="M20" s="24">
        <v>233000</v>
      </c>
      <c r="N20" s="24">
        <v>233000</v>
      </c>
      <c r="O20" s="24">
        <f aca="true" t="shared" si="4" ref="O20:O30">SUM(C20:N20)</f>
        <v>2805000</v>
      </c>
    </row>
    <row r="21" spans="1:15" ht="12.75">
      <c r="A21" s="25">
        <v>3</v>
      </c>
      <c r="B21" s="26" t="s">
        <v>2</v>
      </c>
      <c r="C21" s="24">
        <v>2256000</v>
      </c>
      <c r="D21" s="24">
        <v>2256000</v>
      </c>
      <c r="E21" s="24">
        <v>2256000</v>
      </c>
      <c r="F21" s="24">
        <v>2256000</v>
      </c>
      <c r="G21" s="24">
        <v>2256000</v>
      </c>
      <c r="H21" s="24">
        <v>2256000</v>
      </c>
      <c r="I21" s="24">
        <v>2256000</v>
      </c>
      <c r="J21" s="24">
        <v>2256000</v>
      </c>
      <c r="K21" s="24">
        <v>2256000</v>
      </c>
      <c r="L21" s="24">
        <v>2256000</v>
      </c>
      <c r="M21" s="24">
        <v>2256000</v>
      </c>
      <c r="N21" s="24">
        <v>2260880</v>
      </c>
      <c r="O21" s="24">
        <f t="shared" si="4"/>
        <v>27076880</v>
      </c>
    </row>
    <row r="22" spans="1:15" ht="12.75">
      <c r="A22" s="25">
        <v>4</v>
      </c>
      <c r="B22" s="26" t="s">
        <v>565</v>
      </c>
      <c r="C22" s="24">
        <v>507000</v>
      </c>
      <c r="D22" s="24">
        <v>507000</v>
      </c>
      <c r="E22" s="24">
        <v>507000</v>
      </c>
      <c r="F22" s="24">
        <v>507000</v>
      </c>
      <c r="G22" s="24">
        <v>507000</v>
      </c>
      <c r="H22" s="24">
        <v>507000</v>
      </c>
      <c r="I22" s="24">
        <v>507000</v>
      </c>
      <c r="J22" s="24">
        <v>509000</v>
      </c>
      <c r="K22" s="24">
        <v>507000</v>
      </c>
      <c r="L22" s="24">
        <v>507000</v>
      </c>
      <c r="M22" s="24">
        <v>507000</v>
      </c>
      <c r="N22" s="24">
        <v>513000</v>
      </c>
      <c r="O22" s="24">
        <f t="shared" si="4"/>
        <v>6092000</v>
      </c>
    </row>
    <row r="23" spans="1:15" ht="26.25">
      <c r="A23" s="25">
        <v>5</v>
      </c>
      <c r="B23" s="26" t="s">
        <v>566</v>
      </c>
      <c r="C23" s="24">
        <v>370000</v>
      </c>
      <c r="D23" s="24">
        <v>370000</v>
      </c>
      <c r="E23" s="24">
        <v>370000</v>
      </c>
      <c r="F23" s="24">
        <v>370000</v>
      </c>
      <c r="G23" s="24">
        <v>370000</v>
      </c>
      <c r="H23" s="24">
        <v>370000</v>
      </c>
      <c r="I23" s="24">
        <v>370000</v>
      </c>
      <c r="J23" s="24">
        <v>370000</v>
      </c>
      <c r="K23" s="24">
        <v>370000</v>
      </c>
      <c r="L23" s="24">
        <v>370000</v>
      </c>
      <c r="M23" s="24">
        <v>370000</v>
      </c>
      <c r="N23" s="24">
        <v>374139</v>
      </c>
      <c r="O23" s="24">
        <f t="shared" si="4"/>
        <v>4444139</v>
      </c>
    </row>
    <row r="24" spans="1:15" ht="26.25">
      <c r="A24" s="25">
        <v>6</v>
      </c>
      <c r="B24" s="26" t="s">
        <v>567</v>
      </c>
      <c r="C24" s="24"/>
      <c r="D24" s="24"/>
      <c r="E24" s="24">
        <v>23000</v>
      </c>
      <c r="F24" s="24">
        <v>23000</v>
      </c>
      <c r="G24" s="24">
        <v>23000</v>
      </c>
      <c r="H24" s="24">
        <v>23000</v>
      </c>
      <c r="I24" s="24">
        <v>23000</v>
      </c>
      <c r="J24" s="24">
        <v>23000</v>
      </c>
      <c r="K24" s="24">
        <v>23000</v>
      </c>
      <c r="L24" s="24">
        <v>23000</v>
      </c>
      <c r="M24" s="24">
        <v>23000</v>
      </c>
      <c r="N24" s="24">
        <v>25000</v>
      </c>
      <c r="O24" s="24">
        <f t="shared" si="4"/>
        <v>232000</v>
      </c>
    </row>
    <row r="25" spans="1:15" ht="12.75">
      <c r="A25" s="25">
        <v>7</v>
      </c>
      <c r="B25" s="26" t="s">
        <v>3</v>
      </c>
      <c r="C25" s="24"/>
      <c r="D25" s="24"/>
      <c r="E25" s="24">
        <v>350000</v>
      </c>
      <c r="F25" s="24">
        <v>350000</v>
      </c>
      <c r="G25" s="24">
        <v>350000</v>
      </c>
      <c r="H25" s="24">
        <v>350000</v>
      </c>
      <c r="I25" s="24">
        <v>350000</v>
      </c>
      <c r="J25" s="24">
        <v>350000</v>
      </c>
      <c r="K25" s="24">
        <v>350000</v>
      </c>
      <c r="L25" s="24">
        <v>350000</v>
      </c>
      <c r="M25" s="24">
        <v>350000</v>
      </c>
      <c r="N25" s="24">
        <v>380629</v>
      </c>
      <c r="O25" s="24">
        <f t="shared" si="4"/>
        <v>3530629</v>
      </c>
    </row>
    <row r="26" spans="1:15" ht="12.75">
      <c r="A26" s="25">
        <v>8</v>
      </c>
      <c r="B26" s="26" t="s">
        <v>568</v>
      </c>
      <c r="C26" s="24"/>
      <c r="D26" s="24"/>
      <c r="E26" s="24"/>
      <c r="F26" s="24"/>
      <c r="G26" s="24"/>
      <c r="H26" s="24"/>
      <c r="I26" s="24"/>
      <c r="J26" s="24"/>
      <c r="K26" s="24">
        <v>500000</v>
      </c>
      <c r="L26" s="24"/>
      <c r="M26" s="24"/>
      <c r="N26" s="24"/>
      <c r="O26" s="24">
        <f t="shared" si="4"/>
        <v>500000</v>
      </c>
    </row>
    <row r="27" spans="1:15" ht="26.25">
      <c r="A27" s="25">
        <v>9</v>
      </c>
      <c r="B27" s="26" t="s">
        <v>234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>
        <f t="shared" si="4"/>
        <v>0</v>
      </c>
    </row>
    <row r="28" spans="1:15" ht="12.75">
      <c r="A28" s="25">
        <v>10</v>
      </c>
      <c r="B28" s="26" t="s">
        <v>450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>
        <f t="shared" si="4"/>
        <v>0</v>
      </c>
    </row>
    <row r="29" spans="1:15" ht="12.75">
      <c r="A29" s="25">
        <v>11</v>
      </c>
      <c r="B29" s="26" t="s">
        <v>569</v>
      </c>
      <c r="C29" s="24">
        <f>SUM(C19:C28)</f>
        <v>4435000</v>
      </c>
      <c r="D29" s="24">
        <f aca="true" t="shared" si="5" ref="D29:O29">SUM(D19:D28)</f>
        <v>4423000</v>
      </c>
      <c r="E29" s="24">
        <f t="shared" si="5"/>
        <v>4796000</v>
      </c>
      <c r="F29" s="24">
        <f t="shared" si="5"/>
        <v>4796000</v>
      </c>
      <c r="G29" s="24">
        <f t="shared" si="5"/>
        <v>4796000</v>
      </c>
      <c r="H29" s="24">
        <f t="shared" si="5"/>
        <v>4796000</v>
      </c>
      <c r="I29" s="24">
        <f t="shared" si="5"/>
        <v>4796000</v>
      </c>
      <c r="J29" s="24">
        <f t="shared" si="5"/>
        <v>4798000</v>
      </c>
      <c r="K29" s="24">
        <f t="shared" si="5"/>
        <v>5296000</v>
      </c>
      <c r="L29" s="24">
        <f t="shared" si="5"/>
        <v>4796000</v>
      </c>
      <c r="M29" s="24">
        <f t="shared" si="5"/>
        <v>4796000</v>
      </c>
      <c r="N29" s="24">
        <f t="shared" si="5"/>
        <v>4843648</v>
      </c>
      <c r="O29" s="24">
        <f t="shared" si="5"/>
        <v>57367648</v>
      </c>
    </row>
    <row r="30" spans="1:15" ht="26.25">
      <c r="A30" s="25">
        <v>12</v>
      </c>
      <c r="B30" s="26" t="s">
        <v>574</v>
      </c>
      <c r="C30" s="24">
        <v>1048427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>
        <f t="shared" si="4"/>
        <v>1048427</v>
      </c>
    </row>
    <row r="31" spans="1:15" ht="12.75">
      <c r="A31" s="25">
        <v>13</v>
      </c>
      <c r="B31" s="26" t="s">
        <v>570</v>
      </c>
      <c r="C31" s="24">
        <f>SUM(C30)</f>
        <v>1048427</v>
      </c>
      <c r="D31" s="24">
        <f aca="true" t="shared" si="6" ref="D31:O31">SUM(D30)</f>
        <v>0</v>
      </c>
      <c r="E31" s="24">
        <f t="shared" si="6"/>
        <v>0</v>
      </c>
      <c r="F31" s="24">
        <f t="shared" si="6"/>
        <v>0</v>
      </c>
      <c r="G31" s="24">
        <f t="shared" si="6"/>
        <v>0</v>
      </c>
      <c r="H31" s="24">
        <f t="shared" si="6"/>
        <v>0</v>
      </c>
      <c r="I31" s="24">
        <f t="shared" si="6"/>
        <v>0</v>
      </c>
      <c r="J31" s="24">
        <f t="shared" si="6"/>
        <v>0</v>
      </c>
      <c r="K31" s="24">
        <f t="shared" si="6"/>
        <v>0</v>
      </c>
      <c r="L31" s="24">
        <f t="shared" si="6"/>
        <v>0</v>
      </c>
      <c r="M31" s="24">
        <f t="shared" si="6"/>
        <v>0</v>
      </c>
      <c r="N31" s="24">
        <f t="shared" si="6"/>
        <v>0</v>
      </c>
      <c r="O31" s="24">
        <f t="shared" si="6"/>
        <v>1048427</v>
      </c>
    </row>
    <row r="32" spans="1:15" ht="26.25">
      <c r="A32" s="25">
        <v>14</v>
      </c>
      <c r="B32" s="26" t="s">
        <v>571</v>
      </c>
      <c r="C32" s="24">
        <f>SUM(C29+C31)</f>
        <v>5483427</v>
      </c>
      <c r="D32" s="24">
        <f aca="true" t="shared" si="7" ref="D32:O32">SUM(D29+D31)</f>
        <v>4423000</v>
      </c>
      <c r="E32" s="24">
        <f t="shared" si="7"/>
        <v>4796000</v>
      </c>
      <c r="F32" s="24">
        <f t="shared" si="7"/>
        <v>4796000</v>
      </c>
      <c r="G32" s="24">
        <f t="shared" si="7"/>
        <v>4796000</v>
      </c>
      <c r="H32" s="24">
        <f t="shared" si="7"/>
        <v>4796000</v>
      </c>
      <c r="I32" s="24">
        <f t="shared" si="7"/>
        <v>4796000</v>
      </c>
      <c r="J32" s="24">
        <f t="shared" si="7"/>
        <v>4798000</v>
      </c>
      <c r="K32" s="24">
        <f t="shared" si="7"/>
        <v>5296000</v>
      </c>
      <c r="L32" s="24">
        <f t="shared" si="7"/>
        <v>4796000</v>
      </c>
      <c r="M32" s="24">
        <f t="shared" si="7"/>
        <v>4796000</v>
      </c>
      <c r="N32" s="24">
        <f t="shared" si="7"/>
        <v>4843648</v>
      </c>
      <c r="O32" s="24">
        <f t="shared" si="7"/>
        <v>58416075</v>
      </c>
    </row>
    <row r="34" ht="12.75">
      <c r="A34" t="s">
        <v>572</v>
      </c>
    </row>
  </sheetData>
  <sheetProtection/>
  <mergeCells count="2">
    <mergeCell ref="A2:O2"/>
    <mergeCell ref="A3:O3"/>
  </mergeCells>
  <printOptions/>
  <pageMargins left="0" right="0" top="0.5511811023622047" bottom="0.15748031496062992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014peu</cp:lastModifiedBy>
  <cp:lastPrinted>2017-03-03T09:14:34Z</cp:lastPrinted>
  <dcterms:created xsi:type="dcterms:W3CDTF">2002-01-04T07:43:44Z</dcterms:created>
  <dcterms:modified xsi:type="dcterms:W3CDTF">2017-03-17T08:43:28Z</dcterms:modified>
  <cp:category/>
  <cp:version/>
  <cp:contentType/>
  <cp:contentStatus/>
</cp:coreProperties>
</file>