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60" windowHeight="7500" firstSheet="3" activeTab="7"/>
  </bookViews>
  <sheets>
    <sheet name="1. Ktgv.mérlege " sheetId="38" r:id="rId1"/>
    <sheet name="2. Ktgv.egys. " sheetId="39" r:id="rId2"/>
    <sheet name="3.államházt.belüli tám.  " sheetId="36" r:id="rId3"/>
    <sheet name="4.önk.ktgv.várh.bevételek" sheetId="40" r:id="rId4"/>
    <sheet name="5.Létszám" sheetId="11" r:id="rId5"/>
    <sheet name="6.Lak.szoc." sheetId="32" r:id="rId6"/>
    <sheet name="7. Önk.nyújt tám" sheetId="35" r:id="rId7"/>
    <sheet name="8.Beruházások feladatonként" sheetId="41" r:id="rId8"/>
  </sheets>
  <externalReferences>
    <externalReference r:id="rId9"/>
  </externalReferences>
  <definedNames>
    <definedName name="_ftn1" localSheetId="4">'5.Létszám'!#REF!</definedName>
    <definedName name="_ftn2" localSheetId="4">'5.Létszám'!#REF!</definedName>
    <definedName name="_ftn3" localSheetId="4">'5.Létszám'!#REF!</definedName>
    <definedName name="_ftn4" localSheetId="4">'5.Létszám'!#REF!</definedName>
    <definedName name="_ftn5" localSheetId="4">'5.Létszám'!#REF!</definedName>
    <definedName name="_ftn6" localSheetId="4">'5.Létszám'!#REF!</definedName>
    <definedName name="_ftnref1" localSheetId="4">'5.Létszám'!#REF!</definedName>
    <definedName name="_ftnref2" localSheetId="4">'5.Létszám'!#REF!</definedName>
    <definedName name="_ftnref3" localSheetId="4">'5.Létszám'!#REF!</definedName>
    <definedName name="_ftnref4" localSheetId="4">'5.Létszám'!#REF!</definedName>
    <definedName name="_ftnref5" localSheetId="4">'5.Létszám'!$B$39</definedName>
    <definedName name="_ftnref6" localSheetId="4">'5.Létszám'!#REF!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 '!$4:$7</definedName>
    <definedName name="_xlnm.Print_Titles" localSheetId="4">'5.Létszám'!$3:$6</definedName>
    <definedName name="_xlnm.Print_Area" localSheetId="3">'4.önk.ktgv.várh.bevételek'!$A$1:$K$62</definedName>
    <definedName name="_xlnm.Print_Area" localSheetId="5">'6.Lak.szoc.'!$A$1:$E$21</definedName>
    <definedName name="_xlnm.Print_Area" localSheetId="7">'8.Beruházások feladatonként'!$A$1:$C$32</definedName>
    <definedName name="tipus">[1]segédtábla!$E$1:$E$5</definedName>
    <definedName name="választ">[1]segédtábla!$D$1:$D$3</definedName>
  </definedNames>
  <calcPr calcId="145621"/>
  <fileRecoveryPr autoRecover="0"/>
</workbook>
</file>

<file path=xl/calcChain.xml><?xml version="1.0" encoding="utf-8"?>
<calcChain xmlns="http://schemas.openxmlformats.org/spreadsheetml/2006/main">
  <c r="P18" i="38" l="1"/>
  <c r="C31" i="41"/>
  <c r="C22" i="41" l="1"/>
  <c r="C34" i="35"/>
  <c r="C29" i="35"/>
  <c r="C17" i="35"/>
  <c r="E21" i="32"/>
  <c r="D21" i="32"/>
  <c r="C21" i="32"/>
  <c r="E20" i="32"/>
  <c r="E19" i="32"/>
  <c r="E18" i="32"/>
  <c r="E17" i="32"/>
  <c r="E16" i="32"/>
  <c r="E15" i="32"/>
  <c r="E14" i="32"/>
  <c r="E13" i="32"/>
  <c r="D13" i="32"/>
  <c r="C13" i="32"/>
  <c r="E12" i="32"/>
  <c r="E11" i="32"/>
  <c r="E10" i="32"/>
  <c r="E9" i="32"/>
  <c r="D9" i="32"/>
  <c r="C9" i="32"/>
  <c r="F63" i="11"/>
  <c r="E63" i="11"/>
  <c r="D63" i="11"/>
  <c r="C63" i="11"/>
  <c r="F61" i="11"/>
  <c r="F57" i="11"/>
  <c r="F54" i="11"/>
  <c r="E54" i="11"/>
  <c r="D54" i="11"/>
  <c r="C54" i="11"/>
  <c r="F53" i="11"/>
  <c r="E53" i="11"/>
  <c r="D53" i="11"/>
  <c r="C53" i="11"/>
  <c r="F52" i="11"/>
  <c r="E52" i="11"/>
  <c r="D52" i="11"/>
  <c r="C52" i="11"/>
  <c r="F51" i="11"/>
  <c r="E51" i="11"/>
  <c r="D51" i="11"/>
  <c r="C51" i="11"/>
  <c r="F50" i="11"/>
  <c r="E50" i="11"/>
  <c r="D50" i="11"/>
  <c r="C50" i="11"/>
  <c r="F44" i="11"/>
  <c r="F42" i="11"/>
  <c r="E42" i="11"/>
  <c r="D42" i="11"/>
  <c r="C42" i="11"/>
  <c r="F41" i="11"/>
  <c r="F40" i="11"/>
  <c r="F39" i="11"/>
  <c r="F37" i="11"/>
  <c r="F36" i="11"/>
  <c r="F35" i="11"/>
  <c r="F34" i="11"/>
  <c r="F33" i="11"/>
  <c r="F31" i="11"/>
  <c r="F30" i="11"/>
  <c r="F29" i="11"/>
  <c r="F27" i="11"/>
  <c r="F26" i="11"/>
  <c r="F25" i="11"/>
  <c r="F23" i="11"/>
  <c r="F21" i="11"/>
  <c r="F20" i="11"/>
  <c r="F19" i="11"/>
  <c r="E19" i="11"/>
  <c r="D19" i="11"/>
  <c r="C19" i="11"/>
  <c r="F18" i="11"/>
  <c r="F17" i="11"/>
  <c r="F16" i="11"/>
  <c r="F15" i="11"/>
  <c r="F14" i="11"/>
  <c r="F13" i="11"/>
  <c r="F12" i="11"/>
  <c r="F11" i="11"/>
  <c r="F10" i="11"/>
  <c r="F9" i="11"/>
  <c r="J56" i="40"/>
  <c r="J53" i="40"/>
  <c r="J48" i="40"/>
  <c r="J41" i="40"/>
  <c r="I31" i="40"/>
  <c r="J26" i="40"/>
  <c r="J20" i="40"/>
  <c r="J12" i="40"/>
  <c r="J5" i="40"/>
  <c r="L31" i="36"/>
  <c r="J22" i="36"/>
  <c r="L20" i="36"/>
  <c r="L16" i="36"/>
  <c r="J7" i="36"/>
  <c r="L5" i="36"/>
  <c r="M4" i="36"/>
  <c r="N3" i="36"/>
  <c r="G69" i="39"/>
  <c r="G68" i="39"/>
  <c r="G67" i="39"/>
  <c r="G66" i="39"/>
  <c r="G65" i="39"/>
  <c r="G61" i="39"/>
  <c r="G60" i="39"/>
  <c r="F60" i="39"/>
  <c r="E60" i="39"/>
  <c r="D60" i="39"/>
  <c r="C60" i="39"/>
  <c r="G59" i="39"/>
  <c r="G58" i="39"/>
  <c r="F57" i="39"/>
  <c r="E57" i="39"/>
  <c r="D57" i="39"/>
  <c r="C57" i="39"/>
  <c r="G57" i="39" s="1"/>
  <c r="G56" i="39"/>
  <c r="G55" i="39"/>
  <c r="G54" i="39"/>
  <c r="F51" i="39"/>
  <c r="E51" i="39"/>
  <c r="D51" i="39"/>
  <c r="G50" i="39"/>
  <c r="C50" i="39"/>
  <c r="G49" i="39"/>
  <c r="C49" i="39"/>
  <c r="C48" i="39"/>
  <c r="C51" i="39" s="1"/>
  <c r="G46" i="39"/>
  <c r="G45" i="39"/>
  <c r="G44" i="39" s="1"/>
  <c r="C44" i="39"/>
  <c r="G43" i="39"/>
  <c r="G42" i="39"/>
  <c r="G40" i="39"/>
  <c r="G39" i="39" s="1"/>
  <c r="F39" i="39"/>
  <c r="E39" i="39"/>
  <c r="D39" i="39"/>
  <c r="C39" i="39"/>
  <c r="G38" i="39"/>
  <c r="G37" i="39"/>
  <c r="G36" i="39" s="1"/>
  <c r="F36" i="39"/>
  <c r="E36" i="39"/>
  <c r="D36" i="39"/>
  <c r="C36" i="39"/>
  <c r="G35" i="39"/>
  <c r="G34" i="39"/>
  <c r="F33" i="39"/>
  <c r="F47" i="39" s="1"/>
  <c r="E33" i="39"/>
  <c r="D33" i="39"/>
  <c r="D47" i="39" s="1"/>
  <c r="D52" i="39" s="1"/>
  <c r="D62" i="39" s="1"/>
  <c r="C33" i="39"/>
  <c r="G29" i="39"/>
  <c r="F29" i="39"/>
  <c r="E29" i="39"/>
  <c r="C29" i="39"/>
  <c r="G28" i="39"/>
  <c r="G27" i="39"/>
  <c r="G26" i="39"/>
  <c r="F25" i="39"/>
  <c r="E25" i="39"/>
  <c r="D25" i="39"/>
  <c r="C25" i="39"/>
  <c r="G24" i="39"/>
  <c r="G23" i="39"/>
  <c r="G25" i="39" s="1"/>
  <c r="G22" i="39"/>
  <c r="E19" i="39"/>
  <c r="E20" i="39" s="1"/>
  <c r="E30" i="39" s="1"/>
  <c r="G18" i="39"/>
  <c r="F17" i="39"/>
  <c r="F19" i="39" s="1"/>
  <c r="F20" i="39" s="1"/>
  <c r="F30" i="39" s="1"/>
  <c r="E17" i="39"/>
  <c r="D17" i="39"/>
  <c r="D19" i="39" s="1"/>
  <c r="D20" i="39" s="1"/>
  <c r="D30" i="39" s="1"/>
  <c r="G16" i="39"/>
  <c r="G15" i="39"/>
  <c r="F14" i="39"/>
  <c r="E14" i="39"/>
  <c r="D14" i="39"/>
  <c r="C14" i="39"/>
  <c r="G14" i="39" s="1"/>
  <c r="G13" i="39"/>
  <c r="G12" i="39"/>
  <c r="G11" i="39"/>
  <c r="G10" i="39"/>
  <c r="G9" i="39"/>
  <c r="P25" i="38"/>
  <c r="H25" i="38"/>
  <c r="P22" i="38"/>
  <c r="H22" i="38"/>
  <c r="H18" i="38"/>
  <c r="C17" i="39" l="1"/>
  <c r="C19" i="39" s="1"/>
  <c r="C20" i="39" s="1"/>
  <c r="C30" i="39" s="1"/>
  <c r="J61" i="40"/>
  <c r="P26" i="38"/>
  <c r="H26" i="38"/>
  <c r="C47" i="39"/>
  <c r="C52" i="39" s="1"/>
  <c r="C62" i="39" s="1"/>
  <c r="G17" i="39"/>
  <c r="G19" i="39" s="1"/>
  <c r="G20" i="39" s="1"/>
  <c r="G30" i="39" s="1"/>
  <c r="G48" i="39"/>
  <c r="G51" i="39"/>
  <c r="E47" i="39"/>
  <c r="E52" i="39" s="1"/>
  <c r="E62" i="39" s="1"/>
  <c r="G33" i="39"/>
  <c r="F52" i="39"/>
  <c r="F62" i="39" s="1"/>
  <c r="G47" i="39" l="1"/>
  <c r="G52" i="39" s="1"/>
  <c r="G62" i="39" s="1"/>
  <c r="C33" i="41" l="1"/>
</calcChain>
</file>

<file path=xl/comments1.xml><?xml version="1.0" encoding="utf-8"?>
<comments xmlns="http://schemas.openxmlformats.org/spreadsheetml/2006/main">
  <authors>
    <author>Szerző</author>
  </authors>
  <commentList>
    <comment ref="B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+óv segítők                 601 E
+Szoc ág.pótlék           442 E
+Pmester bérkül           751 E
+Bérkompenzációk        302 E
+El évi elszámolásból    1227 E
</t>
        </r>
        <r>
          <rPr>
            <u/>
            <sz val="9"/>
            <color indexed="81"/>
            <rFont val="Tahoma"/>
            <family val="2"/>
            <charset val="238"/>
          </rPr>
          <t xml:space="preserve">+Könyvtári állománygy.  136 E
</t>
        </r>
        <r>
          <rPr>
            <sz val="9"/>
            <color indexed="81"/>
            <rFont val="Tahoma"/>
            <family val="2"/>
            <charset val="238"/>
          </rPr>
          <t>összes vált                  3459 E</t>
        </r>
      </text>
    </comment>
    <comment ref="B1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+közfoglalk.tám  36.311 E
</t>
        </r>
        <r>
          <rPr>
            <u/>
            <sz val="9"/>
            <color indexed="81"/>
            <rFont val="Tahoma"/>
            <family val="2"/>
            <charset val="238"/>
          </rPr>
          <t xml:space="preserve">+diákmunka tám  2.216 E
</t>
        </r>
        <r>
          <rPr>
            <sz val="9"/>
            <color indexed="81"/>
            <rFont val="Tahoma"/>
            <family val="2"/>
            <charset val="238"/>
          </rPr>
          <t>össz.vált            38.527 E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+bizt.kártérítés 516 E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-198 E maradvány eltérés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+szoc kpont:                   43425 E
+csapadékvíz elvezetés:   109865 E
</t>
        </r>
        <r>
          <rPr>
            <u/>
            <sz val="9"/>
            <color indexed="81"/>
            <rFont val="Tahoma"/>
            <family val="2"/>
            <charset val="238"/>
          </rPr>
          <t xml:space="preserve">+új óvoda építése:          174439 E 
</t>
        </r>
        <r>
          <rPr>
            <sz val="9"/>
            <color indexed="81"/>
            <rFont val="Tahoma"/>
            <family val="2"/>
            <charset val="238"/>
          </rPr>
          <t>összes változás:              327729 E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Fundamenta lakossági szerződések: 1723 E</t>
        </r>
      </text>
    </comment>
    <comment ref="C5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Szoc.kpont kialakítása:          43.425 E
+Csapadékvíz elvezetése        109.866 E 
+ Kisértékű tárgyi eszk                 100 E
+Renault beszerzéshez                 115 E
+Új óvoda létesítése              174.440 E
+ Napelemes r.csere (kártér)        -924 E 
+ Kamerák felszerelése                 800 E
+Suzuki szgk. - polgárőrök             800 E
+Játszótér kialakítása                    802 E
</t>
        </r>
        <r>
          <rPr>
            <u/>
            <sz val="9"/>
            <color indexed="81"/>
            <rFont val="Tahoma"/>
            <family val="2"/>
            <charset val="238"/>
          </rPr>
          <t xml:space="preserve">+Közfoglalkozt. beruh. rész         2.965 E 
</t>
        </r>
        <r>
          <rPr>
            <sz val="9"/>
            <color indexed="81"/>
            <rFont val="Tahoma"/>
            <family val="2"/>
            <charset val="238"/>
          </rPr>
          <t>Változás összesen:                 332.389 E</t>
        </r>
      </text>
    </comment>
    <comment ref="E5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eszközök beszerzése 1400 E</t>
        </r>
      </text>
    </comment>
    <comment ref="F5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könyvtár áll.gyar.137 E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óv.eszközbeszerzés 1.000 E
+Műv.ház felújítás    35.260 E
</t>
        </r>
        <r>
          <rPr>
            <u/>
            <sz val="9"/>
            <color indexed="81"/>
            <rFont val="Tahoma"/>
            <family val="2"/>
            <charset val="238"/>
          </rPr>
          <t xml:space="preserve">+közmunka útfelújítás     80 E
</t>
        </r>
        <r>
          <rPr>
            <sz val="9"/>
            <color indexed="81"/>
            <rFont val="Tahoma"/>
            <family val="2"/>
            <charset val="238"/>
          </rPr>
          <t>összes változás:        36.340 E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Vassné: Felhalm. Célú tartalék elkülönítése</t>
        </r>
        <r>
          <rPr>
            <sz val="9"/>
            <color indexed="81"/>
            <rFont val="Tahoma"/>
            <family val="2"/>
            <charset val="238"/>
          </rPr>
          <t xml:space="preserve">
- 2.741 E felhalm. Kiad-ra felhasználás csökkentés
Tájékoztató adat:
Pályázati összegek megérkezése előtt felhalmozási kiadás teljesítése: 7.792 E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+600.545Ft Segítők bértámoatás támog.kieg.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+442.319 Ft Szoc ágazati pótlék növ.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I1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charset val="1"/>
          </rPr>
          <t xml:space="preserve">
+27.998 E szemjutt.
+  3.119 E járulék
+  2.149 E dologi
+  2.965 E beruh.
</t>
        </r>
        <r>
          <rPr>
            <u/>
            <sz val="9"/>
            <color indexed="81"/>
            <rFont val="Tahoma"/>
            <family val="2"/>
            <charset val="238"/>
          </rPr>
          <t xml:space="preserve">+       80 E felújít
</t>
        </r>
        <r>
          <rPr>
            <sz val="9"/>
            <color indexed="81"/>
            <rFont val="Tahoma"/>
            <family val="2"/>
            <charset val="238"/>
          </rPr>
          <t xml:space="preserve">  36.311 E összes vált.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+3.000.000 többletbev.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+ 1260.000 Ft továbbszámlázott tételek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+730.000 kamatbev.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- 197.719.- év végi elsz. maradványára hb.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B1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-500 000 Ft  szoc.bérlakások felújításaára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-200.000 gyógyszerkiad-ra átcsoportosítva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+400 rendkiv. Támogatásból
+200.000 rendk.term.juttatások keretéből átcsoportosítva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-400.000 gyógyszerkiadásokra átcsop.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-500.000 Ft szoc bérlakások felújítására</t>
        </r>
      </text>
    </comment>
  </commentList>
</comments>
</file>

<file path=xl/comments5.xml><?xml version="1.0" encoding="utf-8"?>
<comments xmlns="http://schemas.openxmlformats.org/spreadsheetml/2006/main">
  <authors>
    <author>Szerző</author>
  </authors>
  <commentList>
    <comment ref="B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óvoda eszk.beszerzések: 1400 E
+ védőnő nyomtató
+ egyéb kisért tárgyi eszk.100 E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+115 E tartozékok vonóhorog, oldalfalas plató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+516.000.- biztosító kártérítése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+ szoc keretből átcsoportosítás 1000 E Ft</t>
        </r>
      </text>
    </comment>
  </commentList>
</comments>
</file>

<file path=xl/sharedStrings.xml><?xml version="1.0" encoding="utf-8"?>
<sst xmlns="http://schemas.openxmlformats.org/spreadsheetml/2006/main" count="366" uniqueCount="325">
  <si>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</si>
  <si>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</si>
  <si>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</si>
  <si>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</si>
  <si>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</si>
  <si>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</si>
  <si>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</si>
  <si>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</si>
  <si>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</si>
  <si>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Települési önk. egyes köznevelési és gyermekétekeztetési feladatainak támogatása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</si>
  <si>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</si>
  <si>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</si>
  <si>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</si>
  <si>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</si>
  <si>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</si>
  <si>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</si>
  <si>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</si>
  <si>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</si>
  <si>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</si>
  <si>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</si>
  <si>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</si>
  <si>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</si>
  <si>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</si>
  <si>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</si>
  <si>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</si>
  <si>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</si>
  <si>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</si>
  <si>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</si>
  <si>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</si>
  <si>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</si>
  <si>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</si>
  <si>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</si>
  <si>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</si>
  <si>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</si>
  <si>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</si>
  <si>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</si>
  <si>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</si>
  <si>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</si>
  <si>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</si>
  <si>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</si>
  <si>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</si>
  <si>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</si>
  <si>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</si>
  <si>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</si>
  <si>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</si>
  <si>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</si>
  <si>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</si>
  <si>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</si>
  <si>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</si>
  <si>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</si>
  <si>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</si>
  <si>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</si>
  <si>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</si>
  <si>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</si>
  <si>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</si>
  <si>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</si>
  <si>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</si>
  <si>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</si>
  <si>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</si>
  <si>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</si>
  <si>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</si>
  <si>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</si>
  <si>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</si>
  <si>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</si>
  <si>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</si>
  <si>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</si>
  <si>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</si>
  <si>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</si>
  <si>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</si>
  <si>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</si>
  <si>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</si>
  <si>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</si>
  <si>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</si>
  <si>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</si>
  <si>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</si>
  <si>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</si>
  <si>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</si>
  <si>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</si>
  <si>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</si>
  <si>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</si>
  <si>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</si>
  <si>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</si>
  <si>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</si>
  <si>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</si>
  <si>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</si>
  <si>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</si>
  <si>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</si>
  <si>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</si>
  <si>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</si>
  <si>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</si>
  <si>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</si>
  <si>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</si>
  <si>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</si>
  <si>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</si>
  <si>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</si>
  <si>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</si>
  <si>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</si>
  <si>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</si>
  <si>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</si>
  <si>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</si>
  <si>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</si>
  <si>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</si>
  <si>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</si>
  <si>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</si>
  <si>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</si>
  <si>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</si>
  <si>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</si>
  <si>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</si>
  <si>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</si>
  <si>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</si>
  <si>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</si>
  <si>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</si>
  <si>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</si>
  <si>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</si>
  <si>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</si>
  <si>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</si>
  <si>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</si>
  <si>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</si>
  <si>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</si>
  <si>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</si>
  <si>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</si>
  <si>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</si>
  <si>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</si>
  <si>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</si>
  <si>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</si>
  <si>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</si>
  <si>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</si>
  <si>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</si>
  <si>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</si>
  <si>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</si>
  <si>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</si>
  <si>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</si>
  <si>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</si>
  <si>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</si>
  <si>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</si>
  <si>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</si>
  <si>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</si>
  <si>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</si>
  <si>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</si>
  <si>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</si>
  <si>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</si>
  <si>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</si>
  <si>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</si>
  <si>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</si>
  <si>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</si>
  <si>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</si>
  <si>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</si>
  <si>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</si>
  <si>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</si>
  <si>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</si>
  <si>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</si>
  <si>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</si>
  <si>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</si>
  <si>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</si>
  <si>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</si>
  <si>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</si>
  <si>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</si>
  <si>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</si>
  <si>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</si>
  <si>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</si>
  <si>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</si>
  <si>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</si>
  <si>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</si>
  <si>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</si>
  <si>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</si>
  <si>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</si>
  <si>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</si>
  <si>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</si>
  <si>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</si>
  <si>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</si>
  <si>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</si>
  <si>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</si>
  <si>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</si>
  <si>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</si>
  <si>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</si>
  <si>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</si>
  <si>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</si>
  <si>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</si>
  <si>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</si>
  <si>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</si>
  <si>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Óvodapedagógus</t>
  </si>
  <si>
    <t>Beruházások összesen</t>
  </si>
  <si>
    <t xml:space="preserve">Engedélyezett létszámkeret záró </t>
  </si>
  <si>
    <t>1. Labdarúgó sportegyesület ( üzemelt.támogatás)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</si>
  <si>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</si>
  <si>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</si>
  <si>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</si>
  <si>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</si>
  <si>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</si>
  <si>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</si>
  <si>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</si>
  <si>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Települési támogatás- lakhatási támogatás</t>
  </si>
  <si>
    <t>Települési támogatás-gyógyszer kiadások viseléséhez nyújtott támogatás</t>
  </si>
  <si>
    <t>Települési támogatás-köztemetés</t>
  </si>
  <si>
    <t>Helyi önkormányzatok működésének általános támogatása és központosított elői.</t>
  </si>
  <si>
    <t>Működési célú költségvetési támogatások és kiegészítő támogatások</t>
  </si>
  <si>
    <t>5.LEADER tagdíj+műk. célú támogatás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</si>
  <si>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</si>
  <si>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</si>
  <si>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</si>
  <si>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</si>
  <si>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</si>
  <si>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</si>
  <si>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Adminisztrátor (pályázatok, honlap, egyéb ügyintézés(Mt.)</t>
  </si>
  <si>
    <t>Közfoglalkoztatás programok támogatása</t>
  </si>
  <si>
    <t>Étékpapír értékesítése</t>
  </si>
  <si>
    <t>Települési támogatás- pénzbeli rendkívüli települési támogatás</t>
  </si>
  <si>
    <t>Gyermekvédelmi, gyermekjóléti támogatások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</si>
  <si>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</si>
  <si>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</si>
  <si>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</si>
  <si>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</si>
  <si>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</si>
  <si>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</si>
  <si>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</si>
  <si>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</si>
  <si>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</si>
  <si>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</si>
  <si>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</si>
  <si>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....sz. melléklet</t>
  </si>
  <si>
    <t>10. Belső finanszírozás  (-maradvány, értékpapír )</t>
  </si>
  <si>
    <t>9. Államháztartáson belüli megelőlegezés elszámolása</t>
  </si>
  <si>
    <t>6. Rendőrség támogatása</t>
  </si>
  <si>
    <t>Államháztartáson belülről származó támogatások előirányzatai 2017. költségvetési évre</t>
  </si>
  <si>
    <t>1.Önkormányzati hivatal működésének támogatása(eév:30.823.400 Ft)</t>
  </si>
  <si>
    <t>Zöldterület-gazdálkodással kapcsolatos feladatok ellátása(=)</t>
  </si>
  <si>
    <t>Közvilágítás fenntartásának támogatása(eév: 15.424.000 Ft)</t>
  </si>
  <si>
    <t>Köztemető fenntartással kapcsolatos feladatok támogatása(eév:=)</t>
  </si>
  <si>
    <t>Közutak fenntartásának támogatása(eév:=)</t>
  </si>
  <si>
    <t>1.Óvodapedagógusok és segítők bértámogatása (eév:34.624.200 Ft)</t>
  </si>
  <si>
    <t>2017.évi működési célú támogatások</t>
  </si>
  <si>
    <t>2017..ei (ezer Ft-ban)</t>
  </si>
  <si>
    <t>9. Egyéb civil szervezetek támogatása</t>
  </si>
  <si>
    <t>ÉRTÉKPAPÍR VÁSÁRLÁSA ( állami gar. kinstárjegy)</t>
  </si>
  <si>
    <t>Működési célú központosított előirányzatok (külterület eév:759.900 Ft))</t>
  </si>
  <si>
    <t>4 Településüzemeltetés feladatellátáshoz kapcsolódó kiegészítés (eév:beszámítás-844625 Ft)</t>
  </si>
  <si>
    <t>5.  2016.évről áthúzódó bérkompenzáció (eév:121.793 Ft)</t>
  </si>
  <si>
    <t>2.Óvodaműködtetés támogatás (eév:6.000.000 Ft)</t>
  </si>
  <si>
    <t>1.Települési önk. Szoc.feladatainak egyéb támogatása (eév:20.271.318 Ft)</t>
  </si>
  <si>
    <t>Család- és gyermekjólési szolgálat- működési eng. 70000 lakosig (a)(eév:=)</t>
  </si>
  <si>
    <t>Szociális étkeztetés (eév:=)</t>
  </si>
  <si>
    <t>Házi segítségnyújtás (db)(eév:=725.000 Ft)</t>
  </si>
  <si>
    <t>Gyermekétkeztetés támogatása (finansz. dolg bért+üzési.(5b)(eév:19.282.364)</t>
  </si>
  <si>
    <t>Tellepülési önkormányzatok kulturális feladatainak támogatása (eév:2.693.820 Ft)</t>
  </si>
  <si>
    <t xml:space="preserve">2017. </t>
  </si>
  <si>
    <t>2017.  ei. (ezer Ft-ban)</t>
  </si>
  <si>
    <t>2017. ei. (ezer Ft-ban)</t>
  </si>
  <si>
    <t>Települési támogatás- rendkív. Természetbeni juttatások- élelmiszer, tűzifa</t>
  </si>
  <si>
    <t>Szociális célú tüzifa juttatás pály. Tám (2017)</t>
  </si>
  <si>
    <t xml:space="preserve">2017.évi </t>
  </si>
  <si>
    <t>2017. évközi változás I.</t>
  </si>
  <si>
    <t>2017. évközi változás II.</t>
  </si>
  <si>
    <t>2017.évi Önkormányzati beruházások feladatonként</t>
  </si>
  <si>
    <t>2017.évi Beruházási kiadások részletezése</t>
  </si>
  <si>
    <t>2017. er./mód.ei (ezer Ft-ban)</t>
  </si>
  <si>
    <t xml:space="preserve"> Kisértékű tárgyi eszközök beszerzése (önkormányzat +intézmények+pályázatok)</t>
  </si>
  <si>
    <t xml:space="preserve"> ASP rendszerhez csatlakozás technikai feltételek megteremtése</t>
  </si>
  <si>
    <t xml:space="preserve">Renault Master gépjármű beszerzése </t>
  </si>
  <si>
    <t>Beépítetlen terület vásárlása (391/3 hrsz)</t>
  </si>
  <si>
    <t>2017.évi Felújítási kiadások részletezése</t>
  </si>
  <si>
    <t>Szociális bérlakások felújítása (foly)</t>
  </si>
  <si>
    <t xml:space="preserve">2017.ei.                                                      (ezer Ft-ban)          </t>
  </si>
  <si>
    <t xml:space="preserve">2017.ei.                                               (ezer Ft-ban)          </t>
  </si>
  <si>
    <t xml:space="preserve">2017.ei.                                             (ezer Ft-ban)          </t>
  </si>
  <si>
    <t xml:space="preserve">2017.ei.                                                     (ezer Ft-ban)          </t>
  </si>
  <si>
    <t xml:space="preserve">2017.ei                                            (ezer Ft-ban)          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</si>
  <si>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</si>
  <si>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</si>
  <si>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</si>
  <si>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FÜLÖPSZÁLLÁS KÖZSÉGI NKORMÁNYZAT 2017. ÉVI KÖLTSÉGVETÉSI EGYSÉGENKÉNTI RÉSZLETEZŐ KÖLTSÉGVETÉSE</t>
  </si>
  <si>
    <t>Fülöpszállás-Izsák Balázspusztai bekötőút II. felújítás pály.támogatás</t>
  </si>
  <si>
    <t>Szabadszállás Önk-tól Balázspusztai bekötőút  I.projektre átvett fc. pénzeszk.</t>
  </si>
  <si>
    <t>Izsák Önk-tól Balázspusztai bekötőút II. projektre vagyonkez. szerződés sz. átvett pénzeszk.</t>
  </si>
  <si>
    <t>Bevételek 2017. költségvetési évre mindösszesen:</t>
  </si>
  <si>
    <t xml:space="preserve">Fülöpszállás -Szabadszállás Balázspuszta bekötőút felújítás és gépbeszerzés(ágaprító, talajmegmunkáló) </t>
  </si>
  <si>
    <t>Művelődési Központ kialakítása</t>
  </si>
  <si>
    <t>Napelemes rendszer káresemény miatti cseréje</t>
  </si>
  <si>
    <t>2017. .ei (ezer Ft-ban)</t>
  </si>
  <si>
    <t xml:space="preserve">Fülöpszállás- Izsák, Balázspuszta bekötőút felújítás </t>
  </si>
  <si>
    <t xml:space="preserve">Központi belterület csapadékvíz elvezetés kialakítása ( 2017) </t>
  </si>
  <si>
    <t xml:space="preserve">Szociális szolgáltató létesítmény kialakítása (2017) </t>
  </si>
  <si>
    <t xml:space="preserve"> Új óvoda építése (2017 ) </t>
  </si>
  <si>
    <t>3 Egyéb önkormányzati feladatok támogatása(6.350.400- beszámít:0)(eév:=5.535.475 Ft)</t>
  </si>
  <si>
    <t>B115/   V.</t>
  </si>
  <si>
    <t>B116/VI.</t>
  </si>
  <si>
    <t>Tárgyévi bérkompenzáció</t>
  </si>
  <si>
    <t>Polgármester személyi juttatás különbözetének támog.</t>
  </si>
  <si>
    <t>Diákmunka programok pályázati támogatása</t>
  </si>
  <si>
    <t>VIII.</t>
  </si>
  <si>
    <t>Fülöpszállás 476 hrsz.földterület értékesítés (Mátyás kir.utca)</t>
  </si>
  <si>
    <t>Biztosító kártérítése (napelemes rendszer)</t>
  </si>
  <si>
    <t>Csapadékvíz elvezetése pály.támogatás (TOP-2.1.3-15.BK1-2016-00021)</t>
  </si>
  <si>
    <t>Szociális ellátó központ pályázati támogatás (TOP-4.2.1-15-BK1-2016-00004)</t>
  </si>
  <si>
    <t>Új  óvoda építése (TOP-1.4.1-15-BK1-2016-00022)</t>
  </si>
  <si>
    <t>Fülöpszállás-Szabadszállás Balázspusztai bekötőút II. felújítás+ munkagép beszerzés pály.támogatás</t>
  </si>
  <si>
    <t>Háztartásoktól felh.célra átvett pénzeszköz ( Fundamentás szerződések lejárata)</t>
  </si>
  <si>
    <t xml:space="preserve">Bírságok, pótlékok </t>
  </si>
  <si>
    <t>Elvonások, befizetések</t>
  </si>
  <si>
    <t>7. Ebrendészeti telep gépvásárláshoz hozzájárulás</t>
  </si>
  <si>
    <t>8. Kiskun Önkormányzatok Szövetsége hozzájárulás</t>
  </si>
  <si>
    <t>9. Rekultivációs társul. program (zárás)</t>
  </si>
  <si>
    <t>Működési célú támogatások, kiadások összesen:</t>
  </si>
  <si>
    <t xml:space="preserve">Támogatásértékű működési kiadásai áht-on kivülre </t>
  </si>
  <si>
    <t>Könyvtári állomány gyarapítása pályázati forrásból</t>
  </si>
  <si>
    <t>Kamerák felszerelése (Polgármesteri Hivatal, Könyvtár területekre)</t>
  </si>
  <si>
    <t>Suzuki vásárlása (polgárőrök használatára)</t>
  </si>
  <si>
    <t>Játszótér kialakítása</t>
  </si>
  <si>
    <t>Közfoglalkoztatott programok  felhalmozási, beruházási rész</t>
  </si>
  <si>
    <t>Közfoglalkoztatás- útfelújításos pályázati rész</t>
  </si>
  <si>
    <r>
      <t xml:space="preserve">ÖNKORMÁNYZATI EGYSÉG            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</si>
  <si>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POLGÁRMESTERI HIVATAL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</si>
  <si>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MESEVÁR ÓVODA </t>
    </r>
    <r>
      <rPr>
        <sz val="8"/>
        <color theme="1"/>
        <rFont val="Calibri"/>
        <family val="1"/>
        <charset val="238"/>
        <scheme val="minor"/>
      </rPr>
      <t>KÖLTSÉGVETÉSE</t>
    </r>
  </si>
  <si>
    <r>
      <t xml:space="preserve">KÖZSÉGI KÖNYVTÁR </t>
    </r>
    <r>
      <rPr>
        <sz val="8"/>
        <color theme="1"/>
        <rFont val="Calibri"/>
        <family val="1"/>
        <charset val="238"/>
        <scheme val="minor"/>
      </rPr>
      <t>KÖLTSÉGVETÉSE</t>
    </r>
  </si>
  <si>
    <t>Ebből: tartalékok(műk.cél+felh.cél)</t>
  </si>
  <si>
    <t>Polgármesteri Hivatal épület külső, belső részleges felújítása, klimatizálása (foly)</t>
  </si>
  <si>
    <t>Művelődési Ház részleges felújítása (nem.ép. eng.köteles rész)</t>
  </si>
  <si>
    <t>Ingatlan értékesítése (foly.)</t>
  </si>
  <si>
    <t>5. melléklet a 9/2017(IX.12..) rendelethez/ 5. melléklet a 2/2017(II.28.) rendelethez</t>
  </si>
  <si>
    <t>4. melléklet a 9/2017.(IX.12.) rendelethez/ 4. melléklet a 2/2017.(II.28.) számú rendelethez</t>
  </si>
  <si>
    <t>3. melléklet a 9/2017.(IX.12.) rendelethez/3.melléklet a 2/2017.(II.28.) rendelethez</t>
  </si>
  <si>
    <t>7. melléklet a 9/2017.(IX.12.) számú rendelethez/ 7. melléklet a 2/2017.(II.28.) számú rendelethez</t>
  </si>
  <si>
    <t>8. melléklet a 9/2017.(IX.12.) számú rendelethez/ 8. melléklet a 2/2017.(II.28.) számú rendelethez</t>
  </si>
  <si>
    <t>1. melléklet a 9/2017.(IX.12.) rendelethez /1. melléklet a 2/2017.(II.28.) rendelethez</t>
  </si>
  <si>
    <t>2. melléklet a 9/2017.(IX.12.) rendelethez/2.melléklet a 2/2017.(II.28.) rendelethez</t>
  </si>
  <si>
    <t>6. melléklet a 9/2017.(IX.12.) számú rendelethez6. melléklet a 2/2017.(II.28.)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</si>
</sst>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7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4"/>
      <name val="Arial CE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4"/>
      <color rgb="FFC00000"/>
      <name val="Arial CE"/>
      <charset val="238"/>
    </font>
    <font>
      <sz val="10"/>
      <color rgb="FFC00000"/>
      <name val="Arial CE"/>
      <charset val="238"/>
    </font>
    <font>
      <b/>
      <sz val="14"/>
      <color rgb="FFC00000"/>
      <name val="Arial CE"/>
      <charset val="238"/>
    </font>
    <font>
      <sz val="12"/>
      <color rgb="FFC0000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Arial CE"/>
      <charset val="238"/>
    </font>
    <font>
      <sz val="9"/>
      <color indexed="81"/>
      <name val="Tahoma"/>
      <charset val="1"/>
    </font>
    <font>
      <u/>
      <sz val="9"/>
      <color indexed="81"/>
      <name val="Tahoma"/>
      <family val="2"/>
      <charset val="238"/>
    </font>
    <font>
      <b/>
      <sz val="10"/>
      <color rgb="FFC00000"/>
      <name val="Arial CE"/>
      <charset val="238"/>
    </font>
    <font>
      <sz val="12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1"/>
      <charset val="238"/>
      <scheme val="minor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2"/>
      <color rgb="FFC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29" fillId="0" borderId="0"/>
  </cellStyleXfs>
  <cellXfs count="365">
    <xf numFmtId="0" fontId="0" fillId="0" borderId="0" xfId="0"/>
    <xf numFmtId="0" fontId="1" fillId="0" borderId="0" xfId="2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0" fillId="0" borderId="2" xfId="2" applyFont="1" applyBorder="1" applyAlignment="1">
      <alignment horizontal="center" vertical="top" wrapText="1"/>
    </xf>
    <xf numFmtId="3" fontId="15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0" xfId="2" applyFont="1"/>
    <xf numFmtId="0" fontId="12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3" fontId="13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Border="1" applyAlignment="1">
      <alignment vertical="center" wrapText="1"/>
    </xf>
    <xf numFmtId="0" fontId="19" fillId="0" borderId="0" xfId="2" applyFont="1"/>
    <xf numFmtId="0" fontId="13" fillId="0" borderId="34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0" fillId="0" borderId="2" xfId="2" applyFont="1" applyBorder="1" applyAlignment="1">
      <alignment vertical="center"/>
    </xf>
    <xf numFmtId="3" fontId="15" fillId="0" borderId="2" xfId="2" applyNumberFormat="1" applyFont="1" applyBorder="1" applyAlignment="1">
      <alignment vertical="center"/>
    </xf>
    <xf numFmtId="0" fontId="12" fillId="0" borderId="35" xfId="2" applyFont="1" applyBorder="1" applyAlignment="1">
      <alignment vertical="top" wrapText="1"/>
    </xf>
    <xf numFmtId="0" fontId="12" fillId="0" borderId="35" xfId="2" applyFont="1" applyBorder="1" applyAlignment="1">
      <alignment horizontal="right" vertical="top" wrapText="1"/>
    </xf>
    <xf numFmtId="0" fontId="15" fillId="0" borderId="2" xfId="2" applyFont="1" applyBorder="1" applyAlignment="1">
      <alignment vertical="top" wrapText="1"/>
    </xf>
    <xf numFmtId="0" fontId="9" fillId="0" borderId="0" xfId="2" applyFont="1"/>
    <xf numFmtId="0" fontId="13" fillId="3" borderId="2" xfId="2" applyFont="1" applyFill="1" applyBorder="1" applyAlignment="1">
      <alignment vertical="top" wrapText="1"/>
    </xf>
    <xf numFmtId="3" fontId="13" fillId="3" borderId="2" xfId="2" applyNumberFormat="1" applyFont="1" applyFill="1" applyBorder="1" applyAlignment="1">
      <alignment horizontal="right" vertical="top" wrapText="1"/>
    </xf>
    <xf numFmtId="0" fontId="1" fillId="0" borderId="0" xfId="2" applyFont="1"/>
    <xf numFmtId="0" fontId="15" fillId="0" borderId="2" xfId="2" applyFont="1" applyFill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3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3" fillId="0" borderId="30" xfId="2" applyFont="1" applyBorder="1" applyAlignment="1">
      <alignment vertical="top" wrapText="1"/>
    </xf>
    <xf numFmtId="4" fontId="13" fillId="0" borderId="29" xfId="2" applyNumberFormat="1" applyFont="1" applyBorder="1" applyAlignment="1">
      <alignment horizontal="center" vertical="center" wrapText="1"/>
    </xf>
    <xf numFmtId="4" fontId="13" fillId="0" borderId="38" xfId="2" applyNumberFormat="1" applyFont="1" applyBorder="1" applyAlignment="1">
      <alignment horizontal="center" vertical="center" wrapText="1"/>
    </xf>
    <xf numFmtId="4" fontId="13" fillId="0" borderId="29" xfId="2" applyNumberFormat="1" applyFont="1" applyBorder="1" applyAlignment="1">
      <alignment horizontal="center" vertical="top" wrapText="1"/>
    </xf>
    <xf numFmtId="0" fontId="13" fillId="0" borderId="29" xfId="2" applyFont="1" applyBorder="1" applyAlignment="1">
      <alignment horizontal="center" vertical="top" wrapText="1"/>
    </xf>
    <xf numFmtId="2" fontId="13" fillId="0" borderId="38" xfId="2" applyNumberFormat="1" applyFont="1" applyBorder="1" applyAlignment="1">
      <alignment horizontal="center" vertical="top" wrapText="1"/>
    </xf>
    <xf numFmtId="0" fontId="13" fillId="0" borderId="29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3" fillId="2" borderId="30" xfId="2" applyFont="1" applyFill="1" applyBorder="1" applyAlignment="1">
      <alignment vertical="top" wrapText="1"/>
    </xf>
    <xf numFmtId="0" fontId="13" fillId="2" borderId="29" xfId="2" applyFont="1" applyFill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center" wrapText="1"/>
    </xf>
    <xf numFmtId="0" fontId="13" fillId="0" borderId="38" xfId="2" applyFont="1" applyBorder="1" applyAlignment="1">
      <alignment vertical="center" wrapText="1"/>
    </xf>
    <xf numFmtId="4" fontId="13" fillId="0" borderId="32" xfId="2" applyNumberFormat="1" applyFont="1" applyBorder="1" applyAlignment="1">
      <alignment horizontal="center" vertical="top" wrapText="1"/>
    </xf>
    <xf numFmtId="4" fontId="14" fillId="0" borderId="29" xfId="2" applyNumberFormat="1" applyFont="1" applyBorder="1" applyAlignment="1">
      <alignment horizontal="center" vertical="top" wrapText="1"/>
    </xf>
    <xf numFmtId="0" fontId="13" fillId="0" borderId="39" xfId="2" applyFont="1" applyBorder="1" applyAlignment="1">
      <alignment vertical="center" wrapText="1"/>
    </xf>
    <xf numFmtId="4" fontId="13" fillId="0" borderId="34" xfId="2" applyNumberFormat="1" applyFont="1" applyBorder="1" applyAlignment="1">
      <alignment horizontal="center" vertical="center" wrapText="1"/>
    </xf>
    <xf numFmtId="3" fontId="5" fillId="0" borderId="36" xfId="2" applyNumberFormat="1" applyFont="1" applyBorder="1" applyAlignment="1"/>
    <xf numFmtId="0" fontId="15" fillId="0" borderId="2" xfId="2" applyFont="1" applyBorder="1" applyAlignment="1">
      <alignment vertical="center"/>
    </xf>
    <xf numFmtId="0" fontId="25" fillId="0" borderId="0" xfId="0" applyFont="1"/>
    <xf numFmtId="0" fontId="15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1" fillId="0" borderId="0" xfId="2" applyAlignment="1">
      <alignment shrinkToFit="1"/>
    </xf>
    <xf numFmtId="0" fontId="11" fillId="0" borderId="36" xfId="2" applyFont="1" applyBorder="1" applyAlignment="1"/>
    <xf numFmtId="3" fontId="15" fillId="0" borderId="2" xfId="2" applyNumberFormat="1" applyFont="1" applyBorder="1" applyAlignment="1">
      <alignment horizontal="right" vertical="top" wrapText="1"/>
    </xf>
    <xf numFmtId="0" fontId="30" fillId="0" borderId="0" xfId="0" applyFont="1"/>
    <xf numFmtId="3" fontId="34" fillId="0" borderId="2" xfId="2" applyNumberFormat="1" applyFont="1" applyBorder="1" applyAlignment="1">
      <alignment horizontal="right" vertical="center" wrapText="1"/>
    </xf>
    <xf numFmtId="0" fontId="34" fillId="0" borderId="2" xfId="2" applyFont="1" applyBorder="1" applyAlignment="1">
      <alignment vertical="center"/>
    </xf>
    <xf numFmtId="3" fontId="13" fillId="0" borderId="2" xfId="2" applyNumberFormat="1" applyFont="1" applyBorder="1" applyAlignment="1">
      <alignment vertical="center"/>
    </xf>
    <xf numFmtId="0" fontId="21" fillId="0" borderId="2" xfId="2" applyFont="1" applyBorder="1" applyAlignment="1">
      <alignment vertical="center" wrapText="1"/>
    </xf>
    <xf numFmtId="0" fontId="35" fillId="0" borderId="2" xfId="2" applyFont="1" applyBorder="1" applyAlignment="1">
      <alignment vertical="top" wrapText="1"/>
    </xf>
    <xf numFmtId="0" fontId="1" fillId="0" borderId="0" xfId="2" applyFont="1" applyAlignment="1"/>
    <xf numFmtId="164" fontId="17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17" fillId="7" borderId="0" xfId="2" applyNumberFormat="1" applyFont="1" applyFill="1" applyAlignment="1"/>
    <xf numFmtId="164" fontId="1" fillId="0" borderId="0" xfId="2" applyNumberFormat="1" applyFont="1" applyAlignment="1"/>
    <xf numFmtId="164" fontId="37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3" fontId="15" fillId="0" borderId="2" xfId="2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vertical="center" shrinkToFit="1"/>
    </xf>
    <xf numFmtId="3" fontId="15" fillId="0" borderId="2" xfId="2" applyNumberFormat="1" applyFont="1" applyBorder="1" applyAlignment="1">
      <alignment horizontal="right" vertical="top" wrapText="1"/>
    </xf>
    <xf numFmtId="0" fontId="1" fillId="2" borderId="0" xfId="2" applyFill="1" applyAlignment="1"/>
    <xf numFmtId="0" fontId="6" fillId="0" borderId="0" xfId="2" applyFont="1" applyAlignment="1">
      <alignment shrinkToFit="1"/>
    </xf>
    <xf numFmtId="0" fontId="1" fillId="0" borderId="0" xfId="2" applyAlignment="1"/>
    <xf numFmtId="0" fontId="4" fillId="0" borderId="0" xfId="2" applyFont="1" applyAlignment="1"/>
    <xf numFmtId="0" fontId="36" fillId="0" borderId="0" xfId="0" applyFont="1" applyBorder="1" applyAlignment="1">
      <alignment horizontal="center" vertical="center" textRotation="90"/>
    </xf>
    <xf numFmtId="3" fontId="35" fillId="0" borderId="2" xfId="2" applyNumberFormat="1" applyFont="1" applyBorder="1" applyAlignment="1">
      <alignment horizontal="right" vertical="top" wrapText="1"/>
    </xf>
    <xf numFmtId="2" fontId="13" fillId="0" borderId="29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right"/>
    </xf>
    <xf numFmtId="0" fontId="8" fillId="0" borderId="0" xfId="2" applyFont="1" applyAlignment="1"/>
    <xf numFmtId="0" fontId="40" fillId="0" borderId="0" xfId="0" applyFont="1"/>
    <xf numFmtId="164" fontId="3" fillId="0" borderId="0" xfId="2" applyNumberFormat="1" applyFont="1"/>
    <xf numFmtId="0" fontId="6" fillId="0" borderId="0" xfId="2" applyFont="1" applyAlignment="1">
      <alignment shrinkToFit="1"/>
    </xf>
    <xf numFmtId="164" fontId="43" fillId="2" borderId="0" xfId="2" applyNumberFormat="1" applyFont="1" applyFill="1" applyAlignment="1"/>
    <xf numFmtId="164" fontId="41" fillId="2" borderId="0" xfId="2" applyNumberFormat="1" applyFont="1" applyFill="1" applyAlignment="1"/>
    <xf numFmtId="164" fontId="44" fillId="0" borderId="0" xfId="2" applyNumberFormat="1" applyFont="1" applyAlignment="1"/>
    <xf numFmtId="164" fontId="47" fillId="0" borderId="0" xfId="2" applyNumberFormat="1" applyFont="1" applyAlignment="1"/>
    <xf numFmtId="164" fontId="44" fillId="0" borderId="0" xfId="2" applyNumberFormat="1" applyFont="1"/>
    <xf numFmtId="0" fontId="50" fillId="0" borderId="0" xfId="2" applyFont="1" applyAlignment="1">
      <alignment horizontal="right"/>
    </xf>
    <xf numFmtId="0" fontId="42" fillId="0" borderId="0" xfId="2" applyFont="1"/>
    <xf numFmtId="0" fontId="44" fillId="0" borderId="0" xfId="2" applyFont="1"/>
    <xf numFmtId="164" fontId="47" fillId="0" borderId="0" xfId="2" applyNumberFormat="1" applyFont="1"/>
    <xf numFmtId="0" fontId="51" fillId="0" borderId="2" xfId="2" applyFont="1" applyFill="1" applyBorder="1" applyAlignment="1">
      <alignment vertical="center" wrapText="1"/>
    </xf>
    <xf numFmtId="3" fontId="51" fillId="0" borderId="2" xfId="2" applyNumberFormat="1" applyFont="1" applyBorder="1" applyAlignment="1">
      <alignment horizontal="right" vertical="center" wrapText="1"/>
    </xf>
    <xf numFmtId="3" fontId="34" fillId="0" borderId="2" xfId="2" applyNumberFormat="1" applyFont="1" applyBorder="1" applyAlignment="1">
      <alignment horizontal="center" vertical="center" wrapText="1"/>
    </xf>
    <xf numFmtId="3" fontId="52" fillId="0" borderId="2" xfId="2" applyNumberFormat="1" applyFont="1" applyBorder="1" applyAlignment="1">
      <alignment horizontal="right" vertical="center" wrapText="1"/>
    </xf>
    <xf numFmtId="3" fontId="51" fillId="0" borderId="2" xfId="2" applyNumberFormat="1" applyFont="1" applyBorder="1" applyAlignment="1">
      <alignment horizontal="left" vertical="center" wrapText="1"/>
    </xf>
    <xf numFmtId="3" fontId="51" fillId="0" borderId="2" xfId="2" applyNumberFormat="1" applyFont="1" applyFill="1" applyBorder="1" applyAlignment="1">
      <alignment horizontal="left" vertical="center" wrapText="1"/>
    </xf>
    <xf numFmtId="3" fontId="51" fillId="0" borderId="2" xfId="2" applyNumberFormat="1" applyFont="1" applyBorder="1" applyAlignment="1">
      <alignment horizontal="center" vertical="center" wrapText="1"/>
    </xf>
    <xf numFmtId="3" fontId="51" fillId="0" borderId="2" xfId="2" applyNumberFormat="1" applyFont="1" applyFill="1" applyBorder="1" applyAlignment="1">
      <alignment horizontal="center" vertical="center" wrapText="1"/>
    </xf>
    <xf numFmtId="0" fontId="34" fillId="3" borderId="36" xfId="2" applyFont="1" applyFill="1" applyBorder="1" applyAlignment="1">
      <alignment vertical="top" wrapText="1"/>
    </xf>
    <xf numFmtId="3" fontId="34" fillId="3" borderId="36" xfId="2" applyNumberFormat="1" applyFont="1" applyFill="1" applyBorder="1" applyAlignment="1">
      <alignment horizontal="right" vertical="top" wrapText="1"/>
    </xf>
    <xf numFmtId="0" fontId="53" fillId="0" borderId="2" xfId="2" applyFont="1" applyBorder="1" applyAlignment="1">
      <alignment vertical="center" wrapText="1"/>
    </xf>
    <xf numFmtId="3" fontId="51" fillId="0" borderId="2" xfId="2" applyNumberFormat="1" applyFont="1" applyBorder="1" applyAlignment="1">
      <alignment vertical="center"/>
    </xf>
    <xf numFmtId="0" fontId="1" fillId="0" borderId="0" xfId="2" applyAlignment="1">
      <alignment horizontal="right"/>
    </xf>
    <xf numFmtId="0" fontId="51" fillId="0" borderId="2" xfId="2" applyFont="1" applyBorder="1" applyAlignment="1">
      <alignment vertical="center"/>
    </xf>
    <xf numFmtId="3" fontId="34" fillId="0" borderId="2" xfId="2" applyNumberFormat="1" applyFont="1" applyBorder="1" applyAlignment="1">
      <alignment vertical="center"/>
    </xf>
    <xf numFmtId="0" fontId="55" fillId="0" borderId="0" xfId="2" applyFont="1"/>
    <xf numFmtId="0" fontId="58" fillId="0" borderId="2" xfId="2" applyFont="1" applyBorder="1" applyAlignment="1">
      <alignment vertical="top" wrapText="1"/>
    </xf>
    <xf numFmtId="0" fontId="59" fillId="0" borderId="2" xfId="2" applyFont="1" applyBorder="1" applyAlignment="1">
      <alignment horizontal="center" vertical="top" wrapText="1"/>
    </xf>
    <xf numFmtId="0" fontId="59" fillId="0" borderId="3" xfId="2" applyFont="1" applyBorder="1" applyAlignment="1">
      <alignment horizontal="center" vertical="top" wrapText="1"/>
    </xf>
    <xf numFmtId="0" fontId="61" fillId="0" borderId="4" xfId="2" applyFont="1" applyBorder="1" applyAlignment="1">
      <alignment horizontal="center" vertical="top" wrapText="1"/>
    </xf>
    <xf numFmtId="0" fontId="62" fillId="0" borderId="2" xfId="2" applyFont="1" applyBorder="1" applyAlignment="1">
      <alignment vertical="top" wrapText="1"/>
    </xf>
    <xf numFmtId="0" fontId="54" fillId="0" borderId="2" xfId="2" applyFont="1" applyBorder="1" applyAlignment="1">
      <alignment horizontal="center" vertical="top" wrapText="1"/>
    </xf>
    <xf numFmtId="0" fontId="54" fillId="0" borderId="3" xfId="2" applyFont="1" applyBorder="1" applyAlignment="1">
      <alignment horizontal="center" vertical="top" wrapText="1"/>
    </xf>
    <xf numFmtId="0" fontId="54" fillId="0" borderId="4" xfId="2" applyFont="1" applyBorder="1" applyAlignment="1">
      <alignment horizontal="center" vertical="top" wrapText="1"/>
    </xf>
    <xf numFmtId="0" fontId="63" fillId="0" borderId="2" xfId="2" applyFont="1" applyBorder="1" applyAlignment="1">
      <alignment horizontal="center" vertical="center" wrapText="1"/>
    </xf>
    <xf numFmtId="3" fontId="64" fillId="0" borderId="2" xfId="2" applyNumberFormat="1" applyFont="1" applyBorder="1" applyAlignment="1">
      <alignment horizontal="right" vertical="center" wrapText="1"/>
    </xf>
    <xf numFmtId="3" fontId="64" fillId="0" borderId="3" xfId="2" applyNumberFormat="1" applyFont="1" applyBorder="1" applyAlignment="1">
      <alignment horizontal="right" vertical="center" wrapText="1"/>
    </xf>
    <xf numFmtId="3" fontId="64" fillId="0" borderId="4" xfId="2" applyNumberFormat="1" applyFont="1" applyBorder="1" applyAlignment="1">
      <alignment horizontal="right" vertical="center" wrapText="1"/>
    </xf>
    <xf numFmtId="0" fontId="59" fillId="0" borderId="2" xfId="2" applyFont="1" applyFill="1" applyBorder="1" applyAlignment="1">
      <alignment horizontal="left" vertical="center" wrapText="1"/>
    </xf>
    <xf numFmtId="3" fontId="65" fillId="0" borderId="2" xfId="2" applyNumberFormat="1" applyFont="1" applyFill="1" applyBorder="1" applyAlignment="1">
      <alignment horizontal="right" vertical="center" wrapText="1"/>
    </xf>
    <xf numFmtId="3" fontId="61" fillId="0" borderId="2" xfId="2" applyNumberFormat="1" applyFont="1" applyFill="1" applyBorder="1" applyAlignment="1">
      <alignment horizontal="right" vertical="center" wrapText="1"/>
    </xf>
    <xf numFmtId="3" fontId="61" fillId="0" borderId="3" xfId="2" applyNumberFormat="1" applyFont="1" applyFill="1" applyBorder="1" applyAlignment="1">
      <alignment horizontal="right" vertical="center" wrapText="1"/>
    </xf>
    <xf numFmtId="3" fontId="61" fillId="0" borderId="4" xfId="2" applyNumberFormat="1" applyFont="1" applyFill="1" applyBorder="1" applyAlignment="1">
      <alignment horizontal="right" vertical="center" wrapText="1"/>
    </xf>
    <xf numFmtId="0" fontId="66" fillId="0" borderId="2" xfId="2" applyFont="1" applyFill="1" applyBorder="1" applyAlignment="1">
      <alignment vertical="center" wrapText="1"/>
    </xf>
    <xf numFmtId="3" fontId="63" fillId="0" borderId="2" xfId="2" applyNumberFormat="1" applyFont="1" applyFill="1" applyBorder="1" applyAlignment="1">
      <alignment horizontal="right" vertical="center" wrapText="1"/>
    </xf>
    <xf numFmtId="3" fontId="63" fillId="0" borderId="3" xfId="2" applyNumberFormat="1" applyFont="1" applyFill="1" applyBorder="1" applyAlignment="1">
      <alignment horizontal="right" vertical="center" wrapText="1"/>
    </xf>
    <xf numFmtId="3" fontId="63" fillId="0" borderId="4" xfId="2" applyNumberFormat="1" applyFont="1" applyFill="1" applyBorder="1" applyAlignment="1">
      <alignment horizontal="right" vertical="center" wrapText="1"/>
    </xf>
    <xf numFmtId="3" fontId="64" fillId="0" borderId="2" xfId="2" applyNumberFormat="1" applyFont="1" applyFill="1" applyBorder="1" applyAlignment="1">
      <alignment horizontal="right" vertical="center" wrapText="1"/>
    </xf>
    <xf numFmtId="3" fontId="64" fillId="0" borderId="3" xfId="2" applyNumberFormat="1" applyFont="1" applyFill="1" applyBorder="1" applyAlignment="1">
      <alignment horizontal="right" vertical="center" wrapText="1"/>
    </xf>
    <xf numFmtId="0" fontId="59" fillId="0" borderId="2" xfId="2" applyFont="1" applyFill="1" applyBorder="1" applyAlignment="1">
      <alignment vertical="center" wrapText="1"/>
    </xf>
    <xf numFmtId="0" fontId="66" fillId="3" borderId="5" xfId="2" applyFont="1" applyFill="1" applyBorder="1" applyAlignment="1">
      <alignment vertical="center" wrapText="1"/>
    </xf>
    <xf numFmtId="3" fontId="63" fillId="3" borderId="5" xfId="2" applyNumberFormat="1" applyFont="1" applyFill="1" applyBorder="1" applyAlignment="1">
      <alignment horizontal="right" vertical="center" wrapText="1"/>
    </xf>
    <xf numFmtId="3" fontId="61" fillId="3" borderId="5" xfId="2" applyNumberFormat="1" applyFont="1" applyFill="1" applyBorder="1" applyAlignment="1">
      <alignment horizontal="right" vertical="center" wrapText="1"/>
    </xf>
    <xf numFmtId="3" fontId="63" fillId="3" borderId="6" xfId="2" applyNumberFormat="1" applyFont="1" applyFill="1" applyBorder="1" applyAlignment="1">
      <alignment horizontal="right" vertical="center" wrapText="1"/>
    </xf>
    <xf numFmtId="3" fontId="58" fillId="3" borderId="7" xfId="2" applyNumberFormat="1" applyFont="1" applyFill="1" applyBorder="1" applyAlignment="1">
      <alignment horizontal="right" vertical="center" wrapText="1"/>
    </xf>
    <xf numFmtId="0" fontId="59" fillId="4" borderId="8" xfId="2" applyFont="1" applyFill="1" applyBorder="1" applyAlignment="1">
      <alignment vertical="center" wrapText="1"/>
    </xf>
    <xf numFmtId="3" fontId="61" fillId="3" borderId="9" xfId="2" applyNumberFormat="1" applyFont="1" applyFill="1" applyBorder="1" applyAlignment="1">
      <alignment horizontal="right" vertical="center" wrapText="1"/>
    </xf>
    <xf numFmtId="3" fontId="64" fillId="4" borderId="9" xfId="2" applyNumberFormat="1" applyFont="1" applyFill="1" applyBorder="1" applyAlignment="1">
      <alignment horizontal="right" vertical="center" wrapText="1"/>
    </xf>
    <xf numFmtId="3" fontId="67" fillId="4" borderId="10" xfId="2" applyNumberFormat="1" applyFont="1" applyFill="1" applyBorder="1" applyAlignment="1">
      <alignment horizontal="right" vertical="center" wrapText="1"/>
    </xf>
    <xf numFmtId="3" fontId="64" fillId="4" borderId="11" xfId="2" applyNumberFormat="1" applyFont="1" applyFill="1" applyBorder="1" applyAlignment="1">
      <alignment horizontal="center" vertical="center" wrapText="1"/>
    </xf>
    <xf numFmtId="0" fontId="59" fillId="4" borderId="12" xfId="2" applyFont="1" applyFill="1" applyBorder="1" applyAlignment="1">
      <alignment vertical="center" wrapText="1"/>
    </xf>
    <xf numFmtId="3" fontId="65" fillId="3" borderId="9" xfId="2" applyNumberFormat="1" applyFont="1" applyFill="1" applyBorder="1" applyAlignment="1">
      <alignment horizontal="right" vertical="center" wrapText="1"/>
    </xf>
    <xf numFmtId="3" fontId="61" fillId="3" borderId="10" xfId="2" applyNumberFormat="1" applyFont="1" applyFill="1" applyBorder="1" applyAlignment="1">
      <alignment horizontal="right" vertical="center" wrapText="1"/>
    </xf>
    <xf numFmtId="3" fontId="58" fillId="3" borderId="11" xfId="2" applyNumberFormat="1" applyFont="1" applyFill="1" applyBorder="1" applyAlignment="1">
      <alignment horizontal="right" vertical="center" wrapText="1"/>
    </xf>
    <xf numFmtId="0" fontId="66" fillId="3" borderId="13" xfId="2" applyFont="1" applyFill="1" applyBorder="1" applyAlignment="1">
      <alignment vertical="center" wrapText="1"/>
    </xf>
    <xf numFmtId="3" fontId="61" fillId="3" borderId="13" xfId="2" applyNumberFormat="1" applyFont="1" applyFill="1" applyBorder="1" applyAlignment="1">
      <alignment horizontal="right" vertical="center" wrapText="1"/>
    </xf>
    <xf numFmtId="3" fontId="63" fillId="3" borderId="13" xfId="2" applyNumberFormat="1" applyFont="1" applyFill="1" applyBorder="1" applyAlignment="1">
      <alignment horizontal="center" vertical="center" wrapText="1"/>
    </xf>
    <xf numFmtId="3" fontId="63" fillId="3" borderId="14" xfId="2" applyNumberFormat="1" applyFont="1" applyFill="1" applyBorder="1" applyAlignment="1">
      <alignment horizontal="center" vertical="center" wrapText="1"/>
    </xf>
    <xf numFmtId="3" fontId="58" fillId="3" borderId="15" xfId="2" applyNumberFormat="1" applyFont="1" applyFill="1" applyBorder="1" applyAlignment="1">
      <alignment horizontal="right" vertical="center" wrapText="1"/>
    </xf>
    <xf numFmtId="3" fontId="54" fillId="0" borderId="2" xfId="2" applyNumberFormat="1" applyFont="1" applyFill="1" applyBorder="1" applyAlignment="1">
      <alignment horizontal="right" vertical="center" wrapText="1"/>
    </xf>
    <xf numFmtId="3" fontId="64" fillId="0" borderId="2" xfId="2" applyNumberFormat="1" applyFont="1" applyFill="1" applyBorder="1" applyAlignment="1">
      <alignment horizontal="center" vertical="center" wrapText="1"/>
    </xf>
    <xf numFmtId="3" fontId="64" fillId="0" borderId="3" xfId="2" applyNumberFormat="1" applyFont="1" applyFill="1" applyBorder="1" applyAlignment="1">
      <alignment horizontal="center" vertical="center" wrapText="1"/>
    </xf>
    <xf numFmtId="3" fontId="54" fillId="0" borderId="4" xfId="2" applyNumberFormat="1" applyFont="1" applyFill="1" applyBorder="1" applyAlignment="1">
      <alignment horizontal="right" vertical="center" wrapText="1"/>
    </xf>
    <xf numFmtId="0" fontId="66" fillId="3" borderId="2" xfId="2" applyFont="1" applyFill="1" applyBorder="1" applyAlignment="1">
      <alignment vertical="center" wrapText="1"/>
    </xf>
    <xf numFmtId="3" fontId="63" fillId="3" borderId="2" xfId="2" applyNumberFormat="1" applyFont="1" applyFill="1" applyBorder="1" applyAlignment="1">
      <alignment horizontal="right" vertical="center" wrapText="1"/>
    </xf>
    <xf numFmtId="3" fontId="63" fillId="3" borderId="2" xfId="2" applyNumberFormat="1" applyFont="1" applyFill="1" applyBorder="1" applyAlignment="1">
      <alignment horizontal="center" vertical="center" wrapText="1"/>
    </xf>
    <xf numFmtId="3" fontId="63" fillId="3" borderId="3" xfId="2" applyNumberFormat="1" applyFont="1" applyFill="1" applyBorder="1" applyAlignment="1">
      <alignment horizontal="center" vertical="center" wrapText="1"/>
    </xf>
    <xf numFmtId="3" fontId="63" fillId="3" borderId="4" xfId="2" applyNumberFormat="1" applyFont="1" applyFill="1" applyBorder="1" applyAlignment="1">
      <alignment horizontal="right" vertical="center" wrapText="1"/>
    </xf>
    <xf numFmtId="0" fontId="66" fillId="3" borderId="2" xfId="2" applyFont="1" applyFill="1" applyBorder="1" applyAlignment="1">
      <alignment horizontal="center" vertical="center" wrapText="1"/>
    </xf>
    <xf numFmtId="0" fontId="68" fillId="0" borderId="2" xfId="2" applyFont="1" applyFill="1" applyBorder="1" applyAlignment="1">
      <alignment vertical="center" wrapText="1"/>
    </xf>
    <xf numFmtId="3" fontId="64" fillId="0" borderId="4" xfId="2" applyNumberFormat="1" applyFont="1" applyFill="1" applyBorder="1" applyAlignment="1">
      <alignment horizontal="right" vertical="center" wrapText="1"/>
    </xf>
    <xf numFmtId="3" fontId="63" fillId="3" borderId="3" xfId="2" applyNumberFormat="1" applyFont="1" applyFill="1" applyBorder="1" applyAlignment="1">
      <alignment horizontal="right" vertical="center" wrapText="1"/>
    </xf>
    <xf numFmtId="3" fontId="61" fillId="3" borderId="2" xfId="2" applyNumberFormat="1" applyFont="1" applyFill="1" applyBorder="1" applyAlignment="1">
      <alignment horizontal="right" vertical="center" wrapText="1"/>
    </xf>
    <xf numFmtId="3" fontId="61" fillId="3" borderId="4" xfId="2" applyNumberFormat="1" applyFont="1" applyFill="1" applyBorder="1" applyAlignment="1">
      <alignment horizontal="right" vertical="center" wrapText="1"/>
    </xf>
    <xf numFmtId="0" fontId="58" fillId="3" borderId="2" xfId="2" applyFont="1" applyFill="1" applyBorder="1" applyAlignment="1">
      <alignment vertical="center" wrapText="1"/>
    </xf>
    <xf numFmtId="3" fontId="58" fillId="3" borderId="2" xfId="2" applyNumberFormat="1" applyFont="1" applyFill="1" applyBorder="1" applyAlignment="1">
      <alignment horizontal="right" vertical="center" wrapText="1"/>
    </xf>
    <xf numFmtId="3" fontId="58" fillId="5" borderId="2" xfId="2" applyNumberFormat="1" applyFont="1" applyFill="1" applyBorder="1" applyAlignment="1">
      <alignment horizontal="right" vertical="center" wrapText="1"/>
    </xf>
    <xf numFmtId="0" fontId="62" fillId="0" borderId="2" xfId="2" applyFont="1" applyBorder="1" applyAlignment="1">
      <alignment vertical="center" wrapText="1"/>
    </xf>
    <xf numFmtId="3" fontId="54" fillId="0" borderId="2" xfId="2" applyNumberFormat="1" applyFont="1" applyBorder="1" applyAlignment="1">
      <alignment horizontal="right" vertical="center" wrapText="1"/>
    </xf>
    <xf numFmtId="3" fontId="54" fillId="0" borderId="3" xfId="2" applyNumberFormat="1" applyFont="1" applyBorder="1" applyAlignment="1">
      <alignment horizontal="right" vertical="center" wrapText="1"/>
    </xf>
    <xf numFmtId="3" fontId="54" fillId="0" borderId="4" xfId="2" applyNumberFormat="1" applyFont="1" applyBorder="1" applyAlignment="1">
      <alignment horizontal="right" vertical="center" wrapText="1"/>
    </xf>
    <xf numFmtId="0" fontId="63" fillId="0" borderId="2" xfId="2" applyFont="1" applyFill="1" applyBorder="1" applyAlignment="1">
      <alignment horizontal="center" vertical="center" wrapText="1"/>
    </xf>
    <xf numFmtId="3" fontId="59" fillId="0" borderId="2" xfId="2" applyNumberFormat="1" applyFont="1" applyFill="1" applyBorder="1" applyAlignment="1">
      <alignment horizontal="right" vertical="center" wrapText="1"/>
    </xf>
    <xf numFmtId="3" fontId="59" fillId="0" borderId="3" xfId="2" applyNumberFormat="1" applyFont="1" applyFill="1" applyBorder="1" applyAlignment="1">
      <alignment horizontal="right" vertical="center" wrapText="1"/>
    </xf>
    <xf numFmtId="3" fontId="59" fillId="0" borderId="4" xfId="2" applyNumberFormat="1" applyFont="1" applyFill="1" applyBorder="1" applyAlignment="1">
      <alignment horizontal="right" vertical="center" wrapText="1"/>
    </xf>
    <xf numFmtId="0" fontId="59" fillId="3" borderId="2" xfId="2" applyFont="1" applyFill="1" applyBorder="1" applyAlignment="1">
      <alignment vertical="center" wrapText="1"/>
    </xf>
    <xf numFmtId="3" fontId="64" fillId="3" borderId="2" xfId="2" applyNumberFormat="1" applyFont="1" applyFill="1" applyBorder="1" applyAlignment="1">
      <alignment horizontal="right" vertical="center" wrapText="1"/>
    </xf>
    <xf numFmtId="3" fontId="67" fillId="3" borderId="3" xfId="2" applyNumberFormat="1" applyFont="1" applyFill="1" applyBorder="1" applyAlignment="1">
      <alignment horizontal="right" vertical="center" wrapText="1"/>
    </xf>
    <xf numFmtId="3" fontId="64" fillId="3" borderId="4" xfId="2" applyNumberFormat="1" applyFont="1" applyFill="1" applyBorder="1" applyAlignment="1">
      <alignment horizontal="right" vertical="center" wrapText="1"/>
    </xf>
    <xf numFmtId="0" fontId="54" fillId="0" borderId="2" xfId="2" applyFont="1" applyBorder="1" applyAlignment="1">
      <alignment vertical="center" wrapText="1"/>
    </xf>
    <xf numFmtId="3" fontId="64" fillId="3" borderId="3" xfId="2" applyNumberFormat="1" applyFont="1" applyFill="1" applyBorder="1" applyAlignment="1">
      <alignment horizontal="right" vertical="center" wrapText="1"/>
    </xf>
    <xf numFmtId="3" fontId="61" fillId="0" borderId="4" xfId="2" applyNumberFormat="1" applyFont="1" applyBorder="1" applyAlignment="1">
      <alignment horizontal="right" vertical="center" wrapText="1"/>
    </xf>
    <xf numFmtId="3" fontId="69" fillId="3" borderId="5" xfId="2" applyNumberFormat="1" applyFont="1" applyFill="1" applyBorder="1" applyAlignment="1">
      <alignment horizontal="right" vertical="center" wrapText="1"/>
    </xf>
    <xf numFmtId="3" fontId="69" fillId="3" borderId="6" xfId="2" applyNumberFormat="1" applyFont="1" applyFill="1" applyBorder="1" applyAlignment="1">
      <alignment horizontal="right" vertical="center" wrapText="1"/>
    </xf>
    <xf numFmtId="3" fontId="69" fillId="3" borderId="15" xfId="2" applyNumberFormat="1" applyFont="1" applyFill="1" applyBorder="1" applyAlignment="1">
      <alignment horizontal="right" vertical="center" wrapText="1"/>
    </xf>
    <xf numFmtId="0" fontId="54" fillId="4" borderId="16" xfId="2" applyFont="1" applyFill="1" applyBorder="1" applyAlignment="1">
      <alignment vertical="center" wrapText="1"/>
    </xf>
    <xf numFmtId="3" fontId="64" fillId="0" borderId="17" xfId="2" applyNumberFormat="1" applyFont="1" applyFill="1" applyBorder="1" applyAlignment="1">
      <alignment horizontal="right" vertical="center" wrapText="1"/>
    </xf>
    <xf numFmtId="3" fontId="64" fillId="4" borderId="17" xfId="2" applyNumberFormat="1" applyFont="1" applyFill="1" applyBorder="1" applyAlignment="1">
      <alignment horizontal="right" vertical="center" wrapText="1"/>
    </xf>
    <xf numFmtId="3" fontId="64" fillId="4" borderId="18" xfId="2" applyNumberFormat="1" applyFont="1" applyFill="1" applyBorder="1" applyAlignment="1">
      <alignment horizontal="right" vertical="center" wrapText="1"/>
    </xf>
    <xf numFmtId="3" fontId="64" fillId="4" borderId="19" xfId="2" applyNumberFormat="1" applyFont="1" applyFill="1" applyBorder="1" applyAlignment="1">
      <alignment horizontal="right" vertical="center" wrapText="1"/>
    </xf>
    <xf numFmtId="0" fontId="59" fillId="4" borderId="20" xfId="2" applyFont="1" applyFill="1" applyBorder="1" applyAlignment="1">
      <alignment vertical="center" wrapText="1"/>
    </xf>
    <xf numFmtId="3" fontId="69" fillId="0" borderId="2" xfId="2" applyNumberFormat="1" applyFont="1" applyFill="1" applyBorder="1" applyAlignment="1">
      <alignment horizontal="right" vertical="center" wrapText="1"/>
    </xf>
    <xf numFmtId="3" fontId="69" fillId="4" borderId="2" xfId="2" applyNumberFormat="1" applyFont="1" applyFill="1" applyBorder="1" applyAlignment="1">
      <alignment horizontal="right" vertical="center" wrapText="1"/>
    </xf>
    <xf numFmtId="3" fontId="69" fillId="4" borderId="3" xfId="2" applyNumberFormat="1" applyFont="1" applyFill="1" applyBorder="1" applyAlignment="1">
      <alignment horizontal="right" vertical="center" wrapText="1"/>
    </xf>
    <xf numFmtId="3" fontId="64" fillId="4" borderId="21" xfId="2" applyNumberFormat="1" applyFont="1" applyFill="1" applyBorder="1" applyAlignment="1">
      <alignment horizontal="right" vertical="center" wrapText="1"/>
    </xf>
    <xf numFmtId="0" fontId="54" fillId="4" borderId="20" xfId="2" applyFont="1" applyFill="1" applyBorder="1" applyAlignment="1">
      <alignment vertical="center" wrapText="1"/>
    </xf>
    <xf numFmtId="3" fontId="64" fillId="4" borderId="2" xfId="2" applyNumberFormat="1" applyFont="1" applyFill="1" applyBorder="1" applyAlignment="1">
      <alignment horizontal="right" vertical="center" wrapText="1"/>
    </xf>
    <xf numFmtId="3" fontId="64" fillId="4" borderId="3" xfId="2" applyNumberFormat="1" applyFont="1" applyFill="1" applyBorder="1" applyAlignment="1">
      <alignment horizontal="right" vertical="center" wrapText="1"/>
    </xf>
    <xf numFmtId="0" fontId="66" fillId="4" borderId="22" xfId="2" applyFont="1" applyFill="1" applyBorder="1" applyAlignment="1">
      <alignment vertical="center" wrapText="1"/>
    </xf>
    <xf numFmtId="3" fontId="63" fillId="4" borderId="23" xfId="2" applyNumberFormat="1" applyFont="1" applyFill="1" applyBorder="1" applyAlignment="1">
      <alignment horizontal="right" vertical="center" wrapText="1"/>
    </xf>
    <xf numFmtId="3" fontId="63" fillId="4" borderId="24" xfId="2" applyNumberFormat="1" applyFont="1" applyFill="1" applyBorder="1" applyAlignment="1">
      <alignment horizontal="right" vertical="center" wrapText="1"/>
    </xf>
    <xf numFmtId="3" fontId="63" fillId="4" borderId="25" xfId="2" applyNumberFormat="1" applyFont="1" applyFill="1" applyBorder="1" applyAlignment="1">
      <alignment horizontal="right" vertical="center" wrapText="1"/>
    </xf>
    <xf numFmtId="0" fontId="59" fillId="3" borderId="13" xfId="2" applyFont="1" applyFill="1" applyBorder="1" applyAlignment="1">
      <alignment horizontal="center" vertical="center" wrapText="1"/>
    </xf>
    <xf numFmtId="3" fontId="64" fillId="3" borderId="13" xfId="2" applyNumberFormat="1" applyFont="1" applyFill="1" applyBorder="1" applyAlignment="1">
      <alignment horizontal="right" vertical="center" wrapText="1"/>
    </xf>
    <xf numFmtId="3" fontId="64" fillId="6" borderId="13" xfId="2" applyNumberFormat="1" applyFont="1" applyFill="1" applyBorder="1" applyAlignment="1">
      <alignment horizontal="right" vertical="center" wrapText="1"/>
    </xf>
    <xf numFmtId="3" fontId="64" fillId="6" borderId="14" xfId="2" applyNumberFormat="1" applyFont="1" applyFill="1" applyBorder="1" applyAlignment="1">
      <alignment horizontal="right" vertical="center" wrapText="1"/>
    </xf>
    <xf numFmtId="3" fontId="64" fillId="3" borderId="26" xfId="2" applyNumberFormat="1" applyFont="1" applyFill="1" applyBorder="1" applyAlignment="1">
      <alignment horizontal="right" vertical="center" wrapText="1"/>
    </xf>
    <xf numFmtId="0" fontId="59" fillId="3" borderId="2" xfId="2" applyFont="1" applyFill="1" applyBorder="1" applyAlignment="1">
      <alignment horizontal="left" vertical="center" wrapText="1"/>
    </xf>
    <xf numFmtId="3" fontId="67" fillId="3" borderId="2" xfId="2" applyNumberFormat="1" applyFont="1" applyFill="1" applyBorder="1" applyAlignment="1">
      <alignment horizontal="right" vertical="center" wrapText="1"/>
    </xf>
    <xf numFmtId="3" fontId="69" fillId="3" borderId="4" xfId="2" applyNumberFormat="1" applyFont="1" applyFill="1" applyBorder="1" applyAlignment="1">
      <alignment horizontal="right" vertical="center" wrapText="1"/>
    </xf>
    <xf numFmtId="3" fontId="69" fillId="3" borderId="2" xfId="2" applyNumberFormat="1" applyFont="1" applyFill="1" applyBorder="1" applyAlignment="1">
      <alignment horizontal="right" vertical="center" wrapText="1"/>
    </xf>
    <xf numFmtId="3" fontId="69" fillId="3" borderId="3" xfId="2" applyNumberFormat="1" applyFont="1" applyFill="1" applyBorder="1" applyAlignment="1">
      <alignment horizontal="right" vertical="center" wrapText="1"/>
    </xf>
    <xf numFmtId="3" fontId="69" fillId="0" borderId="3" xfId="2" applyNumberFormat="1" applyFont="1" applyFill="1" applyBorder="1" applyAlignment="1">
      <alignment horizontal="right" vertical="center" wrapText="1"/>
    </xf>
    <xf numFmtId="3" fontId="69" fillId="0" borderId="4" xfId="2" applyNumberFormat="1" applyFont="1" applyFill="1" applyBorder="1" applyAlignment="1">
      <alignment horizontal="center" vertical="center" wrapText="1"/>
    </xf>
    <xf numFmtId="0" fontId="70" fillId="0" borderId="2" xfId="2" applyFont="1" applyFill="1" applyBorder="1" applyAlignment="1">
      <alignment horizontal="left" vertical="center" wrapText="1"/>
    </xf>
    <xf numFmtId="3" fontId="69" fillId="0" borderId="2" xfId="1" applyNumberFormat="1" applyFont="1" applyFill="1" applyBorder="1" applyAlignment="1" applyProtection="1">
      <alignment horizontal="center" vertical="center" wrapText="1"/>
    </xf>
    <xf numFmtId="3" fontId="69" fillId="0" borderId="3" xfId="1" applyNumberFormat="1" applyFont="1" applyFill="1" applyBorder="1" applyAlignment="1" applyProtection="1">
      <alignment horizontal="center" vertical="center" wrapText="1"/>
    </xf>
    <xf numFmtId="0" fontId="71" fillId="3" borderId="2" xfId="2" applyFont="1" applyFill="1" applyBorder="1" applyAlignment="1">
      <alignment horizontal="left" vertical="center" wrapText="1"/>
    </xf>
    <xf numFmtId="0" fontId="55" fillId="0" borderId="0" xfId="2" applyFont="1" applyFill="1" applyAlignment="1">
      <alignment horizontal="right"/>
    </xf>
    <xf numFmtId="0" fontId="59" fillId="0" borderId="2" xfId="2" applyFont="1" applyBorder="1" applyAlignment="1">
      <alignment vertical="center" wrapText="1"/>
    </xf>
    <xf numFmtId="0" fontId="55" fillId="0" borderId="0" xfId="2" applyFont="1" applyAlignment="1">
      <alignment vertical="center"/>
    </xf>
    <xf numFmtId="0" fontId="55" fillId="0" borderId="27" xfId="2" applyFont="1" applyBorder="1" applyAlignment="1">
      <alignment vertical="center"/>
    </xf>
    <xf numFmtId="0" fontId="59" fillId="2" borderId="2" xfId="2" applyFont="1" applyFill="1" applyBorder="1" applyAlignment="1">
      <alignment vertical="center" wrapText="1"/>
    </xf>
    <xf numFmtId="165" fontId="59" fillId="2" borderId="2" xfId="2" applyNumberFormat="1" applyFont="1" applyFill="1" applyBorder="1" applyAlignment="1">
      <alignment horizontal="right" vertical="center" wrapText="1"/>
    </xf>
    <xf numFmtId="165" fontId="59" fillId="2" borderId="3" xfId="2" applyNumberFormat="1" applyFont="1" applyFill="1" applyBorder="1" applyAlignment="1">
      <alignment horizontal="right" vertical="center" wrapText="1"/>
    </xf>
    <xf numFmtId="165" fontId="59" fillId="2" borderId="4" xfId="2" applyNumberFormat="1" applyFont="1" applyFill="1" applyBorder="1" applyAlignment="1">
      <alignment horizontal="right" vertical="center" wrapText="1"/>
    </xf>
    <xf numFmtId="0" fontId="54" fillId="2" borderId="2" xfId="2" applyFont="1" applyFill="1" applyBorder="1" applyAlignment="1">
      <alignment vertical="center" wrapText="1"/>
    </xf>
    <xf numFmtId="165" fontId="54" fillId="2" borderId="2" xfId="2" applyNumberFormat="1" applyFont="1" applyFill="1" applyBorder="1" applyAlignment="1">
      <alignment horizontal="right" vertical="center" wrapText="1"/>
    </xf>
    <xf numFmtId="165" fontId="54" fillId="2" borderId="3" xfId="2" applyNumberFormat="1" applyFont="1" applyFill="1" applyBorder="1" applyAlignment="1">
      <alignment horizontal="right" vertical="center" wrapText="1"/>
    </xf>
    <xf numFmtId="165" fontId="54" fillId="2" borderId="4" xfId="2" applyNumberFormat="1" applyFont="1" applyFill="1" applyBorder="1" applyAlignment="1">
      <alignment horizontal="right" vertical="center" wrapText="1"/>
    </xf>
    <xf numFmtId="4" fontId="59" fillId="2" borderId="3" xfId="2" applyNumberFormat="1" applyFont="1" applyFill="1" applyBorder="1" applyAlignment="1">
      <alignment horizontal="right" vertical="center" wrapText="1"/>
    </xf>
    <xf numFmtId="2" fontId="59" fillId="2" borderId="4" xfId="2" applyNumberFormat="1" applyFont="1" applyFill="1" applyBorder="1" applyAlignment="1">
      <alignment horizontal="right" vertical="center" wrapText="1"/>
    </xf>
    <xf numFmtId="4" fontId="54" fillId="2" borderId="3" xfId="2" applyNumberFormat="1" applyFont="1" applyFill="1" applyBorder="1" applyAlignment="1">
      <alignment horizontal="right" vertical="center" wrapText="1"/>
    </xf>
    <xf numFmtId="2" fontId="54" fillId="2" borderId="4" xfId="2" applyNumberFormat="1" applyFont="1" applyFill="1" applyBorder="1" applyAlignment="1">
      <alignment horizontal="right" vertical="center" wrapText="1"/>
    </xf>
    <xf numFmtId="3" fontId="72" fillId="3" borderId="2" xfId="2" applyNumberFormat="1" applyFont="1" applyFill="1" applyBorder="1" applyAlignment="1">
      <alignment horizontal="right" vertical="center" wrapText="1"/>
    </xf>
    <xf numFmtId="3" fontId="67" fillId="4" borderId="9" xfId="2" applyNumberFormat="1" applyFont="1" applyFill="1" applyBorder="1" applyAlignment="1">
      <alignment horizontal="right" vertical="center" wrapText="1"/>
    </xf>
    <xf numFmtId="3" fontId="65" fillId="0" borderId="2" xfId="2" applyNumberFormat="1" applyFont="1" applyBorder="1" applyAlignment="1">
      <alignment horizontal="right" vertical="center" wrapText="1"/>
    </xf>
    <xf numFmtId="3" fontId="67" fillId="0" borderId="2" xfId="2" applyNumberFormat="1" applyFont="1" applyBorder="1" applyAlignment="1">
      <alignment horizontal="right" vertical="center" wrapText="1"/>
    </xf>
    <xf numFmtId="3" fontId="65" fillId="3" borderId="2" xfId="2" applyNumberFormat="1" applyFont="1" applyFill="1" applyBorder="1" applyAlignment="1">
      <alignment horizontal="right" vertical="center" wrapText="1"/>
    </xf>
    <xf numFmtId="3" fontId="73" fillId="0" borderId="23" xfId="2" applyNumberFormat="1" applyFont="1" applyFill="1" applyBorder="1" applyAlignment="1">
      <alignment horizontal="right" vertical="center" wrapText="1"/>
    </xf>
    <xf numFmtId="3" fontId="34" fillId="0" borderId="2" xfId="2" applyNumberFormat="1" applyFont="1" applyFill="1" applyBorder="1" applyAlignment="1">
      <alignment horizontal="right" vertical="center" wrapText="1"/>
    </xf>
    <xf numFmtId="3" fontId="51" fillId="3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26" fillId="0" borderId="0" xfId="0" applyFont="1" applyAlignment="1">
      <alignment horizontal="center" vertical="center" wrapText="1"/>
    </xf>
    <xf numFmtId="0" fontId="38" fillId="0" borderId="36" xfId="0" applyFont="1" applyBorder="1" applyAlignment="1">
      <alignment horizontal="center" vertical="center"/>
    </xf>
    <xf numFmtId="0" fontId="24" fillId="0" borderId="2" xfId="0" applyFont="1" applyBorder="1" applyAlignment="1"/>
    <xf numFmtId="0" fontId="25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31" fillId="0" borderId="2" xfId="0" applyFont="1" applyBorder="1" applyAlignment="1"/>
    <xf numFmtId="3" fontId="74" fillId="0" borderId="2" xfId="0" applyNumberFormat="1" applyFont="1" applyBorder="1" applyAlignment="1">
      <alignment horizontal="right"/>
    </xf>
    <xf numFmtId="0" fontId="31" fillId="0" borderId="2" xfId="0" applyFont="1" applyBorder="1" applyAlignment="1">
      <alignment shrinkToFit="1"/>
    </xf>
    <xf numFmtId="3" fontId="31" fillId="0" borderId="2" xfId="0" applyNumberFormat="1" applyFont="1" applyBorder="1" applyAlignment="1">
      <alignment horizontal="right"/>
    </xf>
    <xf numFmtId="0" fontId="39" fillId="0" borderId="2" xfId="0" applyFont="1" applyBorder="1" applyAlignment="1"/>
    <xf numFmtId="0" fontId="33" fillId="0" borderId="2" xfId="0" applyFont="1" applyBorder="1" applyAlignment="1"/>
    <xf numFmtId="0" fontId="31" fillId="0" borderId="2" xfId="0" applyFont="1" applyBorder="1" applyAlignment="1">
      <alignment horizontal="center"/>
    </xf>
    <xf numFmtId="3" fontId="74" fillId="0" borderId="3" xfId="0" applyNumberFormat="1" applyFont="1" applyBorder="1" applyAlignment="1">
      <alignment horizontal="left"/>
    </xf>
    <xf numFmtId="3" fontId="74" fillId="0" borderId="37" xfId="0" applyNumberFormat="1" applyFont="1" applyBorder="1" applyAlignment="1">
      <alignment horizontal="left"/>
    </xf>
    <xf numFmtId="0" fontId="32" fillId="0" borderId="2" xfId="0" applyFont="1" applyBorder="1" applyAlignment="1"/>
    <xf numFmtId="3" fontId="32" fillId="0" borderId="2" xfId="0" applyNumberFormat="1" applyFont="1" applyBorder="1" applyAlignment="1">
      <alignment horizontal="right"/>
    </xf>
    <xf numFmtId="0" fontId="54" fillId="0" borderId="0" xfId="2" applyFont="1" applyAlignment="1">
      <alignment horizontal="left" shrinkToFit="1"/>
    </xf>
    <xf numFmtId="0" fontId="55" fillId="0" borderId="0" xfId="2" applyFont="1" applyAlignment="1">
      <alignment horizontal="left" shrinkToFit="1"/>
    </xf>
    <xf numFmtId="0" fontId="56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0" xfId="2" applyFont="1" applyAlignment="1">
      <alignment horizontal="center" wrapText="1"/>
    </xf>
    <xf numFmtId="0" fontId="57" fillId="0" borderId="36" xfId="2" applyFont="1" applyBorder="1" applyAlignment="1">
      <alignment horizontal="center" wrapText="1"/>
    </xf>
    <xf numFmtId="0" fontId="6" fillId="0" borderId="0" xfId="2" applyFont="1" applyAlignment="1"/>
    <xf numFmtId="0" fontId="6" fillId="0" borderId="0" xfId="2" applyFont="1" applyAlignment="1">
      <alignment horizontal="right"/>
    </xf>
    <xf numFmtId="0" fontId="1" fillId="0" borderId="0" xfId="2" applyFont="1" applyAlignment="1"/>
    <xf numFmtId="0" fontId="36" fillId="0" borderId="0" xfId="0" applyFont="1" applyAlignment="1"/>
    <xf numFmtId="0" fontId="2" fillId="0" borderId="0" xfId="2" applyFont="1" applyAlignment="1"/>
    <xf numFmtId="0" fontId="4" fillId="0" borderId="0" xfId="2" applyFont="1" applyAlignment="1"/>
    <xf numFmtId="0" fontId="1" fillId="0" borderId="0" xfId="2" applyAlignment="1"/>
    <xf numFmtId="0" fontId="4" fillId="2" borderId="0" xfId="2" applyFont="1" applyFill="1" applyAlignment="1"/>
    <xf numFmtId="0" fontId="1" fillId="2" borderId="0" xfId="2" applyFill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6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shrinkToFit="1"/>
    </xf>
    <xf numFmtId="0" fontId="41" fillId="2" borderId="0" xfId="2" applyFont="1" applyFill="1" applyAlignment="1"/>
    <xf numFmtId="0" fontId="42" fillId="2" borderId="0" xfId="2" applyFont="1" applyFill="1" applyAlignment="1"/>
    <xf numFmtId="0" fontId="1" fillId="2" borderId="0" xfId="2" applyFont="1" applyFill="1" applyAlignment="1"/>
    <xf numFmtId="0" fontId="44" fillId="0" borderId="0" xfId="2" applyFont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44" fillId="0" borderId="0" xfId="2" applyFont="1" applyAlignment="1">
      <alignment shrinkToFit="1"/>
    </xf>
    <xf numFmtId="0" fontId="5" fillId="0" borderId="0" xfId="2" applyFont="1" applyAlignment="1"/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28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47" fillId="0" borderId="0" xfId="2" applyFont="1" applyAlignme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14" fillId="2" borderId="38" xfId="2" applyFont="1" applyFill="1" applyBorder="1" applyAlignment="1">
      <alignment horizontal="center" vertical="center" wrapText="1"/>
    </xf>
    <xf numFmtId="0" fontId="14" fillId="2" borderId="30" xfId="2" applyFont="1" applyFill="1" applyBorder="1" applyAlignment="1">
      <alignment horizontal="center" vertical="center" wrapText="1"/>
    </xf>
    <xf numFmtId="4" fontId="14" fillId="0" borderId="38" xfId="2" applyNumberFormat="1" applyFont="1" applyBorder="1" applyAlignment="1">
      <alignment horizontal="center" vertical="top" wrapText="1"/>
    </xf>
    <xf numFmtId="4" fontId="14" fillId="0" borderId="30" xfId="2" applyNumberFormat="1" applyFont="1" applyBorder="1" applyAlignment="1">
      <alignment horizontal="center" vertical="top" wrapText="1"/>
    </xf>
    <xf numFmtId="0" fontId="13" fillId="0" borderId="40" xfId="2" applyFont="1" applyBorder="1" applyAlignment="1">
      <alignment horizontal="center" vertical="top" wrapText="1"/>
    </xf>
    <xf numFmtId="0" fontId="13" fillId="0" borderId="31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4" fillId="0" borderId="38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0" fontId="13" fillId="0" borderId="33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top" wrapText="1"/>
    </xf>
    <xf numFmtId="0" fontId="13" fillId="0" borderId="29" xfId="2" applyFont="1" applyBorder="1" applyAlignment="1">
      <alignment horizontal="center" vertical="top" wrapText="1"/>
    </xf>
    <xf numFmtId="0" fontId="14" fillId="0" borderId="38" xfId="2" applyFont="1" applyBorder="1" applyAlignment="1">
      <alignment vertical="center" wrapText="1"/>
    </xf>
    <xf numFmtId="0" fontId="14" fillId="0" borderId="30" xfId="2" applyFont="1" applyBorder="1" applyAlignment="1">
      <alignment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38" xfId="2" applyFont="1" applyBorder="1" applyAlignment="1">
      <alignment vertical="top" wrapText="1"/>
    </xf>
    <xf numFmtId="0" fontId="13" fillId="0" borderId="30" xfId="2" applyFont="1" applyBorder="1" applyAlignment="1">
      <alignment vertical="top" wrapText="1"/>
    </xf>
    <xf numFmtId="4" fontId="13" fillId="0" borderId="38" xfId="2" applyNumberFormat="1" applyFont="1" applyBorder="1" applyAlignment="1">
      <alignment horizontal="center" vertical="center" wrapText="1"/>
    </xf>
    <xf numFmtId="4" fontId="13" fillId="0" borderId="30" xfId="2" applyNumberFormat="1" applyFont="1" applyBorder="1" applyAlignment="1">
      <alignment horizontal="center" vertical="center" wrapText="1"/>
    </xf>
    <xf numFmtId="4" fontId="13" fillId="0" borderId="38" xfId="2" applyNumberFormat="1" applyFont="1" applyBorder="1" applyAlignment="1">
      <alignment horizontal="center" vertical="top" wrapText="1"/>
    </xf>
    <xf numFmtId="4" fontId="13" fillId="0" borderId="30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0" fillId="0" borderId="0" xfId="2" applyFont="1" applyAlignment="1">
      <alignment horizontal="right" shrinkToFit="1"/>
    </xf>
    <xf numFmtId="0" fontId="18" fillId="0" borderId="36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0" fillId="0" borderId="36" xfId="0" applyBorder="1" applyAlignment="1"/>
    <xf numFmtId="0" fontId="11" fillId="0" borderId="36" xfId="2" applyFont="1" applyBorder="1" applyAlignment="1"/>
    <xf numFmtId="0" fontId="6" fillId="0" borderId="36" xfId="2" applyFont="1" applyBorder="1" applyAlignment="1"/>
    <xf numFmtId="0" fontId="14" fillId="0" borderId="3" xfId="2" applyFont="1" applyBorder="1" applyAlignment="1">
      <alignment vertical="center" wrapText="1"/>
    </xf>
    <xf numFmtId="0" fontId="13" fillId="0" borderId="37" xfId="2" applyFont="1" applyBorder="1" applyAlignment="1">
      <alignment vertical="center" wrapText="1"/>
    </xf>
    <xf numFmtId="0" fontId="14" fillId="0" borderId="14" xfId="2" applyFont="1" applyBorder="1" applyAlignment="1">
      <alignment vertical="center" wrapText="1"/>
    </xf>
    <xf numFmtId="0" fontId="14" fillId="0" borderId="36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right" vertical="top" wrapText="1"/>
    </xf>
    <xf numFmtId="0" fontId="14" fillId="0" borderId="3" xfId="2" applyFont="1" applyBorder="1" applyAlignment="1">
      <alignment horizontal="right" vertical="center" wrapText="1"/>
    </xf>
    <xf numFmtId="0" fontId="13" fillId="0" borderId="37" xfId="2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left"/>
    </xf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72"/>
    </row>
    <row r="5" spans="1:17" x14ac:dyDescent="0.25">
      <c r="O5" s="265"/>
      <c r="P5" s="265"/>
      <c r="Q5" s="265"/>
    </row>
    <row r="7" spans="1:17" x14ac:dyDescent="0.25">
      <c r="A7" s="266" t="s">
        <v>322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1:17" x14ac:dyDescent="0.25">
      <c r="B8" s="267" t="s">
        <v>268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</row>
    <row r="9" spans="1:17" x14ac:dyDescent="0.25"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</row>
    <row r="10" spans="1:17" ht="18.75" x14ac:dyDescent="0.25">
      <c r="H10" s="268">
        <v>2017</v>
      </c>
      <c r="I10" s="268"/>
      <c r="J10" s="268"/>
      <c r="K10" s="268"/>
    </row>
    <row r="11" spans="1:17" ht="24.95" customHeight="1" x14ac:dyDescent="0.3">
      <c r="B11" s="269" t="s">
        <v>153</v>
      </c>
      <c r="C11" s="269"/>
      <c r="D11" s="269"/>
      <c r="E11" s="269"/>
      <c r="F11" s="269"/>
      <c r="G11" s="270"/>
      <c r="H11" s="271" t="s">
        <v>154</v>
      </c>
      <c r="I11" s="271"/>
      <c r="J11" s="269" t="s">
        <v>58</v>
      </c>
      <c r="K11" s="270"/>
      <c r="L11" s="270"/>
      <c r="M11" s="270"/>
      <c r="N11" s="270"/>
      <c r="O11" s="270"/>
      <c r="P11" s="271" t="s">
        <v>154</v>
      </c>
      <c r="Q11" s="271"/>
    </row>
    <row r="12" spans="1:17" ht="24.95" customHeight="1" x14ac:dyDescent="0.25">
      <c r="B12" s="272" t="s">
        <v>164</v>
      </c>
      <c r="C12" s="272"/>
      <c r="D12" s="272"/>
      <c r="E12" s="272"/>
      <c r="F12" s="272"/>
      <c r="G12" s="272"/>
      <c r="H12" s="273">
        <v>173524</v>
      </c>
      <c r="I12" s="273"/>
      <c r="J12" s="272" t="s">
        <v>155</v>
      </c>
      <c r="K12" s="272"/>
      <c r="L12" s="272"/>
      <c r="M12" s="272"/>
      <c r="N12" s="272"/>
      <c r="O12" s="272"/>
      <c r="P12" s="273">
        <v>143070</v>
      </c>
      <c r="Q12" s="273"/>
    </row>
    <row r="13" spans="1:17" ht="24.95" customHeight="1" x14ac:dyDescent="0.25">
      <c r="B13" s="274" t="s">
        <v>165</v>
      </c>
      <c r="C13" s="274"/>
      <c r="D13" s="274"/>
      <c r="E13" s="274"/>
      <c r="F13" s="274"/>
      <c r="G13" s="274"/>
      <c r="H13" s="273">
        <v>46303</v>
      </c>
      <c r="I13" s="273"/>
      <c r="J13" s="274" t="s">
        <v>156</v>
      </c>
      <c r="K13" s="274"/>
      <c r="L13" s="274"/>
      <c r="M13" s="274"/>
      <c r="N13" s="274"/>
      <c r="O13" s="274"/>
      <c r="P13" s="273">
        <v>29374</v>
      </c>
      <c r="Q13" s="273"/>
    </row>
    <row r="14" spans="1:17" ht="24.95" customHeight="1" x14ac:dyDescent="0.25">
      <c r="B14" s="272" t="s">
        <v>166</v>
      </c>
      <c r="C14" s="272"/>
      <c r="D14" s="272"/>
      <c r="E14" s="272"/>
      <c r="F14" s="272"/>
      <c r="G14" s="272"/>
      <c r="H14" s="273">
        <v>32700</v>
      </c>
      <c r="I14" s="273"/>
      <c r="J14" s="272" t="s">
        <v>157</v>
      </c>
      <c r="K14" s="272"/>
      <c r="L14" s="272"/>
      <c r="M14" s="272"/>
      <c r="N14" s="272"/>
      <c r="O14" s="272"/>
      <c r="P14" s="273">
        <v>85165</v>
      </c>
      <c r="Q14" s="273"/>
    </row>
    <row r="15" spans="1:17" ht="24.95" customHeight="1" x14ac:dyDescent="0.25">
      <c r="B15" s="272" t="s">
        <v>167</v>
      </c>
      <c r="C15" s="272"/>
      <c r="D15" s="272"/>
      <c r="E15" s="272"/>
      <c r="F15" s="272"/>
      <c r="G15" s="272"/>
      <c r="H15" s="273">
        <v>17563</v>
      </c>
      <c r="I15" s="273"/>
      <c r="J15" s="272" t="s">
        <v>186</v>
      </c>
      <c r="K15" s="272"/>
      <c r="L15" s="272"/>
      <c r="M15" s="272"/>
      <c r="N15" s="272"/>
      <c r="O15" s="272"/>
      <c r="P15" s="273">
        <v>10350</v>
      </c>
      <c r="Q15" s="273"/>
    </row>
    <row r="16" spans="1:17" ht="24.95" customHeight="1" x14ac:dyDescent="0.25">
      <c r="B16" s="272" t="s">
        <v>168</v>
      </c>
      <c r="C16" s="272"/>
      <c r="D16" s="272"/>
      <c r="E16" s="272"/>
      <c r="F16" s="272"/>
      <c r="G16" s="272"/>
      <c r="H16" s="275">
        <v>0</v>
      </c>
      <c r="I16" s="275"/>
      <c r="J16" s="272" t="s">
        <v>158</v>
      </c>
      <c r="K16" s="272"/>
      <c r="L16" s="272"/>
      <c r="M16" s="272"/>
      <c r="N16" s="272"/>
      <c r="O16" s="272"/>
      <c r="P16" s="273">
        <v>7796</v>
      </c>
      <c r="Q16" s="273"/>
    </row>
    <row r="17" spans="2:17" ht="24.95" customHeight="1" x14ac:dyDescent="0.3">
      <c r="B17" s="276"/>
      <c r="C17" s="276"/>
      <c r="D17" s="276"/>
      <c r="E17" s="276"/>
      <c r="F17" s="276"/>
      <c r="G17" s="277"/>
      <c r="H17" s="275"/>
      <c r="I17" s="275"/>
      <c r="J17" s="278" t="s">
        <v>313</v>
      </c>
      <c r="K17" s="278"/>
      <c r="L17" s="278"/>
      <c r="M17" s="278"/>
      <c r="N17" s="278"/>
      <c r="O17" s="278"/>
      <c r="P17" s="279">
        <v>789</v>
      </c>
      <c r="Q17" s="280"/>
    </row>
    <row r="18" spans="2:17" ht="24.95" customHeight="1" x14ac:dyDescent="0.25">
      <c r="B18" s="281" t="s">
        <v>169</v>
      </c>
      <c r="C18" s="281"/>
      <c r="D18" s="281"/>
      <c r="E18" s="281"/>
      <c r="F18" s="281"/>
      <c r="G18" s="281"/>
      <c r="H18" s="282">
        <f>SUM(H12:I17)</f>
        <v>270090</v>
      </c>
      <c r="I18" s="282"/>
      <c r="J18" s="281" t="s">
        <v>159</v>
      </c>
      <c r="K18" s="281"/>
      <c r="L18" s="281"/>
      <c r="M18" s="281"/>
      <c r="N18" s="281"/>
      <c r="O18" s="281"/>
      <c r="P18" s="282">
        <f>SUM(P12:Q17)</f>
        <v>276544</v>
      </c>
      <c r="Q18" s="282"/>
    </row>
    <row r="19" spans="2:17" ht="24.95" customHeight="1" x14ac:dyDescent="0.25">
      <c r="B19" s="272" t="s">
        <v>170</v>
      </c>
      <c r="C19" s="272"/>
      <c r="D19" s="272"/>
      <c r="E19" s="272"/>
      <c r="F19" s="272"/>
      <c r="G19" s="272"/>
      <c r="H19" s="273">
        <v>368329</v>
      </c>
      <c r="I19" s="273"/>
      <c r="J19" s="272" t="s">
        <v>160</v>
      </c>
      <c r="K19" s="272"/>
      <c r="L19" s="272"/>
      <c r="M19" s="272"/>
      <c r="N19" s="272"/>
      <c r="O19" s="272"/>
      <c r="P19" s="273">
        <v>367548</v>
      </c>
      <c r="Q19" s="273"/>
    </row>
    <row r="20" spans="2:17" ht="24.95" customHeight="1" x14ac:dyDescent="0.25">
      <c r="B20" s="272" t="s">
        <v>171</v>
      </c>
      <c r="C20" s="272"/>
      <c r="D20" s="272"/>
      <c r="E20" s="272"/>
      <c r="F20" s="272"/>
      <c r="G20" s="272"/>
      <c r="H20" s="273">
        <v>1800</v>
      </c>
      <c r="I20" s="273"/>
      <c r="J20" s="272" t="s">
        <v>161</v>
      </c>
      <c r="K20" s="272"/>
      <c r="L20" s="272"/>
      <c r="M20" s="272"/>
      <c r="N20" s="272"/>
      <c r="O20" s="272"/>
      <c r="P20" s="273">
        <v>124293</v>
      </c>
      <c r="Q20" s="273"/>
    </row>
    <row r="21" spans="2:17" ht="24.95" customHeight="1" x14ac:dyDescent="0.25">
      <c r="B21" s="272" t="s">
        <v>172</v>
      </c>
      <c r="C21" s="272"/>
      <c r="D21" s="272"/>
      <c r="E21" s="272"/>
      <c r="F21" s="272"/>
      <c r="G21" s="272"/>
      <c r="H21" s="273">
        <v>9040</v>
      </c>
      <c r="I21" s="273"/>
      <c r="J21" s="272" t="s">
        <v>162</v>
      </c>
      <c r="K21" s="272"/>
      <c r="L21" s="272"/>
      <c r="M21" s="272"/>
      <c r="N21" s="272"/>
      <c r="O21" s="272"/>
      <c r="P21" s="275">
        <v>0</v>
      </c>
      <c r="Q21" s="275"/>
    </row>
    <row r="22" spans="2:17" ht="24.95" customHeight="1" x14ac:dyDescent="0.25">
      <c r="B22" s="281" t="s">
        <v>173</v>
      </c>
      <c r="C22" s="281"/>
      <c r="D22" s="281"/>
      <c r="E22" s="281"/>
      <c r="F22" s="281"/>
      <c r="G22" s="281"/>
      <c r="H22" s="282">
        <f>SUM(H19:I21)</f>
        <v>379169</v>
      </c>
      <c r="I22" s="282"/>
      <c r="J22" s="272" t="s">
        <v>163</v>
      </c>
      <c r="K22" s="272"/>
      <c r="L22" s="272"/>
      <c r="M22" s="272"/>
      <c r="N22" s="272"/>
      <c r="O22" s="272"/>
      <c r="P22" s="282">
        <f>SUM(P19:Q21)</f>
        <v>491841</v>
      </c>
      <c r="Q22" s="282"/>
    </row>
    <row r="23" spans="2:17" ht="24.95" customHeight="1" x14ac:dyDescent="0.25">
      <c r="B23" s="272" t="s">
        <v>174</v>
      </c>
      <c r="C23" s="272"/>
      <c r="D23" s="272"/>
      <c r="E23" s="272"/>
      <c r="F23" s="272"/>
      <c r="G23" s="272"/>
      <c r="H23" s="275">
        <v>0</v>
      </c>
      <c r="I23" s="275"/>
      <c r="J23" s="272" t="s">
        <v>221</v>
      </c>
      <c r="K23" s="272"/>
      <c r="L23" s="272"/>
      <c r="M23" s="272"/>
      <c r="N23" s="272"/>
      <c r="O23" s="272"/>
      <c r="P23" s="275">
        <v>6185</v>
      </c>
      <c r="Q23" s="275"/>
    </row>
    <row r="24" spans="2:17" ht="24.95" customHeight="1" x14ac:dyDescent="0.25">
      <c r="B24" s="272" t="s">
        <v>220</v>
      </c>
      <c r="C24" s="272"/>
      <c r="D24" s="272"/>
      <c r="E24" s="272"/>
      <c r="F24" s="272"/>
      <c r="G24" s="272"/>
      <c r="H24" s="273">
        <v>210311</v>
      </c>
      <c r="I24" s="273"/>
      <c r="J24" s="272" t="s">
        <v>267</v>
      </c>
      <c r="K24" s="272"/>
      <c r="L24" s="272"/>
      <c r="M24" s="272"/>
      <c r="N24" s="272"/>
      <c r="O24" s="272"/>
      <c r="P24" s="275">
        <v>85000</v>
      </c>
      <c r="Q24" s="275"/>
    </row>
    <row r="25" spans="2:17" ht="24.95" customHeight="1" x14ac:dyDescent="0.25">
      <c r="B25" s="281" t="s">
        <v>175</v>
      </c>
      <c r="C25" s="281"/>
      <c r="D25" s="281"/>
      <c r="E25" s="281"/>
      <c r="F25" s="281"/>
      <c r="G25" s="281"/>
      <c r="H25" s="282">
        <f>SUM(H23:I24)</f>
        <v>210311</v>
      </c>
      <c r="I25" s="282"/>
      <c r="J25" s="281" t="s">
        <v>176</v>
      </c>
      <c r="K25" s="281"/>
      <c r="L25" s="281"/>
      <c r="M25" s="281"/>
      <c r="N25" s="281"/>
      <c r="O25" s="281"/>
      <c r="P25" s="282">
        <f>SUM(P23:Q24)</f>
        <v>91185</v>
      </c>
      <c r="Q25" s="282"/>
    </row>
    <row r="26" spans="2:17" ht="24.95" customHeight="1" x14ac:dyDescent="0.3">
      <c r="B26" s="276" t="s">
        <v>177</v>
      </c>
      <c r="C26" s="276"/>
      <c r="D26" s="276"/>
      <c r="E26" s="276"/>
      <c r="F26" s="276"/>
      <c r="G26" s="277"/>
      <c r="H26" s="275">
        <f>H18+H22+H25</f>
        <v>859570</v>
      </c>
      <c r="I26" s="275"/>
      <c r="J26" s="277" t="s">
        <v>178</v>
      </c>
      <c r="K26" s="277"/>
      <c r="L26" s="277"/>
      <c r="M26" s="277"/>
      <c r="N26" s="277"/>
      <c r="O26" s="277"/>
      <c r="P26" s="275">
        <f>P18+P22+P25</f>
        <v>859570</v>
      </c>
      <c r="Q26" s="275"/>
    </row>
    <row r="27" spans="2:17" ht="24.95" customHeight="1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H10:K10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60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128" customWidth="1"/>
    <col min="2" max="2" width="41.28515625" style="128" customWidth="1"/>
    <col min="3" max="3" width="26.5703125" style="128" customWidth="1"/>
    <col min="4" max="4" width="29.7109375" style="128" customWidth="1"/>
    <col min="5" max="5" width="27" style="128" customWidth="1"/>
    <col min="6" max="6" width="28.140625" style="128" customWidth="1"/>
    <col min="7" max="7" width="31.7109375" style="128" customWidth="1"/>
    <col min="8" max="16384" width="8.85546875" style="128"/>
  </cols>
  <sheetData>
    <row r="1" spans="2:7" x14ac:dyDescent="0.2">
      <c r="B1" s="283"/>
      <c r="C1" s="284"/>
      <c r="D1" s="284"/>
      <c r="E1" s="284"/>
      <c r="F1" s="284"/>
      <c r="G1" s="284"/>
    </row>
    <row r="2" spans="2:7" ht="30.75" customHeight="1" x14ac:dyDescent="0.25">
      <c r="B2" s="285"/>
      <c r="C2" s="285"/>
      <c r="D2" s="285"/>
      <c r="E2" s="362" t="s">
        <v>323</v>
      </c>
      <c r="F2" s="286"/>
      <c r="G2" s="286"/>
    </row>
    <row r="3" spans="2:7" x14ac:dyDescent="0.2">
      <c r="B3" s="287" t="s">
        <v>269</v>
      </c>
      <c r="C3" s="287"/>
      <c r="D3" s="287"/>
      <c r="E3" s="287"/>
      <c r="F3" s="287"/>
      <c r="G3" s="287"/>
    </row>
    <row r="4" spans="2:7" x14ac:dyDescent="0.2">
      <c r="B4" s="287"/>
      <c r="C4" s="287"/>
      <c r="D4" s="287"/>
      <c r="E4" s="287"/>
      <c r="F4" s="287"/>
      <c r="G4" s="287"/>
    </row>
    <row r="5" spans="2:7" x14ac:dyDescent="0.2">
      <c r="B5" s="288"/>
      <c r="C5" s="288"/>
      <c r="D5" s="288"/>
      <c r="E5" s="288"/>
      <c r="F5" s="288"/>
      <c r="G5" s="288"/>
    </row>
    <row r="6" spans="2:7" ht="38.25" customHeight="1" x14ac:dyDescent="0.2">
      <c r="B6" s="129" t="s">
        <v>40</v>
      </c>
      <c r="C6" s="130" t="s">
        <v>309</v>
      </c>
      <c r="D6" s="130" t="s">
        <v>310</v>
      </c>
      <c r="E6" s="130" t="s">
        <v>311</v>
      </c>
      <c r="F6" s="131" t="s">
        <v>312</v>
      </c>
      <c r="G6" s="132" t="s">
        <v>41</v>
      </c>
    </row>
    <row r="7" spans="2:7" ht="35.25" customHeight="1" x14ac:dyDescent="0.2">
      <c r="B7" s="133" t="s">
        <v>42</v>
      </c>
      <c r="C7" s="134" t="s">
        <v>265</v>
      </c>
      <c r="D7" s="134" t="s">
        <v>261</v>
      </c>
      <c r="E7" s="134" t="s">
        <v>262</v>
      </c>
      <c r="F7" s="135" t="s">
        <v>263</v>
      </c>
      <c r="G7" s="136" t="s">
        <v>264</v>
      </c>
    </row>
    <row r="8" spans="2:7" ht="24.95" customHeight="1" x14ac:dyDescent="0.2">
      <c r="B8" s="137" t="s">
        <v>25</v>
      </c>
      <c r="C8" s="138"/>
      <c r="D8" s="138"/>
      <c r="E8" s="138"/>
      <c r="F8" s="139"/>
      <c r="G8" s="140"/>
    </row>
    <row r="9" spans="2:7" ht="24.95" customHeight="1" x14ac:dyDescent="0.2">
      <c r="B9" s="141" t="s">
        <v>43</v>
      </c>
      <c r="C9" s="142">
        <v>173524</v>
      </c>
      <c r="D9" s="143"/>
      <c r="E9" s="143"/>
      <c r="F9" s="144"/>
      <c r="G9" s="145">
        <f t="shared" ref="G9:G16" si="0">SUM(C9:F9)</f>
        <v>173524</v>
      </c>
    </row>
    <row r="10" spans="2:7" ht="24.95" customHeight="1" x14ac:dyDescent="0.2">
      <c r="B10" s="146" t="s">
        <v>44</v>
      </c>
      <c r="C10" s="142">
        <v>46303</v>
      </c>
      <c r="D10" s="147"/>
      <c r="E10" s="147"/>
      <c r="F10" s="148"/>
      <c r="G10" s="149">
        <f t="shared" si="0"/>
        <v>46303</v>
      </c>
    </row>
    <row r="11" spans="2:7" ht="25.15" customHeight="1" x14ac:dyDescent="0.2">
      <c r="B11" s="141" t="s">
        <v>20</v>
      </c>
      <c r="C11" s="263">
        <v>32700</v>
      </c>
      <c r="D11" s="143"/>
      <c r="E11" s="150"/>
      <c r="F11" s="151"/>
      <c r="G11" s="145">
        <f t="shared" si="0"/>
        <v>32700</v>
      </c>
    </row>
    <row r="12" spans="2:7" ht="24.95" customHeight="1" x14ac:dyDescent="0.2">
      <c r="B12" s="152" t="s">
        <v>25</v>
      </c>
      <c r="C12" s="142">
        <v>17313</v>
      </c>
      <c r="D12" s="143">
        <v>100</v>
      </c>
      <c r="E12" s="143"/>
      <c r="F12" s="144">
        <v>150</v>
      </c>
      <c r="G12" s="145">
        <f t="shared" si="0"/>
        <v>17563</v>
      </c>
    </row>
    <row r="13" spans="2:7" ht="24.95" customHeight="1" x14ac:dyDescent="0.2">
      <c r="B13" s="141" t="s">
        <v>45</v>
      </c>
      <c r="C13" s="143"/>
      <c r="D13" s="143"/>
      <c r="E13" s="143"/>
      <c r="F13" s="144"/>
      <c r="G13" s="145">
        <f t="shared" si="0"/>
        <v>0</v>
      </c>
    </row>
    <row r="14" spans="2:7" ht="24.95" customHeight="1" thickBot="1" x14ac:dyDescent="0.25">
      <c r="B14" s="153" t="s">
        <v>46</v>
      </c>
      <c r="C14" s="154">
        <f>SUM(C9:C13)</f>
        <v>269840</v>
      </c>
      <c r="D14" s="155">
        <f>SUM(D9:D13)</f>
        <v>100</v>
      </c>
      <c r="E14" s="154">
        <f>SUM(E9:E13)</f>
        <v>0</v>
      </c>
      <c r="F14" s="156">
        <f>SUM(F9:F13)</f>
        <v>150</v>
      </c>
      <c r="G14" s="157">
        <f t="shared" si="0"/>
        <v>270090</v>
      </c>
    </row>
    <row r="15" spans="2:7" ht="24.95" customHeight="1" thickTop="1" thickBot="1" x14ac:dyDescent="0.25">
      <c r="B15" s="158" t="s">
        <v>47</v>
      </c>
      <c r="C15" s="159"/>
      <c r="D15" s="160">
        <v>48182</v>
      </c>
      <c r="E15" s="258">
        <v>42943</v>
      </c>
      <c r="F15" s="161">
        <v>5464</v>
      </c>
      <c r="G15" s="162">
        <f t="shared" si="0"/>
        <v>96589</v>
      </c>
    </row>
    <row r="16" spans="2:7" ht="24.95" customHeight="1" thickTop="1" thickBot="1" x14ac:dyDescent="0.25">
      <c r="B16" s="163" t="s">
        <v>48</v>
      </c>
      <c r="C16" s="164">
        <v>124679</v>
      </c>
      <c r="D16" s="159">
        <v>367</v>
      </c>
      <c r="E16" s="159">
        <v>96</v>
      </c>
      <c r="F16" s="165">
        <v>169</v>
      </c>
      <c r="G16" s="166">
        <f t="shared" si="0"/>
        <v>125311</v>
      </c>
    </row>
    <row r="17" spans="2:7" ht="24.95" customHeight="1" thickTop="1" x14ac:dyDescent="0.2">
      <c r="B17" s="167" t="s">
        <v>49</v>
      </c>
      <c r="C17" s="168">
        <f>SUM(C14:C16)</f>
        <v>394519</v>
      </c>
      <c r="D17" s="169">
        <f>SUM(D14:D16)</f>
        <v>48649</v>
      </c>
      <c r="E17" s="169">
        <f>SUM(E14:E16)</f>
        <v>43039</v>
      </c>
      <c r="F17" s="170">
        <f>SUM(F14:F16)</f>
        <v>5783</v>
      </c>
      <c r="G17" s="171">
        <f>SUM(C17:F17)-G15</f>
        <v>395401</v>
      </c>
    </row>
    <row r="18" spans="2:7" ht="24.95" customHeight="1" x14ac:dyDescent="0.2">
      <c r="B18" s="152" t="s">
        <v>50</v>
      </c>
      <c r="C18" s="172">
        <v>0</v>
      </c>
      <c r="D18" s="173">
        <v>0</v>
      </c>
      <c r="E18" s="173">
        <v>0</v>
      </c>
      <c r="F18" s="174">
        <v>0</v>
      </c>
      <c r="G18" s="175">
        <f>SUM(C18:F18)</f>
        <v>0</v>
      </c>
    </row>
    <row r="19" spans="2:7" ht="24.95" customHeight="1" x14ac:dyDescent="0.2">
      <c r="B19" s="176" t="s">
        <v>51</v>
      </c>
      <c r="C19" s="177">
        <f>C17</f>
        <v>394519</v>
      </c>
      <c r="D19" s="178">
        <f>SUM(D17:D18)</f>
        <v>48649</v>
      </c>
      <c r="E19" s="178">
        <f>SUM(E17:E18)</f>
        <v>43039</v>
      </c>
      <c r="F19" s="179">
        <f>SUM(F17:F18)</f>
        <v>5783</v>
      </c>
      <c r="G19" s="180">
        <f>SUM(G17:G18)</f>
        <v>395401</v>
      </c>
    </row>
    <row r="20" spans="2:7" ht="24.95" customHeight="1" x14ac:dyDescent="0.2">
      <c r="B20" s="181" t="s">
        <v>52</v>
      </c>
      <c r="C20" s="177">
        <f>SUM(C19)</f>
        <v>394519</v>
      </c>
      <c r="D20" s="178">
        <f>SUM(D19)</f>
        <v>48649</v>
      </c>
      <c r="E20" s="178">
        <f>SUM(E19)</f>
        <v>43039</v>
      </c>
      <c r="F20" s="179">
        <f>SUM(F19)</f>
        <v>5783</v>
      </c>
      <c r="G20" s="180">
        <f>G19</f>
        <v>395401</v>
      </c>
    </row>
    <row r="21" spans="2:7" ht="33.75" customHeight="1" x14ac:dyDescent="0.2">
      <c r="B21" s="137" t="s">
        <v>53</v>
      </c>
      <c r="C21" s="138"/>
      <c r="D21" s="138"/>
      <c r="E21" s="138"/>
      <c r="F21" s="139"/>
      <c r="G21" s="140"/>
    </row>
    <row r="22" spans="2:7" ht="24.95" customHeight="1" x14ac:dyDescent="0.2">
      <c r="B22" s="152" t="s">
        <v>35</v>
      </c>
      <c r="C22" s="142">
        <v>368329</v>
      </c>
      <c r="D22" s="143"/>
      <c r="E22" s="143"/>
      <c r="F22" s="144"/>
      <c r="G22" s="145">
        <f>SUM(C22:F22)</f>
        <v>368329</v>
      </c>
    </row>
    <row r="23" spans="2:7" ht="24.95" customHeight="1" x14ac:dyDescent="0.2">
      <c r="B23" s="182" t="s">
        <v>54</v>
      </c>
      <c r="C23" s="142">
        <v>1800</v>
      </c>
      <c r="D23" s="143"/>
      <c r="E23" s="143"/>
      <c r="F23" s="144"/>
      <c r="G23" s="183">
        <f>SUM(C23:F23)</f>
        <v>1800</v>
      </c>
    </row>
    <row r="24" spans="2:7" ht="24.95" customHeight="1" x14ac:dyDescent="0.2">
      <c r="B24" s="152" t="s">
        <v>55</v>
      </c>
      <c r="C24" s="142">
        <v>9040</v>
      </c>
      <c r="D24" s="143"/>
      <c r="E24" s="143"/>
      <c r="F24" s="144"/>
      <c r="G24" s="183">
        <f>SUM(C24:F24)</f>
        <v>9040</v>
      </c>
    </row>
    <row r="25" spans="2:7" ht="24.95" customHeight="1" x14ac:dyDescent="0.2">
      <c r="B25" s="176" t="s">
        <v>56</v>
      </c>
      <c r="C25" s="177">
        <f>SUM(C22:C24)</f>
        <v>379169</v>
      </c>
      <c r="D25" s="177">
        <f>SUM(D22:D24)</f>
        <v>0</v>
      </c>
      <c r="E25" s="177">
        <f>SUM(E22:E24)</f>
        <v>0</v>
      </c>
      <c r="F25" s="184">
        <f>SUM(F22:F24)</f>
        <v>0</v>
      </c>
      <c r="G25" s="180">
        <f>SUM(G22:G24)</f>
        <v>379169</v>
      </c>
    </row>
    <row r="26" spans="2:7" ht="24.95" customHeight="1" x14ac:dyDescent="0.2">
      <c r="B26" s="152" t="s">
        <v>211</v>
      </c>
      <c r="C26" s="143">
        <v>85000</v>
      </c>
      <c r="D26" s="143"/>
      <c r="E26" s="143"/>
      <c r="F26" s="144"/>
      <c r="G26" s="145">
        <f>SUM(C26:F26)</f>
        <v>85000</v>
      </c>
    </row>
    <row r="27" spans="2:7" ht="24.95" customHeight="1" x14ac:dyDescent="0.2">
      <c r="B27" s="152" t="s">
        <v>213</v>
      </c>
      <c r="C27" s="143"/>
      <c r="D27" s="143"/>
      <c r="E27" s="143"/>
      <c r="F27" s="144"/>
      <c r="G27" s="145">
        <f>SUM(C27:F27)</f>
        <v>0</v>
      </c>
    </row>
    <row r="28" spans="2:7" ht="24.95" customHeight="1" x14ac:dyDescent="0.2">
      <c r="B28" s="152" t="s">
        <v>214</v>
      </c>
      <c r="C28" s="143">
        <v>0</v>
      </c>
      <c r="D28" s="143"/>
      <c r="E28" s="143"/>
      <c r="F28" s="144"/>
      <c r="G28" s="145">
        <f>SUM(C28:F28)</f>
        <v>0</v>
      </c>
    </row>
    <row r="29" spans="2:7" ht="24.95" customHeight="1" x14ac:dyDescent="0.2">
      <c r="B29" s="176" t="s">
        <v>212</v>
      </c>
      <c r="C29" s="185">
        <f>SUM(C26:C28)</f>
        <v>85000</v>
      </c>
      <c r="D29" s="185"/>
      <c r="E29" s="185">
        <f>SUM(E26:E28)</f>
        <v>0</v>
      </c>
      <c r="F29" s="185">
        <f>SUM(F26:F28)</f>
        <v>0</v>
      </c>
      <c r="G29" s="186">
        <f>SUM(C29:F29)</f>
        <v>85000</v>
      </c>
    </row>
    <row r="30" spans="2:7" ht="24.95" customHeight="1" x14ac:dyDescent="0.2">
      <c r="B30" s="187" t="s">
        <v>57</v>
      </c>
      <c r="C30" s="188">
        <f>SUM(C20+C25+C29)</f>
        <v>858688</v>
      </c>
      <c r="D30" s="189">
        <f>SUM(D20+D25+D29)</f>
        <v>48649</v>
      </c>
      <c r="E30" s="189">
        <f>SUM(E20+E25+E29)</f>
        <v>43039</v>
      </c>
      <c r="F30" s="189">
        <f>SUM(F20+F25+F29)</f>
        <v>5783</v>
      </c>
      <c r="G30" s="188">
        <f>SUM(G20+G25+G29)</f>
        <v>859570</v>
      </c>
    </row>
    <row r="31" spans="2:7" ht="24.95" customHeight="1" x14ac:dyDescent="0.2">
      <c r="B31" s="190" t="s">
        <v>58</v>
      </c>
      <c r="C31" s="191"/>
      <c r="D31" s="191"/>
      <c r="E31" s="191"/>
      <c r="F31" s="192"/>
      <c r="G31" s="193"/>
    </row>
    <row r="32" spans="2:7" ht="24.95" customHeight="1" x14ac:dyDescent="0.2">
      <c r="B32" s="194" t="s">
        <v>59</v>
      </c>
      <c r="C32" s="195"/>
      <c r="D32" s="195"/>
      <c r="E32" s="195"/>
      <c r="F32" s="196"/>
      <c r="G32" s="197"/>
    </row>
    <row r="33" spans="2:7" ht="24.95" customHeight="1" x14ac:dyDescent="0.2">
      <c r="B33" s="198" t="s">
        <v>60</v>
      </c>
      <c r="C33" s="199">
        <f>SUM(C34+C35)</f>
        <v>77672</v>
      </c>
      <c r="D33" s="231">
        <f>SUM(D34+D35)</f>
        <v>33840</v>
      </c>
      <c r="E33" s="199">
        <f>SUM(E34+E35)</f>
        <v>28804</v>
      </c>
      <c r="F33" s="200">
        <f>SUM(F34+F35)</f>
        <v>2754</v>
      </c>
      <c r="G33" s="201">
        <f>SUM(G34+G35)</f>
        <v>143070</v>
      </c>
    </row>
    <row r="34" spans="2:7" ht="24.95" customHeight="1" x14ac:dyDescent="0.2">
      <c r="B34" s="202" t="s">
        <v>61</v>
      </c>
      <c r="C34" s="260">
        <v>76628</v>
      </c>
      <c r="D34" s="138">
        <v>32806</v>
      </c>
      <c r="E34" s="138">
        <v>27988</v>
      </c>
      <c r="F34" s="139">
        <v>2664</v>
      </c>
      <c r="G34" s="140">
        <f>SUM(C34:F34)</f>
        <v>140086</v>
      </c>
    </row>
    <row r="35" spans="2:7" ht="24.95" customHeight="1" x14ac:dyDescent="0.2">
      <c r="B35" s="202" t="s">
        <v>62</v>
      </c>
      <c r="C35" s="138">
        <v>1044</v>
      </c>
      <c r="D35" s="138">
        <v>1034</v>
      </c>
      <c r="E35" s="138">
        <v>816</v>
      </c>
      <c r="F35" s="139">
        <v>90</v>
      </c>
      <c r="G35" s="140">
        <f>SUM(C35:F35)</f>
        <v>2984</v>
      </c>
    </row>
    <row r="36" spans="2:7" ht="24.95" customHeight="1" x14ac:dyDescent="0.2">
      <c r="B36" s="198" t="s">
        <v>63</v>
      </c>
      <c r="C36" s="199">
        <f>SUM(C37+C38)</f>
        <v>13259</v>
      </c>
      <c r="D36" s="231">
        <f>SUM(D37+D38)</f>
        <v>9120</v>
      </c>
      <c r="E36" s="257">
        <f>SUM(E37+E38)</f>
        <v>6353</v>
      </c>
      <c r="F36" s="200">
        <f>SUM(F37+F38)</f>
        <v>642</v>
      </c>
      <c r="G36" s="201">
        <f>SUM(G37+G38)</f>
        <v>29374</v>
      </c>
    </row>
    <row r="37" spans="2:7" ht="24.95" customHeight="1" x14ac:dyDescent="0.2">
      <c r="B37" s="202" t="s">
        <v>64</v>
      </c>
      <c r="C37" s="259">
        <v>12901</v>
      </c>
      <c r="D37" s="138">
        <v>8772</v>
      </c>
      <c r="E37" s="138">
        <v>6077</v>
      </c>
      <c r="F37" s="139">
        <v>615</v>
      </c>
      <c r="G37" s="140">
        <f>SUM(C37:F37)</f>
        <v>28365</v>
      </c>
    </row>
    <row r="38" spans="2:7" ht="24.95" customHeight="1" x14ac:dyDescent="0.2">
      <c r="B38" s="202" t="s">
        <v>65</v>
      </c>
      <c r="C38" s="138">
        <v>358</v>
      </c>
      <c r="D38" s="138">
        <v>348</v>
      </c>
      <c r="E38" s="138">
        <v>276</v>
      </c>
      <c r="F38" s="139">
        <v>27</v>
      </c>
      <c r="G38" s="140">
        <f>SUM(C38:F38)</f>
        <v>1009</v>
      </c>
    </row>
    <row r="39" spans="2:7" ht="24.95" customHeight="1" x14ac:dyDescent="0.2">
      <c r="B39" s="198" t="s">
        <v>66</v>
      </c>
      <c r="C39" s="199">
        <f>SUM(C40+C41)</f>
        <v>71494</v>
      </c>
      <c r="D39" s="199">
        <f>SUM(D40+D41)</f>
        <v>5389</v>
      </c>
      <c r="E39" s="199">
        <f>SUM(E40+E41)</f>
        <v>6182</v>
      </c>
      <c r="F39" s="203">
        <f>SUM(F40+F41)</f>
        <v>2100</v>
      </c>
      <c r="G39" s="201">
        <f>SUM(G40+G41)</f>
        <v>85165</v>
      </c>
    </row>
    <row r="40" spans="2:7" ht="24.95" customHeight="1" x14ac:dyDescent="0.2">
      <c r="B40" s="202" t="s">
        <v>67</v>
      </c>
      <c r="C40" s="260">
        <v>71494</v>
      </c>
      <c r="D40" s="138">
        <v>5389</v>
      </c>
      <c r="E40" s="138">
        <v>6182</v>
      </c>
      <c r="F40" s="139">
        <v>2100</v>
      </c>
      <c r="G40" s="204">
        <f>SUM(C40:F40)</f>
        <v>85165</v>
      </c>
    </row>
    <row r="41" spans="2:7" ht="24.95" customHeight="1" x14ac:dyDescent="0.2">
      <c r="B41" s="202"/>
      <c r="C41" s="138"/>
      <c r="D41" s="138"/>
      <c r="E41" s="138"/>
      <c r="F41" s="139"/>
      <c r="G41" s="140"/>
    </row>
    <row r="42" spans="2:7" ht="16.5" customHeight="1" x14ac:dyDescent="0.2">
      <c r="B42" s="198" t="s">
        <v>266</v>
      </c>
      <c r="C42" s="261">
        <v>10350</v>
      </c>
      <c r="D42" s="185"/>
      <c r="E42" s="199"/>
      <c r="F42" s="203"/>
      <c r="G42" s="201">
        <f>SUM(C42:F42)</f>
        <v>10350</v>
      </c>
    </row>
    <row r="43" spans="2:7" ht="24.95" customHeight="1" x14ac:dyDescent="0.2">
      <c r="B43" s="198" t="s">
        <v>68</v>
      </c>
      <c r="C43" s="261">
        <v>7796</v>
      </c>
      <c r="D43" s="199"/>
      <c r="E43" s="199"/>
      <c r="F43" s="203"/>
      <c r="G43" s="201">
        <f>SUM(C43:F43)</f>
        <v>7796</v>
      </c>
    </row>
    <row r="44" spans="2:7" ht="24.95" customHeight="1" x14ac:dyDescent="0.2">
      <c r="B44" s="198" t="s">
        <v>69</v>
      </c>
      <c r="C44" s="199">
        <f>SUM(C45+C46)</f>
        <v>789</v>
      </c>
      <c r="D44" s="199"/>
      <c r="E44" s="199"/>
      <c r="F44" s="203"/>
      <c r="G44" s="201">
        <f>SUM(G45+G46)</f>
        <v>789</v>
      </c>
    </row>
    <row r="45" spans="2:7" ht="24.95" customHeight="1" x14ac:dyDescent="0.2">
      <c r="B45" s="202" t="s">
        <v>218</v>
      </c>
      <c r="C45" s="138">
        <v>789</v>
      </c>
      <c r="D45" s="138"/>
      <c r="E45" s="138"/>
      <c r="F45" s="139"/>
      <c r="G45" s="140">
        <f t="shared" ref="G45:G51" si="1">SUM(C45:F45)</f>
        <v>789</v>
      </c>
    </row>
    <row r="46" spans="2:7" ht="24.95" customHeight="1" x14ac:dyDescent="0.2">
      <c r="B46" s="202" t="s">
        <v>216</v>
      </c>
      <c r="C46" s="138"/>
      <c r="D46" s="138"/>
      <c r="E46" s="138"/>
      <c r="F46" s="139"/>
      <c r="G46" s="140">
        <f t="shared" si="1"/>
        <v>0</v>
      </c>
    </row>
    <row r="47" spans="2:7" ht="24.95" customHeight="1" thickBot="1" x14ac:dyDescent="0.25">
      <c r="B47" s="153" t="s">
        <v>70</v>
      </c>
      <c r="C47" s="205">
        <f>SUM(C33+C36+C39+C42+C43+C44)</f>
        <v>181360</v>
      </c>
      <c r="D47" s="205">
        <f>SUM(D33+D36+D39+D42+D43+D44)</f>
        <v>48349</v>
      </c>
      <c r="E47" s="205">
        <f>SUM(E33+E36+E39+E42+E43+E44)</f>
        <v>41339</v>
      </c>
      <c r="F47" s="206">
        <f>SUM(F33+F36+F39+F42+F43+F44)</f>
        <v>5496</v>
      </c>
      <c r="G47" s="207">
        <f t="shared" si="1"/>
        <v>276544</v>
      </c>
    </row>
    <row r="48" spans="2:7" ht="33" customHeight="1" thickTop="1" x14ac:dyDescent="0.2">
      <c r="B48" s="208" t="s">
        <v>71</v>
      </c>
      <c r="C48" s="209">
        <f>D15</f>
        <v>48182</v>
      </c>
      <c r="D48" s="210"/>
      <c r="E48" s="210"/>
      <c r="F48" s="211"/>
      <c r="G48" s="212">
        <f t="shared" si="1"/>
        <v>48182</v>
      </c>
    </row>
    <row r="49" spans="2:8" ht="24.95" customHeight="1" x14ac:dyDescent="0.2">
      <c r="B49" s="213" t="s">
        <v>72</v>
      </c>
      <c r="C49" s="214">
        <f>F15</f>
        <v>5464</v>
      </c>
      <c r="D49" s="215"/>
      <c r="E49" s="215"/>
      <c r="F49" s="216"/>
      <c r="G49" s="217">
        <f t="shared" si="1"/>
        <v>5464</v>
      </c>
    </row>
    <row r="50" spans="2:8" ht="24.95" customHeight="1" x14ac:dyDescent="0.2">
      <c r="B50" s="218" t="s">
        <v>73</v>
      </c>
      <c r="C50" s="150">
        <f>E15</f>
        <v>42943</v>
      </c>
      <c r="D50" s="219"/>
      <c r="E50" s="219"/>
      <c r="F50" s="220"/>
      <c r="G50" s="217">
        <f t="shared" si="1"/>
        <v>42943</v>
      </c>
    </row>
    <row r="51" spans="2:8" ht="24.95" customHeight="1" thickBot="1" x14ac:dyDescent="0.25">
      <c r="B51" s="221" t="s">
        <v>74</v>
      </c>
      <c r="C51" s="262">
        <f>SUM(C48:C50)</f>
        <v>96589</v>
      </c>
      <c r="D51" s="222">
        <f>SUM(D48:D50)</f>
        <v>0</v>
      </c>
      <c r="E51" s="222">
        <f>SUM(E48:E50)</f>
        <v>0</v>
      </c>
      <c r="F51" s="223">
        <f>SUM(F48:F50)</f>
        <v>0</v>
      </c>
      <c r="G51" s="224">
        <f t="shared" si="1"/>
        <v>96589</v>
      </c>
    </row>
    <row r="52" spans="2:8" ht="24.95" customHeight="1" thickTop="1" x14ac:dyDescent="0.2">
      <c r="B52" s="225" t="s">
        <v>75</v>
      </c>
      <c r="C52" s="226">
        <f>SUM(C47+C51)</f>
        <v>277949</v>
      </c>
      <c r="D52" s="227">
        <f>SUM(D47+D51)</f>
        <v>48349</v>
      </c>
      <c r="E52" s="227">
        <f>SUM(E47+E51)</f>
        <v>41339</v>
      </c>
      <c r="F52" s="228">
        <f>SUM(F47+F51)</f>
        <v>5496</v>
      </c>
      <c r="G52" s="229">
        <f>SUM(G47)</f>
        <v>276544</v>
      </c>
    </row>
    <row r="53" spans="2:8" ht="24.95" customHeight="1" x14ac:dyDescent="0.2">
      <c r="B53" s="137" t="s">
        <v>76</v>
      </c>
      <c r="C53" s="138"/>
      <c r="D53" s="138"/>
      <c r="E53" s="138"/>
      <c r="F53" s="139"/>
      <c r="G53" s="140"/>
    </row>
    <row r="54" spans="2:8" ht="24.95" customHeight="1" x14ac:dyDescent="0.2">
      <c r="B54" s="230" t="s">
        <v>77</v>
      </c>
      <c r="C54" s="264">
        <v>365261</v>
      </c>
      <c r="D54" s="199">
        <v>300</v>
      </c>
      <c r="E54" s="231">
        <v>1700</v>
      </c>
      <c r="F54" s="200">
        <v>287</v>
      </c>
      <c r="G54" s="180">
        <f>SUM(C54:F54)</f>
        <v>367548</v>
      </c>
    </row>
    <row r="55" spans="2:8" ht="24.95" customHeight="1" x14ac:dyDescent="0.2">
      <c r="B55" s="230" t="s">
        <v>78</v>
      </c>
      <c r="C55" s="231">
        <v>124293</v>
      </c>
      <c r="D55" s="199"/>
      <c r="E55" s="199"/>
      <c r="F55" s="203"/>
      <c r="G55" s="232">
        <f>SUM(C55:F55)</f>
        <v>124293</v>
      </c>
    </row>
    <row r="56" spans="2:8" ht="24.95" customHeight="1" x14ac:dyDescent="0.2">
      <c r="B56" s="198" t="s">
        <v>79</v>
      </c>
      <c r="C56" s="231">
        <v>0</v>
      </c>
      <c r="D56" s="199"/>
      <c r="E56" s="199"/>
      <c r="F56" s="203"/>
      <c r="G56" s="232">
        <f t="shared" ref="G56:G61" si="2">SUM(C56:F56)</f>
        <v>0</v>
      </c>
    </row>
    <row r="57" spans="2:8" ht="24.95" customHeight="1" x14ac:dyDescent="0.2">
      <c r="B57" s="176" t="s">
        <v>80</v>
      </c>
      <c r="C57" s="233">
        <f>SUM(C54:C56)</f>
        <v>489554</v>
      </c>
      <c r="D57" s="233">
        <f>SUM(D54:D56)</f>
        <v>300</v>
      </c>
      <c r="E57" s="233">
        <f>SUM(E54:E56)</f>
        <v>1700</v>
      </c>
      <c r="F57" s="234">
        <f>SUM(F54:F56)</f>
        <v>287</v>
      </c>
      <c r="G57" s="232">
        <f t="shared" si="2"/>
        <v>491841</v>
      </c>
    </row>
    <row r="58" spans="2:8" ht="30.75" customHeight="1" x14ac:dyDescent="0.2">
      <c r="B58" s="146" t="s">
        <v>215</v>
      </c>
      <c r="C58" s="214">
        <v>6185</v>
      </c>
      <c r="D58" s="214"/>
      <c r="E58" s="214"/>
      <c r="F58" s="235"/>
      <c r="G58" s="236">
        <f t="shared" si="2"/>
        <v>6185</v>
      </c>
    </row>
    <row r="59" spans="2:8" ht="20.100000000000001" customHeight="1" x14ac:dyDescent="0.2">
      <c r="B59" s="237" t="s">
        <v>233</v>
      </c>
      <c r="C59" s="238">
        <v>85000</v>
      </c>
      <c r="D59" s="238"/>
      <c r="E59" s="238"/>
      <c r="F59" s="239"/>
      <c r="G59" s="236">
        <f t="shared" si="2"/>
        <v>85000</v>
      </c>
    </row>
    <row r="60" spans="2:8" ht="13.5" customHeight="1" x14ac:dyDescent="0.2">
      <c r="B60" s="240" t="s">
        <v>217</v>
      </c>
      <c r="C60" s="233">
        <f>SUM(C58:C59)</f>
        <v>91185</v>
      </c>
      <c r="D60" s="233">
        <f>SUM(D58:D59)</f>
        <v>0</v>
      </c>
      <c r="E60" s="233">
        <f>SUM(E58:E59)</f>
        <v>0</v>
      </c>
      <c r="F60" s="233">
        <f>SUM(F58:F59)</f>
        <v>0</v>
      </c>
      <c r="G60" s="233">
        <f>SUM(G58:G59)</f>
        <v>91185</v>
      </c>
    </row>
    <row r="61" spans="2:8" ht="24.95" customHeight="1" x14ac:dyDescent="0.2">
      <c r="B61" s="146"/>
      <c r="C61" s="147"/>
      <c r="D61" s="191"/>
      <c r="E61" s="191"/>
      <c r="F61" s="192"/>
      <c r="G61" s="236">
        <f t="shared" si="2"/>
        <v>0</v>
      </c>
      <c r="H61" s="241"/>
    </row>
    <row r="62" spans="2:8" ht="15" customHeight="1" x14ac:dyDescent="0.2">
      <c r="B62" s="187" t="s">
        <v>81</v>
      </c>
      <c r="C62" s="188">
        <f>C52+C57+C60</f>
        <v>858688</v>
      </c>
      <c r="D62" s="189">
        <f>D52+D57+D60</f>
        <v>48649</v>
      </c>
      <c r="E62" s="189">
        <f>E52+E57+E60</f>
        <v>43039</v>
      </c>
      <c r="F62" s="189">
        <f>F52+F57+F60</f>
        <v>5783</v>
      </c>
      <c r="G62" s="188">
        <f>G52+G57+G60</f>
        <v>859570</v>
      </c>
    </row>
    <row r="63" spans="2:8" ht="24.95" customHeight="1" x14ac:dyDescent="0.2">
      <c r="B63" s="242"/>
      <c r="C63" s="191"/>
      <c r="D63" s="191"/>
      <c r="E63" s="191"/>
      <c r="F63" s="192"/>
      <c r="G63" s="191"/>
    </row>
    <row r="64" spans="2:8" ht="24.95" customHeight="1" x14ac:dyDescent="0.2">
      <c r="B64" s="243"/>
      <c r="C64" s="243"/>
      <c r="D64" s="243"/>
      <c r="E64" s="243"/>
      <c r="F64" s="243"/>
      <c r="G64" s="244"/>
    </row>
    <row r="65" spans="2:7" ht="24.95" customHeight="1" x14ac:dyDescent="0.2">
      <c r="B65" s="245" t="s">
        <v>82</v>
      </c>
      <c r="C65" s="246">
        <v>9</v>
      </c>
      <c r="D65" s="246">
        <v>9</v>
      </c>
      <c r="E65" s="246">
        <v>10</v>
      </c>
      <c r="F65" s="247">
        <v>1</v>
      </c>
      <c r="G65" s="248">
        <f>SUM(C65:F65)</f>
        <v>29</v>
      </c>
    </row>
    <row r="66" spans="2:7" ht="24.95" customHeight="1" x14ac:dyDescent="0.2">
      <c r="B66" s="249" t="s">
        <v>83</v>
      </c>
      <c r="C66" s="250">
        <v>8</v>
      </c>
      <c r="D66" s="250">
        <v>8</v>
      </c>
      <c r="E66" s="250">
        <v>10</v>
      </c>
      <c r="F66" s="251">
        <v>1</v>
      </c>
      <c r="G66" s="252">
        <f>SUM(C66:F66)</f>
        <v>27</v>
      </c>
    </row>
    <row r="67" spans="2:7" ht="24.95" customHeight="1" x14ac:dyDescent="0.2">
      <c r="B67" s="245" t="s">
        <v>182</v>
      </c>
      <c r="C67" s="246">
        <v>9</v>
      </c>
      <c r="D67" s="246">
        <v>10</v>
      </c>
      <c r="E67" s="246">
        <v>10</v>
      </c>
      <c r="F67" s="253">
        <v>1</v>
      </c>
      <c r="G67" s="254">
        <f>SUM(C67:F67)</f>
        <v>30</v>
      </c>
    </row>
    <row r="68" spans="2:7" ht="24.95" customHeight="1" x14ac:dyDescent="0.2">
      <c r="B68" s="249" t="s">
        <v>83</v>
      </c>
      <c r="C68" s="250">
        <v>8</v>
      </c>
      <c r="D68" s="250">
        <v>9</v>
      </c>
      <c r="E68" s="250">
        <v>10</v>
      </c>
      <c r="F68" s="255">
        <v>1</v>
      </c>
      <c r="G68" s="256">
        <f>SUM(C68:F68)</f>
        <v>28</v>
      </c>
    </row>
    <row r="69" spans="2:7" ht="24.95" customHeight="1" x14ac:dyDescent="0.2">
      <c r="B69" s="245" t="s">
        <v>84</v>
      </c>
      <c r="C69" s="246">
        <v>55</v>
      </c>
      <c r="D69" s="246">
        <v>0</v>
      </c>
      <c r="E69" s="246">
        <v>0</v>
      </c>
      <c r="F69" s="247">
        <v>0</v>
      </c>
      <c r="G69" s="248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4" ht="15" x14ac:dyDescent="0.2">
      <c r="M1" s="290" t="s">
        <v>219</v>
      </c>
      <c r="N1" s="290"/>
    </row>
    <row r="2" spans="1:14" ht="15" x14ac:dyDescent="0.25">
      <c r="A2" s="291" t="s">
        <v>319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40"/>
    </row>
    <row r="3" spans="1:14" ht="25.15" customHeight="1" x14ac:dyDescent="0.3">
      <c r="A3" s="40"/>
      <c r="B3" s="293" t="s">
        <v>223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40"/>
      <c r="N3" s="102">
        <f>SUM(M4:M41)</f>
        <v>173523828</v>
      </c>
    </row>
    <row r="4" spans="1:14" ht="25.15" customHeight="1" x14ac:dyDescent="0.25">
      <c r="B4" s="294" t="s">
        <v>0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">
        <f>SUM(L5:L38)</f>
        <v>173523828</v>
      </c>
    </row>
    <row r="5" spans="1:14" ht="25.15" customHeight="1" x14ac:dyDescent="0.25">
      <c r="A5" s="3" t="s">
        <v>1</v>
      </c>
      <c r="B5" s="296" t="s">
        <v>194</v>
      </c>
      <c r="C5" s="297"/>
      <c r="D5" s="297"/>
      <c r="E5" s="297"/>
      <c r="F5" s="297"/>
      <c r="G5" s="297"/>
      <c r="H5" s="297"/>
      <c r="I5" s="297"/>
      <c r="J5" s="297"/>
      <c r="K5" s="92"/>
      <c r="L5" s="79">
        <f>SUM(J6:J15)</f>
        <v>75942381</v>
      </c>
    </row>
    <row r="6" spans="1:14" ht="25.15" customHeight="1" x14ac:dyDescent="0.25">
      <c r="A6" s="1" t="s">
        <v>197</v>
      </c>
      <c r="B6" s="289" t="s">
        <v>224</v>
      </c>
      <c r="C6" s="289"/>
      <c r="D6" s="289"/>
      <c r="E6" s="289"/>
      <c r="F6" s="289"/>
      <c r="G6" s="289"/>
      <c r="H6" s="289"/>
      <c r="I6" s="289"/>
      <c r="J6" s="10">
        <v>30686000</v>
      </c>
      <c r="K6" s="298"/>
      <c r="L6" s="94"/>
    </row>
    <row r="7" spans="1:14" ht="25.15" customHeight="1" x14ac:dyDescent="0.25">
      <c r="A7" s="1" t="s">
        <v>197</v>
      </c>
      <c r="B7" s="289" t="s">
        <v>3</v>
      </c>
      <c r="C7" s="289"/>
      <c r="D7" s="289"/>
      <c r="E7" s="289"/>
      <c r="F7" s="289"/>
      <c r="G7" s="289"/>
      <c r="H7" s="289"/>
      <c r="I7" s="289"/>
      <c r="J7" s="10">
        <f>SUM(I8:I12)</f>
        <v>26451000</v>
      </c>
      <c r="K7" s="299"/>
      <c r="L7" s="94"/>
    </row>
    <row r="8" spans="1:14" ht="25.15" customHeight="1" x14ac:dyDescent="0.25">
      <c r="B8" s="6" t="s">
        <v>4</v>
      </c>
      <c r="C8" s="300" t="s">
        <v>225</v>
      </c>
      <c r="D8" s="300"/>
      <c r="E8" s="300"/>
      <c r="F8" s="300"/>
      <c r="G8" s="300"/>
      <c r="H8" s="300"/>
      <c r="I8" s="85">
        <v>5938490</v>
      </c>
      <c r="J8" s="88"/>
      <c r="K8" s="299"/>
      <c r="L8" s="94"/>
    </row>
    <row r="9" spans="1:14" ht="25.15" customHeight="1" x14ac:dyDescent="0.25">
      <c r="B9" s="6" t="s">
        <v>5</v>
      </c>
      <c r="C9" s="301" t="s">
        <v>226</v>
      </c>
      <c r="D9" s="301"/>
      <c r="E9" s="301"/>
      <c r="F9" s="301"/>
      <c r="G9" s="301"/>
      <c r="H9" s="301"/>
      <c r="I9" s="85">
        <v>15616000</v>
      </c>
      <c r="J9" s="88"/>
      <c r="K9" s="299"/>
      <c r="L9" s="94"/>
    </row>
    <row r="10" spans="1:14" ht="25.15" customHeight="1" x14ac:dyDescent="0.25">
      <c r="B10" s="6" t="s">
        <v>6</v>
      </c>
      <c r="C10" s="300" t="s">
        <v>227</v>
      </c>
      <c r="D10" s="300"/>
      <c r="E10" s="300"/>
      <c r="F10" s="300"/>
      <c r="G10" s="300"/>
      <c r="H10" s="300"/>
      <c r="I10" s="85">
        <v>100000</v>
      </c>
      <c r="J10" s="88"/>
      <c r="K10" s="299"/>
      <c r="L10" s="94"/>
    </row>
    <row r="11" spans="1:14" ht="25.15" customHeight="1" x14ac:dyDescent="0.25">
      <c r="B11" s="6" t="s">
        <v>7</v>
      </c>
      <c r="C11" s="301" t="s">
        <v>228</v>
      </c>
      <c r="D11" s="301"/>
      <c r="E11" s="301"/>
      <c r="F11" s="301"/>
      <c r="G11" s="301"/>
      <c r="H11" s="301"/>
      <c r="I11" s="85">
        <v>4796510</v>
      </c>
      <c r="J11" s="88"/>
      <c r="K11" s="299"/>
      <c r="L11" s="94"/>
    </row>
    <row r="12" spans="1:14" ht="25.15" customHeight="1" x14ac:dyDescent="0.25">
      <c r="B12" s="6" t="s">
        <v>12</v>
      </c>
      <c r="C12" s="300" t="s">
        <v>234</v>
      </c>
      <c r="D12" s="300"/>
      <c r="E12" s="300"/>
      <c r="F12" s="300"/>
      <c r="G12" s="300"/>
      <c r="H12" s="300"/>
      <c r="I12" s="85"/>
      <c r="J12" s="86">
        <v>800700</v>
      </c>
      <c r="K12" s="299"/>
      <c r="L12" s="94"/>
    </row>
    <row r="13" spans="1:14" ht="25.15" customHeight="1" x14ac:dyDescent="0.25">
      <c r="A13" s="1" t="s">
        <v>197</v>
      </c>
      <c r="B13" s="302" t="s">
        <v>282</v>
      </c>
      <c r="C13" s="302"/>
      <c r="D13" s="302"/>
      <c r="E13" s="302"/>
      <c r="F13" s="302"/>
      <c r="G13" s="302"/>
      <c r="H13" s="302"/>
      <c r="I13" s="302"/>
      <c r="J13" s="10">
        <v>6350400</v>
      </c>
      <c r="K13" s="299"/>
      <c r="L13" s="94"/>
    </row>
    <row r="14" spans="1:14" ht="25.15" customHeight="1" x14ac:dyDescent="0.25">
      <c r="B14" s="302" t="s">
        <v>235</v>
      </c>
      <c r="C14" s="302"/>
      <c r="D14" s="302"/>
      <c r="E14" s="302"/>
      <c r="F14" s="302"/>
      <c r="G14" s="302"/>
      <c r="H14" s="302"/>
      <c r="I14" s="302"/>
      <c r="J14" s="10">
        <v>11571858</v>
      </c>
      <c r="K14" s="96"/>
      <c r="L14" s="94"/>
    </row>
    <row r="15" spans="1:14" ht="25.15" customHeight="1" x14ac:dyDescent="0.25">
      <c r="A15" s="1" t="s">
        <v>197</v>
      </c>
      <c r="B15" s="289" t="s">
        <v>236</v>
      </c>
      <c r="C15" s="289"/>
      <c r="D15" s="289"/>
      <c r="E15" s="289"/>
      <c r="F15" s="289"/>
      <c r="G15" s="289"/>
      <c r="H15" s="289"/>
      <c r="I15" s="289"/>
      <c r="J15" s="10">
        <v>82423</v>
      </c>
      <c r="K15" s="96"/>
      <c r="L15" s="94"/>
    </row>
    <row r="16" spans="1:14" ht="25.15" customHeight="1" x14ac:dyDescent="0.25">
      <c r="A16" s="3" t="s">
        <v>8</v>
      </c>
      <c r="B16" s="296" t="s">
        <v>9</v>
      </c>
      <c r="C16" s="305"/>
      <c r="D16" s="305"/>
      <c r="E16" s="305"/>
      <c r="F16" s="305"/>
      <c r="G16" s="305"/>
      <c r="H16" s="305"/>
      <c r="I16" s="305"/>
      <c r="J16" s="305"/>
      <c r="K16" s="305"/>
      <c r="L16" s="4">
        <f>SUM(J17:J18)</f>
        <v>45397275</v>
      </c>
    </row>
    <row r="17" spans="1:12" ht="25.15" customHeight="1" x14ac:dyDescent="0.2">
      <c r="A17" s="1" t="s">
        <v>198</v>
      </c>
      <c r="B17" s="306" t="s">
        <v>229</v>
      </c>
      <c r="C17" s="306"/>
      <c r="D17" s="306"/>
      <c r="E17" s="306"/>
      <c r="F17" s="306"/>
      <c r="G17" s="306"/>
      <c r="H17" s="306"/>
      <c r="I17" s="306"/>
      <c r="J17" s="106">
        <v>39215308</v>
      </c>
      <c r="K17" s="78"/>
      <c r="L17" s="94"/>
    </row>
    <row r="18" spans="1:12" ht="25.15" customHeight="1" x14ac:dyDescent="0.2">
      <c r="A18" s="1" t="s">
        <v>198</v>
      </c>
      <c r="B18" s="289" t="s">
        <v>237</v>
      </c>
      <c r="C18" s="289"/>
      <c r="D18" s="289"/>
      <c r="E18" s="289"/>
      <c r="F18" s="289"/>
      <c r="G18" s="289"/>
      <c r="H18" s="289"/>
      <c r="I18" s="289"/>
      <c r="J18" s="5">
        <v>6181967</v>
      </c>
      <c r="K18" s="78"/>
      <c r="L18" s="94"/>
    </row>
    <row r="19" spans="1:12" ht="25.15" customHeight="1" x14ac:dyDescent="0.25">
      <c r="B19" s="95"/>
      <c r="C19" s="95"/>
      <c r="D19" s="95"/>
      <c r="E19" s="95"/>
      <c r="F19" s="95"/>
      <c r="G19" s="95"/>
      <c r="H19" s="95"/>
      <c r="I19" s="78"/>
      <c r="J19" s="5"/>
      <c r="K19" s="78"/>
      <c r="L19" s="94"/>
    </row>
    <row r="20" spans="1:12" ht="35.1" customHeight="1" x14ac:dyDescent="0.25">
      <c r="A20" s="3" t="s">
        <v>10</v>
      </c>
      <c r="B20" s="307" t="s">
        <v>201</v>
      </c>
      <c r="C20" s="308"/>
      <c r="D20" s="308"/>
      <c r="E20" s="308"/>
      <c r="F20" s="308"/>
      <c r="G20" s="308"/>
      <c r="H20" s="308"/>
      <c r="I20" s="308"/>
      <c r="J20" s="308"/>
      <c r="K20" s="308"/>
      <c r="L20" s="4">
        <f>SUM(J21:J27)</f>
        <v>47086685</v>
      </c>
    </row>
    <row r="21" spans="1:12" ht="25.15" customHeight="1" x14ac:dyDescent="0.25">
      <c r="A21" s="1" t="s">
        <v>199</v>
      </c>
      <c r="B21" s="309" t="s">
        <v>238</v>
      </c>
      <c r="C21" s="309"/>
      <c r="D21" s="309"/>
      <c r="E21" s="309"/>
      <c r="F21" s="309"/>
      <c r="G21" s="309"/>
      <c r="H21" s="309"/>
      <c r="I21" s="309"/>
      <c r="J21" s="107">
        <v>19610319</v>
      </c>
      <c r="K21" s="78"/>
      <c r="L21" s="68"/>
    </row>
    <row r="22" spans="1:12" ht="25.15" customHeight="1" x14ac:dyDescent="0.2">
      <c r="A22" s="1" t="s">
        <v>199</v>
      </c>
      <c r="B22" s="302" t="s">
        <v>11</v>
      </c>
      <c r="C22" s="302"/>
      <c r="D22" s="302"/>
      <c r="E22" s="302"/>
      <c r="F22" s="302"/>
      <c r="G22" s="302"/>
      <c r="H22" s="302"/>
      <c r="I22" s="302"/>
      <c r="J22" s="5">
        <f>SUM(I23:I26)</f>
        <v>27476366</v>
      </c>
      <c r="K22" s="78"/>
      <c r="L22" s="94"/>
    </row>
    <row r="23" spans="1:12" ht="25.15" customHeight="1" x14ac:dyDescent="0.25">
      <c r="B23" s="6" t="s">
        <v>4</v>
      </c>
      <c r="C23" s="300" t="s">
        <v>239</v>
      </c>
      <c r="D23" s="300"/>
      <c r="E23" s="300"/>
      <c r="F23" s="300"/>
      <c r="G23" s="300"/>
      <c r="H23" s="300"/>
      <c r="I23" s="87">
        <v>3000000</v>
      </c>
      <c r="J23" s="5"/>
      <c r="K23" s="78"/>
      <c r="L23" s="94"/>
    </row>
    <row r="24" spans="1:12" ht="25.15" customHeight="1" x14ac:dyDescent="0.25">
      <c r="B24" s="6" t="s">
        <v>5</v>
      </c>
      <c r="C24" s="301" t="s">
        <v>240</v>
      </c>
      <c r="D24" s="301"/>
      <c r="E24" s="301"/>
      <c r="F24" s="301"/>
      <c r="G24" s="301"/>
      <c r="H24" s="301"/>
      <c r="I24" s="87">
        <v>553600</v>
      </c>
      <c r="J24" s="78"/>
      <c r="K24" s="78"/>
      <c r="L24" s="94"/>
    </row>
    <row r="25" spans="1:12" ht="25.15" customHeight="1" x14ac:dyDescent="0.25">
      <c r="B25" s="6" t="s">
        <v>6</v>
      </c>
      <c r="C25" s="301" t="s">
        <v>241</v>
      </c>
      <c r="D25" s="301"/>
      <c r="E25" s="301"/>
      <c r="F25" s="301"/>
      <c r="G25" s="301"/>
      <c r="H25" s="301"/>
      <c r="I25" s="87">
        <v>25000</v>
      </c>
      <c r="J25" s="78"/>
      <c r="K25" s="78"/>
      <c r="L25" s="94"/>
    </row>
    <row r="26" spans="1:12" ht="25.15" customHeight="1" x14ac:dyDescent="0.25">
      <c r="B26" s="6" t="s">
        <v>7</v>
      </c>
      <c r="C26" s="300" t="s">
        <v>242</v>
      </c>
      <c r="D26" s="300"/>
      <c r="E26" s="300"/>
      <c r="F26" s="300"/>
      <c r="G26" s="300"/>
      <c r="H26" s="300"/>
      <c r="I26" s="87">
        <v>23897766</v>
      </c>
      <c r="J26" s="78"/>
      <c r="K26" s="78"/>
      <c r="L26" s="94"/>
    </row>
    <row r="27" spans="1:12" ht="25.15" hidden="1" customHeight="1" x14ac:dyDescent="0.25">
      <c r="A27" s="1" t="s">
        <v>199</v>
      </c>
      <c r="B27" s="302" t="s">
        <v>202</v>
      </c>
      <c r="C27" s="302"/>
      <c r="D27" s="302"/>
      <c r="E27" s="302"/>
      <c r="F27" s="302"/>
      <c r="G27" s="302"/>
      <c r="H27" s="302"/>
      <c r="I27" s="302"/>
      <c r="J27" s="10"/>
      <c r="K27" s="78"/>
      <c r="L27" s="94"/>
    </row>
    <row r="28" spans="1:12" ht="25.15" customHeight="1" x14ac:dyDescent="0.2">
      <c r="B28" s="93"/>
      <c r="C28" s="93"/>
      <c r="D28" s="93"/>
      <c r="E28" s="93"/>
      <c r="F28" s="93"/>
      <c r="G28" s="93"/>
      <c r="H28" s="93"/>
      <c r="I28" s="93"/>
      <c r="J28" s="5"/>
      <c r="K28" s="94"/>
      <c r="L28" s="94"/>
    </row>
    <row r="29" spans="1:12" ht="25.15" customHeight="1" x14ac:dyDescent="0.25">
      <c r="A29" s="3" t="s">
        <v>200</v>
      </c>
      <c r="B29" s="303" t="s">
        <v>243</v>
      </c>
      <c r="C29" s="304"/>
      <c r="D29" s="304"/>
      <c r="E29" s="304"/>
      <c r="F29" s="304"/>
      <c r="G29" s="304"/>
      <c r="H29" s="304"/>
      <c r="I29" s="304"/>
      <c r="J29" s="304"/>
      <c r="K29" s="304"/>
      <c r="L29" s="104">
        <v>2817461</v>
      </c>
    </row>
    <row r="30" spans="1:12" ht="25.15" customHeight="1" x14ac:dyDescent="0.25">
      <c r="A30" s="80"/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3"/>
    </row>
    <row r="31" spans="1:12" ht="25.15" customHeight="1" x14ac:dyDescent="0.25">
      <c r="A31" s="3" t="s">
        <v>283</v>
      </c>
      <c r="B31" s="303" t="s">
        <v>195</v>
      </c>
      <c r="C31" s="304"/>
      <c r="D31" s="304"/>
      <c r="E31" s="304"/>
      <c r="F31" s="304"/>
      <c r="G31" s="304"/>
      <c r="H31" s="304"/>
      <c r="I31" s="304"/>
      <c r="J31" s="304"/>
      <c r="K31" s="304"/>
      <c r="L31" s="104">
        <f>SUM(I32:I37)</f>
        <v>1053046</v>
      </c>
    </row>
    <row r="32" spans="1:12" ht="25.15" customHeight="1" x14ac:dyDescent="0.25">
      <c r="A32" s="80"/>
      <c r="B32" s="6" t="s">
        <v>4</v>
      </c>
      <c r="C32" s="301" t="s">
        <v>285</v>
      </c>
      <c r="D32" s="301"/>
      <c r="E32" s="301"/>
      <c r="F32" s="301"/>
      <c r="G32" s="301"/>
      <c r="H32" s="301"/>
      <c r="I32" s="7">
        <v>301921</v>
      </c>
      <c r="J32" s="82"/>
      <c r="K32" s="82"/>
      <c r="L32" s="84"/>
    </row>
    <row r="33" spans="1:16" ht="25.15" customHeight="1" x14ac:dyDescent="0.25">
      <c r="A33" s="80"/>
      <c r="B33" s="6" t="s">
        <v>5</v>
      </c>
      <c r="C33" s="301" t="s">
        <v>286</v>
      </c>
      <c r="D33" s="301"/>
      <c r="E33" s="301"/>
      <c r="F33" s="301"/>
      <c r="G33" s="301"/>
      <c r="H33" s="301"/>
      <c r="I33" s="7">
        <v>751125</v>
      </c>
      <c r="J33" s="82"/>
      <c r="K33" s="82"/>
      <c r="L33" s="84"/>
    </row>
    <row r="34" spans="1:16" ht="25.15" hidden="1" customHeight="1" x14ac:dyDescent="0.25">
      <c r="A34" s="80"/>
      <c r="B34" s="6" t="s">
        <v>6</v>
      </c>
      <c r="C34" s="301"/>
      <c r="D34" s="301"/>
      <c r="E34" s="301"/>
      <c r="F34" s="301"/>
      <c r="G34" s="301"/>
      <c r="H34" s="301"/>
      <c r="I34" s="7"/>
      <c r="J34" s="82"/>
      <c r="K34" s="82"/>
      <c r="L34" s="84"/>
    </row>
    <row r="35" spans="1:16" ht="25.15" hidden="1" customHeight="1" x14ac:dyDescent="0.25">
      <c r="A35" s="80"/>
      <c r="B35" s="6" t="s">
        <v>7</v>
      </c>
      <c r="C35" s="301"/>
      <c r="D35" s="301"/>
      <c r="E35" s="301"/>
      <c r="F35" s="301"/>
      <c r="G35" s="301"/>
      <c r="H35" s="301"/>
      <c r="I35" s="7"/>
      <c r="J35" s="82"/>
      <c r="K35" s="82"/>
      <c r="L35" s="84"/>
    </row>
    <row r="36" spans="1:16" ht="25.15" hidden="1" customHeight="1" x14ac:dyDescent="0.25">
      <c r="A36" s="80"/>
      <c r="B36" s="6" t="s">
        <v>12</v>
      </c>
      <c r="C36" s="301"/>
      <c r="D36" s="301"/>
      <c r="E36" s="301"/>
      <c r="F36" s="301"/>
      <c r="G36" s="301"/>
      <c r="H36" s="301"/>
      <c r="I36" s="7"/>
      <c r="J36" s="82"/>
      <c r="K36" s="82"/>
      <c r="L36" s="84"/>
    </row>
    <row r="37" spans="1:16" ht="25.15" customHeight="1" x14ac:dyDescent="0.25">
      <c r="A37" s="80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4"/>
    </row>
    <row r="38" spans="1:16" ht="25.15" customHeight="1" x14ac:dyDescent="0.25">
      <c r="A38" s="3" t="s">
        <v>284</v>
      </c>
      <c r="B38" s="303" t="s">
        <v>188</v>
      </c>
      <c r="C38" s="304"/>
      <c r="D38" s="304"/>
      <c r="E38" s="304"/>
      <c r="F38" s="304"/>
      <c r="G38" s="304"/>
      <c r="H38" s="304"/>
      <c r="I38" s="304"/>
      <c r="J38" s="304"/>
      <c r="K38" s="304"/>
      <c r="L38" s="105">
        <v>1226980</v>
      </c>
    </row>
    <row r="39" spans="1:16" ht="25.35" hidden="1" customHeight="1" x14ac:dyDescent="0.25">
      <c r="B39" s="6" t="s">
        <v>4</v>
      </c>
      <c r="C39" s="301"/>
      <c r="D39" s="301"/>
      <c r="E39" s="301"/>
      <c r="F39" s="301"/>
      <c r="G39" s="301"/>
      <c r="H39" s="301"/>
      <c r="I39" s="7"/>
      <c r="J39" s="5"/>
      <c r="K39" s="94"/>
      <c r="L39" s="94"/>
    </row>
    <row r="40" spans="1:16" ht="25.35" hidden="1" customHeight="1" x14ac:dyDescent="0.25">
      <c r="B40" s="6" t="s">
        <v>5</v>
      </c>
      <c r="C40" s="301"/>
      <c r="D40" s="301"/>
      <c r="E40" s="301"/>
      <c r="F40" s="301"/>
      <c r="G40" s="301"/>
      <c r="H40" s="301"/>
      <c r="I40" s="7"/>
      <c r="J40" s="5"/>
      <c r="K40" s="94"/>
      <c r="L40" s="94"/>
    </row>
    <row r="41" spans="1:16" ht="25.35" hidden="1" customHeight="1" x14ac:dyDescent="0.25">
      <c r="B41" s="6" t="s">
        <v>6</v>
      </c>
      <c r="C41" s="301"/>
      <c r="D41" s="301"/>
      <c r="E41" s="301"/>
      <c r="F41" s="301"/>
      <c r="G41" s="301"/>
      <c r="H41" s="301"/>
      <c r="I41" s="7"/>
    </row>
    <row r="42" spans="1:16" ht="25.35" customHeight="1" thickBo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</sheetData>
  <mergeCells count="38">
    <mergeCell ref="B38:K38"/>
    <mergeCell ref="C39:H39"/>
    <mergeCell ref="C40:H40"/>
    <mergeCell ref="C41:H41"/>
    <mergeCell ref="B31:K31"/>
    <mergeCell ref="C32:H32"/>
    <mergeCell ref="C33:H33"/>
    <mergeCell ref="C34:H34"/>
    <mergeCell ref="C35:H35"/>
    <mergeCell ref="C36:H36"/>
    <mergeCell ref="B29:K29"/>
    <mergeCell ref="B16:K16"/>
    <mergeCell ref="B17:I17"/>
    <mergeCell ref="B18:I18"/>
    <mergeCell ref="B20:K20"/>
    <mergeCell ref="B21:I21"/>
    <mergeCell ref="B22:I22"/>
    <mergeCell ref="C23:H23"/>
    <mergeCell ref="C24:H24"/>
    <mergeCell ref="C25:H25"/>
    <mergeCell ref="C26:H26"/>
    <mergeCell ref="B27:I27"/>
    <mergeCell ref="B15:I15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1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311" t="s">
        <v>318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22" ht="26.25" x14ac:dyDescent="0.4">
      <c r="B3" s="313" t="s">
        <v>179</v>
      </c>
      <c r="C3" s="313"/>
      <c r="D3" s="313"/>
      <c r="E3" s="313"/>
      <c r="F3" s="313"/>
      <c r="G3" s="313"/>
      <c r="H3" s="313"/>
      <c r="I3" s="313"/>
      <c r="J3" s="313"/>
      <c r="K3" s="313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</row>
    <row r="4" spans="1:22" ht="25.5" customHeight="1" x14ac:dyDescent="0.3">
      <c r="B4" s="315" t="s">
        <v>244</v>
      </c>
      <c r="C4" s="315"/>
      <c r="D4" s="315"/>
      <c r="E4" s="315"/>
      <c r="F4" s="315"/>
      <c r="G4" s="315"/>
      <c r="H4" s="315"/>
      <c r="I4" s="315"/>
      <c r="J4" s="315"/>
      <c r="K4" s="315"/>
    </row>
    <row r="5" spans="1:22" ht="24.95" customHeight="1" x14ac:dyDescent="0.25">
      <c r="A5" s="9" t="s">
        <v>1</v>
      </c>
      <c r="B5" s="310" t="s">
        <v>14</v>
      </c>
      <c r="C5" s="310"/>
      <c r="D5" s="310"/>
      <c r="E5" s="310"/>
      <c r="F5" s="310"/>
      <c r="G5" s="310"/>
      <c r="H5" s="310"/>
      <c r="I5" s="310"/>
      <c r="J5" s="10">
        <f>SUM(I6:I11)</f>
        <v>173523828</v>
      </c>
    </row>
    <row r="6" spans="1:22" ht="24.95" customHeight="1" x14ac:dyDescent="0.2">
      <c r="B6" s="11">
        <v>1</v>
      </c>
      <c r="C6" s="302" t="s">
        <v>2</v>
      </c>
      <c r="D6" s="302"/>
      <c r="E6" s="302"/>
      <c r="F6" s="302"/>
      <c r="G6" s="302"/>
      <c r="H6" s="302"/>
      <c r="I6" s="12">
        <v>75942381</v>
      </c>
    </row>
    <row r="7" spans="1:22" ht="24.95" customHeight="1" x14ac:dyDescent="0.2">
      <c r="B7" s="11">
        <v>2</v>
      </c>
      <c r="C7" s="309" t="s">
        <v>15</v>
      </c>
      <c r="D7" s="309"/>
      <c r="E7" s="309"/>
      <c r="F7" s="309"/>
      <c r="G7" s="309"/>
      <c r="H7" s="309"/>
      <c r="I7" s="108">
        <v>45397275</v>
      </c>
    </row>
    <row r="8" spans="1:22" ht="24.95" customHeight="1" x14ac:dyDescent="0.2">
      <c r="B8" s="11">
        <v>3</v>
      </c>
      <c r="C8" s="309" t="s">
        <v>16</v>
      </c>
      <c r="D8" s="309"/>
      <c r="E8" s="309"/>
      <c r="F8" s="309"/>
      <c r="G8" s="309"/>
      <c r="H8" s="309"/>
      <c r="I8" s="108">
        <v>47086685</v>
      </c>
      <c r="J8" s="40"/>
    </row>
    <row r="9" spans="1:22" ht="24.95" customHeight="1" x14ac:dyDescent="0.2">
      <c r="B9" s="11">
        <v>4</v>
      </c>
      <c r="C9" s="309" t="s">
        <v>17</v>
      </c>
      <c r="D9" s="309"/>
      <c r="E9" s="309"/>
      <c r="F9" s="309"/>
      <c r="G9" s="309"/>
      <c r="H9" s="309"/>
      <c r="I9" s="108">
        <v>2817461</v>
      </c>
      <c r="J9" s="40"/>
    </row>
    <row r="10" spans="1:22" ht="24.95" customHeight="1" x14ac:dyDescent="0.2">
      <c r="B10" s="11">
        <v>5</v>
      </c>
      <c r="C10" s="309" t="s">
        <v>189</v>
      </c>
      <c r="D10" s="309"/>
      <c r="E10" s="309"/>
      <c r="F10" s="309"/>
      <c r="G10" s="309"/>
      <c r="H10" s="309"/>
      <c r="I10" s="108">
        <v>1053046</v>
      </c>
      <c r="J10" s="40"/>
    </row>
    <row r="11" spans="1:22" ht="24.95" customHeight="1" x14ac:dyDescent="0.2">
      <c r="B11" s="11">
        <v>6</v>
      </c>
      <c r="C11" s="309" t="s">
        <v>188</v>
      </c>
      <c r="D11" s="309"/>
      <c r="E11" s="309"/>
      <c r="F11" s="309"/>
      <c r="G11" s="309"/>
      <c r="H11" s="309"/>
      <c r="I11" s="108">
        <v>1226980</v>
      </c>
      <c r="J11" s="40"/>
    </row>
    <row r="12" spans="1:22" ht="24.95" customHeight="1" x14ac:dyDescent="0.25">
      <c r="A12" s="9" t="s">
        <v>8</v>
      </c>
      <c r="B12" s="310" t="s">
        <v>18</v>
      </c>
      <c r="C12" s="310"/>
      <c r="D12" s="310"/>
      <c r="E12" s="310"/>
      <c r="F12" s="310"/>
      <c r="G12" s="310"/>
      <c r="H12" s="310"/>
      <c r="I12" s="310"/>
      <c r="J12" s="10">
        <f>SUM(I13:I18)</f>
        <v>46303000</v>
      </c>
    </row>
    <row r="13" spans="1:22" ht="24.95" customHeight="1" x14ac:dyDescent="0.2">
      <c r="B13" s="11">
        <v>1</v>
      </c>
      <c r="C13" s="302" t="s">
        <v>19</v>
      </c>
      <c r="D13" s="302"/>
      <c r="E13" s="302"/>
      <c r="F13" s="302"/>
      <c r="G13" s="302"/>
      <c r="H13" s="302"/>
      <c r="I13" s="12">
        <v>4000000</v>
      </c>
      <c r="J13" s="40"/>
    </row>
    <row r="14" spans="1:22" ht="24.95" customHeight="1" x14ac:dyDescent="0.2">
      <c r="B14" s="11">
        <v>2</v>
      </c>
      <c r="C14" s="309" t="s">
        <v>204</v>
      </c>
      <c r="D14" s="309"/>
      <c r="E14" s="309"/>
      <c r="F14" s="309"/>
      <c r="G14" s="309"/>
      <c r="H14" s="309"/>
      <c r="I14" s="108">
        <v>40087000</v>
      </c>
      <c r="J14" s="40"/>
    </row>
    <row r="15" spans="1:22" ht="24.95" customHeight="1" x14ac:dyDescent="0.2">
      <c r="B15" s="11">
        <v>3</v>
      </c>
      <c r="C15" s="309" t="s">
        <v>287</v>
      </c>
      <c r="D15" s="309"/>
      <c r="E15" s="309"/>
      <c r="F15" s="309"/>
      <c r="G15" s="309"/>
      <c r="H15" s="309"/>
      <c r="I15" s="108">
        <v>2216000</v>
      </c>
      <c r="J15" s="40"/>
    </row>
    <row r="16" spans="1:22" ht="24.95" hidden="1" customHeight="1" x14ac:dyDescent="0.2">
      <c r="B16" s="11">
        <v>4</v>
      </c>
      <c r="C16" s="302"/>
      <c r="D16" s="302"/>
      <c r="E16" s="302"/>
      <c r="F16" s="302"/>
      <c r="G16" s="302"/>
      <c r="H16" s="302"/>
      <c r="I16" s="12"/>
      <c r="J16" s="40"/>
    </row>
    <row r="17" spans="1:10" ht="24.95" hidden="1" customHeight="1" x14ac:dyDescent="0.2">
      <c r="B17" s="11">
        <v>5</v>
      </c>
      <c r="C17" s="302"/>
      <c r="D17" s="302"/>
      <c r="E17" s="302"/>
      <c r="F17" s="302"/>
      <c r="G17" s="302"/>
      <c r="H17" s="302"/>
      <c r="I17" s="12"/>
      <c r="J17" s="40"/>
    </row>
    <row r="18" spans="1:10" ht="24.95" hidden="1" customHeight="1" x14ac:dyDescent="0.2">
      <c r="B18" s="11">
        <v>6</v>
      </c>
      <c r="C18" s="302"/>
      <c r="D18" s="302"/>
      <c r="E18" s="302"/>
      <c r="F18" s="302"/>
      <c r="G18" s="302"/>
      <c r="H18" s="302"/>
      <c r="I18" s="12"/>
      <c r="J18" s="40"/>
    </row>
    <row r="19" spans="1:10" ht="24.95" customHeight="1" x14ac:dyDescent="0.2">
      <c r="B19" s="11"/>
      <c r="C19" s="309"/>
      <c r="D19" s="309"/>
      <c r="E19" s="309"/>
      <c r="F19" s="309"/>
      <c r="G19" s="309"/>
      <c r="H19" s="309"/>
      <c r="I19" s="12"/>
      <c r="J19" s="40"/>
    </row>
    <row r="20" spans="1:10" ht="24.95" customHeight="1" x14ac:dyDescent="0.25">
      <c r="A20" s="9" t="s">
        <v>10</v>
      </c>
      <c r="B20" s="310" t="s">
        <v>20</v>
      </c>
      <c r="C20" s="310"/>
      <c r="D20" s="310"/>
      <c r="E20" s="310"/>
      <c r="F20" s="310"/>
      <c r="G20" s="310"/>
      <c r="H20" s="310"/>
      <c r="I20" s="310"/>
      <c r="J20" s="10">
        <f>SUM(I21:I25)</f>
        <v>32700000</v>
      </c>
    </row>
    <row r="21" spans="1:10" ht="24.95" customHeight="1" x14ac:dyDescent="0.2">
      <c r="B21" s="11">
        <v>1</v>
      </c>
      <c r="C21" s="302" t="s">
        <v>21</v>
      </c>
      <c r="D21" s="302"/>
      <c r="E21" s="302"/>
      <c r="F21" s="302"/>
      <c r="G21" s="302"/>
      <c r="H21" s="302"/>
      <c r="I21" s="12">
        <v>4400000</v>
      </c>
      <c r="J21" s="40"/>
    </row>
    <row r="22" spans="1:10" ht="24.95" customHeight="1" x14ac:dyDescent="0.2">
      <c r="B22" s="11">
        <v>2</v>
      </c>
      <c r="C22" s="302" t="s">
        <v>22</v>
      </c>
      <c r="D22" s="302"/>
      <c r="E22" s="302"/>
      <c r="F22" s="302"/>
      <c r="G22" s="302"/>
      <c r="H22" s="302"/>
      <c r="I22" s="108">
        <v>28000000</v>
      </c>
      <c r="J22" s="40"/>
    </row>
    <row r="23" spans="1:10" ht="24.95" customHeight="1" x14ac:dyDescent="0.2">
      <c r="B23" s="11">
        <v>3</v>
      </c>
      <c r="C23" s="302" t="s">
        <v>23</v>
      </c>
      <c r="D23" s="302"/>
      <c r="E23" s="302"/>
      <c r="F23" s="302"/>
      <c r="G23" s="302"/>
      <c r="H23" s="302"/>
      <c r="I23" s="12">
        <v>100000</v>
      </c>
      <c r="J23" s="40"/>
    </row>
    <row r="24" spans="1:10" ht="24.95" customHeight="1" x14ac:dyDescent="0.2">
      <c r="B24" s="11">
        <v>4</v>
      </c>
      <c r="C24" s="302" t="s">
        <v>296</v>
      </c>
      <c r="D24" s="302"/>
      <c r="E24" s="302"/>
      <c r="F24" s="302"/>
      <c r="G24" s="302"/>
      <c r="H24" s="302"/>
      <c r="I24" s="12">
        <v>150000</v>
      </c>
      <c r="J24" s="40"/>
    </row>
    <row r="25" spans="1:10" ht="24.95" customHeight="1" x14ac:dyDescent="0.2">
      <c r="B25" s="11">
        <v>5</v>
      </c>
      <c r="C25" s="302" t="s">
        <v>24</v>
      </c>
      <c r="D25" s="302"/>
      <c r="E25" s="302"/>
      <c r="F25" s="302"/>
      <c r="G25" s="302"/>
      <c r="H25" s="302"/>
      <c r="I25" s="12">
        <v>50000</v>
      </c>
      <c r="J25" s="40"/>
    </row>
    <row r="26" spans="1:10" ht="24.95" customHeight="1" x14ac:dyDescent="0.25">
      <c r="A26" s="9" t="s">
        <v>13</v>
      </c>
      <c r="B26" s="310" t="s">
        <v>25</v>
      </c>
      <c r="C26" s="310"/>
      <c r="D26" s="310"/>
      <c r="E26" s="310"/>
      <c r="F26" s="310"/>
      <c r="G26" s="310"/>
      <c r="H26" s="310"/>
      <c r="I26" s="310"/>
      <c r="J26" s="10">
        <f>SUM(I27:I40)</f>
        <v>17313250</v>
      </c>
    </row>
    <row r="27" spans="1:10" ht="24.95" customHeight="1" x14ac:dyDescent="0.2">
      <c r="B27" s="11">
        <v>1</v>
      </c>
      <c r="C27" s="302" t="s">
        <v>26</v>
      </c>
      <c r="D27" s="302"/>
      <c r="E27" s="302"/>
      <c r="F27" s="302"/>
      <c r="G27" s="302"/>
      <c r="H27" s="302"/>
      <c r="I27" s="12">
        <v>300000</v>
      </c>
      <c r="J27" s="40"/>
    </row>
    <row r="28" spans="1:10" ht="24.95" customHeight="1" x14ac:dyDescent="0.2">
      <c r="B28" s="11">
        <v>2</v>
      </c>
      <c r="C28" s="302" t="s">
        <v>27</v>
      </c>
      <c r="D28" s="302"/>
      <c r="E28" s="302"/>
      <c r="F28" s="302"/>
      <c r="G28" s="302"/>
      <c r="H28" s="302"/>
      <c r="I28" s="12">
        <v>7700000</v>
      </c>
      <c r="J28" s="40"/>
    </row>
    <row r="29" spans="1:10" ht="24.95" customHeight="1" x14ac:dyDescent="0.2">
      <c r="B29" s="11">
        <v>3</v>
      </c>
      <c r="C29" s="302" t="s">
        <v>28</v>
      </c>
      <c r="D29" s="302"/>
      <c r="E29" s="302"/>
      <c r="F29" s="302"/>
      <c r="G29" s="302"/>
      <c r="H29" s="302"/>
      <c r="I29" s="108">
        <v>2510000</v>
      </c>
      <c r="J29" s="40"/>
    </row>
    <row r="30" spans="1:10" ht="24.95" customHeight="1" x14ac:dyDescent="0.2">
      <c r="B30" s="11">
        <v>4</v>
      </c>
      <c r="C30" s="302" t="s">
        <v>29</v>
      </c>
      <c r="D30" s="302"/>
      <c r="E30" s="302"/>
      <c r="F30" s="302"/>
      <c r="G30" s="302"/>
      <c r="H30" s="302"/>
      <c r="I30" s="12">
        <v>0</v>
      </c>
      <c r="J30" s="40"/>
    </row>
    <row r="31" spans="1:10" ht="24.95" customHeight="1" x14ac:dyDescent="0.2">
      <c r="B31" s="11">
        <v>5</v>
      </c>
      <c r="C31" s="302" t="s">
        <v>30</v>
      </c>
      <c r="D31" s="302"/>
      <c r="E31" s="302"/>
      <c r="F31" s="302"/>
      <c r="G31" s="302"/>
      <c r="H31" s="302"/>
      <c r="I31" s="12">
        <f>SUM(H32:H35)</f>
        <v>3652000</v>
      </c>
      <c r="J31" s="40"/>
    </row>
    <row r="32" spans="1:10" ht="24.95" customHeight="1" x14ac:dyDescent="0.2">
      <c r="B32" s="11"/>
      <c r="C32" s="99" t="s">
        <v>4</v>
      </c>
      <c r="D32" s="302" t="s">
        <v>31</v>
      </c>
      <c r="E32" s="302"/>
      <c r="F32" s="302"/>
      <c r="G32" s="302"/>
      <c r="H32" s="13">
        <v>2002000</v>
      </c>
      <c r="I32" s="12"/>
      <c r="J32" s="40"/>
    </row>
    <row r="33" spans="1:10" ht="24.95" customHeight="1" x14ac:dyDescent="0.2">
      <c r="B33" s="11"/>
      <c r="C33" s="99" t="s">
        <v>5</v>
      </c>
      <c r="D33" s="302" t="s">
        <v>184</v>
      </c>
      <c r="E33" s="302"/>
      <c r="F33" s="302"/>
      <c r="G33" s="302"/>
      <c r="H33" s="13">
        <v>1400000</v>
      </c>
      <c r="I33" s="12"/>
      <c r="J33" s="40"/>
    </row>
    <row r="34" spans="1:10" ht="24.95" customHeight="1" x14ac:dyDescent="0.2">
      <c r="B34" s="11"/>
      <c r="C34" s="99" t="s">
        <v>6</v>
      </c>
      <c r="D34" s="302" t="s">
        <v>185</v>
      </c>
      <c r="E34" s="302"/>
      <c r="F34" s="302"/>
      <c r="G34" s="302"/>
      <c r="H34" s="13">
        <v>250000</v>
      </c>
      <c r="I34" s="12"/>
      <c r="J34" s="40"/>
    </row>
    <row r="35" spans="1:10" ht="24.95" customHeight="1" x14ac:dyDescent="0.2">
      <c r="B35" s="11"/>
      <c r="C35" s="99"/>
      <c r="D35" s="302"/>
      <c r="E35" s="302"/>
      <c r="F35" s="302"/>
      <c r="G35" s="302"/>
      <c r="H35" s="13"/>
      <c r="I35" s="12"/>
      <c r="J35" s="40"/>
    </row>
    <row r="36" spans="1:10" ht="24.95" customHeight="1" x14ac:dyDescent="0.2">
      <c r="B36" s="11">
        <v>6</v>
      </c>
      <c r="C36" s="302" t="s">
        <v>32</v>
      </c>
      <c r="D36" s="302"/>
      <c r="E36" s="302"/>
      <c r="F36" s="302"/>
      <c r="G36" s="302"/>
      <c r="H36" s="302"/>
      <c r="I36" s="12">
        <v>1405000</v>
      </c>
      <c r="J36" s="40"/>
    </row>
    <row r="37" spans="1:10" ht="24.95" customHeight="1" x14ac:dyDescent="0.2">
      <c r="B37" s="11">
        <v>7</v>
      </c>
      <c r="C37" s="302" t="s">
        <v>33</v>
      </c>
      <c r="D37" s="302"/>
      <c r="E37" s="302"/>
      <c r="F37" s="302"/>
      <c r="G37" s="302"/>
      <c r="H37" s="302"/>
      <c r="I37" s="108">
        <v>1230000</v>
      </c>
      <c r="J37" s="40"/>
    </row>
    <row r="38" spans="1:10" ht="24.95" customHeight="1" x14ac:dyDescent="0.2">
      <c r="B38" s="11">
        <v>8</v>
      </c>
      <c r="C38" s="309" t="s">
        <v>290</v>
      </c>
      <c r="D38" s="309"/>
      <c r="E38" s="309"/>
      <c r="F38" s="309"/>
      <c r="G38" s="309"/>
      <c r="H38" s="309"/>
      <c r="I38" s="108">
        <v>516250</v>
      </c>
      <c r="J38" s="40"/>
    </row>
    <row r="39" spans="1:10" ht="24.95" customHeight="1" x14ac:dyDescent="0.2">
      <c r="B39" s="40"/>
      <c r="C39" s="40"/>
      <c r="D39" s="40"/>
      <c r="E39" s="40"/>
      <c r="F39" s="40"/>
      <c r="G39" s="40"/>
      <c r="H39" s="40"/>
      <c r="I39" s="12"/>
      <c r="J39" s="40"/>
    </row>
    <row r="40" spans="1:10" ht="24.95" customHeight="1" x14ac:dyDescent="0.2">
      <c r="B40" s="40"/>
      <c r="C40" s="40"/>
      <c r="D40" s="40"/>
      <c r="E40" s="40"/>
      <c r="F40" s="40"/>
      <c r="G40" s="40"/>
      <c r="H40" s="40"/>
      <c r="I40" s="12"/>
      <c r="J40" s="40"/>
    </row>
    <row r="41" spans="1:10" ht="24.95" customHeight="1" x14ac:dyDescent="0.25">
      <c r="A41" s="9" t="s">
        <v>34</v>
      </c>
      <c r="B41" s="310" t="s">
        <v>35</v>
      </c>
      <c r="C41" s="310"/>
      <c r="D41" s="310"/>
      <c r="E41" s="310"/>
      <c r="F41" s="310"/>
      <c r="G41" s="310"/>
      <c r="H41" s="310"/>
      <c r="I41" s="310"/>
      <c r="J41" s="107">
        <f>SUM(I42:I47)</f>
        <v>368328750</v>
      </c>
    </row>
    <row r="42" spans="1:10" ht="24.95" customHeight="1" x14ac:dyDescent="0.2">
      <c r="B42" s="11">
        <v>1</v>
      </c>
      <c r="C42" s="302" t="s">
        <v>270</v>
      </c>
      <c r="D42" s="302"/>
      <c r="E42" s="302"/>
      <c r="F42" s="302"/>
      <c r="G42" s="302"/>
      <c r="H42" s="302"/>
      <c r="I42" s="12">
        <v>40600000</v>
      </c>
      <c r="J42" s="40"/>
    </row>
    <row r="43" spans="1:10" ht="24.95" customHeight="1" x14ac:dyDescent="0.25">
      <c r="B43" s="11">
        <v>2</v>
      </c>
      <c r="C43" s="309" t="s">
        <v>292</v>
      </c>
      <c r="D43" s="309"/>
      <c r="E43" s="309"/>
      <c r="F43" s="309"/>
      <c r="G43" s="309"/>
      <c r="H43" s="309"/>
      <c r="I43" s="112">
        <v>43425000</v>
      </c>
      <c r="J43" s="40"/>
    </row>
    <row r="44" spans="1:10" ht="24.95" customHeight="1" x14ac:dyDescent="0.25">
      <c r="B44" s="11">
        <v>3</v>
      </c>
      <c r="C44" s="309" t="s">
        <v>291</v>
      </c>
      <c r="D44" s="309"/>
      <c r="E44" s="309"/>
      <c r="F44" s="309"/>
      <c r="G44" s="309"/>
      <c r="H44" s="309"/>
      <c r="I44" s="112">
        <v>109865250</v>
      </c>
      <c r="J44" s="40"/>
    </row>
    <row r="45" spans="1:10" ht="24.95" customHeight="1" x14ac:dyDescent="0.25">
      <c r="B45" s="11">
        <v>4</v>
      </c>
      <c r="C45" s="309" t="s">
        <v>293</v>
      </c>
      <c r="D45" s="309"/>
      <c r="E45" s="309"/>
      <c r="F45" s="309"/>
      <c r="G45" s="309"/>
      <c r="H45" s="309"/>
      <c r="I45" s="112">
        <v>174438500</v>
      </c>
      <c r="J45" s="40"/>
    </row>
    <row r="46" spans="1:10" ht="24.95" customHeight="1" x14ac:dyDescent="0.2">
      <c r="B46" s="11">
        <v>5</v>
      </c>
      <c r="C46" s="309" t="s">
        <v>294</v>
      </c>
      <c r="D46" s="309"/>
      <c r="E46" s="309"/>
      <c r="F46" s="309"/>
      <c r="G46" s="309"/>
      <c r="H46" s="309"/>
      <c r="I46" s="12">
        <v>0</v>
      </c>
      <c r="J46" s="40"/>
    </row>
    <row r="47" spans="1:10" ht="24.95" customHeight="1" x14ac:dyDescent="0.2">
      <c r="B47" s="11"/>
      <c r="C47" s="40"/>
      <c r="D47" s="40"/>
      <c r="E47" s="40"/>
      <c r="F47" s="40"/>
      <c r="G47" s="40"/>
      <c r="H47" s="40"/>
      <c r="I47" s="12">
        <v>0</v>
      </c>
      <c r="J47" s="40"/>
    </row>
    <row r="48" spans="1:10" ht="24.95" customHeight="1" x14ac:dyDescent="0.25">
      <c r="A48" s="9" t="s">
        <v>36</v>
      </c>
      <c r="B48" s="310" t="s">
        <v>37</v>
      </c>
      <c r="C48" s="310"/>
      <c r="D48" s="310"/>
      <c r="E48" s="310"/>
      <c r="F48" s="310"/>
      <c r="G48" s="310"/>
      <c r="H48" s="310"/>
      <c r="I48" s="310"/>
      <c r="J48" s="10">
        <f>SUM(I49:I52)</f>
        <v>9040179</v>
      </c>
    </row>
    <row r="49" spans="1:11" ht="24.95" customHeight="1" x14ac:dyDescent="0.2">
      <c r="B49" s="11">
        <v>1</v>
      </c>
      <c r="C49" s="302" t="s">
        <v>271</v>
      </c>
      <c r="D49" s="302"/>
      <c r="E49" s="302"/>
      <c r="F49" s="302"/>
      <c r="G49" s="302"/>
      <c r="H49" s="302"/>
      <c r="I49" s="12">
        <v>6117000</v>
      </c>
      <c r="J49" s="40"/>
    </row>
    <row r="50" spans="1:11" ht="24.95" customHeight="1" x14ac:dyDescent="0.2">
      <c r="B50" s="11">
        <v>2</v>
      </c>
      <c r="C50" s="302" t="s">
        <v>272</v>
      </c>
      <c r="D50" s="302"/>
      <c r="E50" s="302"/>
      <c r="F50" s="302"/>
      <c r="G50" s="302"/>
      <c r="H50" s="302"/>
      <c r="I50" s="12">
        <v>1200000</v>
      </c>
      <c r="J50" s="40"/>
    </row>
    <row r="51" spans="1:11" ht="24.95" customHeight="1" x14ac:dyDescent="0.2">
      <c r="B51" s="11">
        <v>3</v>
      </c>
      <c r="C51" s="309" t="s">
        <v>295</v>
      </c>
      <c r="D51" s="309"/>
      <c r="E51" s="309"/>
      <c r="F51" s="309"/>
      <c r="G51" s="309"/>
      <c r="H51" s="309"/>
      <c r="I51" s="108">
        <v>1723179</v>
      </c>
      <c r="J51" s="40"/>
    </row>
    <row r="52" spans="1:11" ht="24.95" customHeight="1" x14ac:dyDescent="0.2">
      <c r="B52" s="11"/>
      <c r="C52" s="103"/>
      <c r="D52" s="103"/>
      <c r="E52" s="103"/>
      <c r="F52" s="103"/>
      <c r="G52" s="103"/>
      <c r="H52" s="103"/>
      <c r="I52" s="12"/>
      <c r="J52" s="40"/>
    </row>
    <row r="53" spans="1:11" ht="24.95" customHeight="1" x14ac:dyDescent="0.25">
      <c r="A53" s="109" t="s">
        <v>38</v>
      </c>
      <c r="B53" s="316" t="s">
        <v>53</v>
      </c>
      <c r="C53" s="316"/>
      <c r="D53" s="316"/>
      <c r="E53" s="316"/>
      <c r="F53" s="316"/>
      <c r="G53" s="316"/>
      <c r="H53" s="316"/>
      <c r="I53" s="316"/>
      <c r="J53" s="107">
        <f>SUM(I54:I55)</f>
        <v>1800000</v>
      </c>
    </row>
    <row r="54" spans="1:11" ht="24.95" customHeight="1" x14ac:dyDescent="0.2">
      <c r="A54" s="110"/>
      <c r="B54" s="111">
        <v>1</v>
      </c>
      <c r="C54" s="309" t="s">
        <v>289</v>
      </c>
      <c r="D54" s="309"/>
      <c r="E54" s="309"/>
      <c r="F54" s="309"/>
      <c r="G54" s="309"/>
      <c r="H54" s="309"/>
      <c r="I54" s="108">
        <v>500000</v>
      </c>
      <c r="J54" s="110"/>
    </row>
    <row r="55" spans="1:11" ht="24.95" customHeight="1" x14ac:dyDescent="0.2">
      <c r="B55" s="111">
        <v>2</v>
      </c>
      <c r="C55" s="309" t="s">
        <v>316</v>
      </c>
      <c r="D55" s="309"/>
      <c r="E55" s="309"/>
      <c r="F55" s="309"/>
      <c r="G55" s="309"/>
      <c r="H55" s="309"/>
      <c r="I55" s="108">
        <v>1300000</v>
      </c>
      <c r="J55" s="40"/>
    </row>
    <row r="56" spans="1:11" ht="24.95" customHeight="1" x14ac:dyDescent="0.25">
      <c r="A56" s="9" t="s">
        <v>288</v>
      </c>
      <c r="B56" s="310" t="s">
        <v>39</v>
      </c>
      <c r="C56" s="310"/>
      <c r="D56" s="310"/>
      <c r="E56" s="310"/>
      <c r="F56" s="310"/>
      <c r="G56" s="310"/>
      <c r="H56" s="310"/>
      <c r="I56" s="310"/>
      <c r="J56" s="10">
        <f>SUM(I57:I60)</f>
        <v>209679281</v>
      </c>
    </row>
    <row r="57" spans="1:11" ht="24.95" customHeight="1" x14ac:dyDescent="0.2">
      <c r="B57" s="11">
        <v>1</v>
      </c>
      <c r="C57" s="302" t="s">
        <v>205</v>
      </c>
      <c r="D57" s="302"/>
      <c r="E57" s="302"/>
      <c r="F57" s="302"/>
      <c r="G57" s="302"/>
      <c r="H57" s="302"/>
      <c r="I57" s="12">
        <v>85000000</v>
      </c>
      <c r="J57" s="40"/>
    </row>
    <row r="58" spans="1:11" ht="24.95" customHeight="1" x14ac:dyDescent="0.2">
      <c r="B58" s="11">
        <v>2</v>
      </c>
      <c r="C58" s="309" t="s">
        <v>208</v>
      </c>
      <c r="D58" s="309"/>
      <c r="E58" s="309"/>
      <c r="F58" s="309"/>
      <c r="G58" s="309"/>
      <c r="H58" s="309"/>
      <c r="I58" s="108">
        <v>124679281</v>
      </c>
      <c r="J58" s="40"/>
    </row>
    <row r="59" spans="1:11" ht="24.95" customHeight="1" x14ac:dyDescent="0.2">
      <c r="B59" s="11">
        <v>3</v>
      </c>
      <c r="C59" s="302"/>
      <c r="D59" s="302"/>
      <c r="E59" s="302"/>
      <c r="F59" s="302"/>
      <c r="G59" s="302"/>
      <c r="H59" s="302"/>
      <c r="I59" s="12"/>
    </row>
    <row r="60" spans="1:11" ht="24.95" hidden="1" customHeight="1" x14ac:dyDescent="0.2">
      <c r="B60" s="11">
        <v>4</v>
      </c>
      <c r="I60" s="12">
        <v>0</v>
      </c>
    </row>
    <row r="61" spans="1:11" ht="24.95" customHeight="1" x14ac:dyDescent="0.35">
      <c r="A61" s="317" t="s">
        <v>273</v>
      </c>
      <c r="B61" s="318"/>
      <c r="C61" s="318"/>
      <c r="D61" s="318"/>
      <c r="E61" s="318"/>
      <c r="F61" s="318"/>
      <c r="G61" s="318"/>
      <c r="H61" s="318"/>
      <c r="I61" s="318"/>
      <c r="J61" s="14">
        <f>SUM(J5:J60)</f>
        <v>858688288</v>
      </c>
      <c r="K61" s="100"/>
    </row>
    <row r="62" spans="1:11" ht="24.95" customHeight="1" x14ac:dyDescent="0.2">
      <c r="A62" s="302" t="s">
        <v>187</v>
      </c>
      <c r="B62" s="302"/>
      <c r="C62" s="302"/>
      <c r="D62" s="302"/>
      <c r="E62" s="302"/>
      <c r="F62" s="302"/>
    </row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</sheetData>
  <mergeCells count="57">
    <mergeCell ref="C57:H57"/>
    <mergeCell ref="C58:H58"/>
    <mergeCell ref="C59:H59"/>
    <mergeCell ref="A61:I61"/>
    <mergeCell ref="A62:F62"/>
    <mergeCell ref="B56:I56"/>
    <mergeCell ref="C38:H38"/>
    <mergeCell ref="B41:I41"/>
    <mergeCell ref="C42:H42"/>
    <mergeCell ref="C43:H43"/>
    <mergeCell ref="C44:H44"/>
    <mergeCell ref="C45:H45"/>
    <mergeCell ref="C46:H46"/>
    <mergeCell ref="B48:I48"/>
    <mergeCell ref="C49:H49"/>
    <mergeCell ref="C50:H50"/>
    <mergeCell ref="C51:H51"/>
    <mergeCell ref="B53:I53"/>
    <mergeCell ref="C54:H54"/>
    <mergeCell ref="C55:H55"/>
    <mergeCell ref="C37:H37"/>
    <mergeCell ref="B26:I26"/>
    <mergeCell ref="C27:H27"/>
    <mergeCell ref="C28:H28"/>
    <mergeCell ref="C29:H29"/>
    <mergeCell ref="C30:H30"/>
    <mergeCell ref="C31:H31"/>
    <mergeCell ref="D32:G32"/>
    <mergeCell ref="D33:G33"/>
    <mergeCell ref="D34:G34"/>
    <mergeCell ref="D35:G35"/>
    <mergeCell ref="C36:H36"/>
    <mergeCell ref="C25:H25"/>
    <mergeCell ref="C13:H13"/>
    <mergeCell ref="C14:H14"/>
    <mergeCell ref="C15:H15"/>
    <mergeCell ref="C16:H16"/>
    <mergeCell ref="C17:H17"/>
    <mergeCell ref="C18:H18"/>
    <mergeCell ref="B20:I20"/>
    <mergeCell ref="C21:H21"/>
    <mergeCell ref="C22:H22"/>
    <mergeCell ref="C23:H23"/>
    <mergeCell ref="C24:H24"/>
    <mergeCell ref="C19:H19"/>
    <mergeCell ref="B12:I12"/>
    <mergeCell ref="A2:K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</mergeCells>
  <pageMargins left="0.75" right="0.75" top="1" bottom="1" header="0.5" footer="0.5"/>
  <pageSetup paperSize="9" scale="5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1" sqref="B1:F1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ht="15.75" x14ac:dyDescent="0.25">
      <c r="B1" s="290" t="s">
        <v>317</v>
      </c>
      <c r="C1" s="266"/>
      <c r="D1" s="266"/>
      <c r="E1" s="266"/>
      <c r="F1" s="266"/>
    </row>
    <row r="3" spans="1:6" x14ac:dyDescent="0.2">
      <c r="B3" s="343" t="s">
        <v>92</v>
      </c>
      <c r="C3" s="344"/>
      <c r="D3" s="344"/>
      <c r="E3" s="344"/>
      <c r="F3" s="344"/>
    </row>
    <row r="4" spans="1:6" ht="26.25" customHeight="1" thickBot="1" x14ac:dyDescent="0.3">
      <c r="A4" s="28"/>
      <c r="B4" s="344"/>
      <c r="C4" s="344"/>
      <c r="D4" s="344"/>
      <c r="E4" s="344"/>
      <c r="F4" s="344"/>
    </row>
    <row r="5" spans="1:6" ht="27.75" customHeight="1" x14ac:dyDescent="0.2">
      <c r="B5" s="335" t="s">
        <v>85</v>
      </c>
      <c r="C5" s="29" t="s">
        <v>249</v>
      </c>
      <c r="D5" s="335" t="s">
        <v>250</v>
      </c>
      <c r="E5" s="335" t="s">
        <v>251</v>
      </c>
      <c r="F5" s="335" t="s">
        <v>93</v>
      </c>
    </row>
    <row r="6" spans="1:6" ht="16.5" thickBot="1" x14ac:dyDescent="0.25">
      <c r="B6" s="336"/>
      <c r="C6" s="30" t="s">
        <v>94</v>
      </c>
      <c r="D6" s="336"/>
      <c r="E6" s="336"/>
      <c r="F6" s="336"/>
    </row>
    <row r="7" spans="1:6" ht="16.5" thickBot="1" x14ac:dyDescent="0.25">
      <c r="B7" s="323"/>
      <c r="C7" s="324"/>
      <c r="D7" s="324"/>
      <c r="E7" s="324"/>
      <c r="F7" s="325"/>
    </row>
    <row r="8" spans="1:6" ht="16.5" thickBot="1" x14ac:dyDescent="0.25">
      <c r="B8" s="323" t="s">
        <v>95</v>
      </c>
      <c r="C8" s="324"/>
      <c r="D8" s="324"/>
      <c r="E8" s="324"/>
      <c r="F8" s="325"/>
    </row>
    <row r="9" spans="1:6" ht="20.100000000000001" customHeight="1" thickBot="1" x14ac:dyDescent="0.25">
      <c r="B9" s="47" t="s">
        <v>96</v>
      </c>
      <c r="C9" s="51">
        <v>1</v>
      </c>
      <c r="D9" s="51">
        <v>0</v>
      </c>
      <c r="E9" s="51">
        <v>0</v>
      </c>
      <c r="F9" s="51">
        <f>C9+D9+E9</f>
        <v>1</v>
      </c>
    </row>
    <row r="10" spans="1:6" ht="20.100000000000001" customHeight="1" thickBot="1" x14ac:dyDescent="0.25">
      <c r="B10" s="47" t="s">
        <v>97</v>
      </c>
      <c r="C10" s="51">
        <v>2</v>
      </c>
      <c r="D10" s="51">
        <v>0</v>
      </c>
      <c r="E10" s="51">
        <v>0</v>
      </c>
      <c r="F10" s="51">
        <f t="shared" ref="F10:F18" si="0">C10+D10+E10</f>
        <v>2</v>
      </c>
    </row>
    <row r="11" spans="1:6" ht="20.100000000000001" customHeight="1" thickBot="1" x14ac:dyDescent="0.25">
      <c r="B11" s="47" t="s">
        <v>98</v>
      </c>
      <c r="C11" s="51">
        <v>1</v>
      </c>
      <c r="D11" s="51">
        <v>0</v>
      </c>
      <c r="E11" s="51">
        <v>0</v>
      </c>
      <c r="F11" s="51">
        <f t="shared" si="0"/>
        <v>1</v>
      </c>
    </row>
    <row r="12" spans="1:6" ht="20.100000000000001" customHeight="1" thickBot="1" x14ac:dyDescent="0.25">
      <c r="B12" s="47" t="s">
        <v>99</v>
      </c>
      <c r="C12" s="51">
        <v>1</v>
      </c>
      <c r="D12" s="51">
        <v>0</v>
      </c>
      <c r="E12" s="51">
        <v>0</v>
      </c>
      <c r="F12" s="51">
        <f t="shared" si="0"/>
        <v>1</v>
      </c>
    </row>
    <row r="13" spans="1:6" ht="20.100000000000001" customHeight="1" thickBot="1" x14ac:dyDescent="0.25">
      <c r="B13" s="47" t="s">
        <v>100</v>
      </c>
      <c r="C13" s="51">
        <v>1</v>
      </c>
      <c r="D13" s="51">
        <v>0</v>
      </c>
      <c r="E13" s="51">
        <v>0</v>
      </c>
      <c r="F13" s="51">
        <f t="shared" si="0"/>
        <v>1</v>
      </c>
    </row>
    <row r="14" spans="1:6" ht="20.100000000000001" customHeight="1" thickBot="1" x14ac:dyDescent="0.25">
      <c r="B14" s="47" t="s">
        <v>101</v>
      </c>
      <c r="C14" s="51">
        <v>0.5</v>
      </c>
      <c r="D14" s="51">
        <v>0</v>
      </c>
      <c r="E14" s="51">
        <v>0</v>
      </c>
      <c r="F14" s="51">
        <f t="shared" si="0"/>
        <v>0.5</v>
      </c>
    </row>
    <row r="15" spans="1:6" ht="20.100000000000001" customHeight="1" thickBot="1" x14ac:dyDescent="0.25">
      <c r="B15" s="47" t="s">
        <v>102</v>
      </c>
      <c r="C15" s="51">
        <v>0.5</v>
      </c>
      <c r="D15" s="51">
        <v>0</v>
      </c>
      <c r="E15" s="51">
        <v>0</v>
      </c>
      <c r="F15" s="51">
        <f t="shared" si="0"/>
        <v>0.5</v>
      </c>
    </row>
    <row r="16" spans="1:6" ht="20.100000000000001" customHeight="1" thickBot="1" x14ac:dyDescent="0.25">
      <c r="B16" s="47" t="s">
        <v>103</v>
      </c>
      <c r="C16" s="51">
        <v>1</v>
      </c>
      <c r="D16" s="51">
        <v>0</v>
      </c>
      <c r="E16" s="51">
        <v>0</v>
      </c>
      <c r="F16" s="51">
        <f t="shared" si="0"/>
        <v>1</v>
      </c>
    </row>
    <row r="17" spans="2:6" ht="36" customHeight="1" thickBot="1" x14ac:dyDescent="0.25">
      <c r="B17" s="47" t="s">
        <v>203</v>
      </c>
      <c r="C17" s="51">
        <v>1</v>
      </c>
      <c r="D17" s="51">
        <v>0</v>
      </c>
      <c r="E17" s="51">
        <v>0</v>
      </c>
      <c r="F17" s="51">
        <f t="shared" si="0"/>
        <v>1</v>
      </c>
    </row>
    <row r="18" spans="2:6" ht="20.100000000000001" customHeight="1" thickBot="1" x14ac:dyDescent="0.25">
      <c r="B18" s="47" t="s">
        <v>104</v>
      </c>
      <c r="C18" s="51"/>
      <c r="D18" s="51">
        <v>0</v>
      </c>
      <c r="E18" s="51">
        <v>0</v>
      </c>
      <c r="F18" s="51">
        <f t="shared" si="0"/>
        <v>0</v>
      </c>
    </row>
    <row r="19" spans="2:6" ht="33" customHeight="1" thickBot="1" x14ac:dyDescent="0.25">
      <c r="B19" s="47" t="s">
        <v>105</v>
      </c>
      <c r="C19" s="30">
        <f>SUM(C9:C18)</f>
        <v>9</v>
      </c>
      <c r="D19" s="30">
        <f>SUM(D9:D18)</f>
        <v>0</v>
      </c>
      <c r="E19" s="30">
        <f>SUM(E9:E18)</f>
        <v>0</v>
      </c>
      <c r="F19" s="48">
        <f>SUM(C19:E19)</f>
        <v>9</v>
      </c>
    </row>
    <row r="20" spans="2:6" ht="33.75" customHeight="1" thickBot="1" x14ac:dyDescent="0.25">
      <c r="B20" s="54" t="s">
        <v>106</v>
      </c>
      <c r="C20" s="58">
        <v>9</v>
      </c>
      <c r="D20" s="58">
        <v>0</v>
      </c>
      <c r="E20" s="58">
        <v>0</v>
      </c>
      <c r="F20" s="48">
        <f>SUM(C20:E20)</f>
        <v>9</v>
      </c>
    </row>
    <row r="21" spans="2:6" ht="20.100000000000001" customHeight="1" x14ac:dyDescent="0.2">
      <c r="B21" s="337" t="s">
        <v>107</v>
      </c>
      <c r="C21" s="335">
        <v>55</v>
      </c>
      <c r="D21" s="335">
        <v>0</v>
      </c>
      <c r="E21" s="335">
        <v>0</v>
      </c>
      <c r="F21" s="339">
        <f>SUM(C21:E22)</f>
        <v>55</v>
      </c>
    </row>
    <row r="22" spans="2:6" ht="12" customHeight="1" thickBot="1" x14ac:dyDescent="0.25">
      <c r="B22" s="338"/>
      <c r="C22" s="336"/>
      <c r="D22" s="336"/>
      <c r="E22" s="336"/>
      <c r="F22" s="340"/>
    </row>
    <row r="23" spans="2:6" ht="30" customHeight="1" thickBot="1" x14ac:dyDescent="0.25">
      <c r="B23" s="47" t="s">
        <v>108</v>
      </c>
      <c r="C23" s="30">
        <v>50</v>
      </c>
      <c r="D23" s="30">
        <v>0</v>
      </c>
      <c r="E23" s="30">
        <v>0</v>
      </c>
      <c r="F23" s="48">
        <f>SUM(C23:E23)</f>
        <v>50</v>
      </c>
    </row>
    <row r="24" spans="2:6" ht="20.100000000000001" customHeight="1" thickBot="1" x14ac:dyDescent="0.25">
      <c r="B24" s="323" t="s">
        <v>109</v>
      </c>
      <c r="C24" s="324"/>
      <c r="D24" s="324"/>
      <c r="E24" s="324"/>
      <c r="F24" s="325"/>
    </row>
    <row r="25" spans="2:6" ht="20.100000000000001" customHeight="1" x14ac:dyDescent="0.2">
      <c r="B25" s="59" t="s">
        <v>110</v>
      </c>
      <c r="C25" s="60">
        <v>8</v>
      </c>
      <c r="D25" s="60">
        <v>1</v>
      </c>
      <c r="E25" s="60">
        <v>0</v>
      </c>
      <c r="F25" s="49">
        <f>C25+D25+E25</f>
        <v>9</v>
      </c>
    </row>
    <row r="26" spans="2:6" ht="20.100000000000001" customHeight="1" thickBot="1" x14ac:dyDescent="0.25">
      <c r="B26" s="47" t="s">
        <v>111</v>
      </c>
      <c r="C26" s="50">
        <v>1</v>
      </c>
      <c r="D26" s="50">
        <v>0</v>
      </c>
      <c r="E26" s="50">
        <v>0</v>
      </c>
      <c r="F26" s="50">
        <f>C26+D26+E26</f>
        <v>1</v>
      </c>
    </row>
    <row r="27" spans="2:6" ht="20.100000000000001" customHeight="1" x14ac:dyDescent="0.2">
      <c r="B27" s="337" t="s">
        <v>112</v>
      </c>
      <c r="C27" s="339">
        <v>9</v>
      </c>
      <c r="D27" s="339">
        <v>0</v>
      </c>
      <c r="E27" s="339">
        <v>0</v>
      </c>
      <c r="F27" s="339">
        <f>SUM(C27:E28)</f>
        <v>9</v>
      </c>
    </row>
    <row r="28" spans="2:6" ht="20.100000000000001" customHeight="1" thickBot="1" x14ac:dyDescent="0.25">
      <c r="B28" s="338"/>
      <c r="C28" s="340"/>
      <c r="D28" s="340"/>
      <c r="E28" s="340"/>
      <c r="F28" s="340"/>
    </row>
    <row r="29" spans="2:6" ht="28.5" customHeight="1" thickBot="1" x14ac:dyDescent="0.25">
      <c r="B29" s="54" t="s">
        <v>113</v>
      </c>
      <c r="C29" s="61">
        <v>9</v>
      </c>
      <c r="D29" s="61">
        <v>0</v>
      </c>
      <c r="E29" s="61">
        <v>0</v>
      </c>
      <c r="F29" s="50">
        <f>C29+D29+E29</f>
        <v>9</v>
      </c>
    </row>
    <row r="30" spans="2:6" ht="33" customHeight="1" thickBot="1" x14ac:dyDescent="0.25">
      <c r="B30" s="47" t="s">
        <v>114</v>
      </c>
      <c r="C30" s="50">
        <v>0</v>
      </c>
      <c r="D30" s="50">
        <v>0</v>
      </c>
      <c r="E30" s="50">
        <v>0</v>
      </c>
      <c r="F30" s="50">
        <f>C30+D30+E30</f>
        <v>0</v>
      </c>
    </row>
    <row r="31" spans="2:6" ht="38.25" customHeight="1" thickBot="1" x14ac:dyDescent="0.25">
      <c r="B31" s="47" t="s">
        <v>115</v>
      </c>
      <c r="C31" s="50">
        <v>0</v>
      </c>
      <c r="D31" s="50">
        <v>0</v>
      </c>
      <c r="E31" s="50">
        <v>0</v>
      </c>
      <c r="F31" s="50">
        <f>C31+D31+E31</f>
        <v>0</v>
      </c>
    </row>
    <row r="32" spans="2:6" ht="20.100000000000001" customHeight="1" thickBot="1" x14ac:dyDescent="0.25">
      <c r="B32" s="323" t="s">
        <v>116</v>
      </c>
      <c r="C32" s="324"/>
      <c r="D32" s="324"/>
      <c r="E32" s="324"/>
      <c r="F32" s="325"/>
    </row>
    <row r="33" spans="2:6" ht="20.100000000000001" customHeight="1" x14ac:dyDescent="0.2">
      <c r="B33" s="62" t="s">
        <v>117</v>
      </c>
      <c r="C33" s="52">
        <v>1</v>
      </c>
      <c r="D33" s="52">
        <v>0</v>
      </c>
      <c r="E33" s="52">
        <v>0</v>
      </c>
      <c r="F33" s="49">
        <f>SUM(C33:E33)</f>
        <v>1</v>
      </c>
    </row>
    <row r="34" spans="2:6" ht="20.100000000000001" customHeight="1" thickBot="1" x14ac:dyDescent="0.25">
      <c r="B34" s="47" t="s">
        <v>118</v>
      </c>
      <c r="C34" s="50">
        <v>1</v>
      </c>
      <c r="D34" s="50">
        <v>0</v>
      </c>
      <c r="E34" s="50">
        <v>0</v>
      </c>
      <c r="F34" s="50">
        <f>SUM(C34:E34)</f>
        <v>1</v>
      </c>
    </row>
    <row r="35" spans="2:6" ht="20.100000000000001" customHeight="1" thickBot="1" x14ac:dyDescent="0.25">
      <c r="B35" s="54" t="s">
        <v>119</v>
      </c>
      <c r="C35" s="61">
        <v>1</v>
      </c>
      <c r="D35" s="61">
        <v>0</v>
      </c>
      <c r="E35" s="61">
        <v>0</v>
      </c>
      <c r="F35" s="61">
        <f>SUM(C35:E35)</f>
        <v>1</v>
      </c>
    </row>
    <row r="36" spans="2:6" ht="33" customHeight="1" thickBot="1" x14ac:dyDescent="0.25">
      <c r="B36" s="47" t="s">
        <v>120</v>
      </c>
      <c r="C36" s="50">
        <v>0</v>
      </c>
      <c r="D36" s="50">
        <v>0</v>
      </c>
      <c r="E36" s="50">
        <v>0</v>
      </c>
      <c r="F36" s="50">
        <f>SUM(C36:E36)</f>
        <v>0</v>
      </c>
    </row>
    <row r="37" spans="2:6" ht="34.5" customHeight="1" thickBot="1" x14ac:dyDescent="0.25">
      <c r="B37" s="47" t="s">
        <v>121</v>
      </c>
      <c r="C37" s="50">
        <v>0</v>
      </c>
      <c r="D37" s="50">
        <v>0</v>
      </c>
      <c r="E37" s="50">
        <v>0</v>
      </c>
      <c r="F37" s="50">
        <f>SUM(C37:E37)</f>
        <v>0</v>
      </c>
    </row>
    <row r="38" spans="2:6" ht="20.100000000000001" customHeight="1" thickBot="1" x14ac:dyDescent="0.25">
      <c r="B38" s="323" t="s">
        <v>122</v>
      </c>
      <c r="C38" s="324"/>
      <c r="D38" s="324"/>
      <c r="E38" s="324"/>
      <c r="F38" s="325"/>
    </row>
    <row r="39" spans="2:6" ht="20.100000000000001" customHeight="1" thickBot="1" x14ac:dyDescent="0.25">
      <c r="B39" s="47" t="s">
        <v>180</v>
      </c>
      <c r="C39" s="49">
        <v>7</v>
      </c>
      <c r="D39" s="49">
        <v>0</v>
      </c>
      <c r="E39" s="49">
        <v>0</v>
      </c>
      <c r="F39" s="63">
        <f>SUM(C39:E39)</f>
        <v>7</v>
      </c>
    </row>
    <row r="40" spans="2:6" ht="20.100000000000001" customHeight="1" thickBot="1" x14ac:dyDescent="0.25">
      <c r="B40" s="47" t="s">
        <v>123</v>
      </c>
      <c r="C40" s="50">
        <v>3</v>
      </c>
      <c r="D40" s="50">
        <v>0</v>
      </c>
      <c r="E40" s="50">
        <v>0</v>
      </c>
      <c r="F40" s="63">
        <f>SUM(C40:E40)</f>
        <v>3</v>
      </c>
    </row>
    <row r="41" spans="2:6" ht="20.100000000000001" customHeight="1" thickBot="1" x14ac:dyDescent="0.25">
      <c r="B41" s="47" t="s">
        <v>124</v>
      </c>
      <c r="C41" s="50">
        <v>0</v>
      </c>
      <c r="D41" s="50">
        <v>0</v>
      </c>
      <c r="E41" s="50">
        <v>0</v>
      </c>
      <c r="F41" s="63">
        <f>SUM(C41:E41)</f>
        <v>0</v>
      </c>
    </row>
    <row r="42" spans="2:6" ht="20.100000000000001" customHeight="1" x14ac:dyDescent="0.2">
      <c r="B42" s="337" t="s">
        <v>125</v>
      </c>
      <c r="C42" s="341">
        <f>SUM(C39:C41)</f>
        <v>10</v>
      </c>
      <c r="D42" s="341">
        <f>SUM(D39:D41)</f>
        <v>0</v>
      </c>
      <c r="E42" s="341">
        <f>SUM(E39:E41)</f>
        <v>0</v>
      </c>
      <c r="F42" s="341">
        <f>SUM(F39:F41)</f>
        <v>10</v>
      </c>
    </row>
    <row r="43" spans="2:6" ht="20.100000000000001" customHeight="1" thickBot="1" x14ac:dyDescent="0.25">
      <c r="B43" s="338"/>
      <c r="C43" s="342"/>
      <c r="D43" s="342"/>
      <c r="E43" s="342"/>
      <c r="F43" s="342"/>
    </row>
    <row r="44" spans="2:6" ht="20.100000000000001" customHeight="1" x14ac:dyDescent="0.2">
      <c r="B44" s="326" t="s">
        <v>126</v>
      </c>
      <c r="C44" s="321">
        <v>10</v>
      </c>
      <c r="D44" s="321">
        <v>0</v>
      </c>
      <c r="E44" s="321">
        <v>0</v>
      </c>
      <c r="F44" s="321">
        <f>SUM(C44:E45)</f>
        <v>10</v>
      </c>
    </row>
    <row r="45" spans="2:6" ht="20.100000000000001" customHeight="1" thickBot="1" x14ac:dyDescent="0.25">
      <c r="B45" s="327"/>
      <c r="C45" s="322"/>
      <c r="D45" s="322"/>
      <c r="E45" s="322"/>
      <c r="F45" s="322"/>
    </row>
    <row r="46" spans="2:6" ht="29.25" customHeight="1" thickBot="1" x14ac:dyDescent="0.25">
      <c r="B46" s="47" t="s">
        <v>127</v>
      </c>
      <c r="C46" s="50">
        <v>0</v>
      </c>
      <c r="D46" s="50">
        <v>0</v>
      </c>
      <c r="E46" s="50">
        <v>0</v>
      </c>
      <c r="F46" s="50">
        <v>0</v>
      </c>
    </row>
    <row r="47" spans="2:6" ht="28.5" customHeight="1" thickBot="1" x14ac:dyDescent="0.25">
      <c r="B47" s="47" t="s">
        <v>128</v>
      </c>
      <c r="C47" s="50">
        <v>0</v>
      </c>
      <c r="D47" s="50">
        <v>0</v>
      </c>
      <c r="E47" s="50">
        <v>0</v>
      </c>
      <c r="F47" s="50">
        <v>0</v>
      </c>
    </row>
    <row r="48" spans="2:6" ht="20.100000000000001" customHeight="1" thickBot="1" x14ac:dyDescent="0.25">
      <c r="B48" s="47"/>
      <c r="C48" s="51"/>
      <c r="D48" s="51"/>
      <c r="E48" s="53"/>
      <c r="F48" s="51"/>
    </row>
    <row r="49" spans="2:6" ht="20.100000000000001" customHeight="1" thickBot="1" x14ac:dyDescent="0.25">
      <c r="B49" s="323" t="s">
        <v>129</v>
      </c>
      <c r="C49" s="324"/>
      <c r="D49" s="324"/>
      <c r="E49" s="324"/>
      <c r="F49" s="325"/>
    </row>
    <row r="50" spans="2:6" ht="37.5" customHeight="1" thickBot="1" x14ac:dyDescent="0.25">
      <c r="B50" s="47" t="s">
        <v>105</v>
      </c>
      <c r="C50" s="98">
        <f>C19</f>
        <v>9</v>
      </c>
      <c r="D50" s="98">
        <f>D19</f>
        <v>0</v>
      </c>
      <c r="E50" s="98">
        <f>E19</f>
        <v>0</v>
      </c>
      <c r="F50" s="98">
        <f>F19</f>
        <v>9</v>
      </c>
    </row>
    <row r="51" spans="2:6" ht="27" customHeight="1" thickBot="1" x14ac:dyDescent="0.25">
      <c r="B51" s="47" t="s">
        <v>112</v>
      </c>
      <c r="C51" s="50">
        <f>C27</f>
        <v>9</v>
      </c>
      <c r="D51" s="50">
        <f>D27</f>
        <v>0</v>
      </c>
      <c r="E51" s="50">
        <f>E27</f>
        <v>0</v>
      </c>
      <c r="F51" s="50">
        <f>F27</f>
        <v>9</v>
      </c>
    </row>
    <row r="52" spans="2:6" ht="20.100000000000001" customHeight="1" thickBot="1" x14ac:dyDescent="0.25">
      <c r="B52" s="47" t="s">
        <v>118</v>
      </c>
      <c r="C52" s="50">
        <f>C34</f>
        <v>1</v>
      </c>
      <c r="D52" s="50">
        <f>D34</f>
        <v>0</v>
      </c>
      <c r="E52" s="50">
        <f>E34</f>
        <v>0</v>
      </c>
      <c r="F52" s="50">
        <f>F34</f>
        <v>1</v>
      </c>
    </row>
    <row r="53" spans="2:6" ht="20.100000000000001" customHeight="1" thickBot="1" x14ac:dyDescent="0.25">
      <c r="B53" s="47" t="s">
        <v>125</v>
      </c>
      <c r="C53" s="50">
        <f>C42</f>
        <v>10</v>
      </c>
      <c r="D53" s="50">
        <f>D42</f>
        <v>0</v>
      </c>
      <c r="E53" s="50">
        <f>E42</f>
        <v>0</v>
      </c>
      <c r="F53" s="50">
        <f>F42</f>
        <v>10</v>
      </c>
    </row>
    <row r="54" spans="2:6" ht="20.100000000000001" customHeight="1" x14ac:dyDescent="0.2">
      <c r="B54" s="319" t="s">
        <v>130</v>
      </c>
      <c r="C54" s="319">
        <f>SUM(C50:C53)</f>
        <v>29</v>
      </c>
      <c r="D54" s="319">
        <f>SUM(D50:D53)</f>
        <v>0</v>
      </c>
      <c r="E54" s="319">
        <f>SUM(E50:E53)</f>
        <v>0</v>
      </c>
      <c r="F54" s="319">
        <f>SUM(F50:F53)</f>
        <v>29</v>
      </c>
    </row>
    <row r="55" spans="2:6" ht="6" customHeight="1" thickBot="1" x14ac:dyDescent="0.25">
      <c r="B55" s="320"/>
      <c r="C55" s="320"/>
      <c r="D55" s="320"/>
      <c r="E55" s="320"/>
      <c r="F55" s="320"/>
    </row>
    <row r="56" spans="2:6" ht="20.100000000000001" customHeight="1" thickBot="1" x14ac:dyDescent="0.25">
      <c r="B56" s="323" t="s">
        <v>131</v>
      </c>
      <c r="C56" s="324"/>
      <c r="D56" s="324"/>
      <c r="E56" s="324"/>
      <c r="F56" s="325"/>
    </row>
    <row r="57" spans="2:6" ht="20.100000000000001" customHeight="1" x14ac:dyDescent="0.2">
      <c r="B57" s="331" t="s">
        <v>132</v>
      </c>
      <c r="C57" s="333">
        <v>55</v>
      </c>
      <c r="D57" s="333">
        <v>0</v>
      </c>
      <c r="E57" s="333">
        <v>0</v>
      </c>
      <c r="F57" s="333">
        <f>SUM(C57:E58)</f>
        <v>55</v>
      </c>
    </row>
    <row r="58" spans="2:6" ht="27" customHeight="1" thickBot="1" x14ac:dyDescent="0.25">
      <c r="B58" s="332"/>
      <c r="C58" s="334"/>
      <c r="D58" s="334"/>
      <c r="E58" s="334"/>
      <c r="F58" s="334"/>
    </row>
    <row r="59" spans="2:6" ht="20.100000000000001" customHeight="1" thickBot="1" x14ac:dyDescent="0.25">
      <c r="B59" s="54"/>
      <c r="C59" s="55"/>
      <c r="D59" s="55"/>
      <c r="E59" s="55"/>
      <c r="F59" s="55"/>
    </row>
    <row r="60" spans="2:6" ht="20.100000000000001" customHeight="1" thickBot="1" x14ac:dyDescent="0.25">
      <c r="B60" s="328" t="s">
        <v>133</v>
      </c>
      <c r="C60" s="329"/>
      <c r="D60" s="329"/>
      <c r="E60" s="329"/>
      <c r="F60" s="330"/>
    </row>
    <row r="61" spans="2:6" ht="39.75" customHeight="1" thickBot="1" x14ac:dyDescent="0.25">
      <c r="B61" s="47" t="s">
        <v>134</v>
      </c>
      <c r="C61" s="51">
        <v>11</v>
      </c>
      <c r="D61" s="51">
        <v>0</v>
      </c>
      <c r="E61" s="51">
        <v>0</v>
      </c>
      <c r="F61" s="333">
        <f>SUM(C61:E62)</f>
        <v>11</v>
      </c>
    </row>
    <row r="62" spans="2:6" ht="20.100000000000001" customHeight="1" thickBot="1" x14ac:dyDescent="0.25">
      <c r="B62" s="47" t="s">
        <v>135</v>
      </c>
      <c r="C62" s="51">
        <v>0</v>
      </c>
      <c r="D62" s="51">
        <v>0</v>
      </c>
      <c r="E62" s="51">
        <v>0</v>
      </c>
      <c r="F62" s="334"/>
    </row>
    <row r="63" spans="2:6" ht="20.100000000000001" customHeight="1" thickBot="1" x14ac:dyDescent="0.25">
      <c r="B63" s="56" t="s">
        <v>136</v>
      </c>
      <c r="C63" s="57">
        <f>SUM(C61:C62)</f>
        <v>11</v>
      </c>
      <c r="D63" s="57">
        <f>SUM(D61:D62)</f>
        <v>0</v>
      </c>
      <c r="E63" s="57">
        <f>SUM(E61:E62)</f>
        <v>0</v>
      </c>
      <c r="F63" s="57">
        <f>SUM(F61:F62)</f>
        <v>11</v>
      </c>
    </row>
  </sheetData>
  <mergeCells count="45">
    <mergeCell ref="B1:F1"/>
    <mergeCell ref="F61:F62"/>
    <mergeCell ref="B24:F24"/>
    <mergeCell ref="E27:E28"/>
    <mergeCell ref="B7:F7"/>
    <mergeCell ref="B8:F8"/>
    <mergeCell ref="B3:F4"/>
    <mergeCell ref="B5:B6"/>
    <mergeCell ref="D5:D6"/>
    <mergeCell ref="E5:E6"/>
    <mergeCell ref="F5:F6"/>
    <mergeCell ref="B21:B22"/>
    <mergeCell ref="F21:F22"/>
    <mergeCell ref="C21:C22"/>
    <mergeCell ref="D21:D22"/>
    <mergeCell ref="E21:E22"/>
    <mergeCell ref="B42:B43"/>
    <mergeCell ref="B27:B28"/>
    <mergeCell ref="C27:C28"/>
    <mergeCell ref="D27:D28"/>
    <mergeCell ref="B38:F38"/>
    <mergeCell ref="B32:F32"/>
    <mergeCell ref="C42:C43"/>
    <mergeCell ref="F42:F43"/>
    <mergeCell ref="D42:D43"/>
    <mergeCell ref="E42:E43"/>
    <mergeCell ref="F27:F28"/>
    <mergeCell ref="B60:F60"/>
    <mergeCell ref="B56:F56"/>
    <mergeCell ref="B57:B58"/>
    <mergeCell ref="C57:C58"/>
    <mergeCell ref="D57:D58"/>
    <mergeCell ref="E57:E58"/>
    <mergeCell ref="F57:F58"/>
    <mergeCell ref="C54:C55"/>
    <mergeCell ref="D54:D55"/>
    <mergeCell ref="F44:F45"/>
    <mergeCell ref="E44:E45"/>
    <mergeCell ref="F54:F55"/>
    <mergeCell ref="E54:E55"/>
    <mergeCell ref="B49:F49"/>
    <mergeCell ref="C44:C45"/>
    <mergeCell ref="D44:D45"/>
    <mergeCell ref="B44:B45"/>
    <mergeCell ref="B54:B55"/>
  </mergeCells>
  <phoneticPr fontId="23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1"/>
  <sheetViews>
    <sheetView view="pageBreakPreview" zoomScale="60" zoomScaleNormal="100" workbookViewId="0">
      <selection activeCell="J10" sqref="J10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345" t="s">
        <v>324</v>
      </c>
      <c r="C2" s="346"/>
      <c r="D2" s="346"/>
      <c r="E2" s="346"/>
      <c r="F2" s="347"/>
      <c r="G2" s="347"/>
    </row>
    <row r="3" spans="1:7" ht="12.75" customHeight="1" x14ac:dyDescent="0.2">
      <c r="B3" s="347"/>
      <c r="C3" s="347"/>
      <c r="D3" s="347"/>
      <c r="E3" s="347"/>
      <c r="F3" s="347"/>
      <c r="G3" s="347"/>
    </row>
    <row r="4" spans="1:7" ht="12.75" customHeight="1" x14ac:dyDescent="0.2">
      <c r="B4" s="348"/>
      <c r="C4" s="318"/>
      <c r="D4" s="318"/>
      <c r="E4" s="318"/>
      <c r="F4" s="318"/>
      <c r="G4" s="318"/>
    </row>
    <row r="5" spans="1:7" x14ac:dyDescent="0.2">
      <c r="B5" s="23"/>
      <c r="C5" s="23"/>
    </row>
    <row r="6" spans="1:7" ht="33" customHeight="1" x14ac:dyDescent="0.25">
      <c r="B6" s="349" t="s">
        <v>86</v>
      </c>
      <c r="C6" s="350"/>
      <c r="D6" s="350"/>
      <c r="E6" s="351"/>
    </row>
    <row r="7" spans="1:7" ht="52.5" customHeight="1" x14ac:dyDescent="0.2">
      <c r="B7" s="24" t="s">
        <v>87</v>
      </c>
      <c r="C7" s="24" t="s">
        <v>88</v>
      </c>
      <c r="D7" s="24" t="s">
        <v>89</v>
      </c>
      <c r="E7" s="24" t="s">
        <v>90</v>
      </c>
    </row>
    <row r="8" spans="1:7" ht="32.25" customHeight="1" x14ac:dyDescent="0.2">
      <c r="B8" s="25"/>
      <c r="C8" s="24" t="s">
        <v>245</v>
      </c>
      <c r="D8" s="24" t="s">
        <v>246</v>
      </c>
      <c r="E8" s="24" t="s">
        <v>245</v>
      </c>
    </row>
    <row r="9" spans="1:7" ht="24.95" customHeight="1" x14ac:dyDescent="0.2">
      <c r="A9" s="37"/>
      <c r="B9" s="42" t="s">
        <v>151</v>
      </c>
      <c r="C9" s="45">
        <f>SUM(C10:C11)</f>
        <v>4000</v>
      </c>
      <c r="D9" s="45">
        <f>SUM(D10:D11)</f>
        <v>0</v>
      </c>
      <c r="E9" s="45">
        <f>SUM(E10:E11)</f>
        <v>4000</v>
      </c>
    </row>
    <row r="10" spans="1:7" ht="34.5" customHeight="1" x14ac:dyDescent="0.2">
      <c r="A10" s="40"/>
      <c r="B10" s="113" t="s">
        <v>191</v>
      </c>
      <c r="C10" s="114">
        <v>4000</v>
      </c>
      <c r="D10" s="115">
        <v>0</v>
      </c>
      <c r="E10" s="116">
        <f>C10+D10</f>
        <v>4000</v>
      </c>
    </row>
    <row r="11" spans="1:7" ht="33.75" customHeight="1" x14ac:dyDescent="0.2">
      <c r="A11" s="40"/>
      <c r="B11" s="25"/>
      <c r="C11" s="16"/>
      <c r="D11" s="43"/>
      <c r="E11" s="44">
        <f>C11+D11</f>
        <v>0</v>
      </c>
    </row>
    <row r="12" spans="1:7" ht="35.1" customHeight="1" x14ac:dyDescent="0.2">
      <c r="A12" s="37"/>
      <c r="B12" s="76"/>
      <c r="C12" s="26">
        <v>0</v>
      </c>
      <c r="D12" s="16"/>
      <c r="E12" s="44">
        <f>C12+D12</f>
        <v>0</v>
      </c>
    </row>
    <row r="13" spans="1:7" ht="24.95" customHeight="1" x14ac:dyDescent="0.2">
      <c r="A13" s="37"/>
      <c r="B13" s="42" t="s">
        <v>152</v>
      </c>
      <c r="C13" s="26">
        <f>SUM(C14:C20)</f>
        <v>6350</v>
      </c>
      <c r="D13" s="26">
        <f>SUM(D14:D20)</f>
        <v>0</v>
      </c>
      <c r="E13" s="26">
        <f>SUM(E14:E20)</f>
        <v>6350</v>
      </c>
    </row>
    <row r="14" spans="1:7" ht="38.25" customHeight="1" x14ac:dyDescent="0.2">
      <c r="A14" s="40"/>
      <c r="B14" s="41" t="s">
        <v>247</v>
      </c>
      <c r="C14" s="119">
        <v>500</v>
      </c>
      <c r="D14" s="43"/>
      <c r="E14" s="43">
        <f t="shared" ref="E14:E20" si="0">SUM(C14:D14)</f>
        <v>500</v>
      </c>
    </row>
    <row r="15" spans="1:7" ht="30" customHeight="1" x14ac:dyDescent="0.2">
      <c r="A15" s="40"/>
      <c r="B15" s="41" t="s">
        <v>248</v>
      </c>
      <c r="C15" s="17"/>
      <c r="D15" s="17"/>
      <c r="E15" s="43">
        <f t="shared" si="0"/>
        <v>0</v>
      </c>
    </row>
    <row r="16" spans="1:7" ht="30" customHeight="1" x14ac:dyDescent="0.2">
      <c r="A16" s="40"/>
      <c r="B16" s="41" t="s">
        <v>192</v>
      </c>
      <c r="C16" s="120">
        <v>1400</v>
      </c>
      <c r="D16" s="17"/>
      <c r="E16" s="43">
        <f t="shared" si="0"/>
        <v>1400</v>
      </c>
    </row>
    <row r="17" spans="1:5" ht="30" customHeight="1" x14ac:dyDescent="0.2">
      <c r="A17" s="40"/>
      <c r="B17" s="41" t="s">
        <v>206</v>
      </c>
      <c r="C17" s="118">
        <v>600</v>
      </c>
      <c r="D17" s="17"/>
      <c r="E17" s="43">
        <f t="shared" si="0"/>
        <v>600</v>
      </c>
    </row>
    <row r="18" spans="1:5" ht="30" customHeight="1" x14ac:dyDescent="0.2">
      <c r="A18" s="40"/>
      <c r="B18" s="41" t="s">
        <v>193</v>
      </c>
      <c r="C18" s="17">
        <v>350</v>
      </c>
      <c r="D18" s="17"/>
      <c r="E18" s="43">
        <f t="shared" si="0"/>
        <v>350</v>
      </c>
    </row>
    <row r="19" spans="1:5" ht="30" customHeight="1" x14ac:dyDescent="0.2">
      <c r="B19" s="41" t="s">
        <v>207</v>
      </c>
      <c r="C19" s="117">
        <v>3500</v>
      </c>
      <c r="D19" s="27"/>
      <c r="E19" s="43">
        <f t="shared" si="0"/>
        <v>3500</v>
      </c>
    </row>
    <row r="20" spans="1:5" ht="30" customHeight="1" x14ac:dyDescent="0.2">
      <c r="B20" s="41"/>
      <c r="C20" s="89"/>
      <c r="D20" s="27"/>
      <c r="E20" s="43">
        <f t="shared" si="0"/>
        <v>0</v>
      </c>
    </row>
    <row r="21" spans="1:5" ht="35.1" customHeight="1" x14ac:dyDescent="0.2">
      <c r="B21" s="19" t="s">
        <v>91</v>
      </c>
      <c r="C21" s="20">
        <f>C9+C13</f>
        <v>10350</v>
      </c>
      <c r="D21" s="20">
        <f>D9+D13</f>
        <v>0</v>
      </c>
      <c r="E21" s="20">
        <f>E9+E13</f>
        <v>10350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zoomScaleNormal="100" workbookViewId="0">
      <selection activeCell="F7" sqref="F7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2" spans="1:4" x14ac:dyDescent="0.2">
      <c r="B2" s="363" t="s">
        <v>320</v>
      </c>
      <c r="C2" s="364"/>
      <c r="D2" s="69"/>
    </row>
    <row r="5" spans="1:4" ht="24.95" customHeight="1" x14ac:dyDescent="0.3">
      <c r="B5" s="352" t="s">
        <v>230</v>
      </c>
      <c r="C5" s="353"/>
    </row>
    <row r="6" spans="1:4" ht="24.95" customHeight="1" x14ac:dyDescent="0.2">
      <c r="A6" s="125" t="s">
        <v>1</v>
      </c>
      <c r="B6" s="354" t="s">
        <v>137</v>
      </c>
      <c r="C6" s="355"/>
    </row>
    <row r="7" spans="1:4" ht="24.95" customHeight="1" x14ac:dyDescent="0.2">
      <c r="B7" s="31"/>
      <c r="C7" s="15" t="s">
        <v>231</v>
      </c>
    </row>
    <row r="8" spans="1:4" ht="24.95" customHeight="1" x14ac:dyDescent="0.2">
      <c r="B8" s="22" t="s">
        <v>138</v>
      </c>
      <c r="C8" s="16">
        <v>4000</v>
      </c>
    </row>
    <row r="9" spans="1:4" ht="24.95" customHeight="1" x14ac:dyDescent="0.2">
      <c r="B9" s="32" t="s">
        <v>209</v>
      </c>
      <c r="C9" s="33">
        <v>235</v>
      </c>
    </row>
    <row r="10" spans="1:4" ht="24.95" customHeight="1" x14ac:dyDescent="0.2">
      <c r="B10" s="22" t="s">
        <v>210</v>
      </c>
      <c r="C10" s="16">
        <v>160</v>
      </c>
    </row>
    <row r="11" spans="1:4" ht="24.95" customHeight="1" x14ac:dyDescent="0.2">
      <c r="B11" s="32" t="s">
        <v>139</v>
      </c>
      <c r="C11" s="16">
        <v>320</v>
      </c>
    </row>
    <row r="12" spans="1:4" ht="24.95" customHeight="1" x14ac:dyDescent="0.2">
      <c r="B12" s="32" t="s">
        <v>196</v>
      </c>
      <c r="C12" s="33">
        <v>20</v>
      </c>
    </row>
    <row r="13" spans="1:4" ht="24.95" customHeight="1" x14ac:dyDescent="0.2">
      <c r="B13" s="22" t="s">
        <v>222</v>
      </c>
      <c r="C13" s="33">
        <v>120</v>
      </c>
    </row>
    <row r="14" spans="1:4" ht="24.95" customHeight="1" x14ac:dyDescent="0.2">
      <c r="B14" s="123" t="s">
        <v>298</v>
      </c>
      <c r="C14" s="124">
        <v>161</v>
      </c>
    </row>
    <row r="15" spans="1:4" ht="24.95" customHeight="1" x14ac:dyDescent="0.2">
      <c r="B15" s="123" t="s">
        <v>299</v>
      </c>
      <c r="C15" s="124">
        <v>14</v>
      </c>
    </row>
    <row r="16" spans="1:4" ht="24.95" customHeight="1" x14ac:dyDescent="0.2">
      <c r="B16" s="123" t="s">
        <v>300</v>
      </c>
      <c r="C16" s="124">
        <v>316</v>
      </c>
    </row>
    <row r="17" spans="1:10" ht="24.95" customHeight="1" x14ac:dyDescent="0.2">
      <c r="B17" s="21" t="s">
        <v>140</v>
      </c>
      <c r="C17" s="18">
        <f>SUM(C8:C16)</f>
        <v>5346</v>
      </c>
    </row>
    <row r="18" spans="1:10" ht="24.95" customHeight="1" x14ac:dyDescent="0.2">
      <c r="B18" s="34"/>
      <c r="C18" s="35"/>
    </row>
    <row r="19" spans="1:10" ht="24.95" customHeight="1" x14ac:dyDescent="0.2">
      <c r="A19" s="125" t="s">
        <v>8</v>
      </c>
      <c r="B19" s="356" t="s">
        <v>302</v>
      </c>
      <c r="C19" s="357"/>
    </row>
    <row r="20" spans="1:10" ht="24.95" customHeight="1" x14ac:dyDescent="0.2">
      <c r="B20" s="36" t="s">
        <v>183</v>
      </c>
      <c r="C20" s="91">
        <v>100</v>
      </c>
    </row>
    <row r="21" spans="1:10" ht="24.95" customHeight="1" x14ac:dyDescent="0.2">
      <c r="B21" s="77" t="s">
        <v>141</v>
      </c>
      <c r="C21" s="91"/>
    </row>
    <row r="22" spans="1:10" ht="24.95" customHeight="1" x14ac:dyDescent="0.2">
      <c r="B22" s="36" t="s">
        <v>142</v>
      </c>
      <c r="C22" s="91"/>
    </row>
    <row r="23" spans="1:10" ht="24.95" customHeight="1" x14ac:dyDescent="0.2">
      <c r="B23" s="36" t="s">
        <v>143</v>
      </c>
      <c r="C23" s="71">
        <v>50</v>
      </c>
    </row>
    <row r="24" spans="1:10" ht="24.95" customHeight="1" x14ac:dyDescent="0.2">
      <c r="B24" s="36" t="s">
        <v>144</v>
      </c>
      <c r="C24" s="71"/>
    </row>
    <row r="25" spans="1:10" ht="24.95" customHeight="1" x14ac:dyDescent="0.2">
      <c r="B25" s="36" t="s">
        <v>145</v>
      </c>
      <c r="C25" s="71"/>
    </row>
    <row r="26" spans="1:10" ht="24.95" customHeight="1" x14ac:dyDescent="0.2">
      <c r="B26" s="36" t="s">
        <v>146</v>
      </c>
      <c r="C26" s="71">
        <v>1000</v>
      </c>
      <c r="J26" s="37"/>
    </row>
    <row r="27" spans="1:10" ht="24.95" customHeight="1" x14ac:dyDescent="0.2">
      <c r="B27" s="36" t="s">
        <v>147</v>
      </c>
      <c r="C27" s="97"/>
    </row>
    <row r="28" spans="1:10" ht="24.95" customHeight="1" x14ac:dyDescent="0.2">
      <c r="B28" s="36" t="s">
        <v>232</v>
      </c>
      <c r="C28" s="91">
        <v>700</v>
      </c>
    </row>
    <row r="29" spans="1:10" ht="24.95" customHeight="1" x14ac:dyDescent="0.2">
      <c r="B29" s="38" t="s">
        <v>148</v>
      </c>
      <c r="C29" s="39">
        <f>SUM(C20:C28)</f>
        <v>1850</v>
      </c>
    </row>
    <row r="30" spans="1:10" ht="24.95" customHeight="1" x14ac:dyDescent="0.2">
      <c r="B30" s="36" t="s">
        <v>149</v>
      </c>
      <c r="C30" s="358"/>
    </row>
    <row r="31" spans="1:10" ht="24.95" customHeight="1" x14ac:dyDescent="0.2">
      <c r="B31" s="36"/>
      <c r="C31" s="358"/>
    </row>
    <row r="32" spans="1:10" ht="24.95" customHeight="1" x14ac:dyDescent="0.2">
      <c r="B32" s="38" t="s">
        <v>150</v>
      </c>
      <c r="C32" s="39">
        <v>0</v>
      </c>
    </row>
    <row r="33" spans="1:3" ht="24.95" customHeight="1" x14ac:dyDescent="0.2">
      <c r="A33" s="125" t="s">
        <v>10</v>
      </c>
      <c r="B33" s="121" t="s">
        <v>297</v>
      </c>
      <c r="C33" s="122">
        <v>600</v>
      </c>
    </row>
    <row r="34" spans="1:3" ht="24.95" customHeight="1" x14ac:dyDescent="0.3">
      <c r="B34" s="70" t="s">
        <v>301</v>
      </c>
      <c r="C34" s="64">
        <f>C33+C32+C29+C17</f>
        <v>7796</v>
      </c>
    </row>
  </sheetData>
  <mergeCells count="5">
    <mergeCell ref="B2:C2"/>
    <mergeCell ref="B5:C5"/>
    <mergeCell ref="B6:C6"/>
    <mergeCell ref="B19:C19"/>
    <mergeCell ref="C30:C31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33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2" spans="1:3" x14ac:dyDescent="0.25">
      <c r="B2" s="312" t="s">
        <v>321</v>
      </c>
      <c r="C2" s="312"/>
    </row>
    <row r="3" spans="1:3" ht="28.5" customHeight="1" x14ac:dyDescent="0.25">
      <c r="B3" s="361" t="s">
        <v>252</v>
      </c>
      <c r="C3" s="361"/>
    </row>
    <row r="4" spans="1:3" ht="18.75" x14ac:dyDescent="0.3">
      <c r="B4" s="352" t="s">
        <v>253</v>
      </c>
      <c r="C4" s="353"/>
    </row>
    <row r="5" spans="1:3" ht="15.75" x14ac:dyDescent="0.25">
      <c r="B5" s="354"/>
      <c r="C5" s="355"/>
    </row>
    <row r="6" spans="1:3" ht="15.75" x14ac:dyDescent="0.25">
      <c r="B6" s="31"/>
      <c r="C6" s="67" t="s">
        <v>254</v>
      </c>
    </row>
    <row r="7" spans="1:3" ht="24.95" customHeight="1" x14ac:dyDescent="0.25">
      <c r="A7">
        <v>1</v>
      </c>
      <c r="B7" s="90" t="s">
        <v>280</v>
      </c>
      <c r="C7" s="114">
        <v>43425</v>
      </c>
    </row>
    <row r="8" spans="1:3" ht="24.95" customHeight="1" x14ac:dyDescent="0.25">
      <c r="A8">
        <v>2</v>
      </c>
      <c r="B8" s="90" t="s">
        <v>279</v>
      </c>
      <c r="C8" s="114">
        <v>109866</v>
      </c>
    </row>
    <row r="9" spans="1:3" ht="24.95" customHeight="1" x14ac:dyDescent="0.25">
      <c r="A9">
        <v>3</v>
      </c>
      <c r="B9" s="65" t="s">
        <v>255</v>
      </c>
      <c r="C9" s="124">
        <v>2750</v>
      </c>
    </row>
    <row r="10" spans="1:3" ht="24.95" customHeight="1" x14ac:dyDescent="0.25">
      <c r="A10">
        <v>4</v>
      </c>
      <c r="B10" s="65" t="s">
        <v>256</v>
      </c>
      <c r="C10" s="16">
        <v>6000</v>
      </c>
    </row>
    <row r="11" spans="1:3" ht="24.95" customHeight="1" x14ac:dyDescent="0.25">
      <c r="A11">
        <v>5</v>
      </c>
      <c r="B11" s="65" t="s">
        <v>257</v>
      </c>
      <c r="C11" s="114">
        <v>7707</v>
      </c>
    </row>
    <row r="12" spans="1:3" ht="24.95" customHeight="1" x14ac:dyDescent="0.25">
      <c r="A12">
        <v>6</v>
      </c>
      <c r="B12" s="65" t="s">
        <v>258</v>
      </c>
      <c r="C12" s="16">
        <v>750</v>
      </c>
    </row>
    <row r="13" spans="1:3" ht="24.95" customHeight="1" x14ac:dyDescent="0.25">
      <c r="A13">
        <v>7</v>
      </c>
      <c r="B13" s="65" t="s">
        <v>281</v>
      </c>
      <c r="C13" s="114">
        <v>174440</v>
      </c>
    </row>
    <row r="14" spans="1:3" ht="24.95" customHeight="1" x14ac:dyDescent="0.25">
      <c r="A14">
        <v>8</v>
      </c>
      <c r="B14" s="90" t="s">
        <v>274</v>
      </c>
      <c r="C14" s="16">
        <v>15320</v>
      </c>
    </row>
    <row r="15" spans="1:3" ht="24.95" customHeight="1" x14ac:dyDescent="0.25">
      <c r="A15">
        <v>9</v>
      </c>
      <c r="B15" s="65" t="s">
        <v>275</v>
      </c>
      <c r="C15" s="16">
        <v>1270</v>
      </c>
    </row>
    <row r="16" spans="1:3" ht="24.95" customHeight="1" x14ac:dyDescent="0.25">
      <c r="A16">
        <v>10</v>
      </c>
      <c r="B16" s="65" t="s">
        <v>276</v>
      </c>
      <c r="C16" s="114">
        <v>516</v>
      </c>
    </row>
    <row r="17" spans="1:3" ht="24.95" customHeight="1" x14ac:dyDescent="0.25">
      <c r="A17">
        <v>11</v>
      </c>
      <c r="B17" s="126" t="s">
        <v>303</v>
      </c>
      <c r="C17" s="114">
        <v>137</v>
      </c>
    </row>
    <row r="18" spans="1:3" ht="24.95" customHeight="1" x14ac:dyDescent="0.25">
      <c r="A18">
        <v>12</v>
      </c>
      <c r="B18" s="126" t="s">
        <v>304</v>
      </c>
      <c r="C18" s="114">
        <v>800</v>
      </c>
    </row>
    <row r="19" spans="1:3" ht="24.95" customHeight="1" x14ac:dyDescent="0.25">
      <c r="A19">
        <v>13</v>
      </c>
      <c r="B19" s="126" t="s">
        <v>305</v>
      </c>
      <c r="C19" s="73">
        <v>800</v>
      </c>
    </row>
    <row r="20" spans="1:3" ht="24.95" customHeight="1" x14ac:dyDescent="0.25">
      <c r="A20">
        <v>14</v>
      </c>
      <c r="B20" s="74" t="s">
        <v>306</v>
      </c>
      <c r="C20" s="73">
        <v>802</v>
      </c>
    </row>
    <row r="21" spans="1:3" ht="24.95" customHeight="1" x14ac:dyDescent="0.25">
      <c r="A21">
        <v>15</v>
      </c>
      <c r="B21" s="74" t="s">
        <v>307</v>
      </c>
      <c r="C21" s="73">
        <v>2965</v>
      </c>
    </row>
    <row r="22" spans="1:3" ht="30" customHeight="1" x14ac:dyDescent="0.25">
      <c r="B22" s="19" t="s">
        <v>181</v>
      </c>
      <c r="C22" s="20">
        <f>SUM(C7:C21)</f>
        <v>367548</v>
      </c>
    </row>
    <row r="23" spans="1:3" ht="18.75" x14ac:dyDescent="0.3">
      <c r="B23" s="66"/>
      <c r="C23" s="66"/>
    </row>
    <row r="24" spans="1:3" ht="18.75" x14ac:dyDescent="0.3">
      <c r="B24" s="352" t="s">
        <v>259</v>
      </c>
      <c r="C24" s="353"/>
    </row>
    <row r="25" spans="1:3" ht="15.75" x14ac:dyDescent="0.25">
      <c r="B25" s="359" t="s">
        <v>277</v>
      </c>
      <c r="C25" s="360"/>
    </row>
    <row r="26" spans="1:3" ht="15.75" x14ac:dyDescent="0.25">
      <c r="A26">
        <v>1</v>
      </c>
      <c r="B26" s="65" t="s">
        <v>260</v>
      </c>
      <c r="C26" s="73">
        <v>3000</v>
      </c>
    </row>
    <row r="27" spans="1:3" ht="15.75" x14ac:dyDescent="0.25">
      <c r="A27">
        <v>2</v>
      </c>
      <c r="B27" s="65" t="s">
        <v>314</v>
      </c>
      <c r="C27" s="26">
        <v>44153</v>
      </c>
    </row>
    <row r="28" spans="1:3" ht="15.75" x14ac:dyDescent="0.25">
      <c r="A28">
        <v>3</v>
      </c>
      <c r="B28" s="65" t="s">
        <v>278</v>
      </c>
      <c r="C28" s="75">
        <v>41800</v>
      </c>
    </row>
    <row r="29" spans="1:3" ht="15.75" x14ac:dyDescent="0.25">
      <c r="A29">
        <v>4</v>
      </c>
      <c r="B29" s="126" t="s">
        <v>308</v>
      </c>
      <c r="C29" s="127">
        <v>80</v>
      </c>
    </row>
    <row r="30" spans="1:3" ht="15.75" x14ac:dyDescent="0.25">
      <c r="A30">
        <v>5</v>
      </c>
      <c r="B30" s="126" t="s">
        <v>315</v>
      </c>
      <c r="C30" s="127">
        <v>35260</v>
      </c>
    </row>
    <row r="31" spans="1:3" ht="18.75" x14ac:dyDescent="0.25">
      <c r="B31" s="19" t="s">
        <v>190</v>
      </c>
      <c r="C31" s="20">
        <f>SUM(C26:C30)</f>
        <v>124293</v>
      </c>
    </row>
    <row r="33" spans="3:3" x14ac:dyDescent="0.25">
      <c r="C33" s="46">
        <f>C22+C31</f>
        <v>491841</v>
      </c>
    </row>
  </sheetData>
  <mergeCells count="6">
    <mergeCell ref="B25:C25"/>
    <mergeCell ref="B2:C2"/>
    <mergeCell ref="B3:C3"/>
    <mergeCell ref="B4:C4"/>
    <mergeCell ref="B5:C5"/>
    <mergeCell ref="B24:C24"/>
  </mergeCells>
  <pageMargins left="0.75" right="0.75" top="1" bottom="1" header="0.5" footer="0.5"/>
  <pageSetup paperSize="9" scale="6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 Ktgv.mérlege </vt:lpstr>
      <vt:lpstr>2. Ktgv.egys. </vt:lpstr>
      <vt:lpstr>3.államházt.belüli tám.  </vt:lpstr>
      <vt:lpstr>4.önk.ktgv.várh.bevételek</vt:lpstr>
      <vt:lpstr>5.Létszám</vt:lpstr>
      <vt:lpstr>6.Lak.szoc.</vt:lpstr>
      <vt:lpstr>7. Önk.nyújt tám</vt:lpstr>
      <vt:lpstr>8.Beruházások feladatonként</vt:lpstr>
      <vt:lpstr>'5.Létszám'!_ftnref5</vt:lpstr>
      <vt:lpstr>'2. Ktgv.egys. '!Nyomtatási_cím</vt:lpstr>
      <vt:lpstr>'5.Létszám'!Nyomtatási_cím</vt:lpstr>
      <vt:lpstr>'4.önk.ktgv.várh.bevételek'!Nyomtatási_terület</vt:lpstr>
      <vt:lpstr>'6.Lak.szoc.'!Nyomtatási_terület</vt:lpstr>
      <vt:lpstr>'8.Beruházások feladatonként'!Nyomtatási_terület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2017-09-12T12:27:33Z</dcterms:modified>
</cp:coreProperties>
</file>