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90" windowWidth="19920" windowHeight="10560"/>
  </bookViews>
  <sheets>
    <sheet name="9.2. sz. mell. " sheetId="1" r:id="rId1"/>
  </sheets>
  <externalReferences>
    <externalReference r:id="rId2"/>
  </externalReferences>
  <definedNames>
    <definedName name="Print_Titles" localSheetId="0">'9.2. sz. mell. '!$1:$6</definedName>
  </definedNames>
  <calcPr calcId="124519"/>
</workbook>
</file>

<file path=xl/calcChain.xml><?xml version="1.0" encoding="utf-8"?>
<calcChain xmlns="http://schemas.openxmlformats.org/spreadsheetml/2006/main">
  <c r="E61" i="1"/>
  <c r="F61" s="1"/>
  <c r="E60"/>
  <c r="F60" s="1"/>
  <c r="E59"/>
  <c r="E58"/>
  <c r="E57"/>
  <c r="F57" s="1"/>
  <c r="E56"/>
  <c r="F56" s="1"/>
  <c r="E55"/>
  <c r="F55" s="1"/>
  <c r="E54"/>
  <c r="F54" s="1"/>
  <c r="E53"/>
  <c r="C53"/>
  <c r="F53" s="1"/>
  <c r="E52"/>
  <c r="C52"/>
  <c r="F52" s="1"/>
  <c r="E51"/>
  <c r="F51" s="1"/>
  <c r="E50"/>
  <c r="C50"/>
  <c r="F50" s="1"/>
  <c r="E49"/>
  <c r="C49"/>
  <c r="F49" s="1"/>
  <c r="E48"/>
  <c r="C48"/>
  <c r="F48" s="1"/>
  <c r="E47"/>
  <c r="C47"/>
  <c r="F47" s="1"/>
  <c r="E46"/>
  <c r="E45"/>
  <c r="E44"/>
  <c r="E43"/>
  <c r="E42"/>
  <c r="F41"/>
  <c r="E41"/>
  <c r="F40"/>
  <c r="E40"/>
  <c r="F39"/>
  <c r="E39"/>
  <c r="E38"/>
  <c r="C38"/>
  <c r="F38" s="1"/>
  <c r="E37"/>
  <c r="F36"/>
  <c r="E36"/>
  <c r="F35"/>
  <c r="E35"/>
  <c r="F34"/>
  <c r="E34"/>
  <c r="F33"/>
  <c r="E33"/>
  <c r="F32"/>
  <c r="E32"/>
  <c r="E31"/>
  <c r="C31"/>
  <c r="F31" s="1"/>
  <c r="E30"/>
  <c r="F30" s="1"/>
  <c r="E29"/>
  <c r="F29" s="1"/>
  <c r="E28"/>
  <c r="F28" s="1"/>
  <c r="E27"/>
  <c r="F27" s="1"/>
  <c r="E26"/>
  <c r="C26"/>
  <c r="F26" s="1"/>
  <c r="F25"/>
  <c r="E25"/>
  <c r="F24"/>
  <c r="E24"/>
  <c r="F23"/>
  <c r="E23"/>
  <c r="F22"/>
  <c r="E22"/>
  <c r="F21"/>
  <c r="E21"/>
  <c r="E20"/>
  <c r="C20"/>
  <c r="F20" s="1"/>
  <c r="E19"/>
  <c r="C19"/>
  <c r="F19" s="1"/>
  <c r="F18"/>
  <c r="E18"/>
  <c r="F17"/>
  <c r="E17"/>
  <c r="F16"/>
  <c r="E16"/>
  <c r="F15"/>
  <c r="E15"/>
  <c r="E14"/>
  <c r="C14"/>
  <c r="F14" s="1"/>
  <c r="E13"/>
  <c r="F13" s="1"/>
  <c r="E12"/>
  <c r="F12" s="1"/>
  <c r="E11"/>
  <c r="C11"/>
  <c r="F11" s="1"/>
  <c r="E10"/>
  <c r="C10"/>
  <c r="C8" s="1"/>
  <c r="E9"/>
  <c r="F9" s="1"/>
  <c r="E8"/>
  <c r="C37" l="1"/>
  <c r="F8"/>
  <c r="F10"/>
  <c r="C46"/>
  <c r="C42" l="1"/>
  <c r="F42" s="1"/>
  <c r="F37"/>
  <c r="C58"/>
  <c r="F58" s="1"/>
  <c r="F46"/>
</calcChain>
</file>

<file path=xl/sharedStrings.xml><?xml version="1.0" encoding="utf-8"?>
<sst xmlns="http://schemas.openxmlformats.org/spreadsheetml/2006/main" count="113" uniqueCount="99">
  <si>
    <t>Költségvetési szerv megnevezése</t>
  </si>
  <si>
    <t>Polgármesteri hivatal</t>
  </si>
  <si>
    <t>02</t>
  </si>
  <si>
    <t>Feladat megnevezése</t>
  </si>
  <si>
    <t>Összes bevétel, kiadás</t>
  </si>
  <si>
    <t>01</t>
  </si>
  <si>
    <t>Forintban !</t>
  </si>
  <si>
    <t>Száma</t>
  </si>
  <si>
    <t>Előirányzat-csoport, kiemelt előirányzat megnevezése</t>
  </si>
  <si>
    <t>Előirányzat</t>
  </si>
  <si>
    <t>A</t>
  </si>
  <si>
    <t>B</t>
  </si>
  <si>
    <t>C</t>
  </si>
  <si>
    <t>Bevételek</t>
  </si>
  <si>
    <t>1.</t>
  </si>
  <si>
    <t>Működési bevételek (1.1.+…+1.11.)</t>
  </si>
  <si>
    <t>1.1.</t>
  </si>
  <si>
    <t>Készletértékesítés ellenértéke</t>
  </si>
  <si>
    <t>1.2.</t>
  </si>
  <si>
    <t>Szolgáltatások ellenértéke</t>
  </si>
  <si>
    <t>1.3.</t>
  </si>
  <si>
    <t>Közvetített szolgáltatások értéke</t>
  </si>
  <si>
    <t>1.4.</t>
  </si>
  <si>
    <t>Tulajdonosi bevételek</t>
  </si>
  <si>
    <t>1.5.</t>
  </si>
  <si>
    <t>Ellátási díjak</t>
  </si>
  <si>
    <t>1.6.</t>
  </si>
  <si>
    <t>Kiszámlázott általános forgalmi adó</t>
  </si>
  <si>
    <t>1.7.</t>
  </si>
  <si>
    <t>Általános forgalmi adó visszatérülése</t>
  </si>
  <si>
    <t>1.8.</t>
  </si>
  <si>
    <t>Kamatbevételek</t>
  </si>
  <si>
    <t>1.9.</t>
  </si>
  <si>
    <t>Egyéb pénzügyi műveletek bevételei</t>
  </si>
  <si>
    <t>1.10.</t>
  </si>
  <si>
    <t>Biztosító által fizetett kártérítés</t>
  </si>
  <si>
    <t>1.11.</t>
  </si>
  <si>
    <t>Egyéb működési bevételek</t>
  </si>
  <si>
    <t>2.</t>
  </si>
  <si>
    <t>Működési célú támogatások államháztartáson belülről (2.1.+…+2.3.)</t>
  </si>
  <si>
    <t>2.1.</t>
  </si>
  <si>
    <t>Elvonások és befizetések bevételei</t>
  </si>
  <si>
    <t>2.2.</t>
  </si>
  <si>
    <t>Visszatérítendő támogatások, kölcsönök visszatérülése ÁH-n belülről</t>
  </si>
  <si>
    <t>2.3.</t>
  </si>
  <si>
    <t>Egyéb működési célú támogatások bevételei államháztartáson belülről</t>
  </si>
  <si>
    <t>2.4.</t>
  </si>
  <si>
    <t xml:space="preserve">  2.3-ból EU támogatás</t>
  </si>
  <si>
    <t>3.</t>
  </si>
  <si>
    <t>Közhatalmi bevételek</t>
  </si>
  <si>
    <t>4.</t>
  </si>
  <si>
    <t>Felhalmozási célú támogatások államháztartáson belülről (4.1.+…+4.3.)</t>
  </si>
  <si>
    <t>4.1.</t>
  </si>
  <si>
    <t>Felhalmozási célú önkormányzati támogatások</t>
  </si>
  <si>
    <t>4.2.</t>
  </si>
  <si>
    <t>4.3.</t>
  </si>
  <si>
    <t>Egyéb felhalmozási célú támogatások bevételei államháztartáson belülről</t>
  </si>
  <si>
    <t>4.4.</t>
  </si>
  <si>
    <t xml:space="preserve">  4.3.-ból EU-s támogatás</t>
  </si>
  <si>
    <t>5.</t>
  </si>
  <si>
    <t>Felhalmozási bevételek (5.1.+…+5.3.)</t>
  </si>
  <si>
    <t>5.1.</t>
  </si>
  <si>
    <t>Immateriális javak értékesítése</t>
  </si>
  <si>
    <t>5.2.</t>
  </si>
  <si>
    <t>Ingatlanok értékesítése</t>
  </si>
  <si>
    <t>5.3.</t>
  </si>
  <si>
    <t>Egyéb tárgyi eszközök értékesítése</t>
  </si>
  <si>
    <t>6.</t>
  </si>
  <si>
    <t>Működési célú átvett pénzeszközök</t>
  </si>
  <si>
    <t>7.</t>
  </si>
  <si>
    <t>Felhalmozási célú átvett pénzeszközök</t>
  </si>
  <si>
    <t>8.</t>
  </si>
  <si>
    <t>Költségvetési bevételek összesen (1.+…+7.)</t>
  </si>
  <si>
    <t>9.</t>
  </si>
  <si>
    <t>Finanszírozási bevételek (9.1.+…+9.3.)</t>
  </si>
  <si>
    <t>9.1.</t>
  </si>
  <si>
    <t>Költségvetési maradvány igénybevétele</t>
  </si>
  <si>
    <t>9.2.</t>
  </si>
  <si>
    <t>Vállalkozási maradvány igénybevétele</t>
  </si>
  <si>
    <t>9.3.</t>
  </si>
  <si>
    <t>Irányító szervi (önkormányzati) támogatás (intézményfinanszírozás)</t>
  </si>
  <si>
    <t>10.</t>
  </si>
  <si>
    <t>BEVÉTELEK ÖSSZESEN: (8.+9.)</t>
  </si>
  <si>
    <t>Kiadások</t>
  </si>
  <si>
    <t>Működési költségvetés kiadásai (1.1+…+1.5.)</t>
  </si>
  <si>
    <t>Személyi  juttatások</t>
  </si>
  <si>
    <t>Munkaadókat terhelő járulékok és szociális hozzájárulási adó</t>
  </si>
  <si>
    <t>Dologi  kiadások</t>
  </si>
  <si>
    <t>Ellátottak pénzbeli juttatásai</t>
  </si>
  <si>
    <t>Egyéb működési célú kiadások</t>
  </si>
  <si>
    <t>Felhalmozási költségvetés kiadásai (2.1.+…+2.3.)</t>
  </si>
  <si>
    <t>Beruházások</t>
  </si>
  <si>
    <t>Felújítások</t>
  </si>
  <si>
    <t>Egyéb fejlesztési célú kiadások</t>
  </si>
  <si>
    <t xml:space="preserve"> 2.3.-ból EU-s támogatásból megvalósuló programok, projektek kiadása</t>
  </si>
  <si>
    <t>Finanszírozási kiadások</t>
  </si>
  <si>
    <t>KIADÁSOK ÖSSZESEN: (1.+2.+3.)</t>
  </si>
  <si>
    <t>Éves tervezett létszám előirányzat (fő)</t>
  </si>
  <si>
    <t>Közfoglalkoztatottak létszáma (fő)</t>
  </si>
</sst>
</file>

<file path=xl/styles.xml><?xml version="1.0" encoding="utf-8"?>
<styleSheet xmlns="http://schemas.openxmlformats.org/spreadsheetml/2006/main">
  <numFmts count="2">
    <numFmt numFmtId="43" formatCode="_-* #,##0.00\ _F_t_-;\-* #,##0.00\ _F_t_-;_-* &quot;-&quot;??\ _F_t_-;_-@_-"/>
    <numFmt numFmtId="164" formatCode="#,###"/>
  </numFmts>
  <fonts count="28">
    <font>
      <sz val="10"/>
      <name val="Times New Roman CE"/>
      <charset val="238"/>
    </font>
    <font>
      <sz val="10"/>
      <name val="Times New Roman CE"/>
      <charset val="238"/>
    </font>
    <font>
      <sz val="12"/>
      <name val="Times New Roman CE"/>
      <family val="1"/>
      <charset val="238"/>
    </font>
    <font>
      <sz val="9"/>
      <name val="Times New Roman CE"/>
      <family val="1"/>
      <charset val="238"/>
    </font>
    <font>
      <sz val="9"/>
      <name val="Times New Roman"/>
      <family val="1"/>
      <charset val="238"/>
    </font>
    <font>
      <sz val="8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sz val="8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8"/>
      <name val="Times New Roman CE"/>
      <charset val="238"/>
    </font>
    <font>
      <i/>
      <sz val="11"/>
      <name val="Times New Roman CE"/>
      <family val="1"/>
      <charset val="238"/>
    </font>
    <font>
      <i/>
      <sz val="8"/>
      <name val="Times New Roman CE"/>
      <family val="1"/>
      <charset val="238"/>
    </font>
    <font>
      <sz val="8"/>
      <name val="Times New Roman CE"/>
      <charset val="238"/>
    </font>
    <font>
      <sz val="12"/>
      <name val="Times New Roman CE"/>
      <charset val="238"/>
    </font>
    <font>
      <sz val="11"/>
      <name val="Times New Roman CE"/>
      <family val="1"/>
      <charset val="238"/>
    </font>
    <font>
      <b/>
      <sz val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i/>
      <sz val="10"/>
      <name val="Times New Roman CE"/>
      <family val="1"/>
      <charset val="238"/>
    </font>
    <font>
      <b/>
      <sz val="8"/>
      <color rgb="FFFF0000"/>
      <name val="Times New Roman CE"/>
      <charset val="238"/>
    </font>
    <font>
      <b/>
      <sz val="10"/>
      <name val="Times New Roman CE"/>
      <charset val="238"/>
    </font>
    <font>
      <sz val="11"/>
      <color indexed="9"/>
      <name val="Calibri"/>
      <family val="2"/>
      <charset val="238"/>
    </font>
    <font>
      <sz val="10"/>
      <name val="MS Sans Serif"/>
      <family val="2"/>
      <charset val="238"/>
    </font>
    <font>
      <sz val="10"/>
      <name val="Arial"/>
      <family val="2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0">
    <xf numFmtId="0" fontId="0" fillId="0" borderId="0"/>
    <xf numFmtId="0" fontId="15" fillId="0" borderId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3" fillId="0" borderId="0"/>
    <xf numFmtId="0" fontId="23" fillId="0" borderId="0"/>
    <xf numFmtId="0" fontId="23" fillId="0" borderId="0"/>
  </cellStyleXfs>
  <cellXfs count="80">
    <xf numFmtId="0" fontId="0" fillId="0" borderId="0" xfId="0"/>
    <xf numFmtId="164" fontId="2" fillId="0" borderId="0" xfId="0" applyNumberFormat="1" applyFont="1" applyFill="1" applyAlignment="1" applyProtection="1">
      <alignment horizontal="left" vertical="center" wrapText="1"/>
    </xf>
    <xf numFmtId="164" fontId="3" fillId="0" borderId="0" xfId="0" applyNumberFormat="1" applyFont="1" applyFill="1" applyAlignment="1" applyProtection="1">
      <alignment vertical="center" wrapText="1"/>
    </xf>
    <xf numFmtId="0" fontId="4" fillId="0" borderId="0" xfId="0" applyFont="1" applyAlignment="1" applyProtection="1">
      <alignment horizontal="right" vertical="top"/>
    </xf>
    <xf numFmtId="164" fontId="2" fillId="0" borderId="0" xfId="0" applyNumberFormat="1" applyFont="1" applyFill="1" applyAlignment="1" applyProtection="1">
      <alignment vertical="center" wrapText="1"/>
    </xf>
    <xf numFmtId="3" fontId="5" fillId="0" borderId="0" xfId="0" applyNumberFormat="1" applyFont="1" applyFill="1" applyAlignment="1" applyProtection="1">
      <alignment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/>
    </xf>
    <xf numFmtId="49" fontId="6" fillId="0" borderId="3" xfId="0" applyNumberFormat="1" applyFont="1" applyFill="1" applyBorder="1" applyAlignment="1" applyProtection="1">
      <alignment horizontal="right" vertical="center"/>
    </xf>
    <xf numFmtId="0" fontId="7" fillId="0" borderId="0" xfId="0" applyFont="1" applyFill="1" applyAlignment="1" applyProtection="1">
      <alignment vertical="center"/>
    </xf>
    <xf numFmtId="3" fontId="8" fillId="0" borderId="0" xfId="0" applyNumberFormat="1" applyFont="1" applyFill="1" applyAlignment="1" applyProtection="1">
      <alignment vertical="center"/>
    </xf>
    <xf numFmtId="0" fontId="6" fillId="0" borderId="4" xfId="0" applyFont="1" applyFill="1" applyBorder="1" applyAlignment="1" applyProtection="1">
      <alignment horizontal="center" vertical="center" wrapText="1"/>
    </xf>
    <xf numFmtId="0" fontId="6" fillId="0" borderId="5" xfId="0" applyFont="1" applyFill="1" applyBorder="1" applyAlignment="1" applyProtection="1">
      <alignment horizontal="center" vertical="center"/>
    </xf>
    <xf numFmtId="49" fontId="6" fillId="0" borderId="6" xfId="0" applyNumberFormat="1" applyFont="1" applyFill="1" applyBorder="1" applyAlignment="1" applyProtection="1">
      <alignment horizontal="right" vertical="center"/>
    </xf>
    <xf numFmtId="0" fontId="6" fillId="0" borderId="0" xfId="0" applyFont="1" applyFill="1" applyAlignment="1" applyProtection="1">
      <alignment vertical="center"/>
    </xf>
    <xf numFmtId="0" fontId="9" fillId="0" borderId="0" xfId="0" applyFont="1" applyFill="1" applyAlignment="1" applyProtection="1">
      <alignment horizontal="right"/>
    </xf>
    <xf numFmtId="0" fontId="10" fillId="0" borderId="0" xfId="0" applyFont="1" applyFill="1" applyAlignment="1" applyProtection="1">
      <alignment vertical="center"/>
    </xf>
    <xf numFmtId="0" fontId="6" fillId="0" borderId="7" xfId="0" applyFont="1" applyFill="1" applyBorder="1" applyAlignment="1" applyProtection="1">
      <alignment horizontal="center" vertical="center" wrapText="1"/>
    </xf>
    <xf numFmtId="0" fontId="6" fillId="0" borderId="8" xfId="0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vertical="center" wrapText="1"/>
    </xf>
    <xf numFmtId="0" fontId="8" fillId="0" borderId="10" xfId="0" applyFont="1" applyFill="1" applyBorder="1" applyAlignment="1" applyProtection="1">
      <alignment horizontal="center" vertical="center" wrapText="1"/>
    </xf>
    <xf numFmtId="0" fontId="8" fillId="0" borderId="11" xfId="0" applyFont="1" applyFill="1" applyBorder="1" applyAlignment="1" applyProtection="1">
      <alignment horizontal="center" vertical="center" wrapText="1"/>
    </xf>
    <xf numFmtId="0" fontId="8" fillId="0" borderId="12" xfId="0" applyFont="1" applyFill="1" applyBorder="1" applyAlignment="1" applyProtection="1">
      <alignment horizontal="center" vertical="center" wrapText="1"/>
    </xf>
    <xf numFmtId="0" fontId="7" fillId="0" borderId="0" xfId="0" applyFont="1" applyFill="1" applyAlignment="1" applyProtection="1">
      <alignment horizontal="center" vertical="center" wrapText="1"/>
    </xf>
    <xf numFmtId="3" fontId="8" fillId="0" borderId="0" xfId="0" applyNumberFormat="1" applyFont="1" applyFill="1" applyAlignment="1" applyProtection="1">
      <alignment horizontal="center" vertical="center" wrapText="1"/>
    </xf>
    <xf numFmtId="0" fontId="6" fillId="0" borderId="13" xfId="0" applyFont="1" applyFill="1" applyBorder="1" applyAlignment="1" applyProtection="1">
      <alignment horizontal="center" vertical="center" wrapText="1"/>
    </xf>
    <xf numFmtId="0" fontId="6" fillId="0" borderId="14" xfId="0" applyFont="1" applyFill="1" applyBorder="1" applyAlignment="1" applyProtection="1">
      <alignment horizontal="center" vertical="center" wrapText="1"/>
    </xf>
    <xf numFmtId="164" fontId="6" fillId="0" borderId="15" xfId="0" applyNumberFormat="1" applyFont="1" applyFill="1" applyBorder="1" applyAlignment="1" applyProtection="1">
      <alignment horizontal="center" vertical="center" wrapText="1"/>
    </xf>
    <xf numFmtId="0" fontId="11" fillId="0" borderId="11" xfId="0" applyFont="1" applyFill="1" applyBorder="1" applyAlignment="1" applyProtection="1">
      <alignment horizontal="left" vertical="center" wrapText="1" indent="1"/>
    </xf>
    <xf numFmtId="164" fontId="11" fillId="0" borderId="12" xfId="0" applyNumberFormat="1" applyFont="1" applyFill="1" applyBorder="1" applyAlignment="1" applyProtection="1">
      <alignment horizontal="right" vertical="center" wrapText="1" indent="1"/>
    </xf>
    <xf numFmtId="0" fontId="12" fillId="0" borderId="0" xfId="0" applyFont="1" applyFill="1" applyAlignment="1" applyProtection="1">
      <alignment vertical="center" wrapText="1"/>
    </xf>
    <xf numFmtId="3" fontId="13" fillId="0" borderId="16" xfId="0" applyNumberFormat="1" applyFont="1" applyFill="1" applyBorder="1" applyAlignment="1" applyProtection="1">
      <alignment vertical="center" wrapText="1"/>
    </xf>
    <xf numFmtId="49" fontId="14" fillId="0" borderId="17" xfId="0" applyNumberFormat="1" applyFont="1" applyFill="1" applyBorder="1" applyAlignment="1" applyProtection="1">
      <alignment horizontal="center" vertical="center" wrapText="1"/>
    </xf>
    <xf numFmtId="0" fontId="5" fillId="0" borderId="2" xfId="1" applyFont="1" applyFill="1" applyBorder="1" applyAlignment="1" applyProtection="1">
      <alignment horizontal="left" vertical="center" wrapText="1" indent="1"/>
    </xf>
    <xf numFmtId="164" fontId="5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49" fontId="14" fillId="0" borderId="18" xfId="0" applyNumberFormat="1" applyFont="1" applyFill="1" applyBorder="1" applyAlignment="1" applyProtection="1">
      <alignment horizontal="center" vertical="center" wrapText="1"/>
    </xf>
    <xf numFmtId="0" fontId="5" fillId="0" borderId="16" xfId="1" applyFont="1" applyFill="1" applyBorder="1" applyAlignment="1" applyProtection="1">
      <alignment horizontal="left" vertical="center" wrapText="1" indent="1"/>
    </xf>
    <xf numFmtId="164" fontId="14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0" fontId="5" fillId="0" borderId="20" xfId="1" applyFont="1" applyFill="1" applyBorder="1" applyAlignment="1" applyProtection="1">
      <alignment horizontal="left" vertical="center" wrapText="1" indent="1"/>
    </xf>
    <xf numFmtId="164" fontId="14" fillId="0" borderId="21" xfId="0" applyNumberFormat="1" applyFont="1" applyFill="1" applyBorder="1" applyAlignment="1" applyProtection="1">
      <alignment horizontal="right" vertical="center" wrapText="1" indent="1"/>
      <protection locked="0"/>
    </xf>
    <xf numFmtId="164" fontId="5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0" fontId="16" fillId="0" borderId="0" xfId="0" applyFont="1" applyFill="1" applyAlignment="1" applyProtection="1">
      <alignment vertical="center" wrapText="1"/>
    </xf>
    <xf numFmtId="164" fontId="5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0" fontId="5" fillId="0" borderId="23" xfId="1" applyFont="1" applyFill="1" applyBorder="1" applyAlignment="1" applyProtection="1">
      <alignment horizontal="left" vertical="center" wrapText="1" indent="1"/>
    </xf>
    <xf numFmtId="0" fontId="11" fillId="0" borderId="10" xfId="0" applyFont="1" applyFill="1" applyBorder="1" applyAlignment="1" applyProtection="1">
      <alignment horizontal="center" vertical="center" wrapText="1"/>
    </xf>
    <xf numFmtId="0" fontId="11" fillId="0" borderId="11" xfId="1" applyFont="1" applyFill="1" applyBorder="1" applyAlignment="1" applyProtection="1">
      <alignment horizontal="left" vertical="center" wrapText="1" indent="1"/>
    </xf>
    <xf numFmtId="164" fontId="11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49" fontId="14" fillId="0" borderId="24" xfId="0" applyNumberFormat="1" applyFont="1" applyFill="1" applyBorder="1" applyAlignment="1" applyProtection="1">
      <alignment horizontal="center" vertical="center" wrapText="1"/>
    </xf>
    <xf numFmtId="0" fontId="14" fillId="0" borderId="23" xfId="1" applyFont="1" applyFill="1" applyBorder="1" applyAlignment="1" applyProtection="1">
      <alignment horizontal="left" vertical="center" wrapText="1" indent="1"/>
    </xf>
    <xf numFmtId="164" fontId="14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0" fontId="14" fillId="0" borderId="16" xfId="1" applyFont="1" applyFill="1" applyBorder="1" applyAlignment="1" applyProtection="1">
      <alignment horizontal="left" vertical="center" wrapText="1" indent="1"/>
    </xf>
    <xf numFmtId="0" fontId="14" fillId="0" borderId="26" xfId="1" applyFont="1" applyFill="1" applyBorder="1" applyAlignment="1" applyProtection="1">
      <alignment horizontal="left" vertical="center" wrapText="1" indent="1"/>
    </xf>
    <xf numFmtId="164" fontId="14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28" xfId="0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28" xfId="0" applyNumberFormat="1" applyFont="1" applyFill="1" applyBorder="1" applyAlignment="1" applyProtection="1">
      <alignment horizontal="right" vertical="center" wrapText="1" indent="1"/>
    </xf>
    <xf numFmtId="0" fontId="17" fillId="0" borderId="10" xfId="0" applyFont="1" applyBorder="1" applyAlignment="1" applyProtection="1">
      <alignment horizontal="center" vertical="center" wrapText="1"/>
    </xf>
    <xf numFmtId="0" fontId="18" fillId="0" borderId="29" xfId="0" applyFont="1" applyBorder="1" applyAlignment="1" applyProtection="1">
      <alignment horizontal="left" wrapText="1" indent="1"/>
    </xf>
    <xf numFmtId="164" fontId="8" fillId="0" borderId="28" xfId="0" applyNumberFormat="1" applyFont="1" applyFill="1" applyBorder="1" applyAlignment="1" applyProtection="1">
      <alignment horizontal="right" vertical="center" wrapText="1" indent="1"/>
    </xf>
    <xf numFmtId="0" fontId="5" fillId="0" borderId="0" xfId="0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 applyProtection="1">
      <alignment horizontal="left" vertical="center" wrapText="1" indent="1"/>
    </xf>
    <xf numFmtId="164" fontId="8" fillId="0" borderId="0" xfId="0" applyNumberFormat="1" applyFont="1" applyFill="1" applyBorder="1" applyAlignment="1" applyProtection="1">
      <alignment horizontal="right" vertical="center" wrapText="1" indent="1"/>
    </xf>
    <xf numFmtId="0" fontId="5" fillId="0" borderId="0" xfId="0" applyFont="1" applyFill="1" applyAlignment="1" applyProtection="1">
      <alignment horizontal="left" vertical="center" wrapText="1"/>
    </xf>
    <xf numFmtId="0" fontId="5" fillId="0" borderId="0" xfId="0" applyFont="1" applyFill="1" applyAlignment="1" applyProtection="1">
      <alignment vertical="center" wrapText="1"/>
    </xf>
    <xf numFmtId="0" fontId="5" fillId="0" borderId="0" xfId="0" applyFont="1" applyFill="1" applyAlignment="1" applyProtection="1">
      <alignment horizontal="right" vertical="center" wrapText="1" indent="1"/>
    </xf>
    <xf numFmtId="0" fontId="8" fillId="0" borderId="7" xfId="0" applyFont="1" applyFill="1" applyBorder="1" applyAlignment="1" applyProtection="1">
      <alignment horizontal="center" vertical="center" wrapText="1"/>
    </xf>
    <xf numFmtId="0" fontId="6" fillId="0" borderId="30" xfId="0" applyFont="1" applyFill="1" applyBorder="1" applyAlignment="1" applyProtection="1">
      <alignment horizontal="center" vertical="center" wrapText="1"/>
    </xf>
    <xf numFmtId="0" fontId="19" fillId="0" borderId="0" xfId="0" applyFont="1" applyFill="1" applyAlignment="1" applyProtection="1">
      <alignment vertical="center" wrapText="1"/>
    </xf>
    <xf numFmtId="164" fontId="20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164" fontId="20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0" fontId="6" fillId="0" borderId="11" xfId="0" applyFont="1" applyFill="1" applyBorder="1" applyAlignment="1" applyProtection="1">
      <alignment horizontal="left" vertical="center" wrapText="1" indent="1"/>
    </xf>
    <xf numFmtId="164" fontId="8" fillId="0" borderId="12" xfId="0" applyNumberFormat="1" applyFont="1" applyFill="1" applyBorder="1" applyAlignment="1" applyProtection="1">
      <alignment horizontal="right" vertical="center" wrapText="1" indent="1"/>
    </xf>
    <xf numFmtId="0" fontId="0" fillId="0" borderId="0" xfId="0" applyFill="1" applyAlignment="1" applyProtection="1">
      <alignment horizontal="left" vertical="center" wrapText="1"/>
    </xf>
    <xf numFmtId="0" fontId="0" fillId="0" borderId="0" xfId="0" applyFont="1" applyFill="1" applyAlignment="1" applyProtection="1">
      <alignment horizontal="right" vertical="center" wrapText="1" indent="1"/>
    </xf>
    <xf numFmtId="3" fontId="13" fillId="0" borderId="0" xfId="0" applyNumberFormat="1" applyFont="1" applyFill="1" applyAlignment="1" applyProtection="1">
      <alignment vertical="center" wrapText="1"/>
    </xf>
    <xf numFmtId="0" fontId="10" fillId="0" borderId="10" xfId="0" applyFont="1" applyFill="1" applyBorder="1" applyAlignment="1" applyProtection="1">
      <alignment horizontal="left" vertical="center"/>
    </xf>
    <xf numFmtId="0" fontId="10" fillId="0" borderId="29" xfId="0" applyFont="1" applyFill="1" applyBorder="1" applyAlignment="1" applyProtection="1">
      <alignment vertical="center" wrapText="1"/>
    </xf>
    <xf numFmtId="3" fontId="21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3" fontId="10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0" fontId="0" fillId="0" borderId="0" xfId="0" applyFont="1" applyFill="1" applyAlignment="1" applyProtection="1">
      <alignment vertical="center" wrapText="1"/>
    </xf>
  </cellXfs>
  <cellStyles count="20">
    <cellStyle name="1. jelölőszín" xfId="2"/>
    <cellStyle name="2. jelölőszín" xfId="3"/>
    <cellStyle name="3. jelölőszín" xfId="4"/>
    <cellStyle name="4. jelölőszín" xfId="5"/>
    <cellStyle name="5. jelölőszín" xfId="6"/>
    <cellStyle name="6. jelölőszín" xfId="7"/>
    <cellStyle name="Ezres 2" xfId="8"/>
    <cellStyle name="Ezres 3" xfId="9"/>
    <cellStyle name="Ezres 4" xfId="10"/>
    <cellStyle name="Ezres 4 2" xfId="11"/>
    <cellStyle name="Ezres 4 2 2" xfId="12"/>
    <cellStyle name="hetmál kút" xfId="13"/>
    <cellStyle name="Hiperhivatkozás" xfId="14"/>
    <cellStyle name="Már látott hiperhivatkozás" xfId="15"/>
    <cellStyle name="Normál" xfId="0" builtinId="0"/>
    <cellStyle name="Normál 2" xfId="16"/>
    <cellStyle name="Normál 3" xfId="17"/>
    <cellStyle name="Normál 3 2" xfId="18"/>
    <cellStyle name="Normál 3 2 2" xfId="19"/>
    <cellStyle name="Normál_KVRENMUNKA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endszergazda/Dokumentumok/2_2018.(II.28.)%20&#246;nk.%20rend.mell&#233;klete-2017.%20k&#246;lts&#233;gvet.rend.m&#243;d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.1.sz.mell. "/>
      <sheetName val="1.2.sz.mell. "/>
      <sheetName val="1.3.sz.mell."/>
      <sheetName val="1.4.sz.mell. "/>
      <sheetName val="2.1.sz.mell "/>
      <sheetName val="2.2.sz.mell ."/>
      <sheetName val="9.1. sz. mell."/>
      <sheetName val="9.1.1. sz. mell. "/>
      <sheetName val="9.1.2. sz. mell."/>
      <sheetName val="9.2. sz. mell. "/>
      <sheetName val="9.2.1. sz. mell"/>
      <sheetName val="9.2.2. sz.  mell"/>
      <sheetName val="9.2.3. sz. mell."/>
      <sheetName val="9.3. sz. mell"/>
      <sheetName val="9.3.1. sz. mell EOI"/>
      <sheetName val="9.4. sz. mell EKIK"/>
      <sheetName val="9.4.1. sz. mell EKIK"/>
      <sheetName val="9.5. sz. mell VK"/>
      <sheetName val="9.5.1. sz. mell VK "/>
      <sheetName val="9.6. sz. mell Kornisné Kp."/>
      <sheetName val="9.6.1. sz. mell Kornisné Kp. "/>
      <sheetName val="9.6.2. sz. mell Kornisné Kp."/>
      <sheetName val="9.7. sz. mell TIB  "/>
      <sheetName val="9.7.1. sz. mell TIB  "/>
      <sheetName val="int.összesítő"/>
      <sheetName val="tartalék"/>
      <sheetName val="1.sz tájékoztató t "/>
      <sheetName val="4.sz tájékoztató t "/>
      <sheetName val="5.sz. tájékoztató"/>
      <sheetName val="feladatos Önk.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8">
          <cell r="C8">
            <v>2748500</v>
          </cell>
        </row>
        <row r="10">
          <cell r="C10">
            <v>2164000</v>
          </cell>
        </row>
        <row r="14">
          <cell r="C14">
            <v>584500</v>
          </cell>
        </row>
        <row r="20">
          <cell r="C20">
            <v>0</v>
          </cell>
        </row>
        <row r="26">
          <cell r="C26">
            <v>0</v>
          </cell>
        </row>
        <row r="31">
          <cell r="C31">
            <v>0</v>
          </cell>
        </row>
        <row r="37">
          <cell r="C37">
            <v>2748500</v>
          </cell>
        </row>
        <row r="38">
          <cell r="C38">
            <v>24012880</v>
          </cell>
        </row>
        <row r="41">
          <cell r="C41">
            <v>24012880</v>
          </cell>
        </row>
        <row r="42">
          <cell r="C42">
            <v>26761380</v>
          </cell>
        </row>
        <row r="46">
          <cell r="C46">
            <v>26748680</v>
          </cell>
        </row>
        <row r="47">
          <cell r="C47">
            <v>631000</v>
          </cell>
        </row>
        <row r="48">
          <cell r="C48">
            <v>252830</v>
          </cell>
        </row>
        <row r="49">
          <cell r="C49">
            <v>1614850</v>
          </cell>
        </row>
        <row r="50">
          <cell r="C50">
            <v>24250000</v>
          </cell>
        </row>
        <row r="52">
          <cell r="C52">
            <v>12700</v>
          </cell>
        </row>
        <row r="53">
          <cell r="C53">
            <v>12700</v>
          </cell>
        </row>
        <row r="58">
          <cell r="C58">
            <v>26761380</v>
          </cell>
        </row>
        <row r="60">
          <cell r="C60">
            <v>0</v>
          </cell>
        </row>
        <row r="61">
          <cell r="C61">
            <v>0</v>
          </cell>
        </row>
      </sheetData>
      <sheetData sheetId="11"/>
      <sheetData sheetId="12">
        <row r="8">
          <cell r="C8">
            <v>6951292</v>
          </cell>
        </row>
        <row r="10">
          <cell r="C10">
            <v>4873064</v>
          </cell>
        </row>
        <row r="11">
          <cell r="C11">
            <v>500000</v>
          </cell>
        </row>
        <row r="14">
          <cell r="C14">
            <v>1478228</v>
          </cell>
        </row>
        <row r="19">
          <cell r="C19">
            <v>100000</v>
          </cell>
        </row>
        <row r="20">
          <cell r="C20">
            <v>0</v>
          </cell>
        </row>
        <row r="26">
          <cell r="C26">
            <v>0</v>
          </cell>
        </row>
        <row r="31">
          <cell r="C31">
            <v>0</v>
          </cell>
        </row>
        <row r="37">
          <cell r="C37">
            <v>6951292</v>
          </cell>
        </row>
        <row r="38">
          <cell r="C38">
            <v>182492699</v>
          </cell>
        </row>
        <row r="39">
          <cell r="C39">
            <v>447404</v>
          </cell>
        </row>
        <row r="41">
          <cell r="C41">
            <v>182045295</v>
          </cell>
        </row>
        <row r="42">
          <cell r="C42">
            <v>189443991</v>
          </cell>
        </row>
        <row r="46">
          <cell r="C46">
            <v>187085791</v>
          </cell>
        </row>
        <row r="47">
          <cell r="C47">
            <v>122258434</v>
          </cell>
        </row>
        <row r="48">
          <cell r="C48">
            <v>28883795</v>
          </cell>
        </row>
        <row r="49">
          <cell r="C49">
            <v>35943562</v>
          </cell>
        </row>
        <row r="52">
          <cell r="C52">
            <v>2358200</v>
          </cell>
        </row>
        <row r="53">
          <cell r="C53">
            <v>2358200</v>
          </cell>
        </row>
        <row r="58">
          <cell r="C58">
            <v>189443991</v>
          </cell>
        </row>
        <row r="60">
          <cell r="C60">
            <v>46</v>
          </cell>
        </row>
        <row r="61">
          <cell r="C61">
            <v>0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F61"/>
  <sheetViews>
    <sheetView tabSelected="1" view="pageLayout" zoomScaleNormal="115" workbookViewId="0">
      <selection activeCell="C49" sqref="C49"/>
    </sheetView>
  </sheetViews>
  <sheetFormatPr defaultRowHeight="12.75"/>
  <cols>
    <col min="1" max="1" width="13.83203125" style="72" customWidth="1"/>
    <col min="2" max="2" width="79.1640625" style="20" customWidth="1"/>
    <col min="3" max="3" width="12.6640625" style="79" bestFit="1" customWidth="1"/>
    <col min="4" max="4" width="9.33203125" style="20" customWidth="1"/>
    <col min="5" max="5" width="10.83203125" style="5" hidden="1" customWidth="1"/>
    <col min="6" max="6" width="10.5" style="5" hidden="1" customWidth="1"/>
    <col min="7" max="16384" width="9.33203125" style="20"/>
  </cols>
  <sheetData>
    <row r="1" spans="1:6" s="4" customFormat="1" ht="21" customHeight="1" thickBot="1">
      <c r="A1" s="1"/>
      <c r="B1" s="2"/>
      <c r="C1" s="3"/>
      <c r="E1" s="5"/>
      <c r="F1" s="5"/>
    </row>
    <row r="2" spans="1:6" s="9" customFormat="1" ht="36" customHeight="1">
      <c r="A2" s="6" t="s">
        <v>0</v>
      </c>
      <c r="B2" s="7" t="s">
        <v>1</v>
      </c>
      <c r="C2" s="8" t="s">
        <v>2</v>
      </c>
      <c r="E2" s="10"/>
      <c r="F2" s="10"/>
    </row>
    <row r="3" spans="1:6" s="9" customFormat="1" ht="24.75" thickBot="1">
      <c r="A3" s="11" t="s">
        <v>3</v>
      </c>
      <c r="B3" s="12" t="s">
        <v>4</v>
      </c>
      <c r="C3" s="13" t="s">
        <v>5</v>
      </c>
      <c r="E3" s="10"/>
      <c r="F3" s="10"/>
    </row>
    <row r="4" spans="1:6" s="16" customFormat="1" ht="15.95" customHeight="1" thickBot="1">
      <c r="A4" s="14"/>
      <c r="B4" s="14"/>
      <c r="C4" s="15" t="s">
        <v>6</v>
      </c>
      <c r="E4" s="10"/>
      <c r="F4" s="10"/>
    </row>
    <row r="5" spans="1:6" ht="13.5" thickBot="1">
      <c r="A5" s="17" t="s">
        <v>7</v>
      </c>
      <c r="B5" s="18" t="s">
        <v>8</v>
      </c>
      <c r="C5" s="19" t="s">
        <v>9</v>
      </c>
    </row>
    <row r="6" spans="1:6" s="24" customFormat="1" ht="12.95" customHeight="1" thickBot="1">
      <c r="A6" s="21" t="s">
        <v>10</v>
      </c>
      <c r="B6" s="22" t="s">
        <v>11</v>
      </c>
      <c r="C6" s="23" t="s">
        <v>12</v>
      </c>
      <c r="E6" s="25"/>
      <c r="F6" s="25"/>
    </row>
    <row r="7" spans="1:6" s="24" customFormat="1" ht="15.95" customHeight="1" thickBot="1">
      <c r="A7" s="26"/>
      <c r="B7" s="27" t="s">
        <v>13</v>
      </c>
      <c r="C7" s="28"/>
      <c r="E7" s="25"/>
      <c r="F7" s="25"/>
    </row>
    <row r="8" spans="1:6" s="31" customFormat="1" ht="12" customHeight="1" thickBot="1">
      <c r="A8" s="21" t="s">
        <v>14</v>
      </c>
      <c r="B8" s="29" t="s">
        <v>15</v>
      </c>
      <c r="C8" s="30">
        <f>SUM(C9:C19)</f>
        <v>10334792</v>
      </c>
      <c r="E8" s="32" t="e">
        <f>'[1]9.2.1. sz. mell'!C8+#REF!+'[1]9.2.3. sz. mell.'!C8</f>
        <v>#REF!</v>
      </c>
      <c r="F8" s="32" t="e">
        <f t="shared" ref="F8:F42" si="0">C8-E8</f>
        <v>#REF!</v>
      </c>
    </row>
    <row r="9" spans="1:6" s="31" customFormat="1" ht="12" customHeight="1">
      <c r="A9" s="33" t="s">
        <v>16</v>
      </c>
      <c r="B9" s="34" t="s">
        <v>17</v>
      </c>
      <c r="C9" s="35"/>
      <c r="E9" s="32" t="e">
        <f>'[1]9.2.1. sz. mell'!C9+#REF!+'[1]9.2.3. sz. mell.'!C9</f>
        <v>#REF!</v>
      </c>
      <c r="F9" s="32" t="e">
        <f t="shared" si="0"/>
        <v>#REF!</v>
      </c>
    </row>
    <row r="10" spans="1:6" s="31" customFormat="1" ht="12" customHeight="1">
      <c r="A10" s="36" t="s">
        <v>18</v>
      </c>
      <c r="B10" s="37" t="s">
        <v>19</v>
      </c>
      <c r="C10" s="38">
        <f>635000+2304000+444500+4150000+723064-719500</f>
        <v>7537064</v>
      </c>
      <c r="E10" s="32" t="e">
        <f>'[1]9.2.1. sz. mell'!C10+#REF!+'[1]9.2.3. sz. mell.'!C10</f>
        <v>#REF!</v>
      </c>
      <c r="F10" s="32" t="e">
        <f t="shared" si="0"/>
        <v>#REF!</v>
      </c>
    </row>
    <row r="11" spans="1:6" s="31" customFormat="1" ht="12" customHeight="1">
      <c r="A11" s="36" t="s">
        <v>20</v>
      </c>
      <c r="B11" s="37" t="s">
        <v>21</v>
      </c>
      <c r="C11" s="38">
        <f>500000</f>
        <v>500000</v>
      </c>
      <c r="E11" s="32" t="e">
        <f>'[1]9.2.1. sz. mell'!C11+#REF!+'[1]9.2.3. sz. mell.'!C11</f>
        <v>#REF!</v>
      </c>
      <c r="F11" s="32" t="e">
        <f t="shared" si="0"/>
        <v>#REF!</v>
      </c>
    </row>
    <row r="12" spans="1:6" s="31" customFormat="1" ht="12" customHeight="1">
      <c r="A12" s="36" t="s">
        <v>22</v>
      </c>
      <c r="B12" s="37" t="s">
        <v>23</v>
      </c>
      <c r="C12" s="38"/>
      <c r="E12" s="32" t="e">
        <f>'[1]9.2.1. sz. mell'!C12+#REF!+'[1]9.2.3. sz. mell.'!C12</f>
        <v>#REF!</v>
      </c>
      <c r="F12" s="32" t="e">
        <f t="shared" si="0"/>
        <v>#REF!</v>
      </c>
    </row>
    <row r="13" spans="1:6" s="31" customFormat="1" ht="12" customHeight="1">
      <c r="A13" s="36" t="s">
        <v>24</v>
      </c>
      <c r="B13" s="37" t="s">
        <v>25</v>
      </c>
      <c r="C13" s="38"/>
      <c r="E13" s="32" t="e">
        <f>'[1]9.2.1. sz. mell'!C13+#REF!+'[1]9.2.3. sz. mell.'!C13</f>
        <v>#REF!</v>
      </c>
      <c r="F13" s="32" t="e">
        <f t="shared" si="0"/>
        <v>#REF!</v>
      </c>
    </row>
    <row r="14" spans="1:6" s="31" customFormat="1" ht="12" customHeight="1">
      <c r="A14" s="36" t="s">
        <v>26</v>
      </c>
      <c r="B14" s="37" t="s">
        <v>27</v>
      </c>
      <c r="C14" s="38">
        <f>1283000+195228+719500</f>
        <v>2197728</v>
      </c>
      <c r="E14" s="32" t="e">
        <f>'[1]9.2.1. sz. mell'!C14+#REF!+'[1]9.2.3. sz. mell.'!C14</f>
        <v>#REF!</v>
      </c>
      <c r="F14" s="32" t="e">
        <f t="shared" si="0"/>
        <v>#REF!</v>
      </c>
    </row>
    <row r="15" spans="1:6" s="31" customFormat="1" ht="12" customHeight="1">
      <c r="A15" s="36" t="s">
        <v>28</v>
      </c>
      <c r="B15" s="39" t="s">
        <v>29</v>
      </c>
      <c r="C15" s="38"/>
      <c r="E15" s="32" t="e">
        <f>'[1]9.2.1. sz. mell'!C15+#REF!+'[1]9.2.3. sz. mell.'!C15</f>
        <v>#REF!</v>
      </c>
      <c r="F15" s="32" t="e">
        <f t="shared" si="0"/>
        <v>#REF!</v>
      </c>
    </row>
    <row r="16" spans="1:6" s="31" customFormat="1" ht="12" customHeight="1">
      <c r="A16" s="36" t="s">
        <v>30</v>
      </c>
      <c r="B16" s="37" t="s">
        <v>31</v>
      </c>
      <c r="C16" s="40"/>
      <c r="E16" s="32" t="e">
        <f>'[1]9.2.1. sz. mell'!C16+#REF!+'[1]9.2.3. sz. mell.'!C16</f>
        <v>#REF!</v>
      </c>
      <c r="F16" s="32" t="e">
        <f t="shared" si="0"/>
        <v>#REF!</v>
      </c>
    </row>
    <row r="17" spans="1:6" s="42" customFormat="1" ht="12" customHeight="1">
      <c r="A17" s="36" t="s">
        <v>32</v>
      </c>
      <c r="B17" s="37" t="s">
        <v>33</v>
      </c>
      <c r="C17" s="41"/>
      <c r="E17" s="32" t="e">
        <f>'[1]9.2.1. sz. mell'!C17+#REF!+'[1]9.2.3. sz. mell.'!C17</f>
        <v>#REF!</v>
      </c>
      <c r="F17" s="32" t="e">
        <f t="shared" si="0"/>
        <v>#REF!</v>
      </c>
    </row>
    <row r="18" spans="1:6" s="42" customFormat="1" ht="12" customHeight="1">
      <c r="A18" s="36" t="s">
        <v>34</v>
      </c>
      <c r="B18" s="37" t="s">
        <v>35</v>
      </c>
      <c r="C18" s="43"/>
      <c r="E18" s="32" t="e">
        <f>'[1]9.2.1. sz. mell'!C18+#REF!+'[1]9.2.3. sz. mell.'!C18</f>
        <v>#REF!</v>
      </c>
      <c r="F18" s="32" t="e">
        <f t="shared" si="0"/>
        <v>#REF!</v>
      </c>
    </row>
    <row r="19" spans="1:6" s="42" customFormat="1" ht="12" customHeight="1" thickBot="1">
      <c r="A19" s="36" t="s">
        <v>36</v>
      </c>
      <c r="B19" s="39" t="s">
        <v>37</v>
      </c>
      <c r="C19" s="43">
        <f>100000</f>
        <v>100000</v>
      </c>
      <c r="E19" s="32" t="e">
        <f>'[1]9.2.1. sz. mell'!C19+#REF!+'[1]9.2.3. sz. mell.'!C19</f>
        <v>#REF!</v>
      </c>
      <c r="F19" s="32" t="e">
        <f t="shared" si="0"/>
        <v>#REF!</v>
      </c>
    </row>
    <row r="20" spans="1:6" s="31" customFormat="1" ht="12" customHeight="1" thickBot="1">
      <c r="A20" s="21" t="s">
        <v>38</v>
      </c>
      <c r="B20" s="29" t="s">
        <v>39</v>
      </c>
      <c r="C20" s="30">
        <f>SUM(C21:C23)</f>
        <v>0</v>
      </c>
      <c r="E20" s="32" t="e">
        <f>'[1]9.2.1. sz. mell'!C20+#REF!+'[1]9.2.3. sz. mell.'!C20</f>
        <v>#REF!</v>
      </c>
      <c r="F20" s="32" t="e">
        <f t="shared" si="0"/>
        <v>#REF!</v>
      </c>
    </row>
    <row r="21" spans="1:6" s="42" customFormat="1" ht="12" customHeight="1">
      <c r="A21" s="36" t="s">
        <v>40</v>
      </c>
      <c r="B21" s="44" t="s">
        <v>41</v>
      </c>
      <c r="C21" s="41"/>
      <c r="E21" s="32" t="e">
        <f>'[1]9.2.1. sz. mell'!C21+#REF!+'[1]9.2.3. sz. mell.'!C21</f>
        <v>#REF!</v>
      </c>
      <c r="F21" s="32" t="e">
        <f t="shared" si="0"/>
        <v>#REF!</v>
      </c>
    </row>
    <row r="22" spans="1:6" s="42" customFormat="1" ht="12" customHeight="1">
      <c r="A22" s="36" t="s">
        <v>42</v>
      </c>
      <c r="B22" s="37" t="s">
        <v>43</v>
      </c>
      <c r="C22" s="41"/>
      <c r="E22" s="32" t="e">
        <f>'[1]9.2.1. sz. mell'!C22+#REF!+'[1]9.2.3. sz. mell.'!C22</f>
        <v>#REF!</v>
      </c>
      <c r="F22" s="32" t="e">
        <f t="shared" si="0"/>
        <v>#REF!</v>
      </c>
    </row>
    <row r="23" spans="1:6" s="42" customFormat="1" ht="12" customHeight="1">
      <c r="A23" s="36" t="s">
        <v>44</v>
      </c>
      <c r="B23" s="37" t="s">
        <v>45</v>
      </c>
      <c r="C23" s="38"/>
      <c r="E23" s="32" t="e">
        <f>'[1]9.2.1. sz. mell'!C23+#REF!+'[1]9.2.3. sz. mell.'!C23</f>
        <v>#REF!</v>
      </c>
      <c r="F23" s="32" t="e">
        <f t="shared" si="0"/>
        <v>#REF!</v>
      </c>
    </row>
    <row r="24" spans="1:6" s="42" customFormat="1" ht="12" customHeight="1" thickBot="1">
      <c r="A24" s="36" t="s">
        <v>46</v>
      </c>
      <c r="B24" s="37" t="s">
        <v>47</v>
      </c>
      <c r="C24" s="41"/>
      <c r="E24" s="32" t="e">
        <f>'[1]9.2.1. sz. mell'!C24+#REF!+'[1]9.2.3. sz. mell.'!C24</f>
        <v>#REF!</v>
      </c>
      <c r="F24" s="32" t="e">
        <f t="shared" si="0"/>
        <v>#REF!</v>
      </c>
    </row>
    <row r="25" spans="1:6" s="42" customFormat="1" ht="12" customHeight="1" thickBot="1">
      <c r="A25" s="45" t="s">
        <v>48</v>
      </c>
      <c r="B25" s="46" t="s">
        <v>49</v>
      </c>
      <c r="C25" s="47"/>
      <c r="E25" s="32" t="e">
        <f>'[1]9.2.1. sz. mell'!C25+#REF!+'[1]9.2.3. sz. mell.'!C25</f>
        <v>#REF!</v>
      </c>
      <c r="F25" s="32" t="e">
        <f t="shared" si="0"/>
        <v>#REF!</v>
      </c>
    </row>
    <row r="26" spans="1:6" s="42" customFormat="1" ht="12" customHeight="1" thickBot="1">
      <c r="A26" s="45" t="s">
        <v>50</v>
      </c>
      <c r="B26" s="46" t="s">
        <v>51</v>
      </c>
      <c r="C26" s="30">
        <f>+C27+C28+C29</f>
        <v>0</v>
      </c>
      <c r="E26" s="32" t="e">
        <f>'[1]9.2.1. sz. mell'!C26+#REF!+'[1]9.2.3. sz. mell.'!C26</f>
        <v>#REF!</v>
      </c>
      <c r="F26" s="32" t="e">
        <f t="shared" si="0"/>
        <v>#REF!</v>
      </c>
    </row>
    <row r="27" spans="1:6" s="42" customFormat="1" ht="12" customHeight="1">
      <c r="A27" s="48" t="s">
        <v>52</v>
      </c>
      <c r="B27" s="49" t="s">
        <v>53</v>
      </c>
      <c r="C27" s="50"/>
      <c r="E27" s="32" t="e">
        <f>'[1]9.2.1. sz. mell'!C27+#REF!+'[1]9.2.3. sz. mell.'!C27</f>
        <v>#REF!</v>
      </c>
      <c r="F27" s="32" t="e">
        <f t="shared" si="0"/>
        <v>#REF!</v>
      </c>
    </row>
    <row r="28" spans="1:6" s="42" customFormat="1" ht="12" customHeight="1">
      <c r="A28" s="48" t="s">
        <v>54</v>
      </c>
      <c r="B28" s="49" t="s">
        <v>43</v>
      </c>
      <c r="C28" s="41"/>
      <c r="E28" s="32" t="e">
        <f>'[1]9.2.1. sz. mell'!C28+#REF!+'[1]9.2.3. sz. mell.'!C28</f>
        <v>#REF!</v>
      </c>
      <c r="F28" s="32" t="e">
        <f t="shared" si="0"/>
        <v>#REF!</v>
      </c>
    </row>
    <row r="29" spans="1:6" s="42" customFormat="1" ht="12" customHeight="1">
      <c r="A29" s="48" t="s">
        <v>55</v>
      </c>
      <c r="B29" s="51" t="s">
        <v>56</v>
      </c>
      <c r="C29" s="41"/>
      <c r="E29" s="32" t="e">
        <f>'[1]9.2.1. sz. mell'!C29+#REF!+'[1]9.2.3. sz. mell.'!C29</f>
        <v>#REF!</v>
      </c>
      <c r="F29" s="32" t="e">
        <f t="shared" si="0"/>
        <v>#REF!</v>
      </c>
    </row>
    <row r="30" spans="1:6" s="42" customFormat="1" ht="12" customHeight="1" thickBot="1">
      <c r="A30" s="36" t="s">
        <v>57</v>
      </c>
      <c r="B30" s="52" t="s">
        <v>58</v>
      </c>
      <c r="C30" s="53"/>
      <c r="E30" s="32" t="e">
        <f>'[1]9.2.1. sz. mell'!C30+#REF!+'[1]9.2.3. sz. mell.'!C30</f>
        <v>#REF!</v>
      </c>
      <c r="F30" s="32" t="e">
        <f t="shared" si="0"/>
        <v>#REF!</v>
      </c>
    </row>
    <row r="31" spans="1:6" s="42" customFormat="1" ht="12" customHeight="1" thickBot="1">
      <c r="A31" s="45" t="s">
        <v>59</v>
      </c>
      <c r="B31" s="46" t="s">
        <v>60</v>
      </c>
      <c r="C31" s="30">
        <f>+C32+C33+C34</f>
        <v>0</v>
      </c>
      <c r="E31" s="32" t="e">
        <f>'[1]9.2.1. sz. mell'!C31+#REF!+'[1]9.2.3. sz. mell.'!C31</f>
        <v>#REF!</v>
      </c>
      <c r="F31" s="32" t="e">
        <f t="shared" si="0"/>
        <v>#REF!</v>
      </c>
    </row>
    <row r="32" spans="1:6" s="42" customFormat="1" ht="12" customHeight="1">
      <c r="A32" s="48" t="s">
        <v>61</v>
      </c>
      <c r="B32" s="49" t="s">
        <v>62</v>
      </c>
      <c r="C32" s="50"/>
      <c r="E32" s="32" t="e">
        <f>'[1]9.2.1. sz. mell'!C32+#REF!+'[1]9.2.3. sz. mell.'!C32</f>
        <v>#REF!</v>
      </c>
      <c r="F32" s="32" t="e">
        <f t="shared" si="0"/>
        <v>#REF!</v>
      </c>
    </row>
    <row r="33" spans="1:6" s="42" customFormat="1" ht="12" customHeight="1">
      <c r="A33" s="48" t="s">
        <v>63</v>
      </c>
      <c r="B33" s="51" t="s">
        <v>64</v>
      </c>
      <c r="C33" s="40"/>
      <c r="E33" s="32" t="e">
        <f>'[1]9.2.1. sz. mell'!C33+#REF!+'[1]9.2.3. sz. mell.'!C33</f>
        <v>#REF!</v>
      </c>
      <c r="F33" s="32" t="e">
        <f t="shared" si="0"/>
        <v>#REF!</v>
      </c>
    </row>
    <row r="34" spans="1:6" s="42" customFormat="1" ht="12" customHeight="1" thickBot="1">
      <c r="A34" s="36" t="s">
        <v>65</v>
      </c>
      <c r="B34" s="52" t="s">
        <v>66</v>
      </c>
      <c r="C34" s="53"/>
      <c r="E34" s="32" t="e">
        <f>'[1]9.2.1. sz. mell'!C34+#REF!+'[1]9.2.3. sz. mell.'!C34</f>
        <v>#REF!</v>
      </c>
      <c r="F34" s="32" t="e">
        <f t="shared" si="0"/>
        <v>#REF!</v>
      </c>
    </row>
    <row r="35" spans="1:6" s="31" customFormat="1" ht="12" customHeight="1" thickBot="1">
      <c r="A35" s="45" t="s">
        <v>67</v>
      </c>
      <c r="B35" s="46" t="s">
        <v>68</v>
      </c>
      <c r="C35" s="47"/>
      <c r="E35" s="32" t="e">
        <f>'[1]9.2.1. sz. mell'!C35+#REF!+'[1]9.2.3. sz. mell.'!C35</f>
        <v>#REF!</v>
      </c>
      <c r="F35" s="32" t="e">
        <f t="shared" si="0"/>
        <v>#REF!</v>
      </c>
    </row>
    <row r="36" spans="1:6" s="31" customFormat="1" ht="12" customHeight="1" thickBot="1">
      <c r="A36" s="45" t="s">
        <v>69</v>
      </c>
      <c r="B36" s="46" t="s">
        <v>70</v>
      </c>
      <c r="C36" s="54"/>
      <c r="E36" s="32" t="e">
        <f>'[1]9.2.1. sz. mell'!C36+#REF!+'[1]9.2.3. sz. mell.'!C36</f>
        <v>#REF!</v>
      </c>
      <c r="F36" s="32" t="e">
        <f t="shared" si="0"/>
        <v>#REF!</v>
      </c>
    </row>
    <row r="37" spans="1:6" s="31" customFormat="1" ht="12" customHeight="1" thickBot="1">
      <c r="A37" s="21" t="s">
        <v>71</v>
      </c>
      <c r="B37" s="46" t="s">
        <v>72</v>
      </c>
      <c r="C37" s="55">
        <f>+C8+C20+C25+C26+C31+C35+C36</f>
        <v>10334792</v>
      </c>
      <c r="E37" s="32" t="e">
        <f>'[1]9.2.1. sz. mell'!C37+#REF!+'[1]9.2.3. sz. mell.'!C37</f>
        <v>#REF!</v>
      </c>
      <c r="F37" s="32" t="e">
        <f t="shared" si="0"/>
        <v>#REF!</v>
      </c>
    </row>
    <row r="38" spans="1:6" s="31" customFormat="1" ht="12" customHeight="1" thickBot="1">
      <c r="A38" s="56" t="s">
        <v>73</v>
      </c>
      <c r="B38" s="46" t="s">
        <v>74</v>
      </c>
      <c r="C38" s="55">
        <f>+C39+C40+C41</f>
        <v>211864579</v>
      </c>
      <c r="E38" s="32" t="e">
        <f>'[1]9.2.1. sz. mell'!C38+#REF!+'[1]9.2.3. sz. mell.'!C38</f>
        <v>#REF!</v>
      </c>
      <c r="F38" s="32" t="e">
        <f t="shared" si="0"/>
        <v>#REF!</v>
      </c>
    </row>
    <row r="39" spans="1:6" s="31" customFormat="1" ht="12" customHeight="1">
      <c r="A39" s="48" t="s">
        <v>75</v>
      </c>
      <c r="B39" s="49" t="s">
        <v>76</v>
      </c>
      <c r="C39" s="50">
        <v>447404</v>
      </c>
      <c r="E39" s="32" t="e">
        <f>'[1]9.2.1. sz. mell'!C39+#REF!+'[1]9.2.3. sz. mell.'!C39</f>
        <v>#REF!</v>
      </c>
      <c r="F39" s="32" t="e">
        <f t="shared" si="0"/>
        <v>#REF!</v>
      </c>
    </row>
    <row r="40" spans="1:6" s="31" customFormat="1" ht="12" customHeight="1">
      <c r="A40" s="48" t="s">
        <v>77</v>
      </c>
      <c r="B40" s="51" t="s">
        <v>78</v>
      </c>
      <c r="C40" s="40"/>
      <c r="E40" s="32" t="e">
        <f>'[1]9.2.1. sz. mell'!C40+#REF!+'[1]9.2.3. sz. mell.'!C40</f>
        <v>#REF!</v>
      </c>
      <c r="F40" s="32" t="e">
        <f t="shared" si="0"/>
        <v>#REF!</v>
      </c>
    </row>
    <row r="41" spans="1:6" s="42" customFormat="1" ht="12" customHeight="1" thickBot="1">
      <c r="A41" s="36" t="s">
        <v>79</v>
      </c>
      <c r="B41" s="52" t="s">
        <v>80</v>
      </c>
      <c r="C41" s="53">
        <v>211417175</v>
      </c>
      <c r="E41" s="32" t="e">
        <f>'[1]9.2.1. sz. mell'!C41+#REF!+'[1]9.2.3. sz. mell.'!C41</f>
        <v>#REF!</v>
      </c>
      <c r="F41" s="32" t="e">
        <f t="shared" si="0"/>
        <v>#REF!</v>
      </c>
    </row>
    <row r="42" spans="1:6" s="42" customFormat="1" ht="15" customHeight="1" thickBot="1">
      <c r="A42" s="56" t="s">
        <v>81</v>
      </c>
      <c r="B42" s="57" t="s">
        <v>82</v>
      </c>
      <c r="C42" s="58">
        <f>+C37+C38</f>
        <v>222199371</v>
      </c>
      <c r="E42" s="32" t="e">
        <f>'[1]9.2.1. sz. mell'!C42+#REF!+'[1]9.2.3. sz. mell.'!C42</f>
        <v>#REF!</v>
      </c>
      <c r="F42" s="32" t="e">
        <f t="shared" si="0"/>
        <v>#REF!</v>
      </c>
    </row>
    <row r="43" spans="1:6" s="42" customFormat="1" ht="15" customHeight="1">
      <c r="A43" s="59"/>
      <c r="B43" s="60"/>
      <c r="C43" s="61"/>
      <c r="E43" s="32" t="e">
        <f>'[1]9.2.1. sz. mell'!C43+#REF!+'[1]9.2.3. sz. mell.'!C43</f>
        <v>#REF!</v>
      </c>
      <c r="F43" s="5"/>
    </row>
    <row r="44" spans="1:6" ht="13.5" thickBot="1">
      <c r="A44" s="62"/>
      <c r="B44" s="63"/>
      <c r="C44" s="64"/>
      <c r="E44" s="32" t="e">
        <f>'[1]9.2.1. sz. mell'!C44+#REF!+'[1]9.2.3. sz. mell.'!C44</f>
        <v>#REF!</v>
      </c>
    </row>
    <row r="45" spans="1:6" s="24" customFormat="1" ht="16.5" customHeight="1" thickBot="1">
      <c r="A45" s="65"/>
      <c r="B45" s="66" t="s">
        <v>83</v>
      </c>
      <c r="C45" s="58"/>
      <c r="E45" s="32" t="e">
        <f>'[1]9.2.1. sz. mell'!C45+#REF!+'[1]9.2.3. sz. mell.'!C45</f>
        <v>#REF!</v>
      </c>
      <c r="F45" s="25"/>
    </row>
    <row r="46" spans="1:6" s="67" customFormat="1" ht="12" customHeight="1" thickBot="1">
      <c r="A46" s="45" t="s">
        <v>14</v>
      </c>
      <c r="B46" s="46" t="s">
        <v>84</v>
      </c>
      <c r="C46" s="30">
        <f>SUM(C47:C51)</f>
        <v>219828471</v>
      </c>
      <c r="E46" s="32" t="e">
        <f>'[1]9.2.1. sz. mell'!C46+#REF!+'[1]9.2.3. sz. mell.'!C46</f>
        <v>#REF!</v>
      </c>
      <c r="F46" s="32" t="e">
        <f t="shared" ref="F46:F58" si="1">C46-E46</f>
        <v>#REF!</v>
      </c>
    </row>
    <row r="47" spans="1:6" ht="12" customHeight="1">
      <c r="A47" s="36" t="s">
        <v>16</v>
      </c>
      <c r="B47" s="44" t="s">
        <v>85</v>
      </c>
      <c r="C47" s="68">
        <f>525000+118633000+54000-24000+813600+45000-250000+250000+50000+250820+515000+2500000+750000+2000+40014+153792-153792</f>
        <v>124154434</v>
      </c>
      <c r="E47" s="32" t="e">
        <f>'[1]9.2.1. sz. mell'!C47+#REF!+'[1]9.2.3. sz. mell.'!C47</f>
        <v>#REF!</v>
      </c>
      <c r="F47" s="32" t="e">
        <f t="shared" si="1"/>
        <v>#REF!</v>
      </c>
    </row>
    <row r="48" spans="1:6" ht="12" customHeight="1">
      <c r="A48" s="36" t="s">
        <v>18</v>
      </c>
      <c r="B48" s="37" t="s">
        <v>86</v>
      </c>
      <c r="C48" s="38">
        <f>134000+28092500+97000-10800+178992+10000+21830+55180+102000+550000+149000+7923</f>
        <v>29387625</v>
      </c>
      <c r="E48" s="32" t="e">
        <f>'[1]9.2.1. sz. mell'!C48+#REF!+'[1]9.2.3. sz. mell.'!C48</f>
        <v>#REF!</v>
      </c>
      <c r="F48" s="32" t="e">
        <f t="shared" si="1"/>
        <v>#REF!</v>
      </c>
    </row>
    <row r="49" spans="1:6" ht="12" customHeight="1">
      <c r="A49" s="36" t="s">
        <v>20</v>
      </c>
      <c r="B49" s="37" t="s">
        <v>87</v>
      </c>
      <c r="C49" s="69">
        <f>4419000+490000+327500+46477000+323850-171000+59000+5000-5000+13500+209000+108500-50800-469900+762-9700000-123000-19500+28000+55500+59000</f>
        <v>42036412</v>
      </c>
      <c r="E49" s="32" t="e">
        <f>'[1]9.2.1. sz. mell'!C49+#REF!+'[1]9.2.3. sz. mell.'!C49</f>
        <v>#REF!</v>
      </c>
      <c r="F49" s="32" t="e">
        <f t="shared" si="1"/>
        <v>#REF!</v>
      </c>
    </row>
    <row r="50" spans="1:6" ht="12" customHeight="1">
      <c r="A50" s="36" t="s">
        <v>22</v>
      </c>
      <c r="B50" s="37" t="s">
        <v>88</v>
      </c>
      <c r="C50" s="38">
        <f>24250000</f>
        <v>24250000</v>
      </c>
      <c r="E50" s="32" t="e">
        <f>'[1]9.2.1. sz. mell'!C50+#REF!+'[1]9.2.3. sz. mell.'!C50</f>
        <v>#REF!</v>
      </c>
      <c r="F50" s="32" t="e">
        <f t="shared" si="1"/>
        <v>#REF!</v>
      </c>
    </row>
    <row r="51" spans="1:6" ht="12" customHeight="1" thickBot="1">
      <c r="A51" s="36" t="s">
        <v>24</v>
      </c>
      <c r="B51" s="37" t="s">
        <v>89</v>
      </c>
      <c r="C51" s="38"/>
      <c r="E51" s="32" t="e">
        <f>'[1]9.2.1. sz. mell'!C51+#REF!+'[1]9.2.3. sz. mell.'!C51</f>
        <v>#REF!</v>
      </c>
      <c r="F51" s="32" t="e">
        <f t="shared" si="1"/>
        <v>#REF!</v>
      </c>
    </row>
    <row r="52" spans="1:6" ht="12" customHeight="1" thickBot="1">
      <c r="A52" s="45" t="s">
        <v>38</v>
      </c>
      <c r="B52" s="46" t="s">
        <v>90</v>
      </c>
      <c r="C52" s="30">
        <f>SUM(C53:C55)</f>
        <v>2370900</v>
      </c>
      <c r="E52" s="32" t="e">
        <f>'[1]9.2.1. sz. mell'!C52+#REF!+'[1]9.2.3. sz. mell.'!C52</f>
        <v>#REF!</v>
      </c>
      <c r="F52" s="32" t="e">
        <f t="shared" si="1"/>
        <v>#REF!</v>
      </c>
    </row>
    <row r="53" spans="1:6" s="67" customFormat="1" ht="12" customHeight="1">
      <c r="A53" s="36" t="s">
        <v>40</v>
      </c>
      <c r="B53" s="44" t="s">
        <v>91</v>
      </c>
      <c r="C53" s="50">
        <f>1901000+457200+12700</f>
        <v>2370900</v>
      </c>
      <c r="E53" s="32" t="e">
        <f>'[1]9.2.1. sz. mell'!C53+#REF!+'[1]9.2.3. sz. mell.'!C53</f>
        <v>#REF!</v>
      </c>
      <c r="F53" s="32" t="e">
        <f t="shared" si="1"/>
        <v>#REF!</v>
      </c>
    </row>
    <row r="54" spans="1:6" ht="12" customHeight="1">
      <c r="A54" s="36" t="s">
        <v>42</v>
      </c>
      <c r="B54" s="37" t="s">
        <v>92</v>
      </c>
      <c r="C54" s="38"/>
      <c r="E54" s="32" t="e">
        <f>'[1]9.2.1. sz. mell'!C54+#REF!+'[1]9.2.3. sz. mell.'!C54</f>
        <v>#REF!</v>
      </c>
      <c r="F54" s="32" t="e">
        <f t="shared" si="1"/>
        <v>#REF!</v>
      </c>
    </row>
    <row r="55" spans="1:6" ht="12" customHeight="1">
      <c r="A55" s="36" t="s">
        <v>44</v>
      </c>
      <c r="B55" s="37" t="s">
        <v>93</v>
      </c>
      <c r="C55" s="38"/>
      <c r="E55" s="32" t="e">
        <f>'[1]9.2.1. sz. mell'!C55+#REF!+'[1]9.2.3. sz. mell.'!C55</f>
        <v>#REF!</v>
      </c>
      <c r="F55" s="32" t="e">
        <f t="shared" si="1"/>
        <v>#REF!</v>
      </c>
    </row>
    <row r="56" spans="1:6" ht="12" customHeight="1" thickBot="1">
      <c r="A56" s="36" t="s">
        <v>46</v>
      </c>
      <c r="B56" s="37" t="s">
        <v>94</v>
      </c>
      <c r="C56" s="38"/>
      <c r="E56" s="32" t="e">
        <f>'[1]9.2.1. sz. mell'!C56+#REF!+'[1]9.2.3. sz. mell.'!C56</f>
        <v>#REF!</v>
      </c>
      <c r="F56" s="32" t="e">
        <f t="shared" si="1"/>
        <v>#REF!</v>
      </c>
    </row>
    <row r="57" spans="1:6" ht="12" customHeight="1" thickBot="1">
      <c r="A57" s="45" t="s">
        <v>48</v>
      </c>
      <c r="B57" s="46" t="s">
        <v>95</v>
      </c>
      <c r="C57" s="47"/>
      <c r="E57" s="32" t="e">
        <f>'[1]9.2.1. sz. mell'!C57+#REF!+'[1]9.2.3. sz. mell.'!C57</f>
        <v>#REF!</v>
      </c>
      <c r="F57" s="32" t="e">
        <f t="shared" si="1"/>
        <v>#REF!</v>
      </c>
    </row>
    <row r="58" spans="1:6" ht="15" customHeight="1" thickBot="1">
      <c r="A58" s="45" t="s">
        <v>50</v>
      </c>
      <c r="B58" s="70" t="s">
        <v>96</v>
      </c>
      <c r="C58" s="71">
        <f>+C46+C52+C57</f>
        <v>222199371</v>
      </c>
      <c r="E58" s="32" t="e">
        <f>'[1]9.2.1. sz. mell'!C58+#REF!+'[1]9.2.3. sz. mell.'!C58</f>
        <v>#REF!</v>
      </c>
      <c r="F58" s="32" t="e">
        <f t="shared" si="1"/>
        <v>#REF!</v>
      </c>
    </row>
    <row r="59" spans="1:6" ht="13.5" thickBot="1">
      <c r="C59" s="73"/>
      <c r="E59" s="32" t="e">
        <f>'[1]9.2.1. sz. mell'!C59+#REF!+'[1]9.2.3. sz. mell.'!C59</f>
        <v>#REF!</v>
      </c>
      <c r="F59" s="74"/>
    </row>
    <row r="60" spans="1:6" ht="15" customHeight="1" thickBot="1">
      <c r="A60" s="75" t="s">
        <v>97</v>
      </c>
      <c r="B60" s="76"/>
      <c r="C60" s="77">
        <v>46</v>
      </c>
      <c r="E60" s="32" t="e">
        <f>'[1]9.2.1. sz. mell'!C60+#REF!+'[1]9.2.3. sz. mell.'!C60</f>
        <v>#REF!</v>
      </c>
      <c r="F60" s="32" t="e">
        <f>C60-E60</f>
        <v>#REF!</v>
      </c>
    </row>
    <row r="61" spans="1:6" ht="14.25" customHeight="1" thickBot="1">
      <c r="A61" s="75" t="s">
        <v>98</v>
      </c>
      <c r="B61" s="76"/>
      <c r="C61" s="78">
        <v>0</v>
      </c>
      <c r="E61" s="32" t="e">
        <f>'[1]9.2.1. sz. mell'!C61+#REF!+'[1]9.2.3. sz. mell.'!C61</f>
        <v>#REF!</v>
      </c>
      <c r="F61" s="32" t="e">
        <f>C61-E61</f>
        <v>#REF!</v>
      </c>
    </row>
  </sheetData>
  <sheetProtection formatCells="0"/>
  <printOptions horizontalCentered="1"/>
  <pageMargins left="0.78740157480314965" right="0.78740157480314965" top="0.98425196850393704" bottom="0.98425196850393704" header="0.78740157480314965" footer="0.78740157480314965"/>
  <pageSetup paperSize="9" scale="75" orientation="portrait" r:id="rId1"/>
  <headerFooter alignWithMargins="0">
    <oddHeader>&amp;R10. melléklet a 2/2018.(II.28.)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9.2. sz. mell. </vt:lpstr>
      <vt:lpstr>'9.2. sz. mell. '!Print_Titles</vt:lpstr>
    </vt:vector>
  </TitlesOfParts>
  <Company>TVONKPH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2018-02-28T16:01:13Z</dcterms:created>
  <dcterms:modified xsi:type="dcterms:W3CDTF">2018-02-28T16:01:13Z</dcterms:modified>
</cp:coreProperties>
</file>