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ESZÁMOLÓK\2020\2020.évi rendeletmódosítások\SNÖ és intézményei módosításai\2020. IV.sz.rendeletmódosítás\"/>
    </mc:Choice>
  </mc:AlternateContent>
  <xr:revisionPtr revIDLastSave="0" documentId="13_ncr:1_{9E54631B-9A1D-42F9-9A56-AE0C46443E6C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Ktgv" sheetId="3" r:id="rId1"/>
    <sheet name="03.31" sheetId="4" r:id="rId2"/>
    <sheet name="05.31" sheetId="5" r:id="rId3"/>
    <sheet name="06.30" sheetId="6" r:id="rId4"/>
    <sheet name="08.31" sheetId="7" r:id="rId5"/>
  </sheets>
  <externalReferences>
    <externalReference r:id="rId6"/>
  </externalReferences>
  <definedNames>
    <definedName name="_xlnm.Print_Area" localSheetId="1">'03.31'!$A$1:$I$37</definedName>
    <definedName name="_xlnm.Print_Area" localSheetId="2">'05.31'!$A$1:$I$37</definedName>
    <definedName name="_xlnm.Print_Area" localSheetId="3">'06.30'!$A$1:$I$37</definedName>
    <definedName name="_xlnm.Print_Area" localSheetId="4">'08.31'!$A$1:$I$38</definedName>
    <definedName name="_xlnm.Print_Area" localSheetId="0">Ktgv!$A$1:$I$37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7" l="1"/>
  <c r="E5" i="7"/>
  <c r="C5" i="7"/>
  <c r="I20" i="7"/>
  <c r="H20" i="7"/>
  <c r="G20" i="7"/>
  <c r="F20" i="7"/>
  <c r="D20" i="7" s="1"/>
  <c r="I38" i="7"/>
  <c r="H38" i="7"/>
  <c r="G38" i="7"/>
  <c r="F38" i="7"/>
  <c r="E38" i="7"/>
  <c r="I37" i="7"/>
  <c r="G37" i="7"/>
  <c r="E37" i="7"/>
  <c r="I36" i="7"/>
  <c r="H36" i="7"/>
  <c r="D36" i="7" s="1"/>
  <c r="G36" i="7"/>
  <c r="F36" i="7"/>
  <c r="E36" i="7"/>
  <c r="I35" i="7"/>
  <c r="H35" i="7"/>
  <c r="F35" i="7"/>
  <c r="D35" i="7" s="1"/>
  <c r="I34" i="7"/>
  <c r="H34" i="7"/>
  <c r="G34" i="7"/>
  <c r="F34" i="7"/>
  <c r="E34" i="7"/>
  <c r="D33" i="7"/>
  <c r="I32" i="7"/>
  <c r="H32" i="7"/>
  <c r="G32" i="7"/>
  <c r="F32" i="7"/>
  <c r="E32" i="7"/>
  <c r="I31" i="7"/>
  <c r="H31" i="7"/>
  <c r="G31" i="7"/>
  <c r="F31" i="7"/>
  <c r="E31" i="7"/>
  <c r="I30" i="7"/>
  <c r="I24" i="7" s="1"/>
  <c r="H30" i="7"/>
  <c r="G30" i="7"/>
  <c r="F30" i="7"/>
  <c r="I29" i="7"/>
  <c r="I25" i="7" s="1"/>
  <c r="H29" i="7"/>
  <c r="G29" i="7"/>
  <c r="F29" i="7"/>
  <c r="E29" i="7"/>
  <c r="I28" i="7"/>
  <c r="H28" i="7"/>
  <c r="G28" i="7"/>
  <c r="F28" i="7"/>
  <c r="E28" i="7"/>
  <c r="I27" i="7"/>
  <c r="H27" i="7"/>
  <c r="G27" i="7"/>
  <c r="I26" i="7"/>
  <c r="H26" i="7"/>
  <c r="H25" i="7" s="1"/>
  <c r="G26" i="7"/>
  <c r="F26" i="7"/>
  <c r="E25" i="7"/>
  <c r="C25" i="7"/>
  <c r="C24" i="7"/>
  <c r="I23" i="7"/>
  <c r="H23" i="7"/>
  <c r="G23" i="7"/>
  <c r="F23" i="7"/>
  <c r="E23" i="7"/>
  <c r="D23" i="7" s="1"/>
  <c r="I22" i="7"/>
  <c r="H22" i="7"/>
  <c r="G22" i="7"/>
  <c r="F22" i="7"/>
  <c r="D22" i="7" s="1"/>
  <c r="I21" i="7"/>
  <c r="H21" i="7"/>
  <c r="G21" i="7"/>
  <c r="F21" i="7"/>
  <c r="E21" i="7"/>
  <c r="I19" i="7"/>
  <c r="H19" i="7"/>
  <c r="G19" i="7"/>
  <c r="F19" i="7"/>
  <c r="I18" i="7"/>
  <c r="H18" i="7"/>
  <c r="G18" i="7"/>
  <c r="I17" i="7"/>
  <c r="H17" i="7"/>
  <c r="G17" i="7"/>
  <c r="F17" i="7"/>
  <c r="I16" i="7"/>
  <c r="H16" i="7"/>
  <c r="G16" i="7"/>
  <c r="F16" i="7"/>
  <c r="I15" i="7"/>
  <c r="I14" i="7" s="1"/>
  <c r="H15" i="7"/>
  <c r="G15" i="7"/>
  <c r="G14" i="7" s="1"/>
  <c r="F15" i="7"/>
  <c r="E15" i="7"/>
  <c r="H14" i="7"/>
  <c r="E14" i="7"/>
  <c r="I13" i="7"/>
  <c r="H13" i="7"/>
  <c r="G13" i="7"/>
  <c r="F13" i="7"/>
  <c r="D13" i="7" s="1"/>
  <c r="I12" i="7"/>
  <c r="H12" i="7"/>
  <c r="G12" i="7"/>
  <c r="F12" i="7"/>
  <c r="E12" i="7"/>
  <c r="I11" i="7"/>
  <c r="H11" i="7"/>
  <c r="G11" i="7"/>
  <c r="F11" i="7"/>
  <c r="I10" i="7"/>
  <c r="H10" i="7"/>
  <c r="H5" i="7" s="1"/>
  <c r="G10" i="7"/>
  <c r="F10" i="7"/>
  <c r="E10" i="7"/>
  <c r="D10" i="7" s="1"/>
  <c r="I9" i="7"/>
  <c r="H9" i="7"/>
  <c r="I8" i="7"/>
  <c r="I6" i="7" s="1"/>
  <c r="G8" i="7"/>
  <c r="D8" i="7" s="1"/>
  <c r="I7" i="7"/>
  <c r="G7" i="7"/>
  <c r="C6" i="7"/>
  <c r="D7" i="7" l="1"/>
  <c r="D9" i="7"/>
  <c r="D12" i="7"/>
  <c r="D29" i="7"/>
  <c r="D31" i="7"/>
  <c r="D34" i="7"/>
  <c r="G5" i="7"/>
  <c r="D15" i="7"/>
  <c r="D17" i="7"/>
  <c r="D19" i="7"/>
  <c r="H24" i="7"/>
  <c r="D26" i="7"/>
  <c r="D28" i="7"/>
  <c r="D32" i="7"/>
  <c r="D38" i="7"/>
  <c r="H6" i="7"/>
  <c r="D16" i="7"/>
  <c r="D18" i="7"/>
  <c r="D21" i="7"/>
  <c r="D27" i="7"/>
  <c r="G24" i="7"/>
  <c r="D37" i="7"/>
  <c r="D14" i="7"/>
  <c r="D30" i="7"/>
  <c r="I5" i="7"/>
  <c r="F14" i="7"/>
  <c r="E24" i="7"/>
  <c r="F25" i="7"/>
  <c r="G6" i="7"/>
  <c r="D11" i="7"/>
  <c r="F24" i="7"/>
  <c r="G25" i="7"/>
  <c r="I37" i="6"/>
  <c r="H37" i="6"/>
  <c r="G37" i="6"/>
  <c r="F37" i="6"/>
  <c r="E37" i="6"/>
  <c r="D37" i="6"/>
  <c r="I36" i="6"/>
  <c r="G36" i="6"/>
  <c r="E36" i="6"/>
  <c r="D36" i="6"/>
  <c r="I35" i="6"/>
  <c r="H35" i="6"/>
  <c r="G35" i="6"/>
  <c r="F35" i="6"/>
  <c r="E35" i="6"/>
  <c r="D35" i="6"/>
  <c r="I34" i="6"/>
  <c r="H34" i="6"/>
  <c r="F34" i="6"/>
  <c r="D34" i="6"/>
  <c r="I33" i="6"/>
  <c r="H33" i="6"/>
  <c r="G33" i="6"/>
  <c r="F33" i="6"/>
  <c r="E33" i="6"/>
  <c r="D33" i="6"/>
  <c r="D32" i="6"/>
  <c r="I31" i="6"/>
  <c r="H31" i="6"/>
  <c r="G31" i="6"/>
  <c r="F31" i="6"/>
  <c r="E31" i="6"/>
  <c r="D31" i="6" s="1"/>
  <c r="I30" i="6"/>
  <c r="H30" i="6"/>
  <c r="G30" i="6"/>
  <c r="F30" i="6"/>
  <c r="E30" i="6"/>
  <c r="D30" i="6" s="1"/>
  <c r="I29" i="6"/>
  <c r="I23" i="6" s="1"/>
  <c r="H29" i="6"/>
  <c r="G29" i="6"/>
  <c r="G23" i="6" s="1"/>
  <c r="F29" i="6"/>
  <c r="D29" i="6"/>
  <c r="I28" i="6"/>
  <c r="H28" i="6"/>
  <c r="G28" i="6"/>
  <c r="F28" i="6"/>
  <c r="E28" i="6"/>
  <c r="D28" i="6"/>
  <c r="I27" i="6"/>
  <c r="H27" i="6"/>
  <c r="G27" i="6"/>
  <c r="F27" i="6"/>
  <c r="E27" i="6"/>
  <c r="D27" i="6"/>
  <c r="I26" i="6"/>
  <c r="H26" i="6"/>
  <c r="G26" i="6"/>
  <c r="F26" i="6"/>
  <c r="E26" i="6"/>
  <c r="D26" i="6"/>
  <c r="I25" i="6"/>
  <c r="H25" i="6"/>
  <c r="H24" i="6" s="1"/>
  <c r="G25" i="6"/>
  <c r="F25" i="6"/>
  <c r="D25" i="6" s="1"/>
  <c r="I24" i="6"/>
  <c r="G24" i="6"/>
  <c r="E24" i="6"/>
  <c r="C24" i="6"/>
  <c r="H23" i="6"/>
  <c r="F23" i="6"/>
  <c r="C23" i="6"/>
  <c r="I22" i="6"/>
  <c r="H22" i="6"/>
  <c r="G22" i="6"/>
  <c r="F22" i="6"/>
  <c r="E22" i="6"/>
  <c r="D22" i="6" s="1"/>
  <c r="I21" i="6"/>
  <c r="H21" i="6"/>
  <c r="G21" i="6"/>
  <c r="F21" i="6"/>
  <c r="D21" i="6"/>
  <c r="I20" i="6"/>
  <c r="H20" i="6"/>
  <c r="G20" i="6"/>
  <c r="F20" i="6"/>
  <c r="E20" i="6"/>
  <c r="D20" i="6"/>
  <c r="I19" i="6"/>
  <c r="H19" i="6"/>
  <c r="G19" i="6"/>
  <c r="F19" i="6"/>
  <c r="D19" i="6" s="1"/>
  <c r="I18" i="6"/>
  <c r="H18" i="6"/>
  <c r="G18" i="6"/>
  <c r="D18" i="6" s="1"/>
  <c r="I17" i="6"/>
  <c r="H17" i="6"/>
  <c r="G17" i="6"/>
  <c r="F17" i="6"/>
  <c r="D17" i="6"/>
  <c r="I16" i="6"/>
  <c r="H16" i="6"/>
  <c r="H14" i="6" s="1"/>
  <c r="H5" i="6" s="1"/>
  <c r="G16" i="6"/>
  <c r="F16" i="6"/>
  <c r="D16" i="6" s="1"/>
  <c r="I15" i="6"/>
  <c r="H15" i="6"/>
  <c r="G15" i="6"/>
  <c r="F15" i="6"/>
  <c r="E15" i="6"/>
  <c r="D15" i="6" s="1"/>
  <c r="I14" i="6"/>
  <c r="G14" i="6"/>
  <c r="E14" i="6"/>
  <c r="I13" i="6"/>
  <c r="H13" i="6"/>
  <c r="G13" i="6"/>
  <c r="F13" i="6"/>
  <c r="E13" i="6"/>
  <c r="D13" i="6" s="1"/>
  <c r="I12" i="6"/>
  <c r="H12" i="6"/>
  <c r="G12" i="6"/>
  <c r="F12" i="6"/>
  <c r="E12" i="6"/>
  <c r="D12" i="6" s="1"/>
  <c r="I11" i="6"/>
  <c r="H11" i="6"/>
  <c r="G11" i="6"/>
  <c r="G5" i="6" s="1"/>
  <c r="F11" i="6"/>
  <c r="D11" i="6"/>
  <c r="I10" i="6"/>
  <c r="H10" i="6"/>
  <c r="G10" i="6"/>
  <c r="F10" i="6"/>
  <c r="E10" i="6"/>
  <c r="D10" i="6"/>
  <c r="I9" i="6"/>
  <c r="H9" i="6"/>
  <c r="D9" i="6" s="1"/>
  <c r="I8" i="6"/>
  <c r="G8" i="6"/>
  <c r="E8" i="6"/>
  <c r="D8" i="6" s="1"/>
  <c r="I7" i="6"/>
  <c r="G7" i="6"/>
  <c r="D7" i="6"/>
  <c r="I6" i="6"/>
  <c r="G6" i="6"/>
  <c r="E6" i="6"/>
  <c r="C6" i="6"/>
  <c r="C5" i="6"/>
  <c r="D25" i="7" l="1"/>
  <c r="D6" i="7"/>
  <c r="D5" i="7"/>
  <c r="D24" i="7"/>
  <c r="F5" i="7"/>
  <c r="F6" i="7"/>
  <c r="I5" i="6"/>
  <c r="D14" i="6"/>
  <c r="D6" i="6" s="1"/>
  <c r="D24" i="6"/>
  <c r="D23" i="6"/>
  <c r="E5" i="6"/>
  <c r="H6" i="6"/>
  <c r="F14" i="6"/>
  <c r="F5" i="6" s="1"/>
  <c r="E23" i="6"/>
  <c r="F24" i="6"/>
  <c r="I37" i="5"/>
  <c r="H37" i="5"/>
  <c r="G37" i="5"/>
  <c r="D37" i="5" s="1"/>
  <c r="F37" i="5"/>
  <c r="E37" i="5"/>
  <c r="I36" i="5"/>
  <c r="D36" i="5" s="1"/>
  <c r="G36" i="5"/>
  <c r="E36" i="5"/>
  <c r="I35" i="5"/>
  <c r="H35" i="5"/>
  <c r="G35" i="5"/>
  <c r="F35" i="5"/>
  <c r="E35" i="5"/>
  <c r="D35" i="5" s="1"/>
  <c r="I34" i="5"/>
  <c r="H34" i="5"/>
  <c r="F34" i="5"/>
  <c r="D34" i="5" s="1"/>
  <c r="I33" i="5"/>
  <c r="H33" i="5"/>
  <c r="G33" i="5"/>
  <c r="D33" i="5" s="1"/>
  <c r="F33" i="5"/>
  <c r="E33" i="5"/>
  <c r="D32" i="5"/>
  <c r="I31" i="5"/>
  <c r="H31" i="5"/>
  <c r="G31" i="5"/>
  <c r="F31" i="5"/>
  <c r="E31" i="5"/>
  <c r="I30" i="5"/>
  <c r="H30" i="5"/>
  <c r="G30" i="5"/>
  <c r="F30" i="5"/>
  <c r="E30" i="5"/>
  <c r="I29" i="5"/>
  <c r="H29" i="5"/>
  <c r="D29" i="5" s="1"/>
  <c r="G29" i="5"/>
  <c r="F29" i="5"/>
  <c r="I28" i="5"/>
  <c r="H28" i="5"/>
  <c r="G28" i="5"/>
  <c r="F28" i="5"/>
  <c r="E28" i="5"/>
  <c r="D28" i="5" s="1"/>
  <c r="I27" i="5"/>
  <c r="H27" i="5"/>
  <c r="G27" i="5"/>
  <c r="D27" i="5" s="1"/>
  <c r="F27" i="5"/>
  <c r="E27" i="5"/>
  <c r="I26" i="5"/>
  <c r="H26" i="5"/>
  <c r="G26" i="5"/>
  <c r="F26" i="5"/>
  <c r="E26" i="5"/>
  <c r="D26" i="5" s="1"/>
  <c r="I25" i="5"/>
  <c r="H25" i="5"/>
  <c r="G25" i="5"/>
  <c r="G24" i="5" s="1"/>
  <c r="F25" i="5"/>
  <c r="C24" i="5"/>
  <c r="F23" i="5"/>
  <c r="C23" i="5"/>
  <c r="I22" i="5"/>
  <c r="H22" i="5"/>
  <c r="G22" i="5"/>
  <c r="F22" i="5"/>
  <c r="E22" i="5"/>
  <c r="I21" i="5"/>
  <c r="H21" i="5"/>
  <c r="G21" i="5"/>
  <c r="F21" i="5"/>
  <c r="I20" i="5"/>
  <c r="H20" i="5"/>
  <c r="G20" i="5"/>
  <c r="F20" i="5"/>
  <c r="E20" i="5"/>
  <c r="I19" i="5"/>
  <c r="H19" i="5"/>
  <c r="G19" i="5"/>
  <c r="F19" i="5"/>
  <c r="I18" i="5"/>
  <c r="H18" i="5"/>
  <c r="G18" i="5"/>
  <c r="I17" i="5"/>
  <c r="H17" i="5"/>
  <c r="G17" i="5"/>
  <c r="F17" i="5"/>
  <c r="I16" i="5"/>
  <c r="H16" i="5"/>
  <c r="D16" i="5" s="1"/>
  <c r="G16" i="5"/>
  <c r="F16" i="5"/>
  <c r="I15" i="5"/>
  <c r="H15" i="5"/>
  <c r="G15" i="5"/>
  <c r="F15" i="5"/>
  <c r="F14" i="5" s="1"/>
  <c r="E15" i="5"/>
  <c r="D15" i="5" s="1"/>
  <c r="I13" i="5"/>
  <c r="H13" i="5"/>
  <c r="G13" i="5"/>
  <c r="F13" i="5"/>
  <c r="E13" i="5"/>
  <c r="D13" i="5" s="1"/>
  <c r="I12" i="5"/>
  <c r="H12" i="5"/>
  <c r="G12" i="5"/>
  <c r="F12" i="5"/>
  <c r="E12" i="5"/>
  <c r="I11" i="5"/>
  <c r="H11" i="5"/>
  <c r="G11" i="5"/>
  <c r="F11" i="5"/>
  <c r="I10" i="5"/>
  <c r="H10" i="5"/>
  <c r="G10" i="5"/>
  <c r="F10" i="5"/>
  <c r="E10" i="5"/>
  <c r="I9" i="5"/>
  <c r="H9" i="5"/>
  <c r="D9" i="5" s="1"/>
  <c r="I8" i="5"/>
  <c r="G8" i="5"/>
  <c r="E8" i="5"/>
  <c r="D8" i="5" s="1"/>
  <c r="I7" i="5"/>
  <c r="G7" i="5"/>
  <c r="C6" i="5"/>
  <c r="C5" i="5"/>
  <c r="K6" i="7" l="1"/>
  <c r="F5" i="5"/>
  <c r="D10" i="5"/>
  <c r="D18" i="5"/>
  <c r="D21" i="5"/>
  <c r="D22" i="5"/>
  <c r="E14" i="5"/>
  <c r="I14" i="5"/>
  <c r="I5" i="5" s="1"/>
  <c r="D20" i="5"/>
  <c r="H24" i="5"/>
  <c r="I23" i="5"/>
  <c r="D7" i="5"/>
  <c r="D12" i="5"/>
  <c r="H14" i="5"/>
  <c r="G14" i="5"/>
  <c r="D25" i="5"/>
  <c r="D23" i="5" s="1"/>
  <c r="G23" i="5"/>
  <c r="D31" i="5"/>
  <c r="I24" i="5"/>
  <c r="D5" i="6"/>
  <c r="K6" i="6" s="1"/>
  <c r="F6" i="6"/>
  <c r="G5" i="5"/>
  <c r="G6" i="5"/>
  <c r="I6" i="5"/>
  <c r="H5" i="5"/>
  <c r="D11" i="5"/>
  <c r="H6" i="5"/>
  <c r="E6" i="5"/>
  <c r="D17" i="5"/>
  <c r="D14" i="5" s="1"/>
  <c r="D19" i="5"/>
  <c r="H23" i="5"/>
  <c r="E24" i="5"/>
  <c r="D30" i="5"/>
  <c r="E5" i="5"/>
  <c r="F6" i="5"/>
  <c r="E23" i="5"/>
  <c r="F24" i="5"/>
  <c r="I37" i="4"/>
  <c r="H37" i="4"/>
  <c r="G37" i="4"/>
  <c r="F37" i="4"/>
  <c r="E37" i="4"/>
  <c r="I36" i="4"/>
  <c r="G36" i="4"/>
  <c r="E36" i="4"/>
  <c r="I35" i="4"/>
  <c r="H35" i="4"/>
  <c r="G35" i="4"/>
  <c r="F35" i="4"/>
  <c r="E35" i="4"/>
  <c r="I34" i="4"/>
  <c r="H34" i="4"/>
  <c r="F34" i="4"/>
  <c r="I33" i="4"/>
  <c r="H33" i="4"/>
  <c r="G33" i="4"/>
  <c r="F33" i="4"/>
  <c r="E33" i="4"/>
  <c r="D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C24" i="4"/>
  <c r="I25" i="4"/>
  <c r="H25" i="4"/>
  <c r="G25" i="4"/>
  <c r="F25" i="4"/>
  <c r="C23" i="4"/>
  <c r="I22" i="4"/>
  <c r="H22" i="4"/>
  <c r="G22" i="4"/>
  <c r="F22" i="4"/>
  <c r="E22" i="4"/>
  <c r="I21" i="4"/>
  <c r="H21" i="4"/>
  <c r="G21" i="4"/>
  <c r="F21" i="4"/>
  <c r="I20" i="4"/>
  <c r="H20" i="4"/>
  <c r="G20" i="4"/>
  <c r="F20" i="4"/>
  <c r="E20" i="4"/>
  <c r="I19" i="4"/>
  <c r="H19" i="4"/>
  <c r="G19" i="4"/>
  <c r="F19" i="4"/>
  <c r="C5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E15" i="4"/>
  <c r="E14" i="4" s="1"/>
  <c r="C6" i="4"/>
  <c r="F14" i="4"/>
  <c r="I13" i="4"/>
  <c r="H13" i="4"/>
  <c r="G13" i="4"/>
  <c r="F13" i="4"/>
  <c r="E13" i="4"/>
  <c r="I12" i="4"/>
  <c r="H12" i="4"/>
  <c r="G12" i="4"/>
  <c r="F12" i="4"/>
  <c r="E12" i="4"/>
  <c r="I11" i="4"/>
  <c r="H11" i="4"/>
  <c r="G11" i="4"/>
  <c r="F11" i="4"/>
  <c r="I10" i="4"/>
  <c r="H10" i="4"/>
  <c r="G10" i="4"/>
  <c r="F10" i="4"/>
  <c r="E10" i="4"/>
  <c r="I9" i="4"/>
  <c r="H9" i="4"/>
  <c r="F9" i="4"/>
  <c r="D9" i="4" s="1"/>
  <c r="I8" i="4"/>
  <c r="G8" i="4"/>
  <c r="E8" i="4"/>
  <c r="I7" i="4"/>
  <c r="G7" i="4"/>
  <c r="D7" i="4" s="1"/>
  <c r="D12" i="4" l="1"/>
  <c r="D28" i="4"/>
  <c r="D25" i="4"/>
  <c r="D29" i="4"/>
  <c r="D33" i="4"/>
  <c r="D34" i="4"/>
  <c r="D35" i="4"/>
  <c r="D16" i="4"/>
  <c r="D20" i="4"/>
  <c r="D24" i="5"/>
  <c r="D6" i="5"/>
  <c r="D5" i="5"/>
  <c r="K6" i="5" s="1"/>
  <c r="F5" i="4"/>
  <c r="D10" i="4"/>
  <c r="D11" i="4"/>
  <c r="D17" i="4"/>
  <c r="D18" i="4"/>
  <c r="D19" i="4"/>
  <c r="D21" i="4"/>
  <c r="I23" i="4"/>
  <c r="H24" i="4"/>
  <c r="D30" i="4"/>
  <c r="D31" i="4"/>
  <c r="D36" i="4"/>
  <c r="D37" i="4"/>
  <c r="E5" i="4"/>
  <c r="D15" i="4"/>
  <c r="D14" i="4" s="1"/>
  <c r="D5" i="4" s="1"/>
  <c r="I14" i="4"/>
  <c r="I5" i="4" s="1"/>
  <c r="G23" i="4"/>
  <c r="G24" i="4"/>
  <c r="H23" i="4"/>
  <c r="D8" i="4"/>
  <c r="F6" i="4"/>
  <c r="D13" i="4"/>
  <c r="H14" i="4"/>
  <c r="H6" i="4" s="1"/>
  <c r="D22" i="4"/>
  <c r="F23" i="4"/>
  <c r="D26" i="4"/>
  <c r="D27" i="4"/>
  <c r="D23" i="4" s="1"/>
  <c r="G14" i="4"/>
  <c r="G6" i="4" s="1"/>
  <c r="I24" i="4"/>
  <c r="E6" i="4"/>
  <c r="I6" i="4"/>
  <c r="E23" i="4"/>
  <c r="F24" i="4"/>
  <c r="E24" i="4"/>
  <c r="I37" i="3"/>
  <c r="H37" i="3"/>
  <c r="G37" i="3"/>
  <c r="F37" i="3"/>
  <c r="E37" i="3"/>
  <c r="C37" i="3"/>
  <c r="I36" i="3"/>
  <c r="H36" i="3"/>
  <c r="G36" i="3"/>
  <c r="F36" i="3"/>
  <c r="E36" i="3"/>
  <c r="C36" i="3"/>
  <c r="I35" i="3"/>
  <c r="H35" i="3"/>
  <c r="G35" i="3"/>
  <c r="F35" i="3"/>
  <c r="E35" i="3"/>
  <c r="C35" i="3"/>
  <c r="I34" i="3"/>
  <c r="H34" i="3"/>
  <c r="G34" i="3"/>
  <c r="F34" i="3"/>
  <c r="E34" i="3"/>
  <c r="C34" i="3"/>
  <c r="I33" i="3"/>
  <c r="H33" i="3"/>
  <c r="G33" i="3"/>
  <c r="F33" i="3"/>
  <c r="E33" i="3"/>
  <c r="C33" i="3"/>
  <c r="D32" i="3"/>
  <c r="C32" i="3"/>
  <c r="I31" i="3"/>
  <c r="H31" i="3"/>
  <c r="G31" i="3"/>
  <c r="F31" i="3"/>
  <c r="E31" i="3"/>
  <c r="C31" i="3"/>
  <c r="I30" i="3"/>
  <c r="H30" i="3"/>
  <c r="G30" i="3"/>
  <c r="F30" i="3"/>
  <c r="E30" i="3"/>
  <c r="C30" i="3"/>
  <c r="I29" i="3"/>
  <c r="H29" i="3"/>
  <c r="G29" i="3"/>
  <c r="F29" i="3"/>
  <c r="E29" i="3"/>
  <c r="C29" i="3"/>
  <c r="I28" i="3"/>
  <c r="H28" i="3"/>
  <c r="G28" i="3"/>
  <c r="F28" i="3"/>
  <c r="E28" i="3"/>
  <c r="C28" i="3"/>
  <c r="I27" i="3"/>
  <c r="H27" i="3"/>
  <c r="G27" i="3"/>
  <c r="F27" i="3"/>
  <c r="E27" i="3"/>
  <c r="C27" i="3"/>
  <c r="I26" i="3"/>
  <c r="H26" i="3"/>
  <c r="G26" i="3"/>
  <c r="F26" i="3"/>
  <c r="E26" i="3"/>
  <c r="C26" i="3"/>
  <c r="I25" i="3"/>
  <c r="H25" i="3"/>
  <c r="G25" i="3"/>
  <c r="G24" i="3" s="1"/>
  <c r="F25" i="3"/>
  <c r="F23" i="3" s="1"/>
  <c r="E25" i="3"/>
  <c r="C25" i="3"/>
  <c r="I22" i="3"/>
  <c r="H22" i="3"/>
  <c r="G22" i="3"/>
  <c r="F22" i="3"/>
  <c r="E22" i="3"/>
  <c r="C22" i="3"/>
  <c r="I21" i="3"/>
  <c r="H21" i="3"/>
  <c r="G21" i="3"/>
  <c r="F21" i="3"/>
  <c r="E21" i="3"/>
  <c r="C21" i="3"/>
  <c r="I20" i="3"/>
  <c r="H20" i="3"/>
  <c r="G20" i="3"/>
  <c r="F20" i="3"/>
  <c r="E20" i="3"/>
  <c r="C20" i="3"/>
  <c r="I19" i="3"/>
  <c r="H19" i="3"/>
  <c r="G19" i="3"/>
  <c r="F19" i="3"/>
  <c r="E19" i="3"/>
  <c r="C19" i="3"/>
  <c r="I18" i="3"/>
  <c r="H18" i="3"/>
  <c r="G18" i="3"/>
  <c r="F18" i="3"/>
  <c r="E18" i="3"/>
  <c r="C18" i="3"/>
  <c r="I17" i="3"/>
  <c r="H17" i="3"/>
  <c r="G17" i="3"/>
  <c r="F17" i="3"/>
  <c r="E17" i="3"/>
  <c r="C17" i="3"/>
  <c r="I16" i="3"/>
  <c r="H16" i="3"/>
  <c r="G16" i="3"/>
  <c r="F16" i="3"/>
  <c r="E16" i="3"/>
  <c r="C16" i="3"/>
  <c r="I15" i="3"/>
  <c r="H15" i="3"/>
  <c r="G15" i="3"/>
  <c r="F15" i="3"/>
  <c r="E15" i="3"/>
  <c r="C15" i="3"/>
  <c r="E14" i="3"/>
  <c r="I13" i="3"/>
  <c r="H13" i="3"/>
  <c r="G13" i="3"/>
  <c r="F13" i="3"/>
  <c r="E13" i="3"/>
  <c r="C13" i="3"/>
  <c r="I12" i="3"/>
  <c r="H12" i="3"/>
  <c r="G12" i="3"/>
  <c r="F12" i="3"/>
  <c r="E12" i="3"/>
  <c r="C12" i="3"/>
  <c r="I11" i="3"/>
  <c r="H11" i="3"/>
  <c r="G11" i="3"/>
  <c r="F11" i="3"/>
  <c r="E11" i="3"/>
  <c r="C11" i="3"/>
  <c r="I10" i="3"/>
  <c r="H10" i="3"/>
  <c r="G10" i="3"/>
  <c r="F10" i="3"/>
  <c r="E10" i="3"/>
  <c r="C10" i="3"/>
  <c r="I9" i="3"/>
  <c r="H9" i="3"/>
  <c r="G9" i="3"/>
  <c r="F9" i="3"/>
  <c r="E9" i="3"/>
  <c r="C9" i="3"/>
  <c r="I8" i="3"/>
  <c r="H8" i="3"/>
  <c r="G8" i="3"/>
  <c r="F8" i="3"/>
  <c r="E8" i="3"/>
  <c r="C8" i="3"/>
  <c r="I7" i="3"/>
  <c r="H7" i="3"/>
  <c r="G7" i="3"/>
  <c r="F7" i="3"/>
  <c r="E7" i="3"/>
  <c r="C7" i="3"/>
  <c r="H23" i="3" l="1"/>
  <c r="I14" i="3"/>
  <c r="D21" i="3"/>
  <c r="D25" i="3"/>
  <c r="D8" i="3"/>
  <c r="D10" i="3"/>
  <c r="D12" i="3"/>
  <c r="D15" i="3"/>
  <c r="D28" i="3"/>
  <c r="D24" i="4"/>
  <c r="H5" i="4"/>
  <c r="C14" i="3"/>
  <c r="C5" i="3" s="1"/>
  <c r="D13" i="3"/>
  <c r="I5" i="3"/>
  <c r="D17" i="3"/>
  <c r="D19" i="3"/>
  <c r="C24" i="3"/>
  <c r="I23" i="3"/>
  <c r="D29" i="3"/>
  <c r="D30" i="3"/>
  <c r="D34" i="3"/>
  <c r="D36" i="3"/>
  <c r="D37" i="3"/>
  <c r="G5" i="4"/>
  <c r="K6" i="4"/>
  <c r="D6" i="4"/>
  <c r="I6" i="3"/>
  <c r="D16" i="3"/>
  <c r="D14" i="3" s="1"/>
  <c r="D27" i="3"/>
  <c r="G23" i="3"/>
  <c r="D18" i="3"/>
  <c r="D20" i="3"/>
  <c r="F24" i="3"/>
  <c r="C23" i="3"/>
  <c r="D31" i="3"/>
  <c r="D33" i="3"/>
  <c r="D35" i="3"/>
  <c r="E5" i="3"/>
  <c r="D7" i="3"/>
  <c r="D11" i="3"/>
  <c r="G14" i="3"/>
  <c r="G6" i="3" s="1"/>
  <c r="H14" i="3"/>
  <c r="H5" i="3" s="1"/>
  <c r="D22" i="3"/>
  <c r="D26" i="3"/>
  <c r="G5" i="3"/>
  <c r="F14" i="3"/>
  <c r="F6" i="3" s="1"/>
  <c r="D24" i="3"/>
  <c r="H24" i="3"/>
  <c r="D9" i="3"/>
  <c r="E24" i="3"/>
  <c r="I24" i="3"/>
  <c r="E6" i="3"/>
  <c r="E23" i="3"/>
  <c r="H6" i="3" l="1"/>
  <c r="D23" i="3"/>
  <c r="C6" i="3"/>
  <c r="D6" i="3"/>
  <c r="F5" i="3"/>
  <c r="D5" i="3"/>
  <c r="K6" i="3" s="1"/>
</calcChain>
</file>

<file path=xl/sharedStrings.xml><?xml version="1.0" encoding="utf-8"?>
<sst xmlns="http://schemas.openxmlformats.org/spreadsheetml/2006/main" count="397" uniqueCount="77">
  <si>
    <t>Solymár önkormányzatának és intézményeinek CÍMRENDJE</t>
  </si>
  <si>
    <t>intézmények eredeti előirányzatai (Ft)</t>
  </si>
  <si>
    <t>2019.évi er. e.i.</t>
  </si>
  <si>
    <t>I.</t>
  </si>
  <si>
    <t>I/a.</t>
  </si>
  <si>
    <t>I/b.</t>
  </si>
  <si>
    <t>I/c.</t>
  </si>
  <si>
    <t>II.</t>
  </si>
  <si>
    <t>Megnevezés</t>
  </si>
  <si>
    <t>Összesen (Ft)</t>
  </si>
  <si>
    <t>összesen (Ft)</t>
  </si>
  <si>
    <t>Önkormányzat</t>
  </si>
  <si>
    <t>Solymári Polgárm.Hiv.</t>
  </si>
  <si>
    <t>A.Cs.J.Műv.Ház</t>
  </si>
  <si>
    <t>Ezüstkor SzGK</t>
  </si>
  <si>
    <t>Solymári Óvoda-Bölcsőde</t>
  </si>
  <si>
    <t>Kiadások Összesen</t>
  </si>
  <si>
    <t>Halmozódásmentes (intézmény finanszírozás nélkül)</t>
  </si>
  <si>
    <t>TÖBBLET/HIÁNY:</t>
  </si>
  <si>
    <t>K1</t>
  </si>
  <si>
    <t>Személyi juttatások</t>
  </si>
  <si>
    <t>K2</t>
  </si>
  <si>
    <t>Munkaadókat terh. Jár.és Szoc.hozz.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</si>
  <si>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</si>
  <si>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</si>
  <si>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</si>
  <si>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</si>
  <si>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</si>
  <si>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</si>
  <si>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K506</t>
  </si>
  <si>
    <t>Működ.c.támog.kiad.</t>
  </si>
  <si>
    <t>K512</t>
  </si>
  <si>
    <t>Egyéb műk.c.pe.átadás Áht-n kívülre</t>
  </si>
  <si>
    <t>K513</t>
  </si>
  <si>
    <t>Tartalékok</t>
  </si>
  <si>
    <t>Általános tartalék közüzemekre (2%)</t>
  </si>
  <si>
    <t>Működési cél céltartalék</t>
  </si>
  <si>
    <t>Felhalmozási célú céltartalék</t>
  </si>
  <si>
    <t>K6</t>
  </si>
  <si>
    <t xml:space="preserve">Beruházások </t>
  </si>
  <si>
    <t>K7</t>
  </si>
  <si>
    <t>Felújítások</t>
  </si>
  <si>
    <t>K914</t>
  </si>
  <si>
    <t>Áh belüli megelől.visszafiz.(dec.havi bér fin.)</t>
  </si>
  <si>
    <t>K915/2</t>
  </si>
  <si>
    <t>Irányítószervi működési támogatás</t>
  </si>
  <si>
    <t>K915/1</t>
  </si>
  <si>
    <t>Irányítószervi felhalmozási támogatás</t>
  </si>
  <si>
    <t>Bevételek Össszesen</t>
  </si>
  <si>
    <t>B11</t>
  </si>
  <si>
    <t>Önkormányzatok működési támogatásai</t>
  </si>
  <si>
    <t>B16</t>
  </si>
  <si>
    <t>Egyéb műk.célú támog.bevételei Áht-n belülről</t>
  </si>
  <si>
    <r>
      <t>B21/</t>
    </r>
    <r>
      <rPr>
        <b/>
        <i/>
        <sz val="10"/>
        <rFont val="Arial"/>
        <family val="2"/>
        <charset val="238"/>
      </rPr>
      <t>B25</t>
    </r>
  </si>
  <si>
    <t>Felhalm.célú önkormányzati támogatások</t>
  </si>
  <si>
    <t>B3</t>
  </si>
  <si>
    <t>Közhatalmi bevételek</t>
  </si>
  <si>
    <t>B4</t>
  </si>
  <si>
    <t>Működési bevételek</t>
  </si>
  <si>
    <t>B5</t>
  </si>
  <si>
    <t xml:space="preserve">Felhalmozási bevételek </t>
  </si>
  <si>
    <t>B6</t>
  </si>
  <si>
    <t>Felhalmozási célú tám.ért.bevételek</t>
  </si>
  <si>
    <t>Felh.c.tám.é.bevétel</t>
  </si>
  <si>
    <t>B7</t>
  </si>
  <si>
    <t>Felhalmozási célú átvett pénzeszközök</t>
  </si>
  <si>
    <t>B813</t>
  </si>
  <si>
    <t>Előző évi pénzmaradvány igénybev.</t>
  </si>
  <si>
    <t>B81311</t>
  </si>
  <si>
    <t>Előző évi pénzmar.felhalm-ra</t>
  </si>
  <si>
    <t>B816/2</t>
  </si>
  <si>
    <t>B816/1</t>
  </si>
  <si>
    <t>2020.évi er. e.i.</t>
  </si>
  <si>
    <t>2020.évi módosított e.i.</t>
  </si>
  <si>
    <t>intézmények módosított előirányzatai (Ft)</t>
  </si>
  <si>
    <t>K89</t>
  </si>
  <si>
    <t>Felhalmozási célú támogatás ÁH-n kívül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</si>
</sst>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3" fontId="3" fillId="0" borderId="27" xfId="1" applyNumberFormat="1" applyFont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3" fillId="0" borderId="30" xfId="1" applyNumberFormat="1" applyFont="1" applyBorder="1" applyProtection="1">
      <protection locked="0"/>
    </xf>
    <xf numFmtId="3" fontId="3" fillId="0" borderId="15" xfId="1" applyNumberFormat="1" applyFont="1" applyBorder="1" applyProtection="1">
      <protection locked="0"/>
    </xf>
    <xf numFmtId="3" fontId="3" fillId="0" borderId="17" xfId="1" applyNumberFormat="1" applyFont="1" applyBorder="1" applyProtection="1">
      <protection locked="0"/>
    </xf>
    <xf numFmtId="3" fontId="3" fillId="0" borderId="34" xfId="1" applyNumberFormat="1" applyFont="1" applyBorder="1" applyProtection="1">
      <protection locked="0"/>
    </xf>
    <xf numFmtId="3" fontId="3" fillId="0" borderId="14" xfId="1" applyNumberFormat="1" applyFont="1" applyBorder="1" applyProtection="1">
      <protection locked="0"/>
    </xf>
    <xf numFmtId="3" fontId="3" fillId="0" borderId="31" xfId="1" applyNumberFormat="1" applyFont="1" applyBorder="1" applyProtection="1">
      <protection locked="0"/>
    </xf>
    <xf numFmtId="3" fontId="3" fillId="0" borderId="33" xfId="1" applyNumberFormat="1" applyFont="1" applyBorder="1" applyProtection="1">
      <protection locked="0"/>
    </xf>
    <xf numFmtId="3" fontId="3" fillId="0" borderId="37" xfId="1" applyNumberFormat="1" applyFont="1" applyBorder="1" applyProtection="1">
      <protection locked="0"/>
    </xf>
    <xf numFmtId="3" fontId="3" fillId="0" borderId="38" xfId="1" applyNumberFormat="1" applyFont="1" applyBorder="1" applyProtection="1">
      <protection locked="0"/>
    </xf>
    <xf numFmtId="3" fontId="3" fillId="0" borderId="39" xfId="1" applyNumberFormat="1" applyFont="1" applyBorder="1" applyProtection="1">
      <protection locked="0"/>
    </xf>
    <xf numFmtId="3" fontId="3" fillId="0" borderId="28" xfId="1" applyNumberFormat="1" applyFont="1" applyBorder="1" applyProtection="1">
      <protection locked="0"/>
    </xf>
    <xf numFmtId="3" fontId="3" fillId="0" borderId="29" xfId="1" applyNumberFormat="1" applyFont="1" applyBorder="1" applyProtection="1">
      <protection locked="0"/>
    </xf>
    <xf numFmtId="3" fontId="3" fillId="0" borderId="25" xfId="1" applyNumberFormat="1" applyFont="1" applyBorder="1" applyProtection="1">
      <protection locked="0"/>
    </xf>
    <xf numFmtId="3" fontId="3" fillId="0" borderId="32" xfId="1" applyNumberFormat="1" applyFont="1" applyBorder="1" applyProtection="1">
      <protection locked="0"/>
    </xf>
    <xf numFmtId="3" fontId="6" fillId="0" borderId="34" xfId="1" applyNumberFormat="1" applyFont="1" applyBorder="1" applyProtection="1">
      <protection locked="0"/>
    </xf>
    <xf numFmtId="3" fontId="3" fillId="0" borderId="41" xfId="1" applyNumberFormat="1" applyFont="1" applyBorder="1" applyProtection="1">
      <protection locked="0"/>
    </xf>
    <xf numFmtId="3" fontId="6" fillId="0" borderId="31" xfId="1" applyNumberFormat="1" applyFont="1" applyBorder="1" applyProtection="1">
      <protection locked="0"/>
    </xf>
    <xf numFmtId="3" fontId="6" fillId="0" borderId="15" xfId="1" applyNumberFormat="1" applyFont="1" applyBorder="1" applyProtection="1">
      <protection locked="0"/>
    </xf>
    <xf numFmtId="3" fontId="6" fillId="0" borderId="17" xfId="1" applyNumberFormat="1" applyFont="1" applyBorder="1" applyProtection="1">
      <protection locked="0"/>
    </xf>
    <xf numFmtId="3" fontId="6" fillId="0" borderId="33" xfId="1" applyNumberFormat="1" applyFont="1" applyBorder="1" applyProtection="1">
      <protection locked="0"/>
    </xf>
    <xf numFmtId="3" fontId="6" fillId="0" borderId="41" xfId="1" applyNumberFormat="1" applyFont="1" applyBorder="1" applyProtection="1">
      <protection locked="0"/>
    </xf>
    <xf numFmtId="3" fontId="3" fillId="0" borderId="19" xfId="1" applyNumberFormat="1" applyFont="1" applyBorder="1" applyProtection="1">
      <protection locked="0"/>
    </xf>
    <xf numFmtId="3" fontId="3" fillId="0" borderId="43" xfId="1" applyNumberFormat="1" applyFont="1" applyBorder="1" applyProtection="1">
      <protection locked="0"/>
    </xf>
    <xf numFmtId="3" fontId="6" fillId="0" borderId="18" xfId="1" applyNumberFormat="1" applyFont="1" applyBorder="1" applyProtection="1">
      <protection locked="0"/>
    </xf>
    <xf numFmtId="3" fontId="6" fillId="0" borderId="22" xfId="1" applyNumberFormat="1" applyFont="1" applyBorder="1" applyProtection="1">
      <protection locked="0"/>
    </xf>
    <xf numFmtId="3" fontId="6" fillId="0" borderId="44" xfId="1" applyNumberFormat="1" applyFont="1" applyBorder="1" applyProtection="1">
      <protection locked="0"/>
    </xf>
    <xf numFmtId="0" fontId="1" fillId="0" borderId="0" xfId="1"/>
    <xf numFmtId="0" fontId="3" fillId="2" borderId="4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0" fontId="4" fillId="0" borderId="0" xfId="1" applyFont="1" applyAlignment="1">
      <alignment horizontal="center"/>
    </xf>
    <xf numFmtId="0" fontId="3" fillId="2" borderId="10" xfId="1" applyFont="1" applyFill="1" applyBorder="1"/>
    <xf numFmtId="0" fontId="3" fillId="2" borderId="11" xfId="1" applyFont="1" applyFill="1" applyBorder="1"/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/>
    </xf>
    <xf numFmtId="0" fontId="4" fillId="2" borderId="18" xfId="1" applyFont="1" applyFill="1" applyBorder="1" applyAlignment="1" applyProtection="1">
      <alignment wrapText="1"/>
      <protection locked="0"/>
    </xf>
    <xf numFmtId="0" fontId="4" fillId="2" borderId="19" xfId="1" applyFont="1" applyFill="1" applyBorder="1" applyAlignment="1" applyProtection="1">
      <alignment horizontal="center" wrapText="1"/>
      <protection locked="0"/>
    </xf>
    <xf numFmtId="0" fontId="4" fillId="2" borderId="20" xfId="1" applyFont="1" applyFill="1" applyBorder="1" applyAlignment="1" applyProtection="1">
      <alignment horizontal="center" wrapText="1"/>
      <protection locked="0"/>
    </xf>
    <xf numFmtId="0" fontId="4" fillId="2" borderId="21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3" xfId="1" applyFont="1" applyFill="1" applyBorder="1" applyAlignment="1" applyProtection="1">
      <alignment horizontal="center" wrapText="1"/>
      <protection locked="0"/>
    </xf>
    <xf numFmtId="0" fontId="4" fillId="2" borderId="24" xfId="1" applyFont="1" applyFill="1" applyBorder="1" applyAlignment="1" applyProtection="1">
      <alignment horizontal="center" wrapText="1"/>
      <protection locked="0"/>
    </xf>
    <xf numFmtId="0" fontId="1" fillId="0" borderId="0" xfId="1" applyAlignment="1">
      <alignment wrapText="1"/>
    </xf>
    <xf numFmtId="3" fontId="4" fillId="3" borderId="4" xfId="1" applyNumberFormat="1" applyFont="1" applyFill="1" applyBorder="1" applyProtection="1">
      <protection locked="0"/>
    </xf>
    <xf numFmtId="3" fontId="4" fillId="3" borderId="8" xfId="1" applyNumberFormat="1" applyFont="1" applyFill="1" applyBorder="1" applyProtection="1">
      <protection locked="0"/>
    </xf>
    <xf numFmtId="3" fontId="4" fillId="3" borderId="5" xfId="1" applyNumberFormat="1" applyFont="1" applyFill="1" applyBorder="1" applyProtection="1">
      <protection locked="0"/>
    </xf>
    <xf numFmtId="3" fontId="4" fillId="3" borderId="6" xfId="1" applyNumberFormat="1" applyFont="1" applyFill="1" applyBorder="1" applyProtection="1">
      <protection locked="0"/>
    </xf>
    <xf numFmtId="3" fontId="4" fillId="3" borderId="25" xfId="1" applyNumberFormat="1" applyFont="1" applyFill="1" applyBorder="1" applyProtection="1">
      <protection locked="0"/>
    </xf>
    <xf numFmtId="3" fontId="1" fillId="0" borderId="0" xfId="1" applyNumberFormat="1"/>
    <xf numFmtId="3" fontId="4" fillId="3" borderId="18" xfId="1" applyNumberFormat="1" applyFont="1" applyFill="1" applyBorder="1" applyProtection="1">
      <protection locked="0"/>
    </xf>
    <xf numFmtId="3" fontId="4" fillId="3" borderId="23" xfId="1" applyNumberFormat="1" applyFont="1" applyFill="1" applyBorder="1" applyAlignment="1" applyProtection="1">
      <alignment vertical="center" wrapText="1"/>
      <protection locked="0"/>
    </xf>
    <xf numFmtId="3" fontId="4" fillId="3" borderId="20" xfId="1" applyNumberFormat="1" applyFont="1" applyFill="1" applyBorder="1" applyProtection="1">
      <protection locked="0"/>
    </xf>
    <xf numFmtId="3" fontId="4" fillId="3" borderId="19" xfId="1" applyNumberFormat="1" applyFont="1" applyFill="1" applyBorder="1" applyProtection="1">
      <protection locked="0"/>
    </xf>
    <xf numFmtId="3" fontId="4" fillId="3" borderId="24" xfId="1" applyNumberFormat="1" applyFont="1" applyFill="1" applyBorder="1" applyProtection="1">
      <protection locked="0"/>
    </xf>
    <xf numFmtId="0" fontId="7" fillId="0" borderId="0" xfId="1" applyFont="1" applyAlignment="1">
      <alignment horizontal="right" wrapText="1"/>
    </xf>
    <xf numFmtId="3" fontId="7" fillId="0" borderId="0" xfId="1" applyNumberFormat="1" applyFont="1"/>
    <xf numFmtId="0" fontId="7" fillId="0" borderId="0" xfId="1" applyFont="1"/>
    <xf numFmtId="3" fontId="1" fillId="0" borderId="4" xfId="1" applyNumberFormat="1" applyBorder="1" applyAlignment="1" applyProtection="1">
      <alignment horizontal="center"/>
      <protection locked="0"/>
    </xf>
    <xf numFmtId="3" fontId="1" fillId="0" borderId="26" xfId="1" applyNumberFormat="1" applyBorder="1" applyAlignment="1" applyProtection="1">
      <alignment wrapText="1"/>
      <protection locked="0"/>
    </xf>
    <xf numFmtId="3" fontId="3" fillId="4" borderId="28" xfId="1" applyNumberFormat="1" applyFont="1" applyFill="1" applyBorder="1" applyProtection="1">
      <protection locked="0"/>
    </xf>
    <xf numFmtId="3" fontId="3" fillId="4" borderId="29" xfId="1" applyNumberFormat="1" applyFont="1" applyFill="1" applyBorder="1" applyProtection="1">
      <protection locked="0"/>
    </xf>
    <xf numFmtId="3" fontId="1" fillId="0" borderId="31" xfId="1" applyNumberFormat="1" applyBorder="1" applyAlignment="1" applyProtection="1">
      <alignment horizontal="center"/>
      <protection locked="0"/>
    </xf>
    <xf numFmtId="3" fontId="1" fillId="0" borderId="16" xfId="1" applyNumberFormat="1" applyBorder="1" applyProtection="1">
      <protection locked="0"/>
    </xf>
    <xf numFmtId="3" fontId="3" fillId="4" borderId="32" xfId="1" applyNumberFormat="1" applyFont="1" applyFill="1" applyBorder="1" applyProtection="1">
      <protection locked="0"/>
    </xf>
    <xf numFmtId="3" fontId="3" fillId="4" borderId="33" xfId="1" applyNumberFormat="1" applyFont="1" applyFill="1" applyBorder="1" applyProtection="1">
      <protection locked="0"/>
    </xf>
    <xf numFmtId="3" fontId="1" fillId="0" borderId="33" xfId="1" applyNumberFormat="1" applyBorder="1" applyAlignment="1" applyProtection="1">
      <alignment horizontal="center"/>
      <protection locked="0"/>
    </xf>
    <xf numFmtId="3" fontId="1" fillId="0" borderId="14" xfId="1" applyNumberFormat="1" applyBorder="1" applyProtection="1">
      <protection locked="0"/>
    </xf>
    <xf numFmtId="3" fontId="3" fillId="4" borderId="34" xfId="1" applyNumberFormat="1" applyFont="1" applyFill="1" applyBorder="1" applyProtection="1">
      <protection locked="0"/>
    </xf>
    <xf numFmtId="3" fontId="1" fillId="0" borderId="35" xfId="1" applyNumberFormat="1" applyBorder="1" applyProtection="1">
      <protection locked="0"/>
    </xf>
    <xf numFmtId="3" fontId="1" fillId="0" borderId="36" xfId="1" applyNumberFormat="1" applyBorder="1" applyAlignment="1" applyProtection="1">
      <alignment horizontal="center"/>
      <protection locked="0"/>
    </xf>
    <xf numFmtId="3" fontId="3" fillId="4" borderId="31" xfId="1" applyNumberFormat="1" applyFont="1" applyFill="1" applyBorder="1" applyProtection="1">
      <protection locked="0"/>
    </xf>
    <xf numFmtId="3" fontId="3" fillId="4" borderId="17" xfId="1" applyNumberFormat="1" applyFont="1" applyFill="1" applyBorder="1" applyProtection="1">
      <protection locked="0"/>
    </xf>
    <xf numFmtId="0" fontId="1" fillId="0" borderId="15" xfId="0" applyFont="1" applyBorder="1" applyAlignment="1">
      <alignment horizontal="left" vertical="center"/>
    </xf>
    <xf numFmtId="3" fontId="3" fillId="4" borderId="36" xfId="1" applyNumberFormat="1" applyFont="1" applyFill="1" applyBorder="1" applyProtection="1">
      <protection locked="0"/>
    </xf>
    <xf numFmtId="3" fontId="1" fillId="0" borderId="40" xfId="1" applyNumberFormat="1" applyBorder="1" applyProtection="1">
      <protection locked="0"/>
    </xf>
    <xf numFmtId="3" fontId="1" fillId="0" borderId="29" xfId="1" applyNumberFormat="1" applyBorder="1" applyAlignment="1" applyProtection="1">
      <alignment horizontal="center"/>
      <protection locked="0"/>
    </xf>
    <xf numFmtId="3" fontId="1" fillId="0" borderId="26" xfId="1" applyNumberFormat="1" applyBorder="1" applyProtection="1">
      <protection locked="0"/>
    </xf>
    <xf numFmtId="3" fontId="3" fillId="0" borderId="6" xfId="1" applyNumberFormat="1" applyFont="1" applyBorder="1" applyProtection="1">
      <protection locked="0"/>
    </xf>
    <xf numFmtId="3" fontId="6" fillId="0" borderId="32" xfId="1" applyNumberFormat="1" applyFont="1" applyBorder="1" applyProtection="1">
      <protection locked="0"/>
    </xf>
    <xf numFmtId="0" fontId="1" fillId="0" borderId="10" xfId="1" applyBorder="1"/>
    <xf numFmtId="3" fontId="6" fillId="0" borderId="14" xfId="1" applyNumberFormat="1" applyFont="1" applyBorder="1" applyProtection="1">
      <protection locked="0"/>
    </xf>
    <xf numFmtId="3" fontId="1" fillId="0" borderId="10" xfId="1" applyNumberFormat="1" applyBorder="1" applyAlignment="1" applyProtection="1">
      <alignment horizontal="center"/>
      <protection locked="0"/>
    </xf>
    <xf numFmtId="3" fontId="1" fillId="0" borderId="32" xfId="1" applyNumberFormat="1" applyBorder="1" applyProtection="1">
      <protection locked="0"/>
    </xf>
    <xf numFmtId="3" fontId="1" fillId="0" borderId="42" xfId="1" applyNumberFormat="1" applyBorder="1" applyAlignment="1" applyProtection="1">
      <alignment horizontal="center"/>
      <protection locked="0"/>
    </xf>
    <xf numFmtId="3" fontId="1" fillId="0" borderId="23" xfId="1" applyNumberFormat="1" applyBorder="1" applyProtection="1">
      <protection locked="0"/>
    </xf>
    <xf numFmtId="3" fontId="6" fillId="0" borderId="43" xfId="1" applyNumberFormat="1" applyFont="1" applyBorder="1" applyProtection="1">
      <protection locked="0"/>
    </xf>
    <xf numFmtId="0" fontId="4" fillId="2" borderId="1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EK/2020/2020_Ktgv_t&#225;bl&#225;k%202020_02_05_elfogad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Címrend"/>
      <sheetName val="2. ÖNK.BEV."/>
      <sheetName val="3.INTÉZMÉNYEK BEV."/>
      <sheetName val="4. ÖNK.Bev.részl."/>
      <sheetName val="5.Önk.kiadásai"/>
      <sheetName val="6.intézm.kiadások"/>
      <sheetName val="7. Önkor. felhalmozási kiad."/>
      <sheetName val="8. Intézm felhalm."/>
      <sheetName val="9.Támogatás ért.kiad."/>
      <sheetName val="10.Önkorm.tartalékok"/>
      <sheetName val="11.Önk.műk-felh.mérlegsz."/>
      <sheetName val="12.Önk.közvetett tám."/>
      <sheetName val="13. Előir.felh.ütem"/>
      <sheetName val="14.Államig.fel.mérl."/>
      <sheetName val="15.Kötelező fel.mérl."/>
      <sheetName val="16.Önként váll.fel.mérl."/>
      <sheetName val="17. Önk.álláshelyek"/>
      <sheetName val="17. tartalék keret"/>
    </sheetNames>
    <sheetDataSet>
      <sheetData sheetId="0"/>
      <sheetData sheetId="1">
        <row r="11">
          <cell r="E11">
            <v>375054987</v>
          </cell>
        </row>
        <row r="12">
          <cell r="E12">
            <v>52087730</v>
          </cell>
        </row>
        <row r="13">
          <cell r="E13">
            <v>77311764</v>
          </cell>
        </row>
        <row r="14">
          <cell r="E14">
            <v>853500000</v>
          </cell>
        </row>
        <row r="15">
          <cell r="E15">
            <v>79100373</v>
          </cell>
        </row>
        <row r="17">
          <cell r="E17">
            <v>8000000</v>
          </cell>
        </row>
        <row r="18">
          <cell r="E18">
            <v>14246000</v>
          </cell>
        </row>
        <row r="20">
          <cell r="E20">
            <v>6265500</v>
          </cell>
        </row>
        <row r="30">
          <cell r="E30">
            <v>154292116</v>
          </cell>
        </row>
        <row r="31">
          <cell r="E31">
            <v>0</v>
          </cell>
        </row>
        <row r="36">
          <cell r="E36">
            <v>806710412</v>
          </cell>
        </row>
        <row r="37">
          <cell r="E37">
            <v>5357195</v>
          </cell>
        </row>
      </sheetData>
      <sheetData sheetId="2">
        <row r="11">
          <cell r="F11">
            <v>375144892</v>
          </cell>
        </row>
        <row r="12">
          <cell r="F12">
            <v>64907200</v>
          </cell>
        </row>
        <row r="13">
          <cell r="F13">
            <v>16909000</v>
          </cell>
        </row>
        <row r="14">
          <cell r="F14">
            <v>942000000</v>
          </cell>
        </row>
        <row r="15">
          <cell r="F15">
            <v>56859447</v>
          </cell>
        </row>
        <row r="17">
          <cell r="F17">
            <v>260000000</v>
          </cell>
        </row>
        <row r="18">
          <cell r="F18">
            <v>9180000</v>
          </cell>
        </row>
        <row r="19">
          <cell r="F19">
            <v>235500</v>
          </cell>
        </row>
        <row r="29">
          <cell r="F29">
            <v>300000000</v>
          </cell>
        </row>
        <row r="30">
          <cell r="F30">
            <v>0</v>
          </cell>
        </row>
        <row r="35">
          <cell r="F35">
            <v>0</v>
          </cell>
        </row>
        <row r="36">
          <cell r="F36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500000</v>
          </cell>
        </row>
        <row r="57">
          <cell r="F57">
            <v>0</v>
          </cell>
        </row>
        <row r="58">
          <cell r="F58">
            <v>0</v>
          </cell>
        </row>
        <row r="68">
          <cell r="F68">
            <v>1006222</v>
          </cell>
        </row>
        <row r="74">
          <cell r="F74">
            <v>299118488</v>
          </cell>
        </row>
        <row r="75">
          <cell r="F75">
            <v>14287500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8250000</v>
          </cell>
        </row>
        <row r="96">
          <cell r="F96">
            <v>0</v>
          </cell>
        </row>
        <row r="98">
          <cell r="F98">
            <v>0</v>
          </cell>
        </row>
        <row r="108">
          <cell r="F108">
            <v>1893107</v>
          </cell>
        </row>
        <row r="114">
          <cell r="F114">
            <v>103348268</v>
          </cell>
        </row>
        <row r="115">
          <cell r="F115">
            <v>1219200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2452062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8">
          <cell r="F148">
            <v>447681</v>
          </cell>
        </row>
        <row r="154">
          <cell r="F154">
            <v>120166459</v>
          </cell>
        </row>
        <row r="155">
          <cell r="F155">
            <v>254000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11906062</v>
          </cell>
        </row>
        <row r="188">
          <cell r="F188">
            <v>301</v>
          </cell>
        </row>
        <row r="189">
          <cell r="F189">
            <v>0</v>
          </cell>
        </row>
        <row r="194">
          <cell r="F194">
            <v>376280993</v>
          </cell>
        </row>
        <row r="195">
          <cell r="F195">
            <v>3308350</v>
          </cell>
        </row>
      </sheetData>
      <sheetData sheetId="3"/>
      <sheetData sheetId="4">
        <row r="12">
          <cell r="E12">
            <v>605535482</v>
          </cell>
        </row>
        <row r="13">
          <cell r="E13">
            <v>121870131</v>
          </cell>
        </row>
        <row r="14">
          <cell r="E14">
            <v>376403399</v>
          </cell>
        </row>
        <row r="15">
          <cell r="E15">
            <v>22444000</v>
          </cell>
        </row>
        <row r="16">
          <cell r="E16">
            <v>0</v>
          </cell>
        </row>
        <row r="17">
          <cell r="E17">
            <v>31827378</v>
          </cell>
        </row>
        <row r="18">
          <cell r="E18">
            <v>181812520</v>
          </cell>
        </row>
        <row r="20">
          <cell r="E20">
            <v>13061799</v>
          </cell>
        </row>
        <row r="21">
          <cell r="E21">
            <v>147048569</v>
          </cell>
        </row>
        <row r="31">
          <cell r="E31">
            <v>0</v>
          </cell>
        </row>
        <row r="33">
          <cell r="E33">
            <v>6500000</v>
          </cell>
        </row>
        <row r="34">
          <cell r="E34">
            <v>101954085</v>
          </cell>
        </row>
        <row r="40">
          <cell r="E40">
            <v>11401107</v>
          </cell>
        </row>
        <row r="41">
          <cell r="E41">
            <v>806710412</v>
          </cell>
        </row>
        <row r="42">
          <cell r="E42">
            <v>5357195</v>
          </cell>
        </row>
      </sheetData>
      <sheetData sheetId="5">
        <row r="11">
          <cell r="F11">
            <v>57893341</v>
          </cell>
        </row>
        <row r="12">
          <cell r="F12">
            <v>10071727</v>
          </cell>
        </row>
        <row r="13">
          <cell r="F13">
            <v>274557684</v>
          </cell>
        </row>
        <row r="14">
          <cell r="F14">
            <v>22600000</v>
          </cell>
        </row>
        <row r="15">
          <cell r="F15">
            <v>62000000</v>
          </cell>
        </row>
        <row r="16">
          <cell r="F16">
            <v>43394295</v>
          </cell>
        </row>
        <row r="17">
          <cell r="F17">
            <v>210712520</v>
          </cell>
        </row>
        <row r="19">
          <cell r="F19">
            <v>13718054</v>
          </cell>
        </row>
        <row r="20">
          <cell r="F20">
            <v>97235104</v>
          </cell>
        </row>
        <row r="30">
          <cell r="F30">
            <v>0</v>
          </cell>
        </row>
        <row r="32">
          <cell r="F32">
            <v>5000000</v>
          </cell>
        </row>
        <row r="33">
          <cell r="F33">
            <v>295064260</v>
          </cell>
        </row>
        <row r="39">
          <cell r="F39">
            <v>15005796</v>
          </cell>
        </row>
        <row r="40">
          <cell r="F40">
            <v>898914208</v>
          </cell>
        </row>
        <row r="41">
          <cell r="F41">
            <v>19069050</v>
          </cell>
        </row>
        <row r="56">
          <cell r="F56">
            <v>220809517</v>
          </cell>
        </row>
        <row r="57">
          <cell r="F57">
            <v>43476124</v>
          </cell>
        </row>
        <row r="58">
          <cell r="F58">
            <v>36339069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4">
          <cell r="F64">
            <v>14287500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101">
          <cell r="F101">
            <v>56757270</v>
          </cell>
        </row>
        <row r="102">
          <cell r="F102">
            <v>10045205</v>
          </cell>
        </row>
        <row r="103">
          <cell r="F103">
            <v>46688900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9">
          <cell r="F109">
            <v>1219200</v>
          </cell>
        </row>
        <row r="110">
          <cell r="F110">
            <v>0</v>
          </cell>
        </row>
        <row r="120">
          <cell r="F120">
            <v>0</v>
          </cell>
        </row>
        <row r="128">
          <cell r="F128">
            <v>0</v>
          </cell>
        </row>
        <row r="146">
          <cell r="F146">
            <v>95680214</v>
          </cell>
        </row>
        <row r="147">
          <cell r="F147">
            <v>16129878</v>
          </cell>
        </row>
        <row r="148">
          <cell r="F148">
            <v>11256110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4">
          <cell r="F154">
            <v>254000</v>
          </cell>
        </row>
        <row r="155">
          <cell r="F155">
            <v>0</v>
          </cell>
        </row>
        <row r="165">
          <cell r="F165">
            <v>0</v>
          </cell>
        </row>
        <row r="173">
          <cell r="F173">
            <v>0</v>
          </cell>
        </row>
        <row r="192">
          <cell r="F192">
            <v>274511442</v>
          </cell>
        </row>
        <row r="193">
          <cell r="F193">
            <v>50321537</v>
          </cell>
        </row>
        <row r="194">
          <cell r="F194">
            <v>63354377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200">
          <cell r="F200">
            <v>3308350</v>
          </cell>
        </row>
        <row r="201">
          <cell r="F201">
            <v>0</v>
          </cell>
        </row>
        <row r="211">
          <cell r="F211">
            <v>0</v>
          </cell>
        </row>
        <row r="219">
          <cell r="F21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00B3-5FAD-40EA-BE09-6616ABE8B229}">
  <sheetPr>
    <pageSetUpPr fitToPage="1"/>
  </sheetPr>
  <dimension ref="A1:M42"/>
  <sheetViews>
    <sheetView workbookViewId="0">
      <selection sqref="A1:I37"/>
    </sheetView>
  </sheetViews>
  <sheetFormatPr defaultRowHeight="12.75" x14ac:dyDescent="0.2"/>
  <cols>
    <col min="1" max="1" width="8.140625" style="29" bestFit="1" customWidth="1"/>
    <col min="2" max="2" width="38" style="29" customWidth="1"/>
    <col min="3" max="3" width="14.85546875" style="29" customWidth="1"/>
    <col min="4" max="4" width="16.85546875" style="29" customWidth="1"/>
    <col min="5" max="5" width="16.28515625" style="29" customWidth="1"/>
    <col min="6" max="6" width="14.85546875" style="29" customWidth="1"/>
    <col min="7" max="7" width="15.42578125" style="29" customWidth="1"/>
    <col min="8" max="8" width="16.140625" style="29" customWidth="1"/>
    <col min="9" max="9" width="17.85546875" style="29" customWidth="1"/>
    <col min="10" max="10" width="10.140625" style="29" bestFit="1" customWidth="1"/>
    <col min="11" max="11" width="13.5703125" style="29" bestFit="1" customWidth="1"/>
    <col min="12" max="12" width="9.85546875" style="29" bestFit="1" customWidth="1"/>
    <col min="13" max="13" width="10.42578125" style="29" bestFit="1" customWidth="1"/>
    <col min="14" max="256" width="9.140625" style="29"/>
    <col min="257" max="257" width="8.140625" style="29" bestFit="1" customWidth="1"/>
    <col min="258" max="258" width="38" style="29" customWidth="1"/>
    <col min="259" max="259" width="14.85546875" style="29" customWidth="1"/>
    <col min="260" max="260" width="16.85546875" style="29" customWidth="1"/>
    <col min="261" max="261" width="16.28515625" style="29" customWidth="1"/>
    <col min="262" max="262" width="14.85546875" style="29" customWidth="1"/>
    <col min="263" max="263" width="15.42578125" style="29" customWidth="1"/>
    <col min="264" max="264" width="16.140625" style="29" customWidth="1"/>
    <col min="265" max="265" width="17.85546875" style="29" customWidth="1"/>
    <col min="266" max="266" width="10.140625" style="29" bestFit="1" customWidth="1"/>
    <col min="267" max="267" width="13.5703125" style="29" bestFit="1" customWidth="1"/>
    <col min="268" max="268" width="9.85546875" style="29" bestFit="1" customWidth="1"/>
    <col min="269" max="269" width="10.42578125" style="29" bestFit="1" customWidth="1"/>
    <col min="270" max="512" width="9.140625" style="29"/>
    <col min="513" max="513" width="8.140625" style="29" bestFit="1" customWidth="1"/>
    <col min="514" max="514" width="38" style="29" customWidth="1"/>
    <col min="515" max="515" width="14.85546875" style="29" customWidth="1"/>
    <col min="516" max="516" width="16.85546875" style="29" customWidth="1"/>
    <col min="517" max="517" width="16.28515625" style="29" customWidth="1"/>
    <col min="518" max="518" width="14.85546875" style="29" customWidth="1"/>
    <col min="519" max="519" width="15.42578125" style="29" customWidth="1"/>
    <col min="520" max="520" width="16.140625" style="29" customWidth="1"/>
    <col min="521" max="521" width="17.85546875" style="29" customWidth="1"/>
    <col min="522" max="522" width="10.140625" style="29" bestFit="1" customWidth="1"/>
    <col min="523" max="523" width="13.5703125" style="29" bestFit="1" customWidth="1"/>
    <col min="524" max="524" width="9.85546875" style="29" bestFit="1" customWidth="1"/>
    <col min="525" max="525" width="10.42578125" style="29" bestFit="1" customWidth="1"/>
    <col min="526" max="768" width="9.140625" style="29"/>
    <col min="769" max="769" width="8.140625" style="29" bestFit="1" customWidth="1"/>
    <col min="770" max="770" width="38" style="29" customWidth="1"/>
    <col min="771" max="771" width="14.85546875" style="29" customWidth="1"/>
    <col min="772" max="772" width="16.85546875" style="29" customWidth="1"/>
    <col min="773" max="773" width="16.28515625" style="29" customWidth="1"/>
    <col min="774" max="774" width="14.85546875" style="29" customWidth="1"/>
    <col min="775" max="775" width="15.42578125" style="29" customWidth="1"/>
    <col min="776" max="776" width="16.140625" style="29" customWidth="1"/>
    <col min="777" max="777" width="17.85546875" style="29" customWidth="1"/>
    <col min="778" max="778" width="10.140625" style="29" bestFit="1" customWidth="1"/>
    <col min="779" max="779" width="13.5703125" style="29" bestFit="1" customWidth="1"/>
    <col min="780" max="780" width="9.85546875" style="29" bestFit="1" customWidth="1"/>
    <col min="781" max="781" width="10.42578125" style="29" bestFit="1" customWidth="1"/>
    <col min="782" max="1024" width="9.140625" style="29"/>
    <col min="1025" max="1025" width="8.140625" style="29" bestFit="1" customWidth="1"/>
    <col min="1026" max="1026" width="38" style="29" customWidth="1"/>
    <col min="1027" max="1027" width="14.85546875" style="29" customWidth="1"/>
    <col min="1028" max="1028" width="16.85546875" style="29" customWidth="1"/>
    <col min="1029" max="1029" width="16.28515625" style="29" customWidth="1"/>
    <col min="1030" max="1030" width="14.85546875" style="29" customWidth="1"/>
    <col min="1031" max="1031" width="15.42578125" style="29" customWidth="1"/>
    <col min="1032" max="1032" width="16.140625" style="29" customWidth="1"/>
    <col min="1033" max="1033" width="17.85546875" style="29" customWidth="1"/>
    <col min="1034" max="1034" width="10.140625" style="29" bestFit="1" customWidth="1"/>
    <col min="1035" max="1035" width="13.5703125" style="29" bestFit="1" customWidth="1"/>
    <col min="1036" max="1036" width="9.85546875" style="29" bestFit="1" customWidth="1"/>
    <col min="1037" max="1037" width="10.42578125" style="29" bestFit="1" customWidth="1"/>
    <col min="1038" max="1280" width="9.140625" style="29"/>
    <col min="1281" max="1281" width="8.140625" style="29" bestFit="1" customWidth="1"/>
    <col min="1282" max="1282" width="38" style="29" customWidth="1"/>
    <col min="1283" max="1283" width="14.85546875" style="29" customWidth="1"/>
    <col min="1284" max="1284" width="16.85546875" style="29" customWidth="1"/>
    <col min="1285" max="1285" width="16.28515625" style="29" customWidth="1"/>
    <col min="1286" max="1286" width="14.85546875" style="29" customWidth="1"/>
    <col min="1287" max="1287" width="15.42578125" style="29" customWidth="1"/>
    <col min="1288" max="1288" width="16.140625" style="29" customWidth="1"/>
    <col min="1289" max="1289" width="17.85546875" style="29" customWidth="1"/>
    <col min="1290" max="1290" width="10.140625" style="29" bestFit="1" customWidth="1"/>
    <col min="1291" max="1291" width="13.5703125" style="29" bestFit="1" customWidth="1"/>
    <col min="1292" max="1292" width="9.85546875" style="29" bestFit="1" customWidth="1"/>
    <col min="1293" max="1293" width="10.42578125" style="29" bestFit="1" customWidth="1"/>
    <col min="1294" max="1536" width="9.140625" style="29"/>
    <col min="1537" max="1537" width="8.140625" style="29" bestFit="1" customWidth="1"/>
    <col min="1538" max="1538" width="38" style="29" customWidth="1"/>
    <col min="1539" max="1539" width="14.85546875" style="29" customWidth="1"/>
    <col min="1540" max="1540" width="16.85546875" style="29" customWidth="1"/>
    <col min="1541" max="1541" width="16.28515625" style="29" customWidth="1"/>
    <col min="1542" max="1542" width="14.85546875" style="29" customWidth="1"/>
    <col min="1543" max="1543" width="15.42578125" style="29" customWidth="1"/>
    <col min="1544" max="1544" width="16.140625" style="29" customWidth="1"/>
    <col min="1545" max="1545" width="17.85546875" style="29" customWidth="1"/>
    <col min="1546" max="1546" width="10.140625" style="29" bestFit="1" customWidth="1"/>
    <col min="1547" max="1547" width="13.5703125" style="29" bestFit="1" customWidth="1"/>
    <col min="1548" max="1548" width="9.85546875" style="29" bestFit="1" customWidth="1"/>
    <col min="1549" max="1549" width="10.42578125" style="29" bestFit="1" customWidth="1"/>
    <col min="1550" max="1792" width="9.140625" style="29"/>
    <col min="1793" max="1793" width="8.140625" style="29" bestFit="1" customWidth="1"/>
    <col min="1794" max="1794" width="38" style="29" customWidth="1"/>
    <col min="1795" max="1795" width="14.85546875" style="29" customWidth="1"/>
    <col min="1796" max="1796" width="16.85546875" style="29" customWidth="1"/>
    <col min="1797" max="1797" width="16.28515625" style="29" customWidth="1"/>
    <col min="1798" max="1798" width="14.85546875" style="29" customWidth="1"/>
    <col min="1799" max="1799" width="15.42578125" style="29" customWidth="1"/>
    <col min="1800" max="1800" width="16.140625" style="29" customWidth="1"/>
    <col min="1801" max="1801" width="17.85546875" style="29" customWidth="1"/>
    <col min="1802" max="1802" width="10.140625" style="29" bestFit="1" customWidth="1"/>
    <col min="1803" max="1803" width="13.5703125" style="29" bestFit="1" customWidth="1"/>
    <col min="1804" max="1804" width="9.85546875" style="29" bestFit="1" customWidth="1"/>
    <col min="1805" max="1805" width="10.42578125" style="29" bestFit="1" customWidth="1"/>
    <col min="1806" max="2048" width="9.140625" style="29"/>
    <col min="2049" max="2049" width="8.140625" style="29" bestFit="1" customWidth="1"/>
    <col min="2050" max="2050" width="38" style="29" customWidth="1"/>
    <col min="2051" max="2051" width="14.85546875" style="29" customWidth="1"/>
    <col min="2052" max="2052" width="16.85546875" style="29" customWidth="1"/>
    <col min="2053" max="2053" width="16.28515625" style="29" customWidth="1"/>
    <col min="2054" max="2054" width="14.85546875" style="29" customWidth="1"/>
    <col min="2055" max="2055" width="15.42578125" style="29" customWidth="1"/>
    <col min="2056" max="2056" width="16.140625" style="29" customWidth="1"/>
    <col min="2057" max="2057" width="17.85546875" style="29" customWidth="1"/>
    <col min="2058" max="2058" width="10.140625" style="29" bestFit="1" customWidth="1"/>
    <col min="2059" max="2059" width="13.5703125" style="29" bestFit="1" customWidth="1"/>
    <col min="2060" max="2060" width="9.85546875" style="29" bestFit="1" customWidth="1"/>
    <col min="2061" max="2061" width="10.42578125" style="29" bestFit="1" customWidth="1"/>
    <col min="2062" max="2304" width="9.140625" style="29"/>
    <col min="2305" max="2305" width="8.140625" style="29" bestFit="1" customWidth="1"/>
    <col min="2306" max="2306" width="38" style="29" customWidth="1"/>
    <col min="2307" max="2307" width="14.85546875" style="29" customWidth="1"/>
    <col min="2308" max="2308" width="16.85546875" style="29" customWidth="1"/>
    <col min="2309" max="2309" width="16.28515625" style="29" customWidth="1"/>
    <col min="2310" max="2310" width="14.85546875" style="29" customWidth="1"/>
    <col min="2311" max="2311" width="15.42578125" style="29" customWidth="1"/>
    <col min="2312" max="2312" width="16.140625" style="29" customWidth="1"/>
    <col min="2313" max="2313" width="17.85546875" style="29" customWidth="1"/>
    <col min="2314" max="2314" width="10.140625" style="29" bestFit="1" customWidth="1"/>
    <col min="2315" max="2315" width="13.5703125" style="29" bestFit="1" customWidth="1"/>
    <col min="2316" max="2316" width="9.85546875" style="29" bestFit="1" customWidth="1"/>
    <col min="2317" max="2317" width="10.42578125" style="29" bestFit="1" customWidth="1"/>
    <col min="2318" max="2560" width="9.140625" style="29"/>
    <col min="2561" max="2561" width="8.140625" style="29" bestFit="1" customWidth="1"/>
    <col min="2562" max="2562" width="38" style="29" customWidth="1"/>
    <col min="2563" max="2563" width="14.85546875" style="29" customWidth="1"/>
    <col min="2564" max="2564" width="16.85546875" style="29" customWidth="1"/>
    <col min="2565" max="2565" width="16.28515625" style="29" customWidth="1"/>
    <col min="2566" max="2566" width="14.85546875" style="29" customWidth="1"/>
    <col min="2567" max="2567" width="15.42578125" style="29" customWidth="1"/>
    <col min="2568" max="2568" width="16.140625" style="29" customWidth="1"/>
    <col min="2569" max="2569" width="17.85546875" style="29" customWidth="1"/>
    <col min="2570" max="2570" width="10.140625" style="29" bestFit="1" customWidth="1"/>
    <col min="2571" max="2571" width="13.5703125" style="29" bestFit="1" customWidth="1"/>
    <col min="2572" max="2572" width="9.85546875" style="29" bestFit="1" customWidth="1"/>
    <col min="2573" max="2573" width="10.42578125" style="29" bestFit="1" customWidth="1"/>
    <col min="2574" max="2816" width="9.140625" style="29"/>
    <col min="2817" max="2817" width="8.140625" style="29" bestFit="1" customWidth="1"/>
    <col min="2818" max="2818" width="38" style="29" customWidth="1"/>
    <col min="2819" max="2819" width="14.85546875" style="29" customWidth="1"/>
    <col min="2820" max="2820" width="16.85546875" style="29" customWidth="1"/>
    <col min="2821" max="2821" width="16.28515625" style="29" customWidth="1"/>
    <col min="2822" max="2822" width="14.85546875" style="29" customWidth="1"/>
    <col min="2823" max="2823" width="15.42578125" style="29" customWidth="1"/>
    <col min="2824" max="2824" width="16.140625" style="29" customWidth="1"/>
    <col min="2825" max="2825" width="17.85546875" style="29" customWidth="1"/>
    <col min="2826" max="2826" width="10.140625" style="29" bestFit="1" customWidth="1"/>
    <col min="2827" max="2827" width="13.5703125" style="29" bestFit="1" customWidth="1"/>
    <col min="2828" max="2828" width="9.85546875" style="29" bestFit="1" customWidth="1"/>
    <col min="2829" max="2829" width="10.42578125" style="29" bestFit="1" customWidth="1"/>
    <col min="2830" max="3072" width="9.140625" style="29"/>
    <col min="3073" max="3073" width="8.140625" style="29" bestFit="1" customWidth="1"/>
    <col min="3074" max="3074" width="38" style="29" customWidth="1"/>
    <col min="3075" max="3075" width="14.85546875" style="29" customWidth="1"/>
    <col min="3076" max="3076" width="16.85546875" style="29" customWidth="1"/>
    <col min="3077" max="3077" width="16.28515625" style="29" customWidth="1"/>
    <col min="3078" max="3078" width="14.85546875" style="29" customWidth="1"/>
    <col min="3079" max="3079" width="15.42578125" style="29" customWidth="1"/>
    <col min="3080" max="3080" width="16.140625" style="29" customWidth="1"/>
    <col min="3081" max="3081" width="17.85546875" style="29" customWidth="1"/>
    <col min="3082" max="3082" width="10.140625" style="29" bestFit="1" customWidth="1"/>
    <col min="3083" max="3083" width="13.5703125" style="29" bestFit="1" customWidth="1"/>
    <col min="3084" max="3084" width="9.85546875" style="29" bestFit="1" customWidth="1"/>
    <col min="3085" max="3085" width="10.42578125" style="29" bestFit="1" customWidth="1"/>
    <col min="3086" max="3328" width="9.140625" style="29"/>
    <col min="3329" max="3329" width="8.140625" style="29" bestFit="1" customWidth="1"/>
    <col min="3330" max="3330" width="38" style="29" customWidth="1"/>
    <col min="3331" max="3331" width="14.85546875" style="29" customWidth="1"/>
    <col min="3332" max="3332" width="16.85546875" style="29" customWidth="1"/>
    <col min="3333" max="3333" width="16.28515625" style="29" customWidth="1"/>
    <col min="3334" max="3334" width="14.85546875" style="29" customWidth="1"/>
    <col min="3335" max="3335" width="15.42578125" style="29" customWidth="1"/>
    <col min="3336" max="3336" width="16.140625" style="29" customWidth="1"/>
    <col min="3337" max="3337" width="17.85546875" style="29" customWidth="1"/>
    <col min="3338" max="3338" width="10.140625" style="29" bestFit="1" customWidth="1"/>
    <col min="3339" max="3339" width="13.5703125" style="29" bestFit="1" customWidth="1"/>
    <col min="3340" max="3340" width="9.85546875" style="29" bestFit="1" customWidth="1"/>
    <col min="3341" max="3341" width="10.42578125" style="29" bestFit="1" customWidth="1"/>
    <col min="3342" max="3584" width="9.140625" style="29"/>
    <col min="3585" max="3585" width="8.140625" style="29" bestFit="1" customWidth="1"/>
    <col min="3586" max="3586" width="38" style="29" customWidth="1"/>
    <col min="3587" max="3587" width="14.85546875" style="29" customWidth="1"/>
    <col min="3588" max="3588" width="16.85546875" style="29" customWidth="1"/>
    <col min="3589" max="3589" width="16.28515625" style="29" customWidth="1"/>
    <col min="3590" max="3590" width="14.85546875" style="29" customWidth="1"/>
    <col min="3591" max="3591" width="15.42578125" style="29" customWidth="1"/>
    <col min="3592" max="3592" width="16.140625" style="29" customWidth="1"/>
    <col min="3593" max="3593" width="17.85546875" style="29" customWidth="1"/>
    <col min="3594" max="3594" width="10.140625" style="29" bestFit="1" customWidth="1"/>
    <col min="3595" max="3595" width="13.5703125" style="29" bestFit="1" customWidth="1"/>
    <col min="3596" max="3596" width="9.85546875" style="29" bestFit="1" customWidth="1"/>
    <col min="3597" max="3597" width="10.42578125" style="29" bestFit="1" customWidth="1"/>
    <col min="3598" max="3840" width="9.140625" style="29"/>
    <col min="3841" max="3841" width="8.140625" style="29" bestFit="1" customWidth="1"/>
    <col min="3842" max="3842" width="38" style="29" customWidth="1"/>
    <col min="3843" max="3843" width="14.85546875" style="29" customWidth="1"/>
    <col min="3844" max="3844" width="16.85546875" style="29" customWidth="1"/>
    <col min="3845" max="3845" width="16.28515625" style="29" customWidth="1"/>
    <col min="3846" max="3846" width="14.85546875" style="29" customWidth="1"/>
    <col min="3847" max="3847" width="15.42578125" style="29" customWidth="1"/>
    <col min="3848" max="3848" width="16.140625" style="29" customWidth="1"/>
    <col min="3849" max="3849" width="17.85546875" style="29" customWidth="1"/>
    <col min="3850" max="3850" width="10.140625" style="29" bestFit="1" customWidth="1"/>
    <col min="3851" max="3851" width="13.5703125" style="29" bestFit="1" customWidth="1"/>
    <col min="3852" max="3852" width="9.85546875" style="29" bestFit="1" customWidth="1"/>
    <col min="3853" max="3853" width="10.42578125" style="29" bestFit="1" customWidth="1"/>
    <col min="3854" max="4096" width="9.140625" style="29"/>
    <col min="4097" max="4097" width="8.140625" style="29" bestFit="1" customWidth="1"/>
    <col min="4098" max="4098" width="38" style="29" customWidth="1"/>
    <col min="4099" max="4099" width="14.85546875" style="29" customWidth="1"/>
    <col min="4100" max="4100" width="16.85546875" style="29" customWidth="1"/>
    <col min="4101" max="4101" width="16.28515625" style="29" customWidth="1"/>
    <col min="4102" max="4102" width="14.85546875" style="29" customWidth="1"/>
    <col min="4103" max="4103" width="15.42578125" style="29" customWidth="1"/>
    <col min="4104" max="4104" width="16.140625" style="29" customWidth="1"/>
    <col min="4105" max="4105" width="17.85546875" style="29" customWidth="1"/>
    <col min="4106" max="4106" width="10.140625" style="29" bestFit="1" customWidth="1"/>
    <col min="4107" max="4107" width="13.5703125" style="29" bestFit="1" customWidth="1"/>
    <col min="4108" max="4108" width="9.85546875" style="29" bestFit="1" customWidth="1"/>
    <col min="4109" max="4109" width="10.42578125" style="29" bestFit="1" customWidth="1"/>
    <col min="4110" max="4352" width="9.140625" style="29"/>
    <col min="4353" max="4353" width="8.140625" style="29" bestFit="1" customWidth="1"/>
    <col min="4354" max="4354" width="38" style="29" customWidth="1"/>
    <col min="4355" max="4355" width="14.85546875" style="29" customWidth="1"/>
    <col min="4356" max="4356" width="16.85546875" style="29" customWidth="1"/>
    <col min="4357" max="4357" width="16.28515625" style="29" customWidth="1"/>
    <col min="4358" max="4358" width="14.85546875" style="29" customWidth="1"/>
    <col min="4359" max="4359" width="15.42578125" style="29" customWidth="1"/>
    <col min="4360" max="4360" width="16.140625" style="29" customWidth="1"/>
    <col min="4361" max="4361" width="17.85546875" style="29" customWidth="1"/>
    <col min="4362" max="4362" width="10.140625" style="29" bestFit="1" customWidth="1"/>
    <col min="4363" max="4363" width="13.5703125" style="29" bestFit="1" customWidth="1"/>
    <col min="4364" max="4364" width="9.85546875" style="29" bestFit="1" customWidth="1"/>
    <col min="4365" max="4365" width="10.42578125" style="29" bestFit="1" customWidth="1"/>
    <col min="4366" max="4608" width="9.140625" style="29"/>
    <col min="4609" max="4609" width="8.140625" style="29" bestFit="1" customWidth="1"/>
    <col min="4610" max="4610" width="38" style="29" customWidth="1"/>
    <col min="4611" max="4611" width="14.85546875" style="29" customWidth="1"/>
    <col min="4612" max="4612" width="16.85546875" style="29" customWidth="1"/>
    <col min="4613" max="4613" width="16.28515625" style="29" customWidth="1"/>
    <col min="4614" max="4614" width="14.85546875" style="29" customWidth="1"/>
    <col min="4615" max="4615" width="15.42578125" style="29" customWidth="1"/>
    <col min="4616" max="4616" width="16.140625" style="29" customWidth="1"/>
    <col min="4617" max="4617" width="17.85546875" style="29" customWidth="1"/>
    <col min="4618" max="4618" width="10.140625" style="29" bestFit="1" customWidth="1"/>
    <col min="4619" max="4619" width="13.5703125" style="29" bestFit="1" customWidth="1"/>
    <col min="4620" max="4620" width="9.85546875" style="29" bestFit="1" customWidth="1"/>
    <col min="4621" max="4621" width="10.42578125" style="29" bestFit="1" customWidth="1"/>
    <col min="4622" max="4864" width="9.140625" style="29"/>
    <col min="4865" max="4865" width="8.140625" style="29" bestFit="1" customWidth="1"/>
    <col min="4866" max="4866" width="38" style="29" customWidth="1"/>
    <col min="4867" max="4867" width="14.85546875" style="29" customWidth="1"/>
    <col min="4868" max="4868" width="16.85546875" style="29" customWidth="1"/>
    <col min="4869" max="4869" width="16.28515625" style="29" customWidth="1"/>
    <col min="4870" max="4870" width="14.85546875" style="29" customWidth="1"/>
    <col min="4871" max="4871" width="15.42578125" style="29" customWidth="1"/>
    <col min="4872" max="4872" width="16.140625" style="29" customWidth="1"/>
    <col min="4873" max="4873" width="17.85546875" style="29" customWidth="1"/>
    <col min="4874" max="4874" width="10.140625" style="29" bestFit="1" customWidth="1"/>
    <col min="4875" max="4875" width="13.5703125" style="29" bestFit="1" customWidth="1"/>
    <col min="4876" max="4876" width="9.85546875" style="29" bestFit="1" customWidth="1"/>
    <col min="4877" max="4877" width="10.42578125" style="29" bestFit="1" customWidth="1"/>
    <col min="4878" max="5120" width="9.140625" style="29"/>
    <col min="5121" max="5121" width="8.140625" style="29" bestFit="1" customWidth="1"/>
    <col min="5122" max="5122" width="38" style="29" customWidth="1"/>
    <col min="5123" max="5123" width="14.85546875" style="29" customWidth="1"/>
    <col min="5124" max="5124" width="16.85546875" style="29" customWidth="1"/>
    <col min="5125" max="5125" width="16.28515625" style="29" customWidth="1"/>
    <col min="5126" max="5126" width="14.85546875" style="29" customWidth="1"/>
    <col min="5127" max="5127" width="15.42578125" style="29" customWidth="1"/>
    <col min="5128" max="5128" width="16.140625" style="29" customWidth="1"/>
    <col min="5129" max="5129" width="17.85546875" style="29" customWidth="1"/>
    <col min="5130" max="5130" width="10.140625" style="29" bestFit="1" customWidth="1"/>
    <col min="5131" max="5131" width="13.5703125" style="29" bestFit="1" customWidth="1"/>
    <col min="5132" max="5132" width="9.85546875" style="29" bestFit="1" customWidth="1"/>
    <col min="5133" max="5133" width="10.42578125" style="29" bestFit="1" customWidth="1"/>
    <col min="5134" max="5376" width="9.140625" style="29"/>
    <col min="5377" max="5377" width="8.140625" style="29" bestFit="1" customWidth="1"/>
    <col min="5378" max="5378" width="38" style="29" customWidth="1"/>
    <col min="5379" max="5379" width="14.85546875" style="29" customWidth="1"/>
    <col min="5380" max="5380" width="16.85546875" style="29" customWidth="1"/>
    <col min="5381" max="5381" width="16.28515625" style="29" customWidth="1"/>
    <col min="5382" max="5382" width="14.85546875" style="29" customWidth="1"/>
    <col min="5383" max="5383" width="15.42578125" style="29" customWidth="1"/>
    <col min="5384" max="5384" width="16.140625" style="29" customWidth="1"/>
    <col min="5385" max="5385" width="17.85546875" style="29" customWidth="1"/>
    <col min="5386" max="5386" width="10.140625" style="29" bestFit="1" customWidth="1"/>
    <col min="5387" max="5387" width="13.5703125" style="29" bestFit="1" customWidth="1"/>
    <col min="5388" max="5388" width="9.85546875" style="29" bestFit="1" customWidth="1"/>
    <col min="5389" max="5389" width="10.42578125" style="29" bestFit="1" customWidth="1"/>
    <col min="5390" max="5632" width="9.140625" style="29"/>
    <col min="5633" max="5633" width="8.140625" style="29" bestFit="1" customWidth="1"/>
    <col min="5634" max="5634" width="38" style="29" customWidth="1"/>
    <col min="5635" max="5635" width="14.85546875" style="29" customWidth="1"/>
    <col min="5636" max="5636" width="16.85546875" style="29" customWidth="1"/>
    <col min="5637" max="5637" width="16.28515625" style="29" customWidth="1"/>
    <col min="5638" max="5638" width="14.85546875" style="29" customWidth="1"/>
    <col min="5639" max="5639" width="15.42578125" style="29" customWidth="1"/>
    <col min="5640" max="5640" width="16.140625" style="29" customWidth="1"/>
    <col min="5641" max="5641" width="17.85546875" style="29" customWidth="1"/>
    <col min="5642" max="5642" width="10.140625" style="29" bestFit="1" customWidth="1"/>
    <col min="5643" max="5643" width="13.5703125" style="29" bestFit="1" customWidth="1"/>
    <col min="5644" max="5644" width="9.85546875" style="29" bestFit="1" customWidth="1"/>
    <col min="5645" max="5645" width="10.42578125" style="29" bestFit="1" customWidth="1"/>
    <col min="5646" max="5888" width="9.140625" style="29"/>
    <col min="5889" max="5889" width="8.140625" style="29" bestFit="1" customWidth="1"/>
    <col min="5890" max="5890" width="38" style="29" customWidth="1"/>
    <col min="5891" max="5891" width="14.85546875" style="29" customWidth="1"/>
    <col min="5892" max="5892" width="16.85546875" style="29" customWidth="1"/>
    <col min="5893" max="5893" width="16.28515625" style="29" customWidth="1"/>
    <col min="5894" max="5894" width="14.85546875" style="29" customWidth="1"/>
    <col min="5895" max="5895" width="15.42578125" style="29" customWidth="1"/>
    <col min="5896" max="5896" width="16.140625" style="29" customWidth="1"/>
    <col min="5897" max="5897" width="17.85546875" style="29" customWidth="1"/>
    <col min="5898" max="5898" width="10.140625" style="29" bestFit="1" customWidth="1"/>
    <col min="5899" max="5899" width="13.5703125" style="29" bestFit="1" customWidth="1"/>
    <col min="5900" max="5900" width="9.85546875" style="29" bestFit="1" customWidth="1"/>
    <col min="5901" max="5901" width="10.42578125" style="29" bestFit="1" customWidth="1"/>
    <col min="5902" max="6144" width="9.140625" style="29"/>
    <col min="6145" max="6145" width="8.140625" style="29" bestFit="1" customWidth="1"/>
    <col min="6146" max="6146" width="38" style="29" customWidth="1"/>
    <col min="6147" max="6147" width="14.85546875" style="29" customWidth="1"/>
    <col min="6148" max="6148" width="16.85546875" style="29" customWidth="1"/>
    <col min="6149" max="6149" width="16.28515625" style="29" customWidth="1"/>
    <col min="6150" max="6150" width="14.85546875" style="29" customWidth="1"/>
    <col min="6151" max="6151" width="15.42578125" style="29" customWidth="1"/>
    <col min="6152" max="6152" width="16.140625" style="29" customWidth="1"/>
    <col min="6153" max="6153" width="17.85546875" style="29" customWidth="1"/>
    <col min="6154" max="6154" width="10.140625" style="29" bestFit="1" customWidth="1"/>
    <col min="6155" max="6155" width="13.5703125" style="29" bestFit="1" customWidth="1"/>
    <col min="6156" max="6156" width="9.85546875" style="29" bestFit="1" customWidth="1"/>
    <col min="6157" max="6157" width="10.42578125" style="29" bestFit="1" customWidth="1"/>
    <col min="6158" max="6400" width="9.140625" style="29"/>
    <col min="6401" max="6401" width="8.140625" style="29" bestFit="1" customWidth="1"/>
    <col min="6402" max="6402" width="38" style="29" customWidth="1"/>
    <col min="6403" max="6403" width="14.85546875" style="29" customWidth="1"/>
    <col min="6404" max="6404" width="16.85546875" style="29" customWidth="1"/>
    <col min="6405" max="6405" width="16.28515625" style="29" customWidth="1"/>
    <col min="6406" max="6406" width="14.85546875" style="29" customWidth="1"/>
    <col min="6407" max="6407" width="15.42578125" style="29" customWidth="1"/>
    <col min="6408" max="6408" width="16.140625" style="29" customWidth="1"/>
    <col min="6409" max="6409" width="17.85546875" style="29" customWidth="1"/>
    <col min="6410" max="6410" width="10.140625" style="29" bestFit="1" customWidth="1"/>
    <col min="6411" max="6411" width="13.5703125" style="29" bestFit="1" customWidth="1"/>
    <col min="6412" max="6412" width="9.85546875" style="29" bestFit="1" customWidth="1"/>
    <col min="6413" max="6413" width="10.42578125" style="29" bestFit="1" customWidth="1"/>
    <col min="6414" max="6656" width="9.140625" style="29"/>
    <col min="6657" max="6657" width="8.140625" style="29" bestFit="1" customWidth="1"/>
    <col min="6658" max="6658" width="38" style="29" customWidth="1"/>
    <col min="6659" max="6659" width="14.85546875" style="29" customWidth="1"/>
    <col min="6660" max="6660" width="16.85546875" style="29" customWidth="1"/>
    <col min="6661" max="6661" width="16.28515625" style="29" customWidth="1"/>
    <col min="6662" max="6662" width="14.85546875" style="29" customWidth="1"/>
    <col min="6663" max="6663" width="15.42578125" style="29" customWidth="1"/>
    <col min="6664" max="6664" width="16.140625" style="29" customWidth="1"/>
    <col min="6665" max="6665" width="17.85546875" style="29" customWidth="1"/>
    <col min="6666" max="6666" width="10.140625" style="29" bestFit="1" customWidth="1"/>
    <col min="6667" max="6667" width="13.5703125" style="29" bestFit="1" customWidth="1"/>
    <col min="6668" max="6668" width="9.85546875" style="29" bestFit="1" customWidth="1"/>
    <col min="6669" max="6669" width="10.42578125" style="29" bestFit="1" customWidth="1"/>
    <col min="6670" max="6912" width="9.140625" style="29"/>
    <col min="6913" max="6913" width="8.140625" style="29" bestFit="1" customWidth="1"/>
    <col min="6914" max="6914" width="38" style="29" customWidth="1"/>
    <col min="6915" max="6915" width="14.85546875" style="29" customWidth="1"/>
    <col min="6916" max="6916" width="16.85546875" style="29" customWidth="1"/>
    <col min="6917" max="6917" width="16.28515625" style="29" customWidth="1"/>
    <col min="6918" max="6918" width="14.85546875" style="29" customWidth="1"/>
    <col min="6919" max="6919" width="15.42578125" style="29" customWidth="1"/>
    <col min="6920" max="6920" width="16.140625" style="29" customWidth="1"/>
    <col min="6921" max="6921" width="17.85546875" style="29" customWidth="1"/>
    <col min="6922" max="6922" width="10.140625" style="29" bestFit="1" customWidth="1"/>
    <col min="6923" max="6923" width="13.5703125" style="29" bestFit="1" customWidth="1"/>
    <col min="6924" max="6924" width="9.85546875" style="29" bestFit="1" customWidth="1"/>
    <col min="6925" max="6925" width="10.42578125" style="29" bestFit="1" customWidth="1"/>
    <col min="6926" max="7168" width="9.140625" style="29"/>
    <col min="7169" max="7169" width="8.140625" style="29" bestFit="1" customWidth="1"/>
    <col min="7170" max="7170" width="38" style="29" customWidth="1"/>
    <col min="7171" max="7171" width="14.85546875" style="29" customWidth="1"/>
    <col min="7172" max="7172" width="16.85546875" style="29" customWidth="1"/>
    <col min="7173" max="7173" width="16.28515625" style="29" customWidth="1"/>
    <col min="7174" max="7174" width="14.85546875" style="29" customWidth="1"/>
    <col min="7175" max="7175" width="15.42578125" style="29" customWidth="1"/>
    <col min="7176" max="7176" width="16.140625" style="29" customWidth="1"/>
    <col min="7177" max="7177" width="17.85546875" style="29" customWidth="1"/>
    <col min="7178" max="7178" width="10.140625" style="29" bestFit="1" customWidth="1"/>
    <col min="7179" max="7179" width="13.5703125" style="29" bestFit="1" customWidth="1"/>
    <col min="7180" max="7180" width="9.85546875" style="29" bestFit="1" customWidth="1"/>
    <col min="7181" max="7181" width="10.42578125" style="29" bestFit="1" customWidth="1"/>
    <col min="7182" max="7424" width="9.140625" style="29"/>
    <col min="7425" max="7425" width="8.140625" style="29" bestFit="1" customWidth="1"/>
    <col min="7426" max="7426" width="38" style="29" customWidth="1"/>
    <col min="7427" max="7427" width="14.85546875" style="29" customWidth="1"/>
    <col min="7428" max="7428" width="16.85546875" style="29" customWidth="1"/>
    <col min="7429" max="7429" width="16.28515625" style="29" customWidth="1"/>
    <col min="7430" max="7430" width="14.85546875" style="29" customWidth="1"/>
    <col min="7431" max="7431" width="15.42578125" style="29" customWidth="1"/>
    <col min="7432" max="7432" width="16.140625" style="29" customWidth="1"/>
    <col min="7433" max="7433" width="17.85546875" style="29" customWidth="1"/>
    <col min="7434" max="7434" width="10.140625" style="29" bestFit="1" customWidth="1"/>
    <col min="7435" max="7435" width="13.5703125" style="29" bestFit="1" customWidth="1"/>
    <col min="7436" max="7436" width="9.85546875" style="29" bestFit="1" customWidth="1"/>
    <col min="7437" max="7437" width="10.42578125" style="29" bestFit="1" customWidth="1"/>
    <col min="7438" max="7680" width="9.140625" style="29"/>
    <col min="7681" max="7681" width="8.140625" style="29" bestFit="1" customWidth="1"/>
    <col min="7682" max="7682" width="38" style="29" customWidth="1"/>
    <col min="7683" max="7683" width="14.85546875" style="29" customWidth="1"/>
    <col min="7684" max="7684" width="16.85546875" style="29" customWidth="1"/>
    <col min="7685" max="7685" width="16.28515625" style="29" customWidth="1"/>
    <col min="7686" max="7686" width="14.85546875" style="29" customWidth="1"/>
    <col min="7687" max="7687" width="15.42578125" style="29" customWidth="1"/>
    <col min="7688" max="7688" width="16.140625" style="29" customWidth="1"/>
    <col min="7689" max="7689" width="17.85546875" style="29" customWidth="1"/>
    <col min="7690" max="7690" width="10.140625" style="29" bestFit="1" customWidth="1"/>
    <col min="7691" max="7691" width="13.5703125" style="29" bestFit="1" customWidth="1"/>
    <col min="7692" max="7692" width="9.85546875" style="29" bestFit="1" customWidth="1"/>
    <col min="7693" max="7693" width="10.42578125" style="29" bestFit="1" customWidth="1"/>
    <col min="7694" max="7936" width="9.140625" style="29"/>
    <col min="7937" max="7937" width="8.140625" style="29" bestFit="1" customWidth="1"/>
    <col min="7938" max="7938" width="38" style="29" customWidth="1"/>
    <col min="7939" max="7939" width="14.85546875" style="29" customWidth="1"/>
    <col min="7940" max="7940" width="16.85546875" style="29" customWidth="1"/>
    <col min="7941" max="7941" width="16.28515625" style="29" customWidth="1"/>
    <col min="7942" max="7942" width="14.85546875" style="29" customWidth="1"/>
    <col min="7943" max="7943" width="15.42578125" style="29" customWidth="1"/>
    <col min="7944" max="7944" width="16.140625" style="29" customWidth="1"/>
    <col min="7945" max="7945" width="17.85546875" style="29" customWidth="1"/>
    <col min="7946" max="7946" width="10.140625" style="29" bestFit="1" customWidth="1"/>
    <col min="7947" max="7947" width="13.5703125" style="29" bestFit="1" customWidth="1"/>
    <col min="7948" max="7948" width="9.85546875" style="29" bestFit="1" customWidth="1"/>
    <col min="7949" max="7949" width="10.42578125" style="29" bestFit="1" customWidth="1"/>
    <col min="7950" max="8192" width="9.140625" style="29"/>
    <col min="8193" max="8193" width="8.140625" style="29" bestFit="1" customWidth="1"/>
    <col min="8194" max="8194" width="38" style="29" customWidth="1"/>
    <col min="8195" max="8195" width="14.85546875" style="29" customWidth="1"/>
    <col min="8196" max="8196" width="16.85546875" style="29" customWidth="1"/>
    <col min="8197" max="8197" width="16.28515625" style="29" customWidth="1"/>
    <col min="8198" max="8198" width="14.85546875" style="29" customWidth="1"/>
    <col min="8199" max="8199" width="15.42578125" style="29" customWidth="1"/>
    <col min="8200" max="8200" width="16.140625" style="29" customWidth="1"/>
    <col min="8201" max="8201" width="17.85546875" style="29" customWidth="1"/>
    <col min="8202" max="8202" width="10.140625" style="29" bestFit="1" customWidth="1"/>
    <col min="8203" max="8203" width="13.5703125" style="29" bestFit="1" customWidth="1"/>
    <col min="8204" max="8204" width="9.85546875" style="29" bestFit="1" customWidth="1"/>
    <col min="8205" max="8205" width="10.42578125" style="29" bestFit="1" customWidth="1"/>
    <col min="8206" max="8448" width="9.140625" style="29"/>
    <col min="8449" max="8449" width="8.140625" style="29" bestFit="1" customWidth="1"/>
    <col min="8450" max="8450" width="38" style="29" customWidth="1"/>
    <col min="8451" max="8451" width="14.85546875" style="29" customWidth="1"/>
    <col min="8452" max="8452" width="16.85546875" style="29" customWidth="1"/>
    <col min="8453" max="8453" width="16.28515625" style="29" customWidth="1"/>
    <col min="8454" max="8454" width="14.85546875" style="29" customWidth="1"/>
    <col min="8455" max="8455" width="15.42578125" style="29" customWidth="1"/>
    <col min="8456" max="8456" width="16.140625" style="29" customWidth="1"/>
    <col min="8457" max="8457" width="17.85546875" style="29" customWidth="1"/>
    <col min="8458" max="8458" width="10.140625" style="29" bestFit="1" customWidth="1"/>
    <col min="8459" max="8459" width="13.5703125" style="29" bestFit="1" customWidth="1"/>
    <col min="8460" max="8460" width="9.85546875" style="29" bestFit="1" customWidth="1"/>
    <col min="8461" max="8461" width="10.42578125" style="29" bestFit="1" customWidth="1"/>
    <col min="8462" max="8704" width="9.140625" style="29"/>
    <col min="8705" max="8705" width="8.140625" style="29" bestFit="1" customWidth="1"/>
    <col min="8706" max="8706" width="38" style="29" customWidth="1"/>
    <col min="8707" max="8707" width="14.85546875" style="29" customWidth="1"/>
    <col min="8708" max="8708" width="16.85546875" style="29" customWidth="1"/>
    <col min="8709" max="8709" width="16.28515625" style="29" customWidth="1"/>
    <col min="8710" max="8710" width="14.85546875" style="29" customWidth="1"/>
    <col min="8711" max="8711" width="15.42578125" style="29" customWidth="1"/>
    <col min="8712" max="8712" width="16.140625" style="29" customWidth="1"/>
    <col min="8713" max="8713" width="17.85546875" style="29" customWidth="1"/>
    <col min="8714" max="8714" width="10.140625" style="29" bestFit="1" customWidth="1"/>
    <col min="8715" max="8715" width="13.5703125" style="29" bestFit="1" customWidth="1"/>
    <col min="8716" max="8716" width="9.85546875" style="29" bestFit="1" customWidth="1"/>
    <col min="8717" max="8717" width="10.42578125" style="29" bestFit="1" customWidth="1"/>
    <col min="8718" max="8960" width="9.140625" style="29"/>
    <col min="8961" max="8961" width="8.140625" style="29" bestFit="1" customWidth="1"/>
    <col min="8962" max="8962" width="38" style="29" customWidth="1"/>
    <col min="8963" max="8963" width="14.85546875" style="29" customWidth="1"/>
    <col min="8964" max="8964" width="16.85546875" style="29" customWidth="1"/>
    <col min="8965" max="8965" width="16.28515625" style="29" customWidth="1"/>
    <col min="8966" max="8966" width="14.85546875" style="29" customWidth="1"/>
    <col min="8967" max="8967" width="15.42578125" style="29" customWidth="1"/>
    <col min="8968" max="8968" width="16.140625" style="29" customWidth="1"/>
    <col min="8969" max="8969" width="17.85546875" style="29" customWidth="1"/>
    <col min="8970" max="8970" width="10.140625" style="29" bestFit="1" customWidth="1"/>
    <col min="8971" max="8971" width="13.5703125" style="29" bestFit="1" customWidth="1"/>
    <col min="8972" max="8972" width="9.85546875" style="29" bestFit="1" customWidth="1"/>
    <col min="8973" max="8973" width="10.42578125" style="29" bestFit="1" customWidth="1"/>
    <col min="8974" max="9216" width="9.140625" style="29"/>
    <col min="9217" max="9217" width="8.140625" style="29" bestFit="1" customWidth="1"/>
    <col min="9218" max="9218" width="38" style="29" customWidth="1"/>
    <col min="9219" max="9219" width="14.85546875" style="29" customWidth="1"/>
    <col min="9220" max="9220" width="16.85546875" style="29" customWidth="1"/>
    <col min="9221" max="9221" width="16.28515625" style="29" customWidth="1"/>
    <col min="9222" max="9222" width="14.85546875" style="29" customWidth="1"/>
    <col min="9223" max="9223" width="15.42578125" style="29" customWidth="1"/>
    <col min="9224" max="9224" width="16.140625" style="29" customWidth="1"/>
    <col min="9225" max="9225" width="17.85546875" style="29" customWidth="1"/>
    <col min="9226" max="9226" width="10.140625" style="29" bestFit="1" customWidth="1"/>
    <col min="9227" max="9227" width="13.5703125" style="29" bestFit="1" customWidth="1"/>
    <col min="9228" max="9228" width="9.85546875" style="29" bestFit="1" customWidth="1"/>
    <col min="9229" max="9229" width="10.42578125" style="29" bestFit="1" customWidth="1"/>
    <col min="9230" max="9472" width="9.140625" style="29"/>
    <col min="9473" max="9473" width="8.140625" style="29" bestFit="1" customWidth="1"/>
    <col min="9474" max="9474" width="38" style="29" customWidth="1"/>
    <col min="9475" max="9475" width="14.85546875" style="29" customWidth="1"/>
    <col min="9476" max="9476" width="16.85546875" style="29" customWidth="1"/>
    <col min="9477" max="9477" width="16.28515625" style="29" customWidth="1"/>
    <col min="9478" max="9478" width="14.85546875" style="29" customWidth="1"/>
    <col min="9479" max="9479" width="15.42578125" style="29" customWidth="1"/>
    <col min="9480" max="9480" width="16.140625" style="29" customWidth="1"/>
    <col min="9481" max="9481" width="17.85546875" style="29" customWidth="1"/>
    <col min="9482" max="9482" width="10.140625" style="29" bestFit="1" customWidth="1"/>
    <col min="9483" max="9483" width="13.5703125" style="29" bestFit="1" customWidth="1"/>
    <col min="9484" max="9484" width="9.85546875" style="29" bestFit="1" customWidth="1"/>
    <col min="9485" max="9485" width="10.42578125" style="29" bestFit="1" customWidth="1"/>
    <col min="9486" max="9728" width="9.140625" style="29"/>
    <col min="9729" max="9729" width="8.140625" style="29" bestFit="1" customWidth="1"/>
    <col min="9730" max="9730" width="38" style="29" customWidth="1"/>
    <col min="9731" max="9731" width="14.85546875" style="29" customWidth="1"/>
    <col min="9732" max="9732" width="16.85546875" style="29" customWidth="1"/>
    <col min="9733" max="9733" width="16.28515625" style="29" customWidth="1"/>
    <col min="9734" max="9734" width="14.85546875" style="29" customWidth="1"/>
    <col min="9735" max="9735" width="15.42578125" style="29" customWidth="1"/>
    <col min="9736" max="9736" width="16.140625" style="29" customWidth="1"/>
    <col min="9737" max="9737" width="17.85546875" style="29" customWidth="1"/>
    <col min="9738" max="9738" width="10.140625" style="29" bestFit="1" customWidth="1"/>
    <col min="9739" max="9739" width="13.5703125" style="29" bestFit="1" customWidth="1"/>
    <col min="9740" max="9740" width="9.85546875" style="29" bestFit="1" customWidth="1"/>
    <col min="9741" max="9741" width="10.42578125" style="29" bestFit="1" customWidth="1"/>
    <col min="9742" max="9984" width="9.140625" style="29"/>
    <col min="9985" max="9985" width="8.140625" style="29" bestFit="1" customWidth="1"/>
    <col min="9986" max="9986" width="38" style="29" customWidth="1"/>
    <col min="9987" max="9987" width="14.85546875" style="29" customWidth="1"/>
    <col min="9988" max="9988" width="16.85546875" style="29" customWidth="1"/>
    <col min="9989" max="9989" width="16.28515625" style="29" customWidth="1"/>
    <col min="9990" max="9990" width="14.85546875" style="29" customWidth="1"/>
    <col min="9991" max="9991" width="15.42578125" style="29" customWidth="1"/>
    <col min="9992" max="9992" width="16.140625" style="29" customWidth="1"/>
    <col min="9993" max="9993" width="17.85546875" style="29" customWidth="1"/>
    <col min="9994" max="9994" width="10.140625" style="29" bestFit="1" customWidth="1"/>
    <col min="9995" max="9995" width="13.5703125" style="29" bestFit="1" customWidth="1"/>
    <col min="9996" max="9996" width="9.85546875" style="29" bestFit="1" customWidth="1"/>
    <col min="9997" max="9997" width="10.42578125" style="29" bestFit="1" customWidth="1"/>
    <col min="9998" max="10240" width="9.140625" style="29"/>
    <col min="10241" max="10241" width="8.140625" style="29" bestFit="1" customWidth="1"/>
    <col min="10242" max="10242" width="38" style="29" customWidth="1"/>
    <col min="10243" max="10243" width="14.85546875" style="29" customWidth="1"/>
    <col min="10244" max="10244" width="16.85546875" style="29" customWidth="1"/>
    <col min="10245" max="10245" width="16.28515625" style="29" customWidth="1"/>
    <col min="10246" max="10246" width="14.85546875" style="29" customWidth="1"/>
    <col min="10247" max="10247" width="15.42578125" style="29" customWidth="1"/>
    <col min="10248" max="10248" width="16.140625" style="29" customWidth="1"/>
    <col min="10249" max="10249" width="17.85546875" style="29" customWidth="1"/>
    <col min="10250" max="10250" width="10.140625" style="29" bestFit="1" customWidth="1"/>
    <col min="10251" max="10251" width="13.5703125" style="29" bestFit="1" customWidth="1"/>
    <col min="10252" max="10252" width="9.85546875" style="29" bestFit="1" customWidth="1"/>
    <col min="10253" max="10253" width="10.42578125" style="29" bestFit="1" customWidth="1"/>
    <col min="10254" max="10496" width="9.140625" style="29"/>
    <col min="10497" max="10497" width="8.140625" style="29" bestFit="1" customWidth="1"/>
    <col min="10498" max="10498" width="38" style="29" customWidth="1"/>
    <col min="10499" max="10499" width="14.85546875" style="29" customWidth="1"/>
    <col min="10500" max="10500" width="16.85546875" style="29" customWidth="1"/>
    <col min="10501" max="10501" width="16.28515625" style="29" customWidth="1"/>
    <col min="10502" max="10502" width="14.85546875" style="29" customWidth="1"/>
    <col min="10503" max="10503" width="15.42578125" style="29" customWidth="1"/>
    <col min="10504" max="10504" width="16.140625" style="29" customWidth="1"/>
    <col min="10505" max="10505" width="17.85546875" style="29" customWidth="1"/>
    <col min="10506" max="10506" width="10.140625" style="29" bestFit="1" customWidth="1"/>
    <col min="10507" max="10507" width="13.5703125" style="29" bestFit="1" customWidth="1"/>
    <col min="10508" max="10508" width="9.85546875" style="29" bestFit="1" customWidth="1"/>
    <col min="10509" max="10509" width="10.42578125" style="29" bestFit="1" customWidth="1"/>
    <col min="10510" max="10752" width="9.140625" style="29"/>
    <col min="10753" max="10753" width="8.140625" style="29" bestFit="1" customWidth="1"/>
    <col min="10754" max="10754" width="38" style="29" customWidth="1"/>
    <col min="10755" max="10755" width="14.85546875" style="29" customWidth="1"/>
    <col min="10756" max="10756" width="16.85546875" style="29" customWidth="1"/>
    <col min="10757" max="10757" width="16.28515625" style="29" customWidth="1"/>
    <col min="10758" max="10758" width="14.85546875" style="29" customWidth="1"/>
    <col min="10759" max="10759" width="15.42578125" style="29" customWidth="1"/>
    <col min="10760" max="10760" width="16.140625" style="29" customWidth="1"/>
    <col min="10761" max="10761" width="17.85546875" style="29" customWidth="1"/>
    <col min="10762" max="10762" width="10.140625" style="29" bestFit="1" customWidth="1"/>
    <col min="10763" max="10763" width="13.5703125" style="29" bestFit="1" customWidth="1"/>
    <col min="10764" max="10764" width="9.85546875" style="29" bestFit="1" customWidth="1"/>
    <col min="10765" max="10765" width="10.42578125" style="29" bestFit="1" customWidth="1"/>
    <col min="10766" max="11008" width="9.140625" style="29"/>
    <col min="11009" max="11009" width="8.140625" style="29" bestFit="1" customWidth="1"/>
    <col min="11010" max="11010" width="38" style="29" customWidth="1"/>
    <col min="11011" max="11011" width="14.85546875" style="29" customWidth="1"/>
    <col min="11012" max="11012" width="16.85546875" style="29" customWidth="1"/>
    <col min="11013" max="11013" width="16.28515625" style="29" customWidth="1"/>
    <col min="11014" max="11014" width="14.85546875" style="29" customWidth="1"/>
    <col min="11015" max="11015" width="15.42578125" style="29" customWidth="1"/>
    <col min="11016" max="11016" width="16.140625" style="29" customWidth="1"/>
    <col min="11017" max="11017" width="17.85546875" style="29" customWidth="1"/>
    <col min="11018" max="11018" width="10.140625" style="29" bestFit="1" customWidth="1"/>
    <col min="11019" max="11019" width="13.5703125" style="29" bestFit="1" customWidth="1"/>
    <col min="11020" max="11020" width="9.85546875" style="29" bestFit="1" customWidth="1"/>
    <col min="11021" max="11021" width="10.42578125" style="29" bestFit="1" customWidth="1"/>
    <col min="11022" max="11264" width="9.140625" style="29"/>
    <col min="11265" max="11265" width="8.140625" style="29" bestFit="1" customWidth="1"/>
    <col min="11266" max="11266" width="38" style="29" customWidth="1"/>
    <col min="11267" max="11267" width="14.85546875" style="29" customWidth="1"/>
    <col min="11268" max="11268" width="16.85546875" style="29" customWidth="1"/>
    <col min="11269" max="11269" width="16.28515625" style="29" customWidth="1"/>
    <col min="11270" max="11270" width="14.85546875" style="29" customWidth="1"/>
    <col min="11271" max="11271" width="15.42578125" style="29" customWidth="1"/>
    <col min="11272" max="11272" width="16.140625" style="29" customWidth="1"/>
    <col min="11273" max="11273" width="17.85546875" style="29" customWidth="1"/>
    <col min="11274" max="11274" width="10.140625" style="29" bestFit="1" customWidth="1"/>
    <col min="11275" max="11275" width="13.5703125" style="29" bestFit="1" customWidth="1"/>
    <col min="11276" max="11276" width="9.85546875" style="29" bestFit="1" customWidth="1"/>
    <col min="11277" max="11277" width="10.42578125" style="29" bestFit="1" customWidth="1"/>
    <col min="11278" max="11520" width="9.140625" style="29"/>
    <col min="11521" max="11521" width="8.140625" style="29" bestFit="1" customWidth="1"/>
    <col min="11522" max="11522" width="38" style="29" customWidth="1"/>
    <col min="11523" max="11523" width="14.85546875" style="29" customWidth="1"/>
    <col min="11524" max="11524" width="16.85546875" style="29" customWidth="1"/>
    <col min="11525" max="11525" width="16.28515625" style="29" customWidth="1"/>
    <col min="11526" max="11526" width="14.85546875" style="29" customWidth="1"/>
    <col min="11527" max="11527" width="15.42578125" style="29" customWidth="1"/>
    <col min="11528" max="11528" width="16.140625" style="29" customWidth="1"/>
    <col min="11529" max="11529" width="17.85546875" style="29" customWidth="1"/>
    <col min="11530" max="11530" width="10.140625" style="29" bestFit="1" customWidth="1"/>
    <col min="11531" max="11531" width="13.5703125" style="29" bestFit="1" customWidth="1"/>
    <col min="11532" max="11532" width="9.85546875" style="29" bestFit="1" customWidth="1"/>
    <col min="11533" max="11533" width="10.42578125" style="29" bestFit="1" customWidth="1"/>
    <col min="11534" max="11776" width="9.140625" style="29"/>
    <col min="11777" max="11777" width="8.140625" style="29" bestFit="1" customWidth="1"/>
    <col min="11778" max="11778" width="38" style="29" customWidth="1"/>
    <col min="11779" max="11779" width="14.85546875" style="29" customWidth="1"/>
    <col min="11780" max="11780" width="16.85546875" style="29" customWidth="1"/>
    <col min="11781" max="11781" width="16.28515625" style="29" customWidth="1"/>
    <col min="11782" max="11782" width="14.85546875" style="29" customWidth="1"/>
    <col min="11783" max="11783" width="15.42578125" style="29" customWidth="1"/>
    <col min="11784" max="11784" width="16.140625" style="29" customWidth="1"/>
    <col min="11785" max="11785" width="17.85546875" style="29" customWidth="1"/>
    <col min="11786" max="11786" width="10.140625" style="29" bestFit="1" customWidth="1"/>
    <col min="11787" max="11787" width="13.5703125" style="29" bestFit="1" customWidth="1"/>
    <col min="11788" max="11788" width="9.85546875" style="29" bestFit="1" customWidth="1"/>
    <col min="11789" max="11789" width="10.42578125" style="29" bestFit="1" customWidth="1"/>
    <col min="11790" max="12032" width="9.140625" style="29"/>
    <col min="12033" max="12033" width="8.140625" style="29" bestFit="1" customWidth="1"/>
    <col min="12034" max="12034" width="38" style="29" customWidth="1"/>
    <col min="12035" max="12035" width="14.85546875" style="29" customWidth="1"/>
    <col min="12036" max="12036" width="16.85546875" style="29" customWidth="1"/>
    <col min="12037" max="12037" width="16.28515625" style="29" customWidth="1"/>
    <col min="12038" max="12038" width="14.85546875" style="29" customWidth="1"/>
    <col min="12039" max="12039" width="15.42578125" style="29" customWidth="1"/>
    <col min="12040" max="12040" width="16.140625" style="29" customWidth="1"/>
    <col min="12041" max="12041" width="17.85546875" style="29" customWidth="1"/>
    <col min="12042" max="12042" width="10.140625" style="29" bestFit="1" customWidth="1"/>
    <col min="12043" max="12043" width="13.5703125" style="29" bestFit="1" customWidth="1"/>
    <col min="12044" max="12044" width="9.85546875" style="29" bestFit="1" customWidth="1"/>
    <col min="12045" max="12045" width="10.42578125" style="29" bestFit="1" customWidth="1"/>
    <col min="12046" max="12288" width="9.140625" style="29"/>
    <col min="12289" max="12289" width="8.140625" style="29" bestFit="1" customWidth="1"/>
    <col min="12290" max="12290" width="38" style="29" customWidth="1"/>
    <col min="12291" max="12291" width="14.85546875" style="29" customWidth="1"/>
    <col min="12292" max="12292" width="16.85546875" style="29" customWidth="1"/>
    <col min="12293" max="12293" width="16.28515625" style="29" customWidth="1"/>
    <col min="12294" max="12294" width="14.85546875" style="29" customWidth="1"/>
    <col min="12295" max="12295" width="15.42578125" style="29" customWidth="1"/>
    <col min="12296" max="12296" width="16.140625" style="29" customWidth="1"/>
    <col min="12297" max="12297" width="17.85546875" style="29" customWidth="1"/>
    <col min="12298" max="12298" width="10.140625" style="29" bestFit="1" customWidth="1"/>
    <col min="12299" max="12299" width="13.5703125" style="29" bestFit="1" customWidth="1"/>
    <col min="12300" max="12300" width="9.85546875" style="29" bestFit="1" customWidth="1"/>
    <col min="12301" max="12301" width="10.42578125" style="29" bestFit="1" customWidth="1"/>
    <col min="12302" max="12544" width="9.140625" style="29"/>
    <col min="12545" max="12545" width="8.140625" style="29" bestFit="1" customWidth="1"/>
    <col min="12546" max="12546" width="38" style="29" customWidth="1"/>
    <col min="12547" max="12547" width="14.85546875" style="29" customWidth="1"/>
    <col min="12548" max="12548" width="16.85546875" style="29" customWidth="1"/>
    <col min="12549" max="12549" width="16.28515625" style="29" customWidth="1"/>
    <col min="12550" max="12550" width="14.85546875" style="29" customWidth="1"/>
    <col min="12551" max="12551" width="15.42578125" style="29" customWidth="1"/>
    <col min="12552" max="12552" width="16.140625" style="29" customWidth="1"/>
    <col min="12553" max="12553" width="17.85546875" style="29" customWidth="1"/>
    <col min="12554" max="12554" width="10.140625" style="29" bestFit="1" customWidth="1"/>
    <col min="12555" max="12555" width="13.5703125" style="29" bestFit="1" customWidth="1"/>
    <col min="12556" max="12556" width="9.85546875" style="29" bestFit="1" customWidth="1"/>
    <col min="12557" max="12557" width="10.42578125" style="29" bestFit="1" customWidth="1"/>
    <col min="12558" max="12800" width="9.140625" style="29"/>
    <col min="12801" max="12801" width="8.140625" style="29" bestFit="1" customWidth="1"/>
    <col min="12802" max="12802" width="38" style="29" customWidth="1"/>
    <col min="12803" max="12803" width="14.85546875" style="29" customWidth="1"/>
    <col min="12804" max="12804" width="16.85546875" style="29" customWidth="1"/>
    <col min="12805" max="12805" width="16.28515625" style="29" customWidth="1"/>
    <col min="12806" max="12806" width="14.85546875" style="29" customWidth="1"/>
    <col min="12807" max="12807" width="15.42578125" style="29" customWidth="1"/>
    <col min="12808" max="12808" width="16.140625" style="29" customWidth="1"/>
    <col min="12809" max="12809" width="17.85546875" style="29" customWidth="1"/>
    <col min="12810" max="12810" width="10.140625" style="29" bestFit="1" customWidth="1"/>
    <col min="12811" max="12811" width="13.5703125" style="29" bestFit="1" customWidth="1"/>
    <col min="12812" max="12812" width="9.85546875" style="29" bestFit="1" customWidth="1"/>
    <col min="12813" max="12813" width="10.42578125" style="29" bestFit="1" customWidth="1"/>
    <col min="12814" max="13056" width="9.140625" style="29"/>
    <col min="13057" max="13057" width="8.140625" style="29" bestFit="1" customWidth="1"/>
    <col min="13058" max="13058" width="38" style="29" customWidth="1"/>
    <col min="13059" max="13059" width="14.85546875" style="29" customWidth="1"/>
    <col min="13060" max="13060" width="16.85546875" style="29" customWidth="1"/>
    <col min="13061" max="13061" width="16.28515625" style="29" customWidth="1"/>
    <col min="13062" max="13062" width="14.85546875" style="29" customWidth="1"/>
    <col min="13063" max="13063" width="15.42578125" style="29" customWidth="1"/>
    <col min="13064" max="13064" width="16.140625" style="29" customWidth="1"/>
    <col min="13065" max="13065" width="17.85546875" style="29" customWidth="1"/>
    <col min="13066" max="13066" width="10.140625" style="29" bestFit="1" customWidth="1"/>
    <col min="13067" max="13067" width="13.5703125" style="29" bestFit="1" customWidth="1"/>
    <col min="13068" max="13068" width="9.85546875" style="29" bestFit="1" customWidth="1"/>
    <col min="13069" max="13069" width="10.42578125" style="29" bestFit="1" customWidth="1"/>
    <col min="13070" max="13312" width="9.140625" style="29"/>
    <col min="13313" max="13313" width="8.140625" style="29" bestFit="1" customWidth="1"/>
    <col min="13314" max="13314" width="38" style="29" customWidth="1"/>
    <col min="13315" max="13315" width="14.85546875" style="29" customWidth="1"/>
    <col min="13316" max="13316" width="16.85546875" style="29" customWidth="1"/>
    <col min="13317" max="13317" width="16.28515625" style="29" customWidth="1"/>
    <col min="13318" max="13318" width="14.85546875" style="29" customWidth="1"/>
    <col min="13319" max="13319" width="15.42578125" style="29" customWidth="1"/>
    <col min="13320" max="13320" width="16.140625" style="29" customWidth="1"/>
    <col min="13321" max="13321" width="17.85546875" style="29" customWidth="1"/>
    <col min="13322" max="13322" width="10.140625" style="29" bestFit="1" customWidth="1"/>
    <col min="13323" max="13323" width="13.5703125" style="29" bestFit="1" customWidth="1"/>
    <col min="13324" max="13324" width="9.85546875" style="29" bestFit="1" customWidth="1"/>
    <col min="13325" max="13325" width="10.42578125" style="29" bestFit="1" customWidth="1"/>
    <col min="13326" max="13568" width="9.140625" style="29"/>
    <col min="13569" max="13569" width="8.140625" style="29" bestFit="1" customWidth="1"/>
    <col min="13570" max="13570" width="38" style="29" customWidth="1"/>
    <col min="13571" max="13571" width="14.85546875" style="29" customWidth="1"/>
    <col min="13572" max="13572" width="16.85546875" style="29" customWidth="1"/>
    <col min="13573" max="13573" width="16.28515625" style="29" customWidth="1"/>
    <col min="13574" max="13574" width="14.85546875" style="29" customWidth="1"/>
    <col min="13575" max="13575" width="15.42578125" style="29" customWidth="1"/>
    <col min="13576" max="13576" width="16.140625" style="29" customWidth="1"/>
    <col min="13577" max="13577" width="17.85546875" style="29" customWidth="1"/>
    <col min="13578" max="13578" width="10.140625" style="29" bestFit="1" customWidth="1"/>
    <col min="13579" max="13579" width="13.5703125" style="29" bestFit="1" customWidth="1"/>
    <col min="13580" max="13580" width="9.85546875" style="29" bestFit="1" customWidth="1"/>
    <col min="13581" max="13581" width="10.42578125" style="29" bestFit="1" customWidth="1"/>
    <col min="13582" max="13824" width="9.140625" style="29"/>
    <col min="13825" max="13825" width="8.140625" style="29" bestFit="1" customWidth="1"/>
    <col min="13826" max="13826" width="38" style="29" customWidth="1"/>
    <col min="13827" max="13827" width="14.85546875" style="29" customWidth="1"/>
    <col min="13828" max="13828" width="16.85546875" style="29" customWidth="1"/>
    <col min="13829" max="13829" width="16.28515625" style="29" customWidth="1"/>
    <col min="13830" max="13830" width="14.85546875" style="29" customWidth="1"/>
    <col min="13831" max="13831" width="15.42578125" style="29" customWidth="1"/>
    <col min="13832" max="13832" width="16.140625" style="29" customWidth="1"/>
    <col min="13833" max="13833" width="17.85546875" style="29" customWidth="1"/>
    <col min="13834" max="13834" width="10.140625" style="29" bestFit="1" customWidth="1"/>
    <col min="13835" max="13835" width="13.5703125" style="29" bestFit="1" customWidth="1"/>
    <col min="13836" max="13836" width="9.85546875" style="29" bestFit="1" customWidth="1"/>
    <col min="13837" max="13837" width="10.42578125" style="29" bestFit="1" customWidth="1"/>
    <col min="13838" max="14080" width="9.140625" style="29"/>
    <col min="14081" max="14081" width="8.140625" style="29" bestFit="1" customWidth="1"/>
    <col min="14082" max="14082" width="38" style="29" customWidth="1"/>
    <col min="14083" max="14083" width="14.85546875" style="29" customWidth="1"/>
    <col min="14084" max="14084" width="16.85546875" style="29" customWidth="1"/>
    <col min="14085" max="14085" width="16.28515625" style="29" customWidth="1"/>
    <col min="14086" max="14086" width="14.85546875" style="29" customWidth="1"/>
    <col min="14087" max="14087" width="15.42578125" style="29" customWidth="1"/>
    <col min="14088" max="14088" width="16.140625" style="29" customWidth="1"/>
    <col min="14089" max="14089" width="17.85546875" style="29" customWidth="1"/>
    <col min="14090" max="14090" width="10.140625" style="29" bestFit="1" customWidth="1"/>
    <col min="14091" max="14091" width="13.5703125" style="29" bestFit="1" customWidth="1"/>
    <col min="14092" max="14092" width="9.85546875" style="29" bestFit="1" customWidth="1"/>
    <col min="14093" max="14093" width="10.42578125" style="29" bestFit="1" customWidth="1"/>
    <col min="14094" max="14336" width="9.140625" style="29"/>
    <col min="14337" max="14337" width="8.140625" style="29" bestFit="1" customWidth="1"/>
    <col min="14338" max="14338" width="38" style="29" customWidth="1"/>
    <col min="14339" max="14339" width="14.85546875" style="29" customWidth="1"/>
    <col min="14340" max="14340" width="16.85546875" style="29" customWidth="1"/>
    <col min="14341" max="14341" width="16.28515625" style="29" customWidth="1"/>
    <col min="14342" max="14342" width="14.85546875" style="29" customWidth="1"/>
    <col min="14343" max="14343" width="15.42578125" style="29" customWidth="1"/>
    <col min="14344" max="14344" width="16.140625" style="29" customWidth="1"/>
    <col min="14345" max="14345" width="17.85546875" style="29" customWidth="1"/>
    <col min="14346" max="14346" width="10.140625" style="29" bestFit="1" customWidth="1"/>
    <col min="14347" max="14347" width="13.5703125" style="29" bestFit="1" customWidth="1"/>
    <col min="14348" max="14348" width="9.85546875" style="29" bestFit="1" customWidth="1"/>
    <col min="14349" max="14349" width="10.42578125" style="29" bestFit="1" customWidth="1"/>
    <col min="14350" max="14592" width="9.140625" style="29"/>
    <col min="14593" max="14593" width="8.140625" style="29" bestFit="1" customWidth="1"/>
    <col min="14594" max="14594" width="38" style="29" customWidth="1"/>
    <col min="14595" max="14595" width="14.85546875" style="29" customWidth="1"/>
    <col min="14596" max="14596" width="16.85546875" style="29" customWidth="1"/>
    <col min="14597" max="14597" width="16.28515625" style="29" customWidth="1"/>
    <col min="14598" max="14598" width="14.85546875" style="29" customWidth="1"/>
    <col min="14599" max="14599" width="15.42578125" style="29" customWidth="1"/>
    <col min="14600" max="14600" width="16.140625" style="29" customWidth="1"/>
    <col min="14601" max="14601" width="17.85546875" style="29" customWidth="1"/>
    <col min="14602" max="14602" width="10.140625" style="29" bestFit="1" customWidth="1"/>
    <col min="14603" max="14603" width="13.5703125" style="29" bestFit="1" customWidth="1"/>
    <col min="14604" max="14604" width="9.85546875" style="29" bestFit="1" customWidth="1"/>
    <col min="14605" max="14605" width="10.42578125" style="29" bestFit="1" customWidth="1"/>
    <col min="14606" max="14848" width="9.140625" style="29"/>
    <col min="14849" max="14849" width="8.140625" style="29" bestFit="1" customWidth="1"/>
    <col min="14850" max="14850" width="38" style="29" customWidth="1"/>
    <col min="14851" max="14851" width="14.85546875" style="29" customWidth="1"/>
    <col min="14852" max="14852" width="16.85546875" style="29" customWidth="1"/>
    <col min="14853" max="14853" width="16.28515625" style="29" customWidth="1"/>
    <col min="14854" max="14854" width="14.85546875" style="29" customWidth="1"/>
    <col min="14855" max="14855" width="15.42578125" style="29" customWidth="1"/>
    <col min="14856" max="14856" width="16.140625" style="29" customWidth="1"/>
    <col min="14857" max="14857" width="17.85546875" style="29" customWidth="1"/>
    <col min="14858" max="14858" width="10.140625" style="29" bestFit="1" customWidth="1"/>
    <col min="14859" max="14859" width="13.5703125" style="29" bestFit="1" customWidth="1"/>
    <col min="14860" max="14860" width="9.85546875" style="29" bestFit="1" customWidth="1"/>
    <col min="14861" max="14861" width="10.42578125" style="29" bestFit="1" customWidth="1"/>
    <col min="14862" max="15104" width="9.140625" style="29"/>
    <col min="15105" max="15105" width="8.140625" style="29" bestFit="1" customWidth="1"/>
    <col min="15106" max="15106" width="38" style="29" customWidth="1"/>
    <col min="15107" max="15107" width="14.85546875" style="29" customWidth="1"/>
    <col min="15108" max="15108" width="16.85546875" style="29" customWidth="1"/>
    <col min="15109" max="15109" width="16.28515625" style="29" customWidth="1"/>
    <col min="15110" max="15110" width="14.85546875" style="29" customWidth="1"/>
    <col min="15111" max="15111" width="15.42578125" style="29" customWidth="1"/>
    <col min="15112" max="15112" width="16.140625" style="29" customWidth="1"/>
    <col min="15113" max="15113" width="17.85546875" style="29" customWidth="1"/>
    <col min="15114" max="15114" width="10.140625" style="29" bestFit="1" customWidth="1"/>
    <col min="15115" max="15115" width="13.5703125" style="29" bestFit="1" customWidth="1"/>
    <col min="15116" max="15116" width="9.85546875" style="29" bestFit="1" customWidth="1"/>
    <col min="15117" max="15117" width="10.42578125" style="29" bestFit="1" customWidth="1"/>
    <col min="15118" max="15360" width="9.140625" style="29"/>
    <col min="15361" max="15361" width="8.140625" style="29" bestFit="1" customWidth="1"/>
    <col min="15362" max="15362" width="38" style="29" customWidth="1"/>
    <col min="15363" max="15363" width="14.85546875" style="29" customWidth="1"/>
    <col min="15364" max="15364" width="16.85546875" style="29" customWidth="1"/>
    <col min="15365" max="15365" width="16.28515625" style="29" customWidth="1"/>
    <col min="15366" max="15366" width="14.85546875" style="29" customWidth="1"/>
    <col min="15367" max="15367" width="15.42578125" style="29" customWidth="1"/>
    <col min="15368" max="15368" width="16.140625" style="29" customWidth="1"/>
    <col min="15369" max="15369" width="17.85546875" style="29" customWidth="1"/>
    <col min="15370" max="15370" width="10.140625" style="29" bestFit="1" customWidth="1"/>
    <col min="15371" max="15371" width="13.5703125" style="29" bestFit="1" customWidth="1"/>
    <col min="15372" max="15372" width="9.85546875" style="29" bestFit="1" customWidth="1"/>
    <col min="15373" max="15373" width="10.42578125" style="29" bestFit="1" customWidth="1"/>
    <col min="15374" max="15616" width="9.140625" style="29"/>
    <col min="15617" max="15617" width="8.140625" style="29" bestFit="1" customWidth="1"/>
    <col min="15618" max="15618" width="38" style="29" customWidth="1"/>
    <col min="15619" max="15619" width="14.85546875" style="29" customWidth="1"/>
    <col min="15620" max="15620" width="16.85546875" style="29" customWidth="1"/>
    <col min="15621" max="15621" width="16.28515625" style="29" customWidth="1"/>
    <col min="15622" max="15622" width="14.85546875" style="29" customWidth="1"/>
    <col min="15623" max="15623" width="15.42578125" style="29" customWidth="1"/>
    <col min="15624" max="15624" width="16.140625" style="29" customWidth="1"/>
    <col min="15625" max="15625" width="17.85546875" style="29" customWidth="1"/>
    <col min="15626" max="15626" width="10.140625" style="29" bestFit="1" customWidth="1"/>
    <col min="15627" max="15627" width="13.5703125" style="29" bestFit="1" customWidth="1"/>
    <col min="15628" max="15628" width="9.85546875" style="29" bestFit="1" customWidth="1"/>
    <col min="15629" max="15629" width="10.42578125" style="29" bestFit="1" customWidth="1"/>
    <col min="15630" max="15872" width="9.140625" style="29"/>
    <col min="15873" max="15873" width="8.140625" style="29" bestFit="1" customWidth="1"/>
    <col min="15874" max="15874" width="38" style="29" customWidth="1"/>
    <col min="15875" max="15875" width="14.85546875" style="29" customWidth="1"/>
    <col min="15876" max="15876" width="16.85546875" style="29" customWidth="1"/>
    <col min="15877" max="15877" width="16.28515625" style="29" customWidth="1"/>
    <col min="15878" max="15878" width="14.85546875" style="29" customWidth="1"/>
    <col min="15879" max="15879" width="15.42578125" style="29" customWidth="1"/>
    <col min="15880" max="15880" width="16.140625" style="29" customWidth="1"/>
    <col min="15881" max="15881" width="17.85546875" style="29" customWidth="1"/>
    <col min="15882" max="15882" width="10.140625" style="29" bestFit="1" customWidth="1"/>
    <col min="15883" max="15883" width="13.5703125" style="29" bestFit="1" customWidth="1"/>
    <col min="15884" max="15884" width="9.85546875" style="29" bestFit="1" customWidth="1"/>
    <col min="15885" max="15885" width="10.42578125" style="29" bestFit="1" customWidth="1"/>
    <col min="15886" max="16128" width="9.140625" style="29"/>
    <col min="16129" max="16129" width="8.140625" style="29" bestFit="1" customWidth="1"/>
    <col min="16130" max="16130" width="38" style="29" customWidth="1"/>
    <col min="16131" max="16131" width="14.85546875" style="29" customWidth="1"/>
    <col min="16132" max="16132" width="16.85546875" style="29" customWidth="1"/>
    <col min="16133" max="16133" width="16.28515625" style="29" customWidth="1"/>
    <col min="16134" max="16134" width="14.85546875" style="29" customWidth="1"/>
    <col min="16135" max="16135" width="15.42578125" style="29" customWidth="1"/>
    <col min="16136" max="16136" width="16.140625" style="29" customWidth="1"/>
    <col min="16137" max="16137" width="17.85546875" style="29" customWidth="1"/>
    <col min="16138" max="16138" width="10.140625" style="29" bestFit="1" customWidth="1"/>
    <col min="16139" max="16139" width="13.5703125" style="29" bestFit="1" customWidth="1"/>
    <col min="16140" max="16140" width="9.85546875" style="29" bestFit="1" customWidth="1"/>
    <col min="16141" max="16141" width="10.42578125" style="29" bestFit="1" customWidth="1"/>
    <col min="16142" max="16384" width="9.140625" style="29"/>
  </cols>
  <sheetData>
    <row r="1" spans="1:13" ht="25.5" customHeight="1" thickBo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13" x14ac:dyDescent="0.2">
      <c r="A2" s="30"/>
      <c r="B2" s="31"/>
      <c r="C2" s="31"/>
      <c r="D2" s="32"/>
      <c r="E2" s="97" t="s">
        <v>1</v>
      </c>
      <c r="F2" s="98"/>
      <c r="G2" s="98"/>
      <c r="H2" s="98"/>
      <c r="I2" s="99"/>
      <c r="K2" s="33"/>
    </row>
    <row r="3" spans="1:13" x14ac:dyDescent="0.2">
      <c r="A3" s="34"/>
      <c r="B3" s="35"/>
      <c r="C3" s="36" t="s">
        <v>2</v>
      </c>
      <c r="D3" s="36" t="s">
        <v>72</v>
      </c>
      <c r="E3" s="37" t="s">
        <v>3</v>
      </c>
      <c r="F3" s="38" t="s">
        <v>4</v>
      </c>
      <c r="G3" s="39" t="s">
        <v>5</v>
      </c>
      <c r="H3" s="40" t="s">
        <v>6</v>
      </c>
      <c r="I3" s="41" t="s">
        <v>7</v>
      </c>
      <c r="K3" s="33"/>
    </row>
    <row r="4" spans="1:13" s="49" customFormat="1" ht="30" customHeight="1" thickBot="1" x14ac:dyDescent="0.25">
      <c r="A4" s="42"/>
      <c r="B4" s="43" t="s">
        <v>8</v>
      </c>
      <c r="C4" s="43" t="s">
        <v>9</v>
      </c>
      <c r="D4" s="44" t="s">
        <v>10</v>
      </c>
      <c r="E4" s="45" t="s">
        <v>11</v>
      </c>
      <c r="F4" s="46" t="s">
        <v>12</v>
      </c>
      <c r="G4" s="43" t="s">
        <v>13</v>
      </c>
      <c r="H4" s="47" t="s">
        <v>14</v>
      </c>
      <c r="I4" s="48" t="s">
        <v>15</v>
      </c>
    </row>
    <row r="5" spans="1:13" x14ac:dyDescent="0.2">
      <c r="A5" s="50">
        <v>1</v>
      </c>
      <c r="B5" s="51" t="s">
        <v>16</v>
      </c>
      <c r="C5" s="52">
        <f>SUM(C18:C19,C14,C20:C22,C7:C13)</f>
        <v>2431926077</v>
      </c>
      <c r="D5" s="53">
        <f>SUM(D18:D19,D14,D20:D22,D7:D13)</f>
        <v>2969674732</v>
      </c>
      <c r="E5" s="50">
        <f>SUM(E7:E14,E20:E22,E18:E19)</f>
        <v>2025236039</v>
      </c>
      <c r="F5" s="52">
        <f>SUM(F7:F19,F14,F20:F22)</f>
        <v>314912210</v>
      </c>
      <c r="G5" s="52">
        <f>SUM(G7:G19,G14,G20:G22)</f>
        <v>114710575</v>
      </c>
      <c r="H5" s="52">
        <f>SUM(H7:H19,H14,H20:H22)</f>
        <v>123320202</v>
      </c>
      <c r="I5" s="54">
        <f>SUM(I7:I19,I14,I20:I22)</f>
        <v>391495706</v>
      </c>
      <c r="K5" s="55"/>
      <c r="M5" s="55"/>
    </row>
    <row r="6" spans="1:13" ht="39" customHeight="1" thickBot="1" x14ac:dyDescent="0.25">
      <c r="A6" s="56"/>
      <c r="B6" s="57" t="s">
        <v>17</v>
      </c>
      <c r="C6" s="58">
        <f>SUM(C7:C12,C18:C20,C13:C14,)</f>
        <v>1619858470</v>
      </c>
      <c r="D6" s="58">
        <f>SUM(D7:D12,D18:D20,D13:D14,)</f>
        <v>2051691474</v>
      </c>
      <c r="E6" s="56">
        <f>SUM(E7:E10,E11:E14,E18:E20)</f>
        <v>1107252781</v>
      </c>
      <c r="F6" s="59">
        <f>SUM(F7:F10,F11:F18,F14:F14,F20)</f>
        <v>314912210</v>
      </c>
      <c r="G6" s="59">
        <f>SUM(G7:G10,G11:G18,G14:G14,G20)</f>
        <v>114710575</v>
      </c>
      <c r="H6" s="59">
        <f>SUM(H7:H10,H11:H18,H14:H14,H20)</f>
        <v>123320202</v>
      </c>
      <c r="I6" s="60">
        <f>SUM(I7:I10,I11:I19,I14:I14,I20)</f>
        <v>391495706</v>
      </c>
      <c r="J6" s="61" t="s">
        <v>18</v>
      </c>
      <c r="K6" s="62">
        <f>D23-D5</f>
        <v>0</v>
      </c>
      <c r="L6" s="63"/>
      <c r="M6" s="55"/>
    </row>
    <row r="7" spans="1:13" x14ac:dyDescent="0.2">
      <c r="A7" s="64" t="s">
        <v>19</v>
      </c>
      <c r="B7" s="65" t="s">
        <v>20</v>
      </c>
      <c r="C7" s="1">
        <f>SUM('[1]5.Önk.kiadásai'!E12)</f>
        <v>605535482</v>
      </c>
      <c r="D7" s="66">
        <f t="shared" ref="D7:D13" si="0">SUM(E7:I7)</f>
        <v>705651784</v>
      </c>
      <c r="E7" s="67">
        <f>SUM('[1]6.intézm.kiadások'!F11)</f>
        <v>57893341</v>
      </c>
      <c r="F7" s="13">
        <f>SUM('[1]6.intézm.kiadások'!F56)</f>
        <v>220809517</v>
      </c>
      <c r="G7" s="2">
        <f>SUM('[1]6.intézm.kiadások'!F101)</f>
        <v>56757270</v>
      </c>
      <c r="H7" s="2">
        <f>SUM('[1]6.intézm.kiadások'!F146)</f>
        <v>95680214</v>
      </c>
      <c r="I7" s="3">
        <f>SUM('[1]6.intézm.kiadások'!F192)</f>
        <v>274511442</v>
      </c>
      <c r="M7" s="55"/>
    </row>
    <row r="8" spans="1:13" x14ac:dyDescent="0.2">
      <c r="A8" s="68" t="s">
        <v>21</v>
      </c>
      <c r="B8" s="69" t="s">
        <v>22</v>
      </c>
      <c r="C8" s="4">
        <f>SUM('[1]5.Önk.kiadásai'!E13)</f>
        <v>121870131</v>
      </c>
      <c r="D8" s="70">
        <f t="shared" si="0"/>
        <v>130044471</v>
      </c>
      <c r="E8" s="71">
        <f>SUM('[1]6.intézm.kiadások'!F12)</f>
        <v>10071727</v>
      </c>
      <c r="F8" s="7">
        <f>SUM('[1]6.intézm.kiadások'!F57)</f>
        <v>43476124</v>
      </c>
      <c r="G8" s="4">
        <f>SUM('[1]6.intézm.kiadások'!F102)</f>
        <v>10045205</v>
      </c>
      <c r="H8" s="4">
        <f>SUM('[1]6.intézm.kiadások'!F147)</f>
        <v>16129878</v>
      </c>
      <c r="I8" s="5">
        <f>SUM('[1]6.intézm.kiadások'!F193)</f>
        <v>50321537</v>
      </c>
      <c r="M8" s="55"/>
    </row>
    <row r="9" spans="1:13" x14ac:dyDescent="0.2">
      <c r="A9" s="72" t="s">
        <v>23</v>
      </c>
      <c r="B9" s="69" t="s">
        <v>24</v>
      </c>
      <c r="C9" s="4">
        <f>SUM('[1]5.Önk.kiadásai'!E14)</f>
        <v>376403399</v>
      </c>
      <c r="D9" s="70">
        <f t="shared" si="0"/>
        <v>432196140</v>
      </c>
      <c r="E9" s="71">
        <f>SUM('[1]6.intézm.kiadások'!F13)</f>
        <v>274557684</v>
      </c>
      <c r="F9" s="7">
        <f>SUM('[1]6.intézm.kiadások'!F58)</f>
        <v>36339069</v>
      </c>
      <c r="G9" s="4">
        <f>SUM('[1]6.intézm.kiadások'!F103)</f>
        <v>46688900</v>
      </c>
      <c r="H9" s="4">
        <f>SUM('[1]6.intézm.kiadások'!F148)</f>
        <v>11256110</v>
      </c>
      <c r="I9" s="5">
        <f>SUM('[1]6.intézm.kiadások'!F194)</f>
        <v>63354377</v>
      </c>
      <c r="M9" s="55"/>
    </row>
    <row r="10" spans="1:13" x14ac:dyDescent="0.2">
      <c r="A10" s="72" t="s">
        <v>25</v>
      </c>
      <c r="B10" s="73" t="s">
        <v>26</v>
      </c>
      <c r="C10" s="74">
        <f>SUM('[1]5.Önk.kiadásai'!E15)</f>
        <v>22444000</v>
      </c>
      <c r="D10" s="70">
        <f t="shared" si="0"/>
        <v>22600000</v>
      </c>
      <c r="E10" s="71">
        <f>SUM('[1]6.intézm.kiadások'!F14)</f>
        <v>22600000</v>
      </c>
      <c r="F10" s="7">
        <f>SUM('[1]6.intézm.kiadások'!F59)</f>
        <v>0</v>
      </c>
      <c r="G10" s="4">
        <f>SUM('[1]6.intézm.kiadások'!F104)</f>
        <v>0</v>
      </c>
      <c r="H10" s="4">
        <f>SUM('[1]6.intézm.kiadások'!F149)</f>
        <v>0</v>
      </c>
      <c r="I10" s="5">
        <f>SUM('[1]6.intézm.kiadások'!F195)</f>
        <v>0</v>
      </c>
      <c r="M10" s="55"/>
    </row>
    <row r="11" spans="1:13" x14ac:dyDescent="0.2">
      <c r="A11" s="72" t="s">
        <v>27</v>
      </c>
      <c r="B11" s="75" t="s">
        <v>28</v>
      </c>
      <c r="C11" s="6">
        <f>SUM('[1]5.Önk.kiadásai'!E16)</f>
        <v>0</v>
      </c>
      <c r="D11" s="70">
        <f t="shared" si="0"/>
        <v>62000000</v>
      </c>
      <c r="E11" s="71">
        <f>SUM('[1]6.intézm.kiadások'!F15)</f>
        <v>62000000</v>
      </c>
      <c r="F11" s="7">
        <f>SUM('[1]6.intézm.kiadások'!F60)</f>
        <v>0</v>
      </c>
      <c r="G11" s="4">
        <f>SUM('[1]6.intézm.kiadások'!F105)</f>
        <v>0</v>
      </c>
      <c r="H11" s="4">
        <f>SUM('[1]6.intézm.kiadások'!F150)</f>
        <v>0</v>
      </c>
      <c r="I11" s="5">
        <f>SUM('[1]6.intézm.kiadások'!F196)</f>
        <v>0</v>
      </c>
      <c r="M11" s="55"/>
    </row>
    <row r="12" spans="1:13" x14ac:dyDescent="0.2">
      <c r="A12" s="68" t="s">
        <v>29</v>
      </c>
      <c r="B12" s="75" t="s">
        <v>30</v>
      </c>
      <c r="C12" s="6">
        <f>SUM('[1]5.Önk.kiadásai'!E17)</f>
        <v>31827378</v>
      </c>
      <c r="D12" s="70">
        <f t="shared" si="0"/>
        <v>43394295</v>
      </c>
      <c r="E12" s="71">
        <f>SUM('[1]6.intézm.kiadások'!F16)</f>
        <v>43394295</v>
      </c>
      <c r="F12" s="7">
        <f>SUM('[1]6.intézm.kiadások'!F61)</f>
        <v>0</v>
      </c>
      <c r="G12" s="4">
        <f>SUM('[1]6.intézm.kiadások'!F106)</f>
        <v>0</v>
      </c>
      <c r="H12" s="4">
        <f>SUM('[1]6.intézm.kiadások'!F151)</f>
        <v>0</v>
      </c>
      <c r="I12" s="5">
        <f>SUM('[1]6.intézm.kiadások'!F197)</f>
        <v>0</v>
      </c>
      <c r="M12" s="55"/>
    </row>
    <row r="13" spans="1:13" x14ac:dyDescent="0.2">
      <c r="A13" s="68" t="s">
        <v>31</v>
      </c>
      <c r="B13" s="75" t="s">
        <v>32</v>
      </c>
      <c r="C13" s="6">
        <f>SUM('[1]5.Önk.kiadásai'!E18)</f>
        <v>181812520</v>
      </c>
      <c r="D13" s="70">
        <f t="shared" si="0"/>
        <v>210712520</v>
      </c>
      <c r="E13" s="71">
        <f>SUM('[1]6.intézm.kiadások'!F17)</f>
        <v>210712520</v>
      </c>
      <c r="F13" s="7">
        <f>SUM('[1]6.intézm.kiadások'!F62)</f>
        <v>0</v>
      </c>
      <c r="G13" s="4">
        <f>SUM('[1]6.intézm.kiadások'!F107)</f>
        <v>0</v>
      </c>
      <c r="H13" s="4">
        <f>SUM('[1]6.intézm.kiadások'!F152)</f>
        <v>0</v>
      </c>
      <c r="I13" s="5">
        <f>SUM('[1]6.intézm.kiadások'!F198)</f>
        <v>0</v>
      </c>
      <c r="M13" s="55"/>
    </row>
    <row r="14" spans="1:13" x14ac:dyDescent="0.2">
      <c r="A14" s="76" t="s">
        <v>33</v>
      </c>
      <c r="B14" s="69" t="s">
        <v>34</v>
      </c>
      <c r="C14" s="4">
        <f t="shared" ref="C14:I14" si="1">SUM(C15:C17)</f>
        <v>108454085</v>
      </c>
      <c r="D14" s="7">
        <f t="shared" si="1"/>
        <v>300064260</v>
      </c>
      <c r="E14" s="8">
        <f t="shared" si="1"/>
        <v>300064260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5">
        <f t="shared" si="1"/>
        <v>0</v>
      </c>
      <c r="M14" s="55"/>
    </row>
    <row r="15" spans="1:13" x14ac:dyDescent="0.2">
      <c r="A15" s="76" t="s">
        <v>33</v>
      </c>
      <c r="B15" s="69" t="s">
        <v>35</v>
      </c>
      <c r="C15" s="4">
        <f>SUM('[1]5.Önk.kiadásai'!E31)</f>
        <v>0</v>
      </c>
      <c r="D15" s="70">
        <f t="shared" ref="D15:D22" si="2">SUM(E15:I15)</f>
        <v>0</v>
      </c>
      <c r="E15" s="77">
        <f>SUM('[1]6.intézm.kiadások'!F30)</f>
        <v>0</v>
      </c>
      <c r="F15" s="7">
        <f>SUM('[1]6.intézm.kiadások'!F75)</f>
        <v>0</v>
      </c>
      <c r="G15" s="4">
        <f>SUM('[1]6.intézm.kiadások'!F120)</f>
        <v>0</v>
      </c>
      <c r="H15" s="4">
        <f>SUM('[1]6.intézm.kiadások'!F165)</f>
        <v>0</v>
      </c>
      <c r="I15" s="5">
        <f>SUM('[1]6.intézm.kiadások'!F211)</f>
        <v>0</v>
      </c>
      <c r="M15" s="55"/>
    </row>
    <row r="16" spans="1:13" x14ac:dyDescent="0.2">
      <c r="A16" s="76" t="s">
        <v>33</v>
      </c>
      <c r="B16" s="69" t="s">
        <v>36</v>
      </c>
      <c r="C16" s="7">
        <f>SUM('[1]5.Önk.kiadásai'!E33)</f>
        <v>6500000</v>
      </c>
      <c r="D16" s="78">
        <f t="shared" si="2"/>
        <v>5000000</v>
      </c>
      <c r="E16" s="8">
        <f>SUM('[1]6.intézm.kiadások'!F32)</f>
        <v>5000000</v>
      </c>
      <c r="F16" s="4">
        <f>SUM('[1]6.intézm.kiadások'!F77)</f>
        <v>0</v>
      </c>
      <c r="G16" s="4">
        <f>SUM('[1]6.intézm.kiadások'!F122)</f>
        <v>0</v>
      </c>
      <c r="H16" s="4">
        <f>SUM('[1]6.intézm.kiadások'!F167)</f>
        <v>0</v>
      </c>
      <c r="I16" s="5">
        <f>SUM('[1]6.intézm.kiadások'!F213)</f>
        <v>0</v>
      </c>
      <c r="M16" s="55"/>
    </row>
    <row r="17" spans="1:13" x14ac:dyDescent="0.2">
      <c r="A17" s="76" t="s">
        <v>33</v>
      </c>
      <c r="B17" s="73" t="s">
        <v>37</v>
      </c>
      <c r="C17" s="4">
        <f>SUM('[1]5.Önk.kiadásai'!E34)</f>
        <v>101954085</v>
      </c>
      <c r="D17" s="70">
        <f t="shared" si="2"/>
        <v>295064260</v>
      </c>
      <c r="E17" s="8">
        <f>SUM('[1]6.intézm.kiadások'!F33)</f>
        <v>295064260</v>
      </c>
      <c r="F17" s="4">
        <f>SUM('[1]6.intézm.kiadások'!F78)</f>
        <v>0</v>
      </c>
      <c r="G17" s="4">
        <f>SUM('[1]6.intézm.kiadások'!F123)</f>
        <v>0</v>
      </c>
      <c r="H17" s="4">
        <f>SUM('[1]6.intézm.kiadások'!F168)</f>
        <v>0</v>
      </c>
      <c r="I17" s="5">
        <f>SUM('[1]6.intézm.kiadások'!F214)</f>
        <v>0</v>
      </c>
      <c r="M17" s="55"/>
    </row>
    <row r="18" spans="1:13" x14ac:dyDescent="0.2">
      <c r="A18" s="68" t="s">
        <v>38</v>
      </c>
      <c r="B18" s="75" t="s">
        <v>39</v>
      </c>
      <c r="C18" s="6">
        <f>SUM('[1]5.Önk.kiadásai'!E20)</f>
        <v>13061799</v>
      </c>
      <c r="D18" s="70">
        <f>SUM(E18:I18)</f>
        <v>32787104</v>
      </c>
      <c r="E18" s="9">
        <f>SUM('[1]6.intézm.kiadások'!F19)</f>
        <v>13718054</v>
      </c>
      <c r="F18" s="7">
        <f>SUM('[1]6.intézm.kiadások'!F64)</f>
        <v>14287500</v>
      </c>
      <c r="G18" s="4">
        <f>SUM('[1]6.intézm.kiadások'!F109)</f>
        <v>1219200</v>
      </c>
      <c r="H18" s="4">
        <f>SUM('[1]6.intézm.kiadások'!F154)</f>
        <v>254000</v>
      </c>
      <c r="I18" s="5">
        <f>SUM('[1]6.intézm.kiadások'!F200)</f>
        <v>3308350</v>
      </c>
      <c r="M18" s="55"/>
    </row>
    <row r="19" spans="1:13" x14ac:dyDescent="0.2">
      <c r="A19" s="68" t="s">
        <v>40</v>
      </c>
      <c r="B19" s="75" t="s">
        <v>41</v>
      </c>
      <c r="C19" s="6">
        <f>SUM('[1]5.Önk.kiadásai'!E21)</f>
        <v>147048569</v>
      </c>
      <c r="D19" s="70">
        <f>SUM(E19:I19)</f>
        <v>97235104</v>
      </c>
      <c r="E19" s="9">
        <f>SUM('[1]6.intézm.kiadások'!F20)</f>
        <v>97235104</v>
      </c>
      <c r="F19" s="7">
        <f>SUM('[1]6.intézm.kiadások'!F65)</f>
        <v>0</v>
      </c>
      <c r="G19" s="4">
        <f>SUM('[1]6.intézm.kiadások'!F110)</f>
        <v>0</v>
      </c>
      <c r="H19" s="4">
        <f>SUM('[1]6.intézm.kiadások'!F155)</f>
        <v>0</v>
      </c>
      <c r="I19" s="5">
        <f>SUM('[1]6.intézm.kiadások'!F201)</f>
        <v>0</v>
      </c>
      <c r="K19" s="55"/>
      <c r="M19" s="55"/>
    </row>
    <row r="20" spans="1:13" x14ac:dyDescent="0.2">
      <c r="A20" s="76" t="s">
        <v>42</v>
      </c>
      <c r="B20" s="79" t="s">
        <v>43</v>
      </c>
      <c r="C20" s="10">
        <f>SUM('[1]5.Önk.kiadásai'!E40)</f>
        <v>11401107</v>
      </c>
      <c r="D20" s="70">
        <f t="shared" si="2"/>
        <v>15005796</v>
      </c>
      <c r="E20" s="80">
        <f>SUM('[1]6.intézm.kiadások'!F39)</f>
        <v>15005796</v>
      </c>
      <c r="F20" s="11">
        <f>SUM('[1]6.intézm.kiadások'!F84)</f>
        <v>0</v>
      </c>
      <c r="G20" s="11">
        <f>SUM('[1]6.intézm.kiadások'!F129)</f>
        <v>0</v>
      </c>
      <c r="H20" s="11">
        <f>SUM('[1]6.intézm.kiadások'!F174)</f>
        <v>0</v>
      </c>
      <c r="I20" s="12">
        <f>SUM('[1]6.intézm.kiadások'!F220)</f>
        <v>0</v>
      </c>
      <c r="M20" s="55"/>
    </row>
    <row r="21" spans="1:13" x14ac:dyDescent="0.2">
      <c r="A21" s="76" t="s">
        <v>44</v>
      </c>
      <c r="B21" s="81" t="s">
        <v>45</v>
      </c>
      <c r="C21" s="10">
        <f>SUM('[1]5.Önk.kiadásai'!E41)</f>
        <v>806710412</v>
      </c>
      <c r="D21" s="70">
        <f t="shared" si="2"/>
        <v>898914208</v>
      </c>
      <c r="E21" s="80">
        <f>SUM('[1]6.intézm.kiadások'!F40)</f>
        <v>898914208</v>
      </c>
      <c r="F21" s="11">
        <f>SUM('[1]6.intézm.kiadások'!F85)</f>
        <v>0</v>
      </c>
      <c r="G21" s="11">
        <f>SUM('[1]6.intézm.kiadások'!F130)</f>
        <v>0</v>
      </c>
      <c r="H21" s="11">
        <f>SUM('[1]6.intézm.kiadások'!F175)</f>
        <v>0</v>
      </c>
      <c r="I21" s="12">
        <f>SUM('[1]6.intézm.kiadások'!F221)</f>
        <v>0</v>
      </c>
      <c r="K21" s="55"/>
      <c r="M21" s="55"/>
    </row>
    <row r="22" spans="1:13" ht="13.5" thickBot="1" x14ac:dyDescent="0.25">
      <c r="A22" s="76" t="s">
        <v>46</v>
      </c>
      <c r="B22" s="81" t="s">
        <v>47</v>
      </c>
      <c r="C22" s="10">
        <f>SUM('[1]5.Önk.kiadásai'!E42)</f>
        <v>5357195</v>
      </c>
      <c r="D22" s="70">
        <f t="shared" si="2"/>
        <v>19069050</v>
      </c>
      <c r="E22" s="80">
        <f>SUM('[1]6.intézm.kiadások'!F41)</f>
        <v>19069050</v>
      </c>
      <c r="F22" s="11">
        <f>SUM('[1]6.intézm.kiadások'!F86)</f>
        <v>0</v>
      </c>
      <c r="G22" s="11">
        <f>SUM('[1]6.intézm.kiadások'!F131)</f>
        <v>0</v>
      </c>
      <c r="H22" s="11">
        <f>SUM('[1]6.intézm.kiadások'!F176)</f>
        <v>0</v>
      </c>
      <c r="I22" s="12">
        <f>SUM('[1]6.intézm.kiadások'!F222)</f>
        <v>0</v>
      </c>
      <c r="M22" s="55"/>
    </row>
    <row r="23" spans="1:13" x14ac:dyDescent="0.2">
      <c r="A23" s="50">
        <v>2</v>
      </c>
      <c r="B23" s="51" t="s">
        <v>48</v>
      </c>
      <c r="C23" s="53">
        <f t="shared" ref="C23:H23" si="3">SUM(C25:C37,)</f>
        <v>2431926077</v>
      </c>
      <c r="D23" s="53">
        <f>SUM(D25:D37,)</f>
        <v>2969674732</v>
      </c>
      <c r="E23" s="50">
        <f>SUM(E25:E37,)</f>
        <v>2025236039</v>
      </c>
      <c r="F23" s="53">
        <f>SUM(F25:F37,)</f>
        <v>314912210</v>
      </c>
      <c r="G23" s="53">
        <f t="shared" si="3"/>
        <v>114710575</v>
      </c>
      <c r="H23" s="53">
        <f t="shared" si="3"/>
        <v>123320202</v>
      </c>
      <c r="I23" s="54">
        <f>SUM(I25:I37,)</f>
        <v>391495706</v>
      </c>
      <c r="K23" s="55"/>
      <c r="L23" s="55"/>
      <c r="M23" s="55"/>
    </row>
    <row r="24" spans="1:13" ht="47.25" customHeight="1" thickBot="1" x14ac:dyDescent="0.25">
      <c r="A24" s="56"/>
      <c r="B24" s="57" t="s">
        <v>17</v>
      </c>
      <c r="C24" s="58">
        <f t="shared" ref="C24:I24" si="4">SUM(C25:C28,C31:C33,C29:C30,C34:C35)</f>
        <v>1619858470</v>
      </c>
      <c r="D24" s="58">
        <f t="shared" si="4"/>
        <v>2051691474</v>
      </c>
      <c r="E24" s="56">
        <f>SUM(E25:E28,E31:E33,E29:E30,E34:E35)</f>
        <v>2025236039</v>
      </c>
      <c r="F24" s="59">
        <f t="shared" si="4"/>
        <v>1506222</v>
      </c>
      <c r="G24" s="59">
        <f t="shared" si="4"/>
        <v>10143107</v>
      </c>
      <c r="H24" s="59">
        <f t="shared" si="4"/>
        <v>2899743</v>
      </c>
      <c r="I24" s="60">
        <f t="shared" si="4"/>
        <v>11906363</v>
      </c>
      <c r="L24" s="55"/>
      <c r="M24" s="55"/>
    </row>
    <row r="25" spans="1:13" x14ac:dyDescent="0.2">
      <c r="A25" s="82" t="s">
        <v>49</v>
      </c>
      <c r="B25" s="83" t="s">
        <v>50</v>
      </c>
      <c r="C25" s="1">
        <f>SUM('[1]2. ÖNK.BEV.'!E11)</f>
        <v>375054987</v>
      </c>
      <c r="D25" s="13">
        <f>SUM(E25:I25)</f>
        <v>375144892</v>
      </c>
      <c r="E25" s="14">
        <f>SUM('[1]3.INTÉZMÉNYEK BEV.'!F11)</f>
        <v>375144892</v>
      </c>
      <c r="F25" s="84">
        <f>SUM('[1]3.INTÉZMÉNYEK BEV.'!F50)</f>
        <v>0</v>
      </c>
      <c r="G25" s="2">
        <f>SUM('[1]3.INTÉZMÉNYEK BEV.'!F90)</f>
        <v>0</v>
      </c>
      <c r="H25" s="2">
        <f>SUM('[1]3.INTÉZMÉNYEK BEV.'!F130)</f>
        <v>0</v>
      </c>
      <c r="I25" s="15">
        <f>SUM('[1]3.INTÉZMÉNYEK BEV.'!F170)</f>
        <v>0</v>
      </c>
      <c r="M25" s="55"/>
    </row>
    <row r="26" spans="1:13" x14ac:dyDescent="0.2">
      <c r="A26" s="68" t="s">
        <v>51</v>
      </c>
      <c r="B26" s="69" t="s">
        <v>52</v>
      </c>
      <c r="C26" s="6">
        <f>SUM('[1]2. ÖNK.BEV.'!E12)</f>
        <v>52087730</v>
      </c>
      <c r="D26" s="16">
        <f t="shared" ref="D26:D35" si="5">SUM(E26:I26)</f>
        <v>64907200</v>
      </c>
      <c r="E26" s="9">
        <f>SUM('[1]3.INTÉZMÉNYEK BEV.'!F12)</f>
        <v>64907200</v>
      </c>
      <c r="F26" s="7">
        <f>SUM('[1]3.INTÉZMÉNYEK BEV.'!F51)</f>
        <v>0</v>
      </c>
      <c r="G26" s="4">
        <f>SUM('[1]3.INTÉZMÉNYEK BEV.'!F91)</f>
        <v>0</v>
      </c>
      <c r="H26" s="4">
        <f>SUM('[1]3.INTÉZMÉNYEK BEV.'!F131)</f>
        <v>0</v>
      </c>
      <c r="I26" s="5">
        <f>SUM('[1]3.INTÉZMÉNYEK BEV.'!F171)</f>
        <v>0</v>
      </c>
      <c r="M26" s="55"/>
    </row>
    <row r="27" spans="1:13" x14ac:dyDescent="0.2">
      <c r="A27" s="68" t="s">
        <v>53</v>
      </c>
      <c r="B27" s="69" t="s">
        <v>54</v>
      </c>
      <c r="C27" s="4">
        <f>SUM('[1]2. ÖNK.BEV.'!E13)</f>
        <v>77311764</v>
      </c>
      <c r="D27" s="7">
        <f t="shared" si="5"/>
        <v>16909000</v>
      </c>
      <c r="E27" s="8">
        <f>SUM('[1]3.INTÉZMÉNYEK BEV.'!F13)</f>
        <v>16909000</v>
      </c>
      <c r="F27" s="7">
        <f>SUM('[1]3.INTÉZMÉNYEK BEV.'!F52)</f>
        <v>0</v>
      </c>
      <c r="G27" s="4">
        <f>SUM('[1]3.INTÉZMÉNYEK BEV.'!F92)</f>
        <v>0</v>
      </c>
      <c r="H27" s="4">
        <f>SUM('[1]3.INTÉZMÉNYEK BEV.'!F132)</f>
        <v>0</v>
      </c>
      <c r="I27" s="5">
        <f>SUM('[1]3.INTÉZMÉNYEK BEV.'!F172)</f>
        <v>0</v>
      </c>
      <c r="K27" s="55"/>
      <c r="M27" s="55"/>
    </row>
    <row r="28" spans="1:13" x14ac:dyDescent="0.2">
      <c r="A28" s="68" t="s">
        <v>55</v>
      </c>
      <c r="B28" s="73" t="s">
        <v>56</v>
      </c>
      <c r="C28" s="7">
        <f>SUM('[1]2. ÖNK.BEV.'!E14)</f>
        <v>853500000</v>
      </c>
      <c r="D28" s="5">
        <f t="shared" si="5"/>
        <v>942000000</v>
      </c>
      <c r="E28" s="8">
        <f>SUM('[1]3.INTÉZMÉNYEK BEV.'!F14)</f>
        <v>942000000</v>
      </c>
      <c r="F28" s="7">
        <f>SUM('[1]3.INTÉZMÉNYEK BEV.'!F53)</f>
        <v>0</v>
      </c>
      <c r="G28" s="4">
        <f>SUM('[1]3.INTÉZMÉNYEK BEV.'!F93)</f>
        <v>0</v>
      </c>
      <c r="H28" s="4">
        <f>SUM('[1]3.INTÉZMÉNYEK BEV.'!F133)</f>
        <v>0</v>
      </c>
      <c r="I28" s="5">
        <f>SUM('[1]3.INTÉZMÉNYEK BEV.'!F173)</f>
        <v>0</v>
      </c>
      <c r="K28" s="55"/>
      <c r="M28" s="55"/>
    </row>
    <row r="29" spans="1:13" x14ac:dyDescent="0.2">
      <c r="A29" s="68" t="s">
        <v>57</v>
      </c>
      <c r="B29" s="75" t="s">
        <v>58</v>
      </c>
      <c r="C29" s="17">
        <f>SUM('[1]2. ÖNK.BEV.'!E15)</f>
        <v>79100373</v>
      </c>
      <c r="D29" s="7">
        <f>SUM(E29:I29)</f>
        <v>79967571</v>
      </c>
      <c r="E29" s="9">
        <f>SUM('[1]3.INTÉZMÉNYEK BEV.'!F15)</f>
        <v>56859447</v>
      </c>
      <c r="F29" s="7">
        <f>SUM('[1]3.INTÉZMÉNYEK BEV.'!F54)</f>
        <v>500000</v>
      </c>
      <c r="G29" s="4">
        <f>SUM('[1]3.INTÉZMÉNYEK BEV.'!F94)</f>
        <v>8250000</v>
      </c>
      <c r="H29" s="4">
        <f>SUM('[1]3.INTÉZMÉNYEK BEV.'!F134)</f>
        <v>2452062</v>
      </c>
      <c r="I29" s="18">
        <f>SUM('[1]3.INTÉZMÉNYEK BEV.'!F174)</f>
        <v>11906062</v>
      </c>
      <c r="M29" s="55"/>
    </row>
    <row r="30" spans="1:13" x14ac:dyDescent="0.2">
      <c r="A30" s="68" t="s">
        <v>59</v>
      </c>
      <c r="B30" s="75" t="s">
        <v>60</v>
      </c>
      <c r="C30" s="17">
        <f>SUM('[1]2. ÖNK.BEV.'!E17)</f>
        <v>8000000</v>
      </c>
      <c r="D30" s="7">
        <f t="shared" si="5"/>
        <v>260000000</v>
      </c>
      <c r="E30" s="19">
        <f>SUM('[1]3.INTÉZMÉNYEK BEV.'!F17)</f>
        <v>260000000</v>
      </c>
      <c r="F30" s="85">
        <f>SUM('[1]3.INTÉZMÉNYEK BEV.'!F56)</f>
        <v>0</v>
      </c>
      <c r="G30" s="20">
        <f>SUM('[1]3.INTÉZMÉNYEK BEV.'!F96:F97)</f>
        <v>0</v>
      </c>
      <c r="H30" s="20">
        <f>SUM('[1]3.INTÉZMÉNYEK BEV.'!F136)</f>
        <v>0</v>
      </c>
      <c r="I30" s="21">
        <f>SUM('[1]3.INTÉZMÉNYEK BEV.'!F176)</f>
        <v>0</v>
      </c>
      <c r="M30" s="55"/>
    </row>
    <row r="31" spans="1:13" x14ac:dyDescent="0.2">
      <c r="A31" s="68" t="s">
        <v>61</v>
      </c>
      <c r="B31" s="75" t="s">
        <v>62</v>
      </c>
      <c r="C31" s="17">
        <f>SUM('[1]2. ÖNK.BEV.'!E18)</f>
        <v>14246000</v>
      </c>
      <c r="D31" s="7">
        <f>SUM(E31:I31)</f>
        <v>9180000</v>
      </c>
      <c r="E31" s="19">
        <f>SUM('[1]3.INTÉZMÉNYEK BEV.'!F18)</f>
        <v>9180000</v>
      </c>
      <c r="F31" s="85">
        <f>SUM('[1]3.INTÉZMÉNYEK BEV.'!F57)</f>
        <v>0</v>
      </c>
      <c r="G31" s="20">
        <f>SUM('[1]3.INTÉZMÉNYEK BEV.'!F97:F98)</f>
        <v>0</v>
      </c>
      <c r="H31" s="20">
        <f>SUM('[1]3.INTÉZMÉNYEK BEV.'!F137)</f>
        <v>0</v>
      </c>
      <c r="I31" s="21">
        <f>SUM('[1]3.INTÉZMÉNYEK BEV.'!F177)</f>
        <v>0</v>
      </c>
      <c r="M31" s="55"/>
    </row>
    <row r="32" spans="1:13" hidden="1" x14ac:dyDescent="0.2">
      <c r="A32" s="68"/>
      <c r="B32" s="75" t="s">
        <v>63</v>
      </c>
      <c r="C32" s="17">
        <f>SUM('[1]2. ÖNK.BEV.'!E19)</f>
        <v>0</v>
      </c>
      <c r="D32" s="7">
        <f t="shared" si="5"/>
        <v>0</v>
      </c>
      <c r="E32" s="86"/>
      <c r="F32" s="87">
        <v>0</v>
      </c>
      <c r="G32" s="20">
        <v>0</v>
      </c>
      <c r="H32" s="20">
        <v>0</v>
      </c>
      <c r="I32" s="21">
        <v>0</v>
      </c>
      <c r="M32" s="55"/>
    </row>
    <row r="33" spans="1:13" x14ac:dyDescent="0.2">
      <c r="A33" s="68" t="s">
        <v>64</v>
      </c>
      <c r="B33" s="75" t="s">
        <v>65</v>
      </c>
      <c r="C33" s="17">
        <f>SUM('[1]2. ÖNK.BEV.'!E20)</f>
        <v>6265500</v>
      </c>
      <c r="D33" s="7">
        <f t="shared" si="5"/>
        <v>235500</v>
      </c>
      <c r="E33" s="19">
        <f>SUM('[1]3.INTÉZMÉNYEK BEV.'!F19)</f>
        <v>235500</v>
      </c>
      <c r="F33" s="87">
        <f>SUM('[1]3.INTÉZMÉNYEK BEV.'!F58)</f>
        <v>0</v>
      </c>
      <c r="G33" s="20">
        <f>SUM('[1]3.INTÉZMÉNYEK BEV.'!F98)</f>
        <v>0</v>
      </c>
      <c r="H33" s="20">
        <f>SUM('[1]3.INTÉZMÉNYEK BEV.'!F138)</f>
        <v>0</v>
      </c>
      <c r="I33" s="21">
        <f>SUM('[1]3.INTÉZMÉNYEK BEV.'!F178)</f>
        <v>0</v>
      </c>
      <c r="M33" s="55"/>
    </row>
    <row r="34" spans="1:13" x14ac:dyDescent="0.2">
      <c r="A34" s="88" t="s">
        <v>66</v>
      </c>
      <c r="B34" s="73" t="s">
        <v>67</v>
      </c>
      <c r="C34" s="20">
        <f>SUM('[1]2. ÖNK.BEV.'!E30)</f>
        <v>154292116</v>
      </c>
      <c r="D34" s="7">
        <f t="shared" si="5"/>
        <v>303347311</v>
      </c>
      <c r="E34" s="19">
        <f>SUM('[1]3.INTÉZMÉNYEK BEV.'!F29)</f>
        <v>300000000</v>
      </c>
      <c r="F34" s="87">
        <f>SUM('[1]3.INTÉZMÉNYEK BEV.'!F68)</f>
        <v>1006222</v>
      </c>
      <c r="G34" s="20">
        <f>SUM('[1]3.INTÉZMÉNYEK BEV.'!F108)</f>
        <v>1893107</v>
      </c>
      <c r="H34" s="20">
        <f>SUM('[1]3.INTÉZMÉNYEK BEV.'!F148)</f>
        <v>447681</v>
      </c>
      <c r="I34" s="21">
        <f>SUM('[1]3.INTÉZMÉNYEK BEV.'!F188)</f>
        <v>301</v>
      </c>
      <c r="M34" s="55"/>
    </row>
    <row r="35" spans="1:13" x14ac:dyDescent="0.2">
      <c r="A35" s="88" t="s">
        <v>68</v>
      </c>
      <c r="B35" s="89" t="s">
        <v>69</v>
      </c>
      <c r="C35" s="17">
        <f>SUM('[1]2. ÖNK.BEV.'!E31)</f>
        <v>0</v>
      </c>
      <c r="D35" s="7">
        <f t="shared" si="5"/>
        <v>0</v>
      </c>
      <c r="E35" s="19">
        <f>SUM('[1]3.INTÉZMÉNYEK BEV.'!F30)</f>
        <v>0</v>
      </c>
      <c r="F35" s="87">
        <f>SUM('[1]3.INTÉZMÉNYEK BEV.'!F69)</f>
        <v>0</v>
      </c>
      <c r="G35" s="20">
        <f>SUM('[1]3.INTÉZMÉNYEK BEV.'!F109)</f>
        <v>0</v>
      </c>
      <c r="H35" s="20">
        <f>SUM('[1]3.INTÉZMÉNYEK BEV.'!F149)</f>
        <v>0</v>
      </c>
      <c r="I35" s="21">
        <f>SUM('[1]3.INTÉZMÉNYEK BEV.'!F189)</f>
        <v>0</v>
      </c>
      <c r="M35" s="55"/>
    </row>
    <row r="36" spans="1:13" x14ac:dyDescent="0.2">
      <c r="A36" s="68" t="s">
        <v>70</v>
      </c>
      <c r="B36" s="75" t="s">
        <v>45</v>
      </c>
      <c r="C36" s="17">
        <f>SUM('[1]2. ÖNK.BEV.'!E36)</f>
        <v>806710412</v>
      </c>
      <c r="D36" s="7">
        <f>SUM(E36:I36)</f>
        <v>898914208</v>
      </c>
      <c r="E36" s="22">
        <f>SUM('[1]3.INTÉZMÉNYEK BEV.'!F35)</f>
        <v>0</v>
      </c>
      <c r="F36" s="85">
        <f>SUM('[1]3.INTÉZMÉNYEK BEV.'!F74)</f>
        <v>299118488</v>
      </c>
      <c r="G36" s="17">
        <f>SUM('[1]3.INTÉZMÉNYEK BEV.'!F114)</f>
        <v>103348268</v>
      </c>
      <c r="H36" s="17">
        <f>SUM('[1]3.INTÉZMÉNYEK BEV.'!F154)</f>
        <v>120166459</v>
      </c>
      <c r="I36" s="23">
        <f>SUM('[1]3.INTÉZMÉNYEK BEV.'!F194)</f>
        <v>376280993</v>
      </c>
      <c r="K36" s="55"/>
      <c r="M36" s="55"/>
    </row>
    <row r="37" spans="1:13" ht="13.5" thickBot="1" x14ac:dyDescent="0.25">
      <c r="A37" s="90" t="s">
        <v>71</v>
      </c>
      <c r="B37" s="91" t="s">
        <v>47</v>
      </c>
      <c r="C37" s="24">
        <f>SUM('[1]2. ÖNK.BEV.'!E37)</f>
        <v>5357195</v>
      </c>
      <c r="D37" s="25">
        <f>SUM(E37:I37)</f>
        <v>19069050</v>
      </c>
      <c r="E37" s="26">
        <f>SUM('[1]3.INTÉZMÉNYEK BEV.'!F36)</f>
        <v>0</v>
      </c>
      <c r="F37" s="92">
        <f>SUM('[1]3.INTÉZMÉNYEK BEV.'!F75)</f>
        <v>14287500</v>
      </c>
      <c r="G37" s="27">
        <f>SUM('[1]3.INTÉZMÉNYEK BEV.'!F115)</f>
        <v>1219200</v>
      </c>
      <c r="H37" s="27">
        <f>SUM('[1]3.INTÉZMÉNYEK BEV.'!F155)</f>
        <v>254000</v>
      </c>
      <c r="I37" s="28">
        <f>SUM('[1]3.INTÉZMÉNYEK BEV.'!F195)</f>
        <v>3308350</v>
      </c>
      <c r="M37" s="55"/>
    </row>
    <row r="40" spans="1:13" x14ac:dyDescent="0.2">
      <c r="D40" s="55"/>
      <c r="E40" s="55"/>
    </row>
    <row r="42" spans="1:13" x14ac:dyDescent="0.2">
      <c r="D42" s="55"/>
      <c r="E42" s="55"/>
      <c r="F42" s="55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6D53-8634-4CEA-8E04-C368A8F78F73}">
  <sheetPr>
    <pageSetUpPr fitToPage="1"/>
  </sheetPr>
  <dimension ref="A1:M42"/>
  <sheetViews>
    <sheetView topLeftCell="A4" workbookViewId="0">
      <selection activeCell="E19" sqref="E19"/>
    </sheetView>
  </sheetViews>
  <sheetFormatPr defaultRowHeight="12.75" x14ac:dyDescent="0.2"/>
  <cols>
    <col min="1" max="1" width="8.140625" style="29" bestFit="1" customWidth="1"/>
    <col min="2" max="2" width="38" style="29" customWidth="1"/>
    <col min="3" max="3" width="14.85546875" style="29" customWidth="1"/>
    <col min="4" max="4" width="16.85546875" style="29" customWidth="1"/>
    <col min="5" max="5" width="16.28515625" style="29" customWidth="1"/>
    <col min="6" max="6" width="14.85546875" style="29" customWidth="1"/>
    <col min="7" max="7" width="15.42578125" style="29" customWidth="1"/>
    <col min="8" max="8" width="16.140625" style="29" customWidth="1"/>
    <col min="9" max="9" width="17.85546875" style="29" customWidth="1"/>
    <col min="10" max="10" width="10.140625" style="29" bestFit="1" customWidth="1"/>
    <col min="11" max="11" width="13.5703125" style="29" bestFit="1" customWidth="1"/>
    <col min="12" max="12" width="9.85546875" style="29" bestFit="1" customWidth="1"/>
    <col min="13" max="13" width="10.42578125" style="29" bestFit="1" customWidth="1"/>
    <col min="14" max="256" width="9.140625" style="29"/>
    <col min="257" max="257" width="8.140625" style="29" bestFit="1" customWidth="1"/>
    <col min="258" max="258" width="38" style="29" customWidth="1"/>
    <col min="259" max="259" width="14.85546875" style="29" customWidth="1"/>
    <col min="260" max="260" width="16.85546875" style="29" customWidth="1"/>
    <col min="261" max="261" width="16.28515625" style="29" customWidth="1"/>
    <col min="262" max="262" width="14.85546875" style="29" customWidth="1"/>
    <col min="263" max="263" width="15.42578125" style="29" customWidth="1"/>
    <col min="264" max="264" width="16.140625" style="29" customWidth="1"/>
    <col min="265" max="265" width="17.85546875" style="29" customWidth="1"/>
    <col min="266" max="266" width="10.140625" style="29" bestFit="1" customWidth="1"/>
    <col min="267" max="267" width="13.5703125" style="29" bestFit="1" customWidth="1"/>
    <col min="268" max="268" width="9.85546875" style="29" bestFit="1" customWidth="1"/>
    <col min="269" max="269" width="10.42578125" style="29" bestFit="1" customWidth="1"/>
    <col min="270" max="512" width="9.140625" style="29"/>
    <col min="513" max="513" width="8.140625" style="29" bestFit="1" customWidth="1"/>
    <col min="514" max="514" width="38" style="29" customWidth="1"/>
    <col min="515" max="515" width="14.85546875" style="29" customWidth="1"/>
    <col min="516" max="516" width="16.85546875" style="29" customWidth="1"/>
    <col min="517" max="517" width="16.28515625" style="29" customWidth="1"/>
    <col min="518" max="518" width="14.85546875" style="29" customWidth="1"/>
    <col min="519" max="519" width="15.42578125" style="29" customWidth="1"/>
    <col min="520" max="520" width="16.140625" style="29" customWidth="1"/>
    <col min="521" max="521" width="17.85546875" style="29" customWidth="1"/>
    <col min="522" max="522" width="10.140625" style="29" bestFit="1" customWidth="1"/>
    <col min="523" max="523" width="13.5703125" style="29" bestFit="1" customWidth="1"/>
    <col min="524" max="524" width="9.85546875" style="29" bestFit="1" customWidth="1"/>
    <col min="525" max="525" width="10.42578125" style="29" bestFit="1" customWidth="1"/>
    <col min="526" max="768" width="9.140625" style="29"/>
    <col min="769" max="769" width="8.140625" style="29" bestFit="1" customWidth="1"/>
    <col min="770" max="770" width="38" style="29" customWidth="1"/>
    <col min="771" max="771" width="14.85546875" style="29" customWidth="1"/>
    <col min="772" max="772" width="16.85546875" style="29" customWidth="1"/>
    <col min="773" max="773" width="16.28515625" style="29" customWidth="1"/>
    <col min="774" max="774" width="14.85546875" style="29" customWidth="1"/>
    <col min="775" max="775" width="15.42578125" style="29" customWidth="1"/>
    <col min="776" max="776" width="16.140625" style="29" customWidth="1"/>
    <col min="777" max="777" width="17.85546875" style="29" customWidth="1"/>
    <col min="778" max="778" width="10.140625" style="29" bestFit="1" customWidth="1"/>
    <col min="779" max="779" width="13.5703125" style="29" bestFit="1" customWidth="1"/>
    <col min="780" max="780" width="9.85546875" style="29" bestFit="1" customWidth="1"/>
    <col min="781" max="781" width="10.42578125" style="29" bestFit="1" customWidth="1"/>
    <col min="782" max="1024" width="9.140625" style="29"/>
    <col min="1025" max="1025" width="8.140625" style="29" bestFit="1" customWidth="1"/>
    <col min="1026" max="1026" width="38" style="29" customWidth="1"/>
    <col min="1027" max="1027" width="14.85546875" style="29" customWidth="1"/>
    <col min="1028" max="1028" width="16.85546875" style="29" customWidth="1"/>
    <col min="1029" max="1029" width="16.28515625" style="29" customWidth="1"/>
    <col min="1030" max="1030" width="14.85546875" style="29" customWidth="1"/>
    <col min="1031" max="1031" width="15.42578125" style="29" customWidth="1"/>
    <col min="1032" max="1032" width="16.140625" style="29" customWidth="1"/>
    <col min="1033" max="1033" width="17.85546875" style="29" customWidth="1"/>
    <col min="1034" max="1034" width="10.140625" style="29" bestFit="1" customWidth="1"/>
    <col min="1035" max="1035" width="13.5703125" style="29" bestFit="1" customWidth="1"/>
    <col min="1036" max="1036" width="9.85546875" style="29" bestFit="1" customWidth="1"/>
    <col min="1037" max="1037" width="10.42578125" style="29" bestFit="1" customWidth="1"/>
    <col min="1038" max="1280" width="9.140625" style="29"/>
    <col min="1281" max="1281" width="8.140625" style="29" bestFit="1" customWidth="1"/>
    <col min="1282" max="1282" width="38" style="29" customWidth="1"/>
    <col min="1283" max="1283" width="14.85546875" style="29" customWidth="1"/>
    <col min="1284" max="1284" width="16.85546875" style="29" customWidth="1"/>
    <col min="1285" max="1285" width="16.28515625" style="29" customWidth="1"/>
    <col min="1286" max="1286" width="14.85546875" style="29" customWidth="1"/>
    <col min="1287" max="1287" width="15.42578125" style="29" customWidth="1"/>
    <col min="1288" max="1288" width="16.140625" style="29" customWidth="1"/>
    <col min="1289" max="1289" width="17.85546875" style="29" customWidth="1"/>
    <col min="1290" max="1290" width="10.140625" style="29" bestFit="1" customWidth="1"/>
    <col min="1291" max="1291" width="13.5703125" style="29" bestFit="1" customWidth="1"/>
    <col min="1292" max="1292" width="9.85546875" style="29" bestFit="1" customWidth="1"/>
    <col min="1293" max="1293" width="10.42578125" style="29" bestFit="1" customWidth="1"/>
    <col min="1294" max="1536" width="9.140625" style="29"/>
    <col min="1537" max="1537" width="8.140625" style="29" bestFit="1" customWidth="1"/>
    <col min="1538" max="1538" width="38" style="29" customWidth="1"/>
    <col min="1539" max="1539" width="14.85546875" style="29" customWidth="1"/>
    <col min="1540" max="1540" width="16.85546875" style="29" customWidth="1"/>
    <col min="1541" max="1541" width="16.28515625" style="29" customWidth="1"/>
    <col min="1542" max="1542" width="14.85546875" style="29" customWidth="1"/>
    <col min="1543" max="1543" width="15.42578125" style="29" customWidth="1"/>
    <col min="1544" max="1544" width="16.140625" style="29" customWidth="1"/>
    <col min="1545" max="1545" width="17.85546875" style="29" customWidth="1"/>
    <col min="1546" max="1546" width="10.140625" style="29" bestFit="1" customWidth="1"/>
    <col min="1547" max="1547" width="13.5703125" style="29" bestFit="1" customWidth="1"/>
    <col min="1548" max="1548" width="9.85546875" style="29" bestFit="1" customWidth="1"/>
    <col min="1549" max="1549" width="10.42578125" style="29" bestFit="1" customWidth="1"/>
    <col min="1550" max="1792" width="9.140625" style="29"/>
    <col min="1793" max="1793" width="8.140625" style="29" bestFit="1" customWidth="1"/>
    <col min="1794" max="1794" width="38" style="29" customWidth="1"/>
    <col min="1795" max="1795" width="14.85546875" style="29" customWidth="1"/>
    <col min="1796" max="1796" width="16.85546875" style="29" customWidth="1"/>
    <col min="1797" max="1797" width="16.28515625" style="29" customWidth="1"/>
    <col min="1798" max="1798" width="14.85546875" style="29" customWidth="1"/>
    <col min="1799" max="1799" width="15.42578125" style="29" customWidth="1"/>
    <col min="1800" max="1800" width="16.140625" style="29" customWidth="1"/>
    <col min="1801" max="1801" width="17.85546875" style="29" customWidth="1"/>
    <col min="1802" max="1802" width="10.140625" style="29" bestFit="1" customWidth="1"/>
    <col min="1803" max="1803" width="13.5703125" style="29" bestFit="1" customWidth="1"/>
    <col min="1804" max="1804" width="9.85546875" style="29" bestFit="1" customWidth="1"/>
    <col min="1805" max="1805" width="10.42578125" style="29" bestFit="1" customWidth="1"/>
    <col min="1806" max="2048" width="9.140625" style="29"/>
    <col min="2049" max="2049" width="8.140625" style="29" bestFit="1" customWidth="1"/>
    <col min="2050" max="2050" width="38" style="29" customWidth="1"/>
    <col min="2051" max="2051" width="14.85546875" style="29" customWidth="1"/>
    <col min="2052" max="2052" width="16.85546875" style="29" customWidth="1"/>
    <col min="2053" max="2053" width="16.28515625" style="29" customWidth="1"/>
    <col min="2054" max="2054" width="14.85546875" style="29" customWidth="1"/>
    <col min="2055" max="2055" width="15.42578125" style="29" customWidth="1"/>
    <col min="2056" max="2056" width="16.140625" style="29" customWidth="1"/>
    <col min="2057" max="2057" width="17.85546875" style="29" customWidth="1"/>
    <col min="2058" max="2058" width="10.140625" style="29" bestFit="1" customWidth="1"/>
    <col min="2059" max="2059" width="13.5703125" style="29" bestFit="1" customWidth="1"/>
    <col min="2060" max="2060" width="9.85546875" style="29" bestFit="1" customWidth="1"/>
    <col min="2061" max="2061" width="10.42578125" style="29" bestFit="1" customWidth="1"/>
    <col min="2062" max="2304" width="9.140625" style="29"/>
    <col min="2305" max="2305" width="8.140625" style="29" bestFit="1" customWidth="1"/>
    <col min="2306" max="2306" width="38" style="29" customWidth="1"/>
    <col min="2307" max="2307" width="14.85546875" style="29" customWidth="1"/>
    <col min="2308" max="2308" width="16.85546875" style="29" customWidth="1"/>
    <col min="2309" max="2309" width="16.28515625" style="29" customWidth="1"/>
    <col min="2310" max="2310" width="14.85546875" style="29" customWidth="1"/>
    <col min="2311" max="2311" width="15.42578125" style="29" customWidth="1"/>
    <col min="2312" max="2312" width="16.140625" style="29" customWidth="1"/>
    <col min="2313" max="2313" width="17.85546875" style="29" customWidth="1"/>
    <col min="2314" max="2314" width="10.140625" style="29" bestFit="1" customWidth="1"/>
    <col min="2315" max="2315" width="13.5703125" style="29" bestFit="1" customWidth="1"/>
    <col min="2316" max="2316" width="9.85546875" style="29" bestFit="1" customWidth="1"/>
    <col min="2317" max="2317" width="10.42578125" style="29" bestFit="1" customWidth="1"/>
    <col min="2318" max="2560" width="9.140625" style="29"/>
    <col min="2561" max="2561" width="8.140625" style="29" bestFit="1" customWidth="1"/>
    <col min="2562" max="2562" width="38" style="29" customWidth="1"/>
    <col min="2563" max="2563" width="14.85546875" style="29" customWidth="1"/>
    <col min="2564" max="2564" width="16.85546875" style="29" customWidth="1"/>
    <col min="2565" max="2565" width="16.28515625" style="29" customWidth="1"/>
    <col min="2566" max="2566" width="14.85546875" style="29" customWidth="1"/>
    <col min="2567" max="2567" width="15.42578125" style="29" customWidth="1"/>
    <col min="2568" max="2568" width="16.140625" style="29" customWidth="1"/>
    <col min="2569" max="2569" width="17.85546875" style="29" customWidth="1"/>
    <col min="2570" max="2570" width="10.140625" style="29" bestFit="1" customWidth="1"/>
    <col min="2571" max="2571" width="13.5703125" style="29" bestFit="1" customWidth="1"/>
    <col min="2572" max="2572" width="9.85546875" style="29" bestFit="1" customWidth="1"/>
    <col min="2573" max="2573" width="10.42578125" style="29" bestFit="1" customWidth="1"/>
    <col min="2574" max="2816" width="9.140625" style="29"/>
    <col min="2817" max="2817" width="8.140625" style="29" bestFit="1" customWidth="1"/>
    <col min="2818" max="2818" width="38" style="29" customWidth="1"/>
    <col min="2819" max="2819" width="14.85546875" style="29" customWidth="1"/>
    <col min="2820" max="2820" width="16.85546875" style="29" customWidth="1"/>
    <col min="2821" max="2821" width="16.28515625" style="29" customWidth="1"/>
    <col min="2822" max="2822" width="14.85546875" style="29" customWidth="1"/>
    <col min="2823" max="2823" width="15.42578125" style="29" customWidth="1"/>
    <col min="2824" max="2824" width="16.140625" style="29" customWidth="1"/>
    <col min="2825" max="2825" width="17.85546875" style="29" customWidth="1"/>
    <col min="2826" max="2826" width="10.140625" style="29" bestFit="1" customWidth="1"/>
    <col min="2827" max="2827" width="13.5703125" style="29" bestFit="1" customWidth="1"/>
    <col min="2828" max="2828" width="9.85546875" style="29" bestFit="1" customWidth="1"/>
    <col min="2829" max="2829" width="10.42578125" style="29" bestFit="1" customWidth="1"/>
    <col min="2830" max="3072" width="9.140625" style="29"/>
    <col min="3073" max="3073" width="8.140625" style="29" bestFit="1" customWidth="1"/>
    <col min="3074" max="3074" width="38" style="29" customWidth="1"/>
    <col min="3075" max="3075" width="14.85546875" style="29" customWidth="1"/>
    <col min="3076" max="3076" width="16.85546875" style="29" customWidth="1"/>
    <col min="3077" max="3077" width="16.28515625" style="29" customWidth="1"/>
    <col min="3078" max="3078" width="14.85546875" style="29" customWidth="1"/>
    <col min="3079" max="3079" width="15.42578125" style="29" customWidth="1"/>
    <col min="3080" max="3080" width="16.140625" style="29" customWidth="1"/>
    <col min="3081" max="3081" width="17.85546875" style="29" customWidth="1"/>
    <col min="3082" max="3082" width="10.140625" style="29" bestFit="1" customWidth="1"/>
    <col min="3083" max="3083" width="13.5703125" style="29" bestFit="1" customWidth="1"/>
    <col min="3084" max="3084" width="9.85546875" style="29" bestFit="1" customWidth="1"/>
    <col min="3085" max="3085" width="10.42578125" style="29" bestFit="1" customWidth="1"/>
    <col min="3086" max="3328" width="9.140625" style="29"/>
    <col min="3329" max="3329" width="8.140625" style="29" bestFit="1" customWidth="1"/>
    <col min="3330" max="3330" width="38" style="29" customWidth="1"/>
    <col min="3331" max="3331" width="14.85546875" style="29" customWidth="1"/>
    <col min="3332" max="3332" width="16.85546875" style="29" customWidth="1"/>
    <col min="3333" max="3333" width="16.28515625" style="29" customWidth="1"/>
    <col min="3334" max="3334" width="14.85546875" style="29" customWidth="1"/>
    <col min="3335" max="3335" width="15.42578125" style="29" customWidth="1"/>
    <col min="3336" max="3336" width="16.140625" style="29" customWidth="1"/>
    <col min="3337" max="3337" width="17.85546875" style="29" customWidth="1"/>
    <col min="3338" max="3338" width="10.140625" style="29" bestFit="1" customWidth="1"/>
    <col min="3339" max="3339" width="13.5703125" style="29" bestFit="1" customWidth="1"/>
    <col min="3340" max="3340" width="9.85546875" style="29" bestFit="1" customWidth="1"/>
    <col min="3341" max="3341" width="10.42578125" style="29" bestFit="1" customWidth="1"/>
    <col min="3342" max="3584" width="9.140625" style="29"/>
    <col min="3585" max="3585" width="8.140625" style="29" bestFit="1" customWidth="1"/>
    <col min="3586" max="3586" width="38" style="29" customWidth="1"/>
    <col min="3587" max="3587" width="14.85546875" style="29" customWidth="1"/>
    <col min="3588" max="3588" width="16.85546875" style="29" customWidth="1"/>
    <col min="3589" max="3589" width="16.28515625" style="29" customWidth="1"/>
    <col min="3590" max="3590" width="14.85546875" style="29" customWidth="1"/>
    <col min="3591" max="3591" width="15.42578125" style="29" customWidth="1"/>
    <col min="3592" max="3592" width="16.140625" style="29" customWidth="1"/>
    <col min="3593" max="3593" width="17.85546875" style="29" customWidth="1"/>
    <col min="3594" max="3594" width="10.140625" style="29" bestFit="1" customWidth="1"/>
    <col min="3595" max="3595" width="13.5703125" style="29" bestFit="1" customWidth="1"/>
    <col min="3596" max="3596" width="9.85546875" style="29" bestFit="1" customWidth="1"/>
    <col min="3597" max="3597" width="10.42578125" style="29" bestFit="1" customWidth="1"/>
    <col min="3598" max="3840" width="9.140625" style="29"/>
    <col min="3841" max="3841" width="8.140625" style="29" bestFit="1" customWidth="1"/>
    <col min="3842" max="3842" width="38" style="29" customWidth="1"/>
    <col min="3843" max="3843" width="14.85546875" style="29" customWidth="1"/>
    <col min="3844" max="3844" width="16.85546875" style="29" customWidth="1"/>
    <col min="3845" max="3845" width="16.28515625" style="29" customWidth="1"/>
    <col min="3846" max="3846" width="14.85546875" style="29" customWidth="1"/>
    <col min="3847" max="3847" width="15.42578125" style="29" customWidth="1"/>
    <col min="3848" max="3848" width="16.140625" style="29" customWidth="1"/>
    <col min="3849" max="3849" width="17.85546875" style="29" customWidth="1"/>
    <col min="3850" max="3850" width="10.140625" style="29" bestFit="1" customWidth="1"/>
    <col min="3851" max="3851" width="13.5703125" style="29" bestFit="1" customWidth="1"/>
    <col min="3852" max="3852" width="9.85546875" style="29" bestFit="1" customWidth="1"/>
    <col min="3853" max="3853" width="10.42578125" style="29" bestFit="1" customWidth="1"/>
    <col min="3854" max="4096" width="9.140625" style="29"/>
    <col min="4097" max="4097" width="8.140625" style="29" bestFit="1" customWidth="1"/>
    <col min="4098" max="4098" width="38" style="29" customWidth="1"/>
    <col min="4099" max="4099" width="14.85546875" style="29" customWidth="1"/>
    <col min="4100" max="4100" width="16.85546875" style="29" customWidth="1"/>
    <col min="4101" max="4101" width="16.28515625" style="29" customWidth="1"/>
    <col min="4102" max="4102" width="14.85546875" style="29" customWidth="1"/>
    <col min="4103" max="4103" width="15.42578125" style="29" customWidth="1"/>
    <col min="4104" max="4104" width="16.140625" style="29" customWidth="1"/>
    <col min="4105" max="4105" width="17.85546875" style="29" customWidth="1"/>
    <col min="4106" max="4106" width="10.140625" style="29" bestFit="1" customWidth="1"/>
    <col min="4107" max="4107" width="13.5703125" style="29" bestFit="1" customWidth="1"/>
    <col min="4108" max="4108" width="9.85546875" style="29" bestFit="1" customWidth="1"/>
    <col min="4109" max="4109" width="10.42578125" style="29" bestFit="1" customWidth="1"/>
    <col min="4110" max="4352" width="9.140625" style="29"/>
    <col min="4353" max="4353" width="8.140625" style="29" bestFit="1" customWidth="1"/>
    <col min="4354" max="4354" width="38" style="29" customWidth="1"/>
    <col min="4355" max="4355" width="14.85546875" style="29" customWidth="1"/>
    <col min="4356" max="4356" width="16.85546875" style="29" customWidth="1"/>
    <col min="4357" max="4357" width="16.28515625" style="29" customWidth="1"/>
    <col min="4358" max="4358" width="14.85546875" style="29" customWidth="1"/>
    <col min="4359" max="4359" width="15.42578125" style="29" customWidth="1"/>
    <col min="4360" max="4360" width="16.140625" style="29" customWidth="1"/>
    <col min="4361" max="4361" width="17.85546875" style="29" customWidth="1"/>
    <col min="4362" max="4362" width="10.140625" style="29" bestFit="1" customWidth="1"/>
    <col min="4363" max="4363" width="13.5703125" style="29" bestFit="1" customWidth="1"/>
    <col min="4364" max="4364" width="9.85546875" style="29" bestFit="1" customWidth="1"/>
    <col min="4365" max="4365" width="10.42578125" style="29" bestFit="1" customWidth="1"/>
    <col min="4366" max="4608" width="9.140625" style="29"/>
    <col min="4609" max="4609" width="8.140625" style="29" bestFit="1" customWidth="1"/>
    <col min="4610" max="4610" width="38" style="29" customWidth="1"/>
    <col min="4611" max="4611" width="14.85546875" style="29" customWidth="1"/>
    <col min="4612" max="4612" width="16.85546875" style="29" customWidth="1"/>
    <col min="4613" max="4613" width="16.28515625" style="29" customWidth="1"/>
    <col min="4614" max="4614" width="14.85546875" style="29" customWidth="1"/>
    <col min="4615" max="4615" width="15.42578125" style="29" customWidth="1"/>
    <col min="4616" max="4616" width="16.140625" style="29" customWidth="1"/>
    <col min="4617" max="4617" width="17.85546875" style="29" customWidth="1"/>
    <col min="4618" max="4618" width="10.140625" style="29" bestFit="1" customWidth="1"/>
    <col min="4619" max="4619" width="13.5703125" style="29" bestFit="1" customWidth="1"/>
    <col min="4620" max="4620" width="9.85546875" style="29" bestFit="1" customWidth="1"/>
    <col min="4621" max="4621" width="10.42578125" style="29" bestFit="1" customWidth="1"/>
    <col min="4622" max="4864" width="9.140625" style="29"/>
    <col min="4865" max="4865" width="8.140625" style="29" bestFit="1" customWidth="1"/>
    <col min="4866" max="4866" width="38" style="29" customWidth="1"/>
    <col min="4867" max="4867" width="14.85546875" style="29" customWidth="1"/>
    <col min="4868" max="4868" width="16.85546875" style="29" customWidth="1"/>
    <col min="4869" max="4869" width="16.28515625" style="29" customWidth="1"/>
    <col min="4870" max="4870" width="14.85546875" style="29" customWidth="1"/>
    <col min="4871" max="4871" width="15.42578125" style="29" customWidth="1"/>
    <col min="4872" max="4872" width="16.140625" style="29" customWidth="1"/>
    <col min="4873" max="4873" width="17.85546875" style="29" customWidth="1"/>
    <col min="4874" max="4874" width="10.140625" style="29" bestFit="1" customWidth="1"/>
    <col min="4875" max="4875" width="13.5703125" style="29" bestFit="1" customWidth="1"/>
    <col min="4876" max="4876" width="9.85546875" style="29" bestFit="1" customWidth="1"/>
    <col min="4877" max="4877" width="10.42578125" style="29" bestFit="1" customWidth="1"/>
    <col min="4878" max="5120" width="9.140625" style="29"/>
    <col min="5121" max="5121" width="8.140625" style="29" bestFit="1" customWidth="1"/>
    <col min="5122" max="5122" width="38" style="29" customWidth="1"/>
    <col min="5123" max="5123" width="14.85546875" style="29" customWidth="1"/>
    <col min="5124" max="5124" width="16.85546875" style="29" customWidth="1"/>
    <col min="5125" max="5125" width="16.28515625" style="29" customWidth="1"/>
    <col min="5126" max="5126" width="14.85546875" style="29" customWidth="1"/>
    <col min="5127" max="5127" width="15.42578125" style="29" customWidth="1"/>
    <col min="5128" max="5128" width="16.140625" style="29" customWidth="1"/>
    <col min="5129" max="5129" width="17.85546875" style="29" customWidth="1"/>
    <col min="5130" max="5130" width="10.140625" style="29" bestFit="1" customWidth="1"/>
    <col min="5131" max="5131" width="13.5703125" style="29" bestFit="1" customWidth="1"/>
    <col min="5132" max="5132" width="9.85546875" style="29" bestFit="1" customWidth="1"/>
    <col min="5133" max="5133" width="10.42578125" style="29" bestFit="1" customWidth="1"/>
    <col min="5134" max="5376" width="9.140625" style="29"/>
    <col min="5377" max="5377" width="8.140625" style="29" bestFit="1" customWidth="1"/>
    <col min="5378" max="5378" width="38" style="29" customWidth="1"/>
    <col min="5379" max="5379" width="14.85546875" style="29" customWidth="1"/>
    <col min="5380" max="5380" width="16.85546875" style="29" customWidth="1"/>
    <col min="5381" max="5381" width="16.28515625" style="29" customWidth="1"/>
    <col min="5382" max="5382" width="14.85546875" style="29" customWidth="1"/>
    <col min="5383" max="5383" width="15.42578125" style="29" customWidth="1"/>
    <col min="5384" max="5384" width="16.140625" style="29" customWidth="1"/>
    <col min="5385" max="5385" width="17.85546875" style="29" customWidth="1"/>
    <col min="5386" max="5386" width="10.140625" style="29" bestFit="1" customWidth="1"/>
    <col min="5387" max="5387" width="13.5703125" style="29" bestFit="1" customWidth="1"/>
    <col min="5388" max="5388" width="9.85546875" style="29" bestFit="1" customWidth="1"/>
    <col min="5389" max="5389" width="10.42578125" style="29" bestFit="1" customWidth="1"/>
    <col min="5390" max="5632" width="9.140625" style="29"/>
    <col min="5633" max="5633" width="8.140625" style="29" bestFit="1" customWidth="1"/>
    <col min="5634" max="5634" width="38" style="29" customWidth="1"/>
    <col min="5635" max="5635" width="14.85546875" style="29" customWidth="1"/>
    <col min="5636" max="5636" width="16.85546875" style="29" customWidth="1"/>
    <col min="5637" max="5637" width="16.28515625" style="29" customWidth="1"/>
    <col min="5638" max="5638" width="14.85546875" style="29" customWidth="1"/>
    <col min="5639" max="5639" width="15.42578125" style="29" customWidth="1"/>
    <col min="5640" max="5640" width="16.140625" style="29" customWidth="1"/>
    <col min="5641" max="5641" width="17.85546875" style="29" customWidth="1"/>
    <col min="5642" max="5642" width="10.140625" style="29" bestFit="1" customWidth="1"/>
    <col min="5643" max="5643" width="13.5703125" style="29" bestFit="1" customWidth="1"/>
    <col min="5644" max="5644" width="9.85546875" style="29" bestFit="1" customWidth="1"/>
    <col min="5645" max="5645" width="10.42578125" style="29" bestFit="1" customWidth="1"/>
    <col min="5646" max="5888" width="9.140625" style="29"/>
    <col min="5889" max="5889" width="8.140625" style="29" bestFit="1" customWidth="1"/>
    <col min="5890" max="5890" width="38" style="29" customWidth="1"/>
    <col min="5891" max="5891" width="14.85546875" style="29" customWidth="1"/>
    <col min="5892" max="5892" width="16.85546875" style="29" customWidth="1"/>
    <col min="5893" max="5893" width="16.28515625" style="29" customWidth="1"/>
    <col min="5894" max="5894" width="14.85546875" style="29" customWidth="1"/>
    <col min="5895" max="5895" width="15.42578125" style="29" customWidth="1"/>
    <col min="5896" max="5896" width="16.140625" style="29" customWidth="1"/>
    <col min="5897" max="5897" width="17.85546875" style="29" customWidth="1"/>
    <col min="5898" max="5898" width="10.140625" style="29" bestFit="1" customWidth="1"/>
    <col min="5899" max="5899" width="13.5703125" style="29" bestFit="1" customWidth="1"/>
    <col min="5900" max="5900" width="9.85546875" style="29" bestFit="1" customWidth="1"/>
    <col min="5901" max="5901" width="10.42578125" style="29" bestFit="1" customWidth="1"/>
    <col min="5902" max="6144" width="9.140625" style="29"/>
    <col min="6145" max="6145" width="8.140625" style="29" bestFit="1" customWidth="1"/>
    <col min="6146" max="6146" width="38" style="29" customWidth="1"/>
    <col min="6147" max="6147" width="14.85546875" style="29" customWidth="1"/>
    <col min="6148" max="6148" width="16.85546875" style="29" customWidth="1"/>
    <col min="6149" max="6149" width="16.28515625" style="29" customWidth="1"/>
    <col min="6150" max="6150" width="14.85546875" style="29" customWidth="1"/>
    <col min="6151" max="6151" width="15.42578125" style="29" customWidth="1"/>
    <col min="6152" max="6152" width="16.140625" style="29" customWidth="1"/>
    <col min="6153" max="6153" width="17.85546875" style="29" customWidth="1"/>
    <col min="6154" max="6154" width="10.140625" style="29" bestFit="1" customWidth="1"/>
    <col min="6155" max="6155" width="13.5703125" style="29" bestFit="1" customWidth="1"/>
    <col min="6156" max="6156" width="9.85546875" style="29" bestFit="1" customWidth="1"/>
    <col min="6157" max="6157" width="10.42578125" style="29" bestFit="1" customWidth="1"/>
    <col min="6158" max="6400" width="9.140625" style="29"/>
    <col min="6401" max="6401" width="8.140625" style="29" bestFit="1" customWidth="1"/>
    <col min="6402" max="6402" width="38" style="29" customWidth="1"/>
    <col min="6403" max="6403" width="14.85546875" style="29" customWidth="1"/>
    <col min="6404" max="6404" width="16.85546875" style="29" customWidth="1"/>
    <col min="6405" max="6405" width="16.28515625" style="29" customWidth="1"/>
    <col min="6406" max="6406" width="14.85546875" style="29" customWidth="1"/>
    <col min="6407" max="6407" width="15.42578125" style="29" customWidth="1"/>
    <col min="6408" max="6408" width="16.140625" style="29" customWidth="1"/>
    <col min="6409" max="6409" width="17.85546875" style="29" customWidth="1"/>
    <col min="6410" max="6410" width="10.140625" style="29" bestFit="1" customWidth="1"/>
    <col min="6411" max="6411" width="13.5703125" style="29" bestFit="1" customWidth="1"/>
    <col min="6412" max="6412" width="9.85546875" style="29" bestFit="1" customWidth="1"/>
    <col min="6413" max="6413" width="10.42578125" style="29" bestFit="1" customWidth="1"/>
    <col min="6414" max="6656" width="9.140625" style="29"/>
    <col min="6657" max="6657" width="8.140625" style="29" bestFit="1" customWidth="1"/>
    <col min="6658" max="6658" width="38" style="29" customWidth="1"/>
    <col min="6659" max="6659" width="14.85546875" style="29" customWidth="1"/>
    <col min="6660" max="6660" width="16.85546875" style="29" customWidth="1"/>
    <col min="6661" max="6661" width="16.28515625" style="29" customWidth="1"/>
    <col min="6662" max="6662" width="14.85546875" style="29" customWidth="1"/>
    <col min="6663" max="6663" width="15.42578125" style="29" customWidth="1"/>
    <col min="6664" max="6664" width="16.140625" style="29" customWidth="1"/>
    <col min="6665" max="6665" width="17.85546875" style="29" customWidth="1"/>
    <col min="6666" max="6666" width="10.140625" style="29" bestFit="1" customWidth="1"/>
    <col min="6667" max="6667" width="13.5703125" style="29" bestFit="1" customWidth="1"/>
    <col min="6668" max="6668" width="9.85546875" style="29" bestFit="1" customWidth="1"/>
    <col min="6669" max="6669" width="10.42578125" style="29" bestFit="1" customWidth="1"/>
    <col min="6670" max="6912" width="9.140625" style="29"/>
    <col min="6913" max="6913" width="8.140625" style="29" bestFit="1" customWidth="1"/>
    <col min="6914" max="6914" width="38" style="29" customWidth="1"/>
    <col min="6915" max="6915" width="14.85546875" style="29" customWidth="1"/>
    <col min="6916" max="6916" width="16.85546875" style="29" customWidth="1"/>
    <col min="6917" max="6917" width="16.28515625" style="29" customWidth="1"/>
    <col min="6918" max="6918" width="14.85546875" style="29" customWidth="1"/>
    <col min="6919" max="6919" width="15.42578125" style="29" customWidth="1"/>
    <col min="6920" max="6920" width="16.140625" style="29" customWidth="1"/>
    <col min="6921" max="6921" width="17.85546875" style="29" customWidth="1"/>
    <col min="6922" max="6922" width="10.140625" style="29" bestFit="1" customWidth="1"/>
    <col min="6923" max="6923" width="13.5703125" style="29" bestFit="1" customWidth="1"/>
    <col min="6924" max="6924" width="9.85546875" style="29" bestFit="1" customWidth="1"/>
    <col min="6925" max="6925" width="10.42578125" style="29" bestFit="1" customWidth="1"/>
    <col min="6926" max="7168" width="9.140625" style="29"/>
    <col min="7169" max="7169" width="8.140625" style="29" bestFit="1" customWidth="1"/>
    <col min="7170" max="7170" width="38" style="29" customWidth="1"/>
    <col min="7171" max="7171" width="14.85546875" style="29" customWidth="1"/>
    <col min="7172" max="7172" width="16.85546875" style="29" customWidth="1"/>
    <col min="7173" max="7173" width="16.28515625" style="29" customWidth="1"/>
    <col min="7174" max="7174" width="14.85546875" style="29" customWidth="1"/>
    <col min="7175" max="7175" width="15.42578125" style="29" customWidth="1"/>
    <col min="7176" max="7176" width="16.140625" style="29" customWidth="1"/>
    <col min="7177" max="7177" width="17.85546875" style="29" customWidth="1"/>
    <col min="7178" max="7178" width="10.140625" style="29" bestFit="1" customWidth="1"/>
    <col min="7179" max="7179" width="13.5703125" style="29" bestFit="1" customWidth="1"/>
    <col min="7180" max="7180" width="9.85546875" style="29" bestFit="1" customWidth="1"/>
    <col min="7181" max="7181" width="10.42578125" style="29" bestFit="1" customWidth="1"/>
    <col min="7182" max="7424" width="9.140625" style="29"/>
    <col min="7425" max="7425" width="8.140625" style="29" bestFit="1" customWidth="1"/>
    <col min="7426" max="7426" width="38" style="29" customWidth="1"/>
    <col min="7427" max="7427" width="14.85546875" style="29" customWidth="1"/>
    <col min="7428" max="7428" width="16.85546875" style="29" customWidth="1"/>
    <col min="7429" max="7429" width="16.28515625" style="29" customWidth="1"/>
    <col min="7430" max="7430" width="14.85546875" style="29" customWidth="1"/>
    <col min="7431" max="7431" width="15.42578125" style="29" customWidth="1"/>
    <col min="7432" max="7432" width="16.140625" style="29" customWidth="1"/>
    <col min="7433" max="7433" width="17.85546875" style="29" customWidth="1"/>
    <col min="7434" max="7434" width="10.140625" style="29" bestFit="1" customWidth="1"/>
    <col min="7435" max="7435" width="13.5703125" style="29" bestFit="1" customWidth="1"/>
    <col min="7436" max="7436" width="9.85546875" style="29" bestFit="1" customWidth="1"/>
    <col min="7437" max="7437" width="10.42578125" style="29" bestFit="1" customWidth="1"/>
    <col min="7438" max="7680" width="9.140625" style="29"/>
    <col min="7681" max="7681" width="8.140625" style="29" bestFit="1" customWidth="1"/>
    <col min="7682" max="7682" width="38" style="29" customWidth="1"/>
    <col min="7683" max="7683" width="14.85546875" style="29" customWidth="1"/>
    <col min="7684" max="7684" width="16.85546875" style="29" customWidth="1"/>
    <col min="7685" max="7685" width="16.28515625" style="29" customWidth="1"/>
    <col min="7686" max="7686" width="14.85546875" style="29" customWidth="1"/>
    <col min="7687" max="7687" width="15.42578125" style="29" customWidth="1"/>
    <col min="7688" max="7688" width="16.140625" style="29" customWidth="1"/>
    <col min="7689" max="7689" width="17.85546875" style="29" customWidth="1"/>
    <col min="7690" max="7690" width="10.140625" style="29" bestFit="1" customWidth="1"/>
    <col min="7691" max="7691" width="13.5703125" style="29" bestFit="1" customWidth="1"/>
    <col min="7692" max="7692" width="9.85546875" style="29" bestFit="1" customWidth="1"/>
    <col min="7693" max="7693" width="10.42578125" style="29" bestFit="1" customWidth="1"/>
    <col min="7694" max="7936" width="9.140625" style="29"/>
    <col min="7937" max="7937" width="8.140625" style="29" bestFit="1" customWidth="1"/>
    <col min="7938" max="7938" width="38" style="29" customWidth="1"/>
    <col min="7939" max="7939" width="14.85546875" style="29" customWidth="1"/>
    <col min="7940" max="7940" width="16.85546875" style="29" customWidth="1"/>
    <col min="7941" max="7941" width="16.28515625" style="29" customWidth="1"/>
    <col min="7942" max="7942" width="14.85546875" style="29" customWidth="1"/>
    <col min="7943" max="7943" width="15.42578125" style="29" customWidth="1"/>
    <col min="7944" max="7944" width="16.140625" style="29" customWidth="1"/>
    <col min="7945" max="7945" width="17.85546875" style="29" customWidth="1"/>
    <col min="7946" max="7946" width="10.140625" style="29" bestFit="1" customWidth="1"/>
    <col min="7947" max="7947" width="13.5703125" style="29" bestFit="1" customWidth="1"/>
    <col min="7948" max="7948" width="9.85546875" style="29" bestFit="1" customWidth="1"/>
    <col min="7949" max="7949" width="10.42578125" style="29" bestFit="1" customWidth="1"/>
    <col min="7950" max="8192" width="9.140625" style="29"/>
    <col min="8193" max="8193" width="8.140625" style="29" bestFit="1" customWidth="1"/>
    <col min="8194" max="8194" width="38" style="29" customWidth="1"/>
    <col min="8195" max="8195" width="14.85546875" style="29" customWidth="1"/>
    <col min="8196" max="8196" width="16.85546875" style="29" customWidth="1"/>
    <col min="8197" max="8197" width="16.28515625" style="29" customWidth="1"/>
    <col min="8198" max="8198" width="14.85546875" style="29" customWidth="1"/>
    <col min="8199" max="8199" width="15.42578125" style="29" customWidth="1"/>
    <col min="8200" max="8200" width="16.140625" style="29" customWidth="1"/>
    <col min="8201" max="8201" width="17.85546875" style="29" customWidth="1"/>
    <col min="8202" max="8202" width="10.140625" style="29" bestFit="1" customWidth="1"/>
    <col min="8203" max="8203" width="13.5703125" style="29" bestFit="1" customWidth="1"/>
    <col min="8204" max="8204" width="9.85546875" style="29" bestFit="1" customWidth="1"/>
    <col min="8205" max="8205" width="10.42578125" style="29" bestFit="1" customWidth="1"/>
    <col min="8206" max="8448" width="9.140625" style="29"/>
    <col min="8449" max="8449" width="8.140625" style="29" bestFit="1" customWidth="1"/>
    <col min="8450" max="8450" width="38" style="29" customWidth="1"/>
    <col min="8451" max="8451" width="14.85546875" style="29" customWidth="1"/>
    <col min="8452" max="8452" width="16.85546875" style="29" customWidth="1"/>
    <col min="8453" max="8453" width="16.28515625" style="29" customWidth="1"/>
    <col min="8454" max="8454" width="14.85546875" style="29" customWidth="1"/>
    <col min="8455" max="8455" width="15.42578125" style="29" customWidth="1"/>
    <col min="8456" max="8456" width="16.140625" style="29" customWidth="1"/>
    <col min="8457" max="8457" width="17.85546875" style="29" customWidth="1"/>
    <col min="8458" max="8458" width="10.140625" style="29" bestFit="1" customWidth="1"/>
    <col min="8459" max="8459" width="13.5703125" style="29" bestFit="1" customWidth="1"/>
    <col min="8460" max="8460" width="9.85546875" style="29" bestFit="1" customWidth="1"/>
    <col min="8461" max="8461" width="10.42578125" style="29" bestFit="1" customWidth="1"/>
    <col min="8462" max="8704" width="9.140625" style="29"/>
    <col min="8705" max="8705" width="8.140625" style="29" bestFit="1" customWidth="1"/>
    <col min="8706" max="8706" width="38" style="29" customWidth="1"/>
    <col min="8707" max="8707" width="14.85546875" style="29" customWidth="1"/>
    <col min="8708" max="8708" width="16.85546875" style="29" customWidth="1"/>
    <col min="8709" max="8709" width="16.28515625" style="29" customWidth="1"/>
    <col min="8710" max="8710" width="14.85546875" style="29" customWidth="1"/>
    <col min="8711" max="8711" width="15.42578125" style="29" customWidth="1"/>
    <col min="8712" max="8712" width="16.140625" style="29" customWidth="1"/>
    <col min="8713" max="8713" width="17.85546875" style="29" customWidth="1"/>
    <col min="8714" max="8714" width="10.140625" style="29" bestFit="1" customWidth="1"/>
    <col min="8715" max="8715" width="13.5703125" style="29" bestFit="1" customWidth="1"/>
    <col min="8716" max="8716" width="9.85546875" style="29" bestFit="1" customWidth="1"/>
    <col min="8717" max="8717" width="10.42578125" style="29" bestFit="1" customWidth="1"/>
    <col min="8718" max="8960" width="9.140625" style="29"/>
    <col min="8961" max="8961" width="8.140625" style="29" bestFit="1" customWidth="1"/>
    <col min="8962" max="8962" width="38" style="29" customWidth="1"/>
    <col min="8963" max="8963" width="14.85546875" style="29" customWidth="1"/>
    <col min="8964" max="8964" width="16.85546875" style="29" customWidth="1"/>
    <col min="8965" max="8965" width="16.28515625" style="29" customWidth="1"/>
    <col min="8966" max="8966" width="14.85546875" style="29" customWidth="1"/>
    <col min="8967" max="8967" width="15.42578125" style="29" customWidth="1"/>
    <col min="8968" max="8968" width="16.140625" style="29" customWidth="1"/>
    <col min="8969" max="8969" width="17.85546875" style="29" customWidth="1"/>
    <col min="8970" max="8970" width="10.140625" style="29" bestFit="1" customWidth="1"/>
    <col min="8971" max="8971" width="13.5703125" style="29" bestFit="1" customWidth="1"/>
    <col min="8972" max="8972" width="9.85546875" style="29" bestFit="1" customWidth="1"/>
    <col min="8973" max="8973" width="10.42578125" style="29" bestFit="1" customWidth="1"/>
    <col min="8974" max="9216" width="9.140625" style="29"/>
    <col min="9217" max="9217" width="8.140625" style="29" bestFit="1" customWidth="1"/>
    <col min="9218" max="9218" width="38" style="29" customWidth="1"/>
    <col min="9219" max="9219" width="14.85546875" style="29" customWidth="1"/>
    <col min="9220" max="9220" width="16.85546875" style="29" customWidth="1"/>
    <col min="9221" max="9221" width="16.28515625" style="29" customWidth="1"/>
    <col min="9222" max="9222" width="14.85546875" style="29" customWidth="1"/>
    <col min="9223" max="9223" width="15.42578125" style="29" customWidth="1"/>
    <col min="9224" max="9224" width="16.140625" style="29" customWidth="1"/>
    <col min="9225" max="9225" width="17.85546875" style="29" customWidth="1"/>
    <col min="9226" max="9226" width="10.140625" style="29" bestFit="1" customWidth="1"/>
    <col min="9227" max="9227" width="13.5703125" style="29" bestFit="1" customWidth="1"/>
    <col min="9228" max="9228" width="9.85546875" style="29" bestFit="1" customWidth="1"/>
    <col min="9229" max="9229" width="10.42578125" style="29" bestFit="1" customWidth="1"/>
    <col min="9230" max="9472" width="9.140625" style="29"/>
    <col min="9473" max="9473" width="8.140625" style="29" bestFit="1" customWidth="1"/>
    <col min="9474" max="9474" width="38" style="29" customWidth="1"/>
    <col min="9475" max="9475" width="14.85546875" style="29" customWidth="1"/>
    <col min="9476" max="9476" width="16.85546875" style="29" customWidth="1"/>
    <col min="9477" max="9477" width="16.28515625" style="29" customWidth="1"/>
    <col min="9478" max="9478" width="14.85546875" style="29" customWidth="1"/>
    <col min="9479" max="9479" width="15.42578125" style="29" customWidth="1"/>
    <col min="9480" max="9480" width="16.140625" style="29" customWidth="1"/>
    <col min="9481" max="9481" width="17.85546875" style="29" customWidth="1"/>
    <col min="9482" max="9482" width="10.140625" style="29" bestFit="1" customWidth="1"/>
    <col min="9483" max="9483" width="13.5703125" style="29" bestFit="1" customWidth="1"/>
    <col min="9484" max="9484" width="9.85546875" style="29" bestFit="1" customWidth="1"/>
    <col min="9485" max="9485" width="10.42578125" style="29" bestFit="1" customWidth="1"/>
    <col min="9486" max="9728" width="9.140625" style="29"/>
    <col min="9729" max="9729" width="8.140625" style="29" bestFit="1" customWidth="1"/>
    <col min="9730" max="9730" width="38" style="29" customWidth="1"/>
    <col min="9731" max="9731" width="14.85546875" style="29" customWidth="1"/>
    <col min="9732" max="9732" width="16.85546875" style="29" customWidth="1"/>
    <col min="9733" max="9733" width="16.28515625" style="29" customWidth="1"/>
    <col min="9734" max="9734" width="14.85546875" style="29" customWidth="1"/>
    <col min="9735" max="9735" width="15.42578125" style="29" customWidth="1"/>
    <col min="9736" max="9736" width="16.140625" style="29" customWidth="1"/>
    <col min="9737" max="9737" width="17.85546875" style="29" customWidth="1"/>
    <col min="9738" max="9738" width="10.140625" style="29" bestFit="1" customWidth="1"/>
    <col min="9739" max="9739" width="13.5703125" style="29" bestFit="1" customWidth="1"/>
    <col min="9740" max="9740" width="9.85546875" style="29" bestFit="1" customWidth="1"/>
    <col min="9741" max="9741" width="10.42578125" style="29" bestFit="1" customWidth="1"/>
    <col min="9742" max="9984" width="9.140625" style="29"/>
    <col min="9985" max="9985" width="8.140625" style="29" bestFit="1" customWidth="1"/>
    <col min="9986" max="9986" width="38" style="29" customWidth="1"/>
    <col min="9987" max="9987" width="14.85546875" style="29" customWidth="1"/>
    <col min="9988" max="9988" width="16.85546875" style="29" customWidth="1"/>
    <col min="9989" max="9989" width="16.28515625" style="29" customWidth="1"/>
    <col min="9990" max="9990" width="14.85546875" style="29" customWidth="1"/>
    <col min="9991" max="9991" width="15.42578125" style="29" customWidth="1"/>
    <col min="9992" max="9992" width="16.140625" style="29" customWidth="1"/>
    <col min="9993" max="9993" width="17.85546875" style="29" customWidth="1"/>
    <col min="9994" max="9994" width="10.140625" style="29" bestFit="1" customWidth="1"/>
    <col min="9995" max="9995" width="13.5703125" style="29" bestFit="1" customWidth="1"/>
    <col min="9996" max="9996" width="9.85546875" style="29" bestFit="1" customWidth="1"/>
    <col min="9997" max="9997" width="10.42578125" style="29" bestFit="1" customWidth="1"/>
    <col min="9998" max="10240" width="9.140625" style="29"/>
    <col min="10241" max="10241" width="8.140625" style="29" bestFit="1" customWidth="1"/>
    <col min="10242" max="10242" width="38" style="29" customWidth="1"/>
    <col min="10243" max="10243" width="14.85546875" style="29" customWidth="1"/>
    <col min="10244" max="10244" width="16.85546875" style="29" customWidth="1"/>
    <col min="10245" max="10245" width="16.28515625" style="29" customWidth="1"/>
    <col min="10246" max="10246" width="14.85546875" style="29" customWidth="1"/>
    <col min="10247" max="10247" width="15.42578125" style="29" customWidth="1"/>
    <col min="10248" max="10248" width="16.140625" style="29" customWidth="1"/>
    <col min="10249" max="10249" width="17.85546875" style="29" customWidth="1"/>
    <col min="10250" max="10250" width="10.140625" style="29" bestFit="1" customWidth="1"/>
    <col min="10251" max="10251" width="13.5703125" style="29" bestFit="1" customWidth="1"/>
    <col min="10252" max="10252" width="9.85546875" style="29" bestFit="1" customWidth="1"/>
    <col min="10253" max="10253" width="10.42578125" style="29" bestFit="1" customWidth="1"/>
    <col min="10254" max="10496" width="9.140625" style="29"/>
    <col min="10497" max="10497" width="8.140625" style="29" bestFit="1" customWidth="1"/>
    <col min="10498" max="10498" width="38" style="29" customWidth="1"/>
    <col min="10499" max="10499" width="14.85546875" style="29" customWidth="1"/>
    <col min="10500" max="10500" width="16.85546875" style="29" customWidth="1"/>
    <col min="10501" max="10501" width="16.28515625" style="29" customWidth="1"/>
    <col min="10502" max="10502" width="14.85546875" style="29" customWidth="1"/>
    <col min="10503" max="10503" width="15.42578125" style="29" customWidth="1"/>
    <col min="10504" max="10504" width="16.140625" style="29" customWidth="1"/>
    <col min="10505" max="10505" width="17.85546875" style="29" customWidth="1"/>
    <col min="10506" max="10506" width="10.140625" style="29" bestFit="1" customWidth="1"/>
    <col min="10507" max="10507" width="13.5703125" style="29" bestFit="1" customWidth="1"/>
    <col min="10508" max="10508" width="9.85546875" style="29" bestFit="1" customWidth="1"/>
    <col min="10509" max="10509" width="10.42578125" style="29" bestFit="1" customWidth="1"/>
    <col min="10510" max="10752" width="9.140625" style="29"/>
    <col min="10753" max="10753" width="8.140625" style="29" bestFit="1" customWidth="1"/>
    <col min="10754" max="10754" width="38" style="29" customWidth="1"/>
    <col min="10755" max="10755" width="14.85546875" style="29" customWidth="1"/>
    <col min="10756" max="10756" width="16.85546875" style="29" customWidth="1"/>
    <col min="10757" max="10757" width="16.28515625" style="29" customWidth="1"/>
    <col min="10758" max="10758" width="14.85546875" style="29" customWidth="1"/>
    <col min="10759" max="10759" width="15.42578125" style="29" customWidth="1"/>
    <col min="10760" max="10760" width="16.140625" style="29" customWidth="1"/>
    <col min="10761" max="10761" width="17.85546875" style="29" customWidth="1"/>
    <col min="10762" max="10762" width="10.140625" style="29" bestFit="1" customWidth="1"/>
    <col min="10763" max="10763" width="13.5703125" style="29" bestFit="1" customWidth="1"/>
    <col min="10764" max="10764" width="9.85546875" style="29" bestFit="1" customWidth="1"/>
    <col min="10765" max="10765" width="10.42578125" style="29" bestFit="1" customWidth="1"/>
    <col min="10766" max="11008" width="9.140625" style="29"/>
    <col min="11009" max="11009" width="8.140625" style="29" bestFit="1" customWidth="1"/>
    <col min="11010" max="11010" width="38" style="29" customWidth="1"/>
    <col min="11011" max="11011" width="14.85546875" style="29" customWidth="1"/>
    <col min="11012" max="11012" width="16.85546875" style="29" customWidth="1"/>
    <col min="11013" max="11013" width="16.28515625" style="29" customWidth="1"/>
    <col min="11014" max="11014" width="14.85546875" style="29" customWidth="1"/>
    <col min="11015" max="11015" width="15.42578125" style="29" customWidth="1"/>
    <col min="11016" max="11016" width="16.140625" style="29" customWidth="1"/>
    <col min="11017" max="11017" width="17.85546875" style="29" customWidth="1"/>
    <col min="11018" max="11018" width="10.140625" style="29" bestFit="1" customWidth="1"/>
    <col min="11019" max="11019" width="13.5703125" style="29" bestFit="1" customWidth="1"/>
    <col min="11020" max="11020" width="9.85546875" style="29" bestFit="1" customWidth="1"/>
    <col min="11021" max="11021" width="10.42578125" style="29" bestFit="1" customWidth="1"/>
    <col min="11022" max="11264" width="9.140625" style="29"/>
    <col min="11265" max="11265" width="8.140625" style="29" bestFit="1" customWidth="1"/>
    <col min="11266" max="11266" width="38" style="29" customWidth="1"/>
    <col min="11267" max="11267" width="14.85546875" style="29" customWidth="1"/>
    <col min="11268" max="11268" width="16.85546875" style="29" customWidth="1"/>
    <col min="11269" max="11269" width="16.28515625" style="29" customWidth="1"/>
    <col min="11270" max="11270" width="14.85546875" style="29" customWidth="1"/>
    <col min="11271" max="11271" width="15.42578125" style="29" customWidth="1"/>
    <col min="11272" max="11272" width="16.140625" style="29" customWidth="1"/>
    <col min="11273" max="11273" width="17.85546875" style="29" customWidth="1"/>
    <col min="11274" max="11274" width="10.140625" style="29" bestFit="1" customWidth="1"/>
    <col min="11275" max="11275" width="13.5703125" style="29" bestFit="1" customWidth="1"/>
    <col min="11276" max="11276" width="9.85546875" style="29" bestFit="1" customWidth="1"/>
    <col min="11277" max="11277" width="10.42578125" style="29" bestFit="1" customWidth="1"/>
    <col min="11278" max="11520" width="9.140625" style="29"/>
    <col min="11521" max="11521" width="8.140625" style="29" bestFit="1" customWidth="1"/>
    <col min="11522" max="11522" width="38" style="29" customWidth="1"/>
    <col min="11523" max="11523" width="14.85546875" style="29" customWidth="1"/>
    <col min="11524" max="11524" width="16.85546875" style="29" customWidth="1"/>
    <col min="11525" max="11525" width="16.28515625" style="29" customWidth="1"/>
    <col min="11526" max="11526" width="14.85546875" style="29" customWidth="1"/>
    <col min="11527" max="11527" width="15.42578125" style="29" customWidth="1"/>
    <col min="11528" max="11528" width="16.140625" style="29" customWidth="1"/>
    <col min="11529" max="11529" width="17.85546875" style="29" customWidth="1"/>
    <col min="11530" max="11530" width="10.140625" style="29" bestFit="1" customWidth="1"/>
    <col min="11531" max="11531" width="13.5703125" style="29" bestFit="1" customWidth="1"/>
    <col min="11532" max="11532" width="9.85546875" style="29" bestFit="1" customWidth="1"/>
    <col min="11533" max="11533" width="10.42578125" style="29" bestFit="1" customWidth="1"/>
    <col min="11534" max="11776" width="9.140625" style="29"/>
    <col min="11777" max="11777" width="8.140625" style="29" bestFit="1" customWidth="1"/>
    <col min="11778" max="11778" width="38" style="29" customWidth="1"/>
    <col min="11779" max="11779" width="14.85546875" style="29" customWidth="1"/>
    <col min="11780" max="11780" width="16.85546875" style="29" customWidth="1"/>
    <col min="11781" max="11781" width="16.28515625" style="29" customWidth="1"/>
    <col min="11782" max="11782" width="14.85546875" style="29" customWidth="1"/>
    <col min="11783" max="11783" width="15.42578125" style="29" customWidth="1"/>
    <col min="11784" max="11784" width="16.140625" style="29" customWidth="1"/>
    <col min="11785" max="11785" width="17.85546875" style="29" customWidth="1"/>
    <col min="11786" max="11786" width="10.140625" style="29" bestFit="1" customWidth="1"/>
    <col min="11787" max="11787" width="13.5703125" style="29" bestFit="1" customWidth="1"/>
    <col min="11788" max="11788" width="9.85546875" style="29" bestFit="1" customWidth="1"/>
    <col min="11789" max="11789" width="10.42578125" style="29" bestFit="1" customWidth="1"/>
    <col min="11790" max="12032" width="9.140625" style="29"/>
    <col min="12033" max="12033" width="8.140625" style="29" bestFit="1" customWidth="1"/>
    <col min="12034" max="12034" width="38" style="29" customWidth="1"/>
    <col min="12035" max="12035" width="14.85546875" style="29" customWidth="1"/>
    <col min="12036" max="12036" width="16.85546875" style="29" customWidth="1"/>
    <col min="12037" max="12037" width="16.28515625" style="29" customWidth="1"/>
    <col min="12038" max="12038" width="14.85546875" style="29" customWidth="1"/>
    <col min="12039" max="12039" width="15.42578125" style="29" customWidth="1"/>
    <col min="12040" max="12040" width="16.140625" style="29" customWidth="1"/>
    <col min="12041" max="12041" width="17.85546875" style="29" customWidth="1"/>
    <col min="12042" max="12042" width="10.140625" style="29" bestFit="1" customWidth="1"/>
    <col min="12043" max="12043" width="13.5703125" style="29" bestFit="1" customWidth="1"/>
    <col min="12044" max="12044" width="9.85546875" style="29" bestFit="1" customWidth="1"/>
    <col min="12045" max="12045" width="10.42578125" style="29" bestFit="1" customWidth="1"/>
    <col min="12046" max="12288" width="9.140625" style="29"/>
    <col min="12289" max="12289" width="8.140625" style="29" bestFit="1" customWidth="1"/>
    <col min="12290" max="12290" width="38" style="29" customWidth="1"/>
    <col min="12291" max="12291" width="14.85546875" style="29" customWidth="1"/>
    <col min="12292" max="12292" width="16.85546875" style="29" customWidth="1"/>
    <col min="12293" max="12293" width="16.28515625" style="29" customWidth="1"/>
    <col min="12294" max="12294" width="14.85546875" style="29" customWidth="1"/>
    <col min="12295" max="12295" width="15.42578125" style="29" customWidth="1"/>
    <col min="12296" max="12296" width="16.140625" style="29" customWidth="1"/>
    <col min="12297" max="12297" width="17.85546875" style="29" customWidth="1"/>
    <col min="12298" max="12298" width="10.140625" style="29" bestFit="1" customWidth="1"/>
    <col min="12299" max="12299" width="13.5703125" style="29" bestFit="1" customWidth="1"/>
    <col min="12300" max="12300" width="9.85546875" style="29" bestFit="1" customWidth="1"/>
    <col min="12301" max="12301" width="10.42578125" style="29" bestFit="1" customWidth="1"/>
    <col min="12302" max="12544" width="9.140625" style="29"/>
    <col min="12545" max="12545" width="8.140625" style="29" bestFit="1" customWidth="1"/>
    <col min="12546" max="12546" width="38" style="29" customWidth="1"/>
    <col min="12547" max="12547" width="14.85546875" style="29" customWidth="1"/>
    <col min="12548" max="12548" width="16.85546875" style="29" customWidth="1"/>
    <col min="12549" max="12549" width="16.28515625" style="29" customWidth="1"/>
    <col min="12550" max="12550" width="14.85546875" style="29" customWidth="1"/>
    <col min="12551" max="12551" width="15.42578125" style="29" customWidth="1"/>
    <col min="12552" max="12552" width="16.140625" style="29" customWidth="1"/>
    <col min="12553" max="12553" width="17.85546875" style="29" customWidth="1"/>
    <col min="12554" max="12554" width="10.140625" style="29" bestFit="1" customWidth="1"/>
    <col min="12555" max="12555" width="13.5703125" style="29" bestFit="1" customWidth="1"/>
    <col min="12556" max="12556" width="9.85546875" style="29" bestFit="1" customWidth="1"/>
    <col min="12557" max="12557" width="10.42578125" style="29" bestFit="1" customWidth="1"/>
    <col min="12558" max="12800" width="9.140625" style="29"/>
    <col min="12801" max="12801" width="8.140625" style="29" bestFit="1" customWidth="1"/>
    <col min="12802" max="12802" width="38" style="29" customWidth="1"/>
    <col min="12803" max="12803" width="14.85546875" style="29" customWidth="1"/>
    <col min="12804" max="12804" width="16.85546875" style="29" customWidth="1"/>
    <col min="12805" max="12805" width="16.28515625" style="29" customWidth="1"/>
    <col min="12806" max="12806" width="14.85546875" style="29" customWidth="1"/>
    <col min="12807" max="12807" width="15.42578125" style="29" customWidth="1"/>
    <col min="12808" max="12808" width="16.140625" style="29" customWidth="1"/>
    <col min="12809" max="12809" width="17.85546875" style="29" customWidth="1"/>
    <col min="12810" max="12810" width="10.140625" style="29" bestFit="1" customWidth="1"/>
    <col min="12811" max="12811" width="13.5703125" style="29" bestFit="1" customWidth="1"/>
    <col min="12812" max="12812" width="9.85546875" style="29" bestFit="1" customWidth="1"/>
    <col min="12813" max="12813" width="10.42578125" style="29" bestFit="1" customWidth="1"/>
    <col min="12814" max="13056" width="9.140625" style="29"/>
    <col min="13057" max="13057" width="8.140625" style="29" bestFit="1" customWidth="1"/>
    <col min="13058" max="13058" width="38" style="29" customWidth="1"/>
    <col min="13059" max="13059" width="14.85546875" style="29" customWidth="1"/>
    <col min="13060" max="13060" width="16.85546875" style="29" customWidth="1"/>
    <col min="13061" max="13061" width="16.28515625" style="29" customWidth="1"/>
    <col min="13062" max="13062" width="14.85546875" style="29" customWidth="1"/>
    <col min="13063" max="13063" width="15.42578125" style="29" customWidth="1"/>
    <col min="13064" max="13064" width="16.140625" style="29" customWidth="1"/>
    <col min="13065" max="13065" width="17.85546875" style="29" customWidth="1"/>
    <col min="13066" max="13066" width="10.140625" style="29" bestFit="1" customWidth="1"/>
    <col min="13067" max="13067" width="13.5703125" style="29" bestFit="1" customWidth="1"/>
    <col min="13068" max="13068" width="9.85546875" style="29" bestFit="1" customWidth="1"/>
    <col min="13069" max="13069" width="10.42578125" style="29" bestFit="1" customWidth="1"/>
    <col min="13070" max="13312" width="9.140625" style="29"/>
    <col min="13313" max="13313" width="8.140625" style="29" bestFit="1" customWidth="1"/>
    <col min="13314" max="13314" width="38" style="29" customWidth="1"/>
    <col min="13315" max="13315" width="14.85546875" style="29" customWidth="1"/>
    <col min="13316" max="13316" width="16.85546875" style="29" customWidth="1"/>
    <col min="13317" max="13317" width="16.28515625" style="29" customWidth="1"/>
    <col min="13318" max="13318" width="14.85546875" style="29" customWidth="1"/>
    <col min="13319" max="13319" width="15.42578125" style="29" customWidth="1"/>
    <col min="13320" max="13320" width="16.140625" style="29" customWidth="1"/>
    <col min="13321" max="13321" width="17.85546875" style="29" customWidth="1"/>
    <col min="13322" max="13322" width="10.140625" style="29" bestFit="1" customWidth="1"/>
    <col min="13323" max="13323" width="13.5703125" style="29" bestFit="1" customWidth="1"/>
    <col min="13324" max="13324" width="9.85546875" style="29" bestFit="1" customWidth="1"/>
    <col min="13325" max="13325" width="10.42578125" style="29" bestFit="1" customWidth="1"/>
    <col min="13326" max="13568" width="9.140625" style="29"/>
    <col min="13569" max="13569" width="8.140625" style="29" bestFit="1" customWidth="1"/>
    <col min="13570" max="13570" width="38" style="29" customWidth="1"/>
    <col min="13571" max="13571" width="14.85546875" style="29" customWidth="1"/>
    <col min="13572" max="13572" width="16.85546875" style="29" customWidth="1"/>
    <col min="13573" max="13573" width="16.28515625" style="29" customWidth="1"/>
    <col min="13574" max="13574" width="14.85546875" style="29" customWidth="1"/>
    <col min="13575" max="13575" width="15.42578125" style="29" customWidth="1"/>
    <col min="13576" max="13576" width="16.140625" style="29" customWidth="1"/>
    <col min="13577" max="13577" width="17.85546875" style="29" customWidth="1"/>
    <col min="13578" max="13578" width="10.140625" style="29" bestFit="1" customWidth="1"/>
    <col min="13579" max="13579" width="13.5703125" style="29" bestFit="1" customWidth="1"/>
    <col min="13580" max="13580" width="9.85546875" style="29" bestFit="1" customWidth="1"/>
    <col min="13581" max="13581" width="10.42578125" style="29" bestFit="1" customWidth="1"/>
    <col min="13582" max="13824" width="9.140625" style="29"/>
    <col min="13825" max="13825" width="8.140625" style="29" bestFit="1" customWidth="1"/>
    <col min="13826" max="13826" width="38" style="29" customWidth="1"/>
    <col min="13827" max="13827" width="14.85546875" style="29" customWidth="1"/>
    <col min="13828" max="13828" width="16.85546875" style="29" customWidth="1"/>
    <col min="13829" max="13829" width="16.28515625" style="29" customWidth="1"/>
    <col min="13830" max="13830" width="14.85546875" style="29" customWidth="1"/>
    <col min="13831" max="13831" width="15.42578125" style="29" customWidth="1"/>
    <col min="13832" max="13832" width="16.140625" style="29" customWidth="1"/>
    <col min="13833" max="13833" width="17.85546875" style="29" customWidth="1"/>
    <col min="13834" max="13834" width="10.140625" style="29" bestFit="1" customWidth="1"/>
    <col min="13835" max="13835" width="13.5703125" style="29" bestFit="1" customWidth="1"/>
    <col min="13836" max="13836" width="9.85546875" style="29" bestFit="1" customWidth="1"/>
    <col min="13837" max="13837" width="10.42578125" style="29" bestFit="1" customWidth="1"/>
    <col min="13838" max="14080" width="9.140625" style="29"/>
    <col min="14081" max="14081" width="8.140625" style="29" bestFit="1" customWidth="1"/>
    <col min="14082" max="14082" width="38" style="29" customWidth="1"/>
    <col min="14083" max="14083" width="14.85546875" style="29" customWidth="1"/>
    <col min="14084" max="14084" width="16.85546875" style="29" customWidth="1"/>
    <col min="14085" max="14085" width="16.28515625" style="29" customWidth="1"/>
    <col min="14086" max="14086" width="14.85546875" style="29" customWidth="1"/>
    <col min="14087" max="14087" width="15.42578125" style="29" customWidth="1"/>
    <col min="14088" max="14088" width="16.140625" style="29" customWidth="1"/>
    <col min="14089" max="14089" width="17.85546875" style="29" customWidth="1"/>
    <col min="14090" max="14090" width="10.140625" style="29" bestFit="1" customWidth="1"/>
    <col min="14091" max="14091" width="13.5703125" style="29" bestFit="1" customWidth="1"/>
    <col min="14092" max="14092" width="9.85546875" style="29" bestFit="1" customWidth="1"/>
    <col min="14093" max="14093" width="10.42578125" style="29" bestFit="1" customWidth="1"/>
    <col min="14094" max="14336" width="9.140625" style="29"/>
    <col min="14337" max="14337" width="8.140625" style="29" bestFit="1" customWidth="1"/>
    <col min="14338" max="14338" width="38" style="29" customWidth="1"/>
    <col min="14339" max="14339" width="14.85546875" style="29" customWidth="1"/>
    <col min="14340" max="14340" width="16.85546875" style="29" customWidth="1"/>
    <col min="14341" max="14341" width="16.28515625" style="29" customWidth="1"/>
    <col min="14342" max="14342" width="14.85546875" style="29" customWidth="1"/>
    <col min="14343" max="14343" width="15.42578125" style="29" customWidth="1"/>
    <col min="14344" max="14344" width="16.140625" style="29" customWidth="1"/>
    <col min="14345" max="14345" width="17.85546875" style="29" customWidth="1"/>
    <col min="14346" max="14346" width="10.140625" style="29" bestFit="1" customWidth="1"/>
    <col min="14347" max="14347" width="13.5703125" style="29" bestFit="1" customWidth="1"/>
    <col min="14348" max="14348" width="9.85546875" style="29" bestFit="1" customWidth="1"/>
    <col min="14349" max="14349" width="10.42578125" style="29" bestFit="1" customWidth="1"/>
    <col min="14350" max="14592" width="9.140625" style="29"/>
    <col min="14593" max="14593" width="8.140625" style="29" bestFit="1" customWidth="1"/>
    <col min="14594" max="14594" width="38" style="29" customWidth="1"/>
    <col min="14595" max="14595" width="14.85546875" style="29" customWidth="1"/>
    <col min="14596" max="14596" width="16.85546875" style="29" customWidth="1"/>
    <col min="14597" max="14597" width="16.28515625" style="29" customWidth="1"/>
    <col min="14598" max="14598" width="14.85546875" style="29" customWidth="1"/>
    <col min="14599" max="14599" width="15.42578125" style="29" customWidth="1"/>
    <col min="14600" max="14600" width="16.140625" style="29" customWidth="1"/>
    <col min="14601" max="14601" width="17.85546875" style="29" customWidth="1"/>
    <col min="14602" max="14602" width="10.140625" style="29" bestFit="1" customWidth="1"/>
    <col min="14603" max="14603" width="13.5703125" style="29" bestFit="1" customWidth="1"/>
    <col min="14604" max="14604" width="9.85546875" style="29" bestFit="1" customWidth="1"/>
    <col min="14605" max="14605" width="10.42578125" style="29" bestFit="1" customWidth="1"/>
    <col min="14606" max="14848" width="9.140625" style="29"/>
    <col min="14849" max="14849" width="8.140625" style="29" bestFit="1" customWidth="1"/>
    <col min="14850" max="14850" width="38" style="29" customWidth="1"/>
    <col min="14851" max="14851" width="14.85546875" style="29" customWidth="1"/>
    <col min="14852" max="14852" width="16.85546875" style="29" customWidth="1"/>
    <col min="14853" max="14853" width="16.28515625" style="29" customWidth="1"/>
    <col min="14854" max="14854" width="14.85546875" style="29" customWidth="1"/>
    <col min="14855" max="14855" width="15.42578125" style="29" customWidth="1"/>
    <col min="14856" max="14856" width="16.140625" style="29" customWidth="1"/>
    <col min="14857" max="14857" width="17.85546875" style="29" customWidth="1"/>
    <col min="14858" max="14858" width="10.140625" style="29" bestFit="1" customWidth="1"/>
    <col min="14859" max="14859" width="13.5703125" style="29" bestFit="1" customWidth="1"/>
    <col min="14860" max="14860" width="9.85546875" style="29" bestFit="1" customWidth="1"/>
    <col min="14861" max="14861" width="10.42578125" style="29" bestFit="1" customWidth="1"/>
    <col min="14862" max="15104" width="9.140625" style="29"/>
    <col min="15105" max="15105" width="8.140625" style="29" bestFit="1" customWidth="1"/>
    <col min="15106" max="15106" width="38" style="29" customWidth="1"/>
    <col min="15107" max="15107" width="14.85546875" style="29" customWidth="1"/>
    <col min="15108" max="15108" width="16.85546875" style="29" customWidth="1"/>
    <col min="15109" max="15109" width="16.28515625" style="29" customWidth="1"/>
    <col min="15110" max="15110" width="14.85546875" style="29" customWidth="1"/>
    <col min="15111" max="15111" width="15.42578125" style="29" customWidth="1"/>
    <col min="15112" max="15112" width="16.140625" style="29" customWidth="1"/>
    <col min="15113" max="15113" width="17.85546875" style="29" customWidth="1"/>
    <col min="15114" max="15114" width="10.140625" style="29" bestFit="1" customWidth="1"/>
    <col min="15115" max="15115" width="13.5703125" style="29" bestFit="1" customWidth="1"/>
    <col min="15116" max="15116" width="9.85546875" style="29" bestFit="1" customWidth="1"/>
    <col min="15117" max="15117" width="10.42578125" style="29" bestFit="1" customWidth="1"/>
    <col min="15118" max="15360" width="9.140625" style="29"/>
    <col min="15361" max="15361" width="8.140625" style="29" bestFit="1" customWidth="1"/>
    <col min="15362" max="15362" width="38" style="29" customWidth="1"/>
    <col min="15363" max="15363" width="14.85546875" style="29" customWidth="1"/>
    <col min="15364" max="15364" width="16.85546875" style="29" customWidth="1"/>
    <col min="15365" max="15365" width="16.28515625" style="29" customWidth="1"/>
    <col min="15366" max="15366" width="14.85546875" style="29" customWidth="1"/>
    <col min="15367" max="15367" width="15.42578125" style="29" customWidth="1"/>
    <col min="15368" max="15368" width="16.140625" style="29" customWidth="1"/>
    <col min="15369" max="15369" width="17.85546875" style="29" customWidth="1"/>
    <col min="15370" max="15370" width="10.140625" style="29" bestFit="1" customWidth="1"/>
    <col min="15371" max="15371" width="13.5703125" style="29" bestFit="1" customWidth="1"/>
    <col min="15372" max="15372" width="9.85546875" style="29" bestFit="1" customWidth="1"/>
    <col min="15373" max="15373" width="10.42578125" style="29" bestFit="1" customWidth="1"/>
    <col min="15374" max="15616" width="9.140625" style="29"/>
    <col min="15617" max="15617" width="8.140625" style="29" bestFit="1" customWidth="1"/>
    <col min="15618" max="15618" width="38" style="29" customWidth="1"/>
    <col min="15619" max="15619" width="14.85546875" style="29" customWidth="1"/>
    <col min="15620" max="15620" width="16.85546875" style="29" customWidth="1"/>
    <col min="15621" max="15621" width="16.28515625" style="29" customWidth="1"/>
    <col min="15622" max="15622" width="14.85546875" style="29" customWidth="1"/>
    <col min="15623" max="15623" width="15.42578125" style="29" customWidth="1"/>
    <col min="15624" max="15624" width="16.140625" style="29" customWidth="1"/>
    <col min="15625" max="15625" width="17.85546875" style="29" customWidth="1"/>
    <col min="15626" max="15626" width="10.140625" style="29" bestFit="1" customWidth="1"/>
    <col min="15627" max="15627" width="13.5703125" style="29" bestFit="1" customWidth="1"/>
    <col min="15628" max="15628" width="9.85546875" style="29" bestFit="1" customWidth="1"/>
    <col min="15629" max="15629" width="10.42578125" style="29" bestFit="1" customWidth="1"/>
    <col min="15630" max="15872" width="9.140625" style="29"/>
    <col min="15873" max="15873" width="8.140625" style="29" bestFit="1" customWidth="1"/>
    <col min="15874" max="15874" width="38" style="29" customWidth="1"/>
    <col min="15875" max="15875" width="14.85546875" style="29" customWidth="1"/>
    <col min="15876" max="15876" width="16.85546875" style="29" customWidth="1"/>
    <col min="15877" max="15877" width="16.28515625" style="29" customWidth="1"/>
    <col min="15878" max="15878" width="14.85546875" style="29" customWidth="1"/>
    <col min="15879" max="15879" width="15.42578125" style="29" customWidth="1"/>
    <col min="15880" max="15880" width="16.140625" style="29" customWidth="1"/>
    <col min="15881" max="15881" width="17.85546875" style="29" customWidth="1"/>
    <col min="15882" max="15882" width="10.140625" style="29" bestFit="1" customWidth="1"/>
    <col min="15883" max="15883" width="13.5703125" style="29" bestFit="1" customWidth="1"/>
    <col min="15884" max="15884" width="9.85546875" style="29" bestFit="1" customWidth="1"/>
    <col min="15885" max="15885" width="10.42578125" style="29" bestFit="1" customWidth="1"/>
    <col min="15886" max="16128" width="9.140625" style="29"/>
    <col min="16129" max="16129" width="8.140625" style="29" bestFit="1" customWidth="1"/>
    <col min="16130" max="16130" width="38" style="29" customWidth="1"/>
    <col min="16131" max="16131" width="14.85546875" style="29" customWidth="1"/>
    <col min="16132" max="16132" width="16.85546875" style="29" customWidth="1"/>
    <col min="16133" max="16133" width="16.28515625" style="29" customWidth="1"/>
    <col min="16134" max="16134" width="14.85546875" style="29" customWidth="1"/>
    <col min="16135" max="16135" width="15.42578125" style="29" customWidth="1"/>
    <col min="16136" max="16136" width="16.140625" style="29" customWidth="1"/>
    <col min="16137" max="16137" width="17.85546875" style="29" customWidth="1"/>
    <col min="16138" max="16138" width="10.140625" style="29" bestFit="1" customWidth="1"/>
    <col min="16139" max="16139" width="13.5703125" style="29" bestFit="1" customWidth="1"/>
    <col min="16140" max="16140" width="9.85546875" style="29" bestFit="1" customWidth="1"/>
    <col min="16141" max="16141" width="10.42578125" style="29" bestFit="1" customWidth="1"/>
    <col min="16142" max="16384" width="9.140625" style="29"/>
  </cols>
  <sheetData>
    <row r="1" spans="1:13" ht="25.5" customHeight="1" thickBo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13" x14ac:dyDescent="0.2">
      <c r="A2" s="30"/>
      <c r="B2" s="31"/>
      <c r="C2" s="31"/>
      <c r="D2" s="32"/>
      <c r="E2" s="97" t="s">
        <v>74</v>
      </c>
      <c r="F2" s="98"/>
      <c r="G2" s="98"/>
      <c r="H2" s="98"/>
      <c r="I2" s="99"/>
      <c r="K2" s="33"/>
    </row>
    <row r="3" spans="1:13" ht="24" x14ac:dyDescent="0.2">
      <c r="A3" s="34"/>
      <c r="B3" s="35"/>
      <c r="C3" s="36" t="s">
        <v>72</v>
      </c>
      <c r="D3" s="93" t="s">
        <v>73</v>
      </c>
      <c r="E3" s="37" t="s">
        <v>3</v>
      </c>
      <c r="F3" s="38" t="s">
        <v>4</v>
      </c>
      <c r="G3" s="39" t="s">
        <v>5</v>
      </c>
      <c r="H3" s="40" t="s">
        <v>6</v>
      </c>
      <c r="I3" s="41" t="s">
        <v>7</v>
      </c>
      <c r="K3" s="33"/>
    </row>
    <row r="4" spans="1:13" s="49" customFormat="1" ht="30" customHeight="1" thickBot="1" x14ac:dyDescent="0.25">
      <c r="A4" s="42"/>
      <c r="B4" s="43" t="s">
        <v>8</v>
      </c>
      <c r="C4" s="43" t="s">
        <v>9</v>
      </c>
      <c r="D4" s="44" t="s">
        <v>10</v>
      </c>
      <c r="E4" s="45" t="s">
        <v>11</v>
      </c>
      <c r="F4" s="46" t="s">
        <v>12</v>
      </c>
      <c r="G4" s="43" t="s">
        <v>13</v>
      </c>
      <c r="H4" s="47" t="s">
        <v>14</v>
      </c>
      <c r="I4" s="48" t="s">
        <v>15</v>
      </c>
    </row>
    <row r="5" spans="1:13" x14ac:dyDescent="0.2">
      <c r="A5" s="50">
        <v>1</v>
      </c>
      <c r="B5" s="51" t="s">
        <v>16</v>
      </c>
      <c r="C5" s="52">
        <f>SUM(C18:C19,C14,C20:C22,C7:C13)</f>
        <v>2969674732</v>
      </c>
      <c r="D5" s="53">
        <f>SUM(D18:D19,D14,D20:D22,D7:D13)</f>
        <v>2987099231</v>
      </c>
      <c r="E5" s="50">
        <f>SUM(E7:E14,E20:E22,E18:E19)</f>
        <v>2042608840</v>
      </c>
      <c r="F5" s="52">
        <f>SUM(F7:F19,F14,F20:F22)</f>
        <v>314962030</v>
      </c>
      <c r="G5" s="52">
        <f>SUM(G7:G19,G14,G20:G22)</f>
        <v>114710573</v>
      </c>
      <c r="H5" s="52">
        <f>SUM(H7:H19,H14,H20:H22)</f>
        <v>123322082</v>
      </c>
      <c r="I5" s="54">
        <f>SUM(I7:I19,I14,I20:I22)</f>
        <v>391495706</v>
      </c>
      <c r="K5" s="55"/>
      <c r="M5" s="55"/>
    </row>
    <row r="6" spans="1:13" ht="39" customHeight="1" thickBot="1" x14ac:dyDescent="0.25">
      <c r="A6" s="56"/>
      <c r="B6" s="57" t="s">
        <v>17</v>
      </c>
      <c r="C6" s="58">
        <f>SUM(C7:C12,C18:C20,C13:C14,)</f>
        <v>2051691474</v>
      </c>
      <c r="D6" s="58">
        <f>SUM(D7:D12,D18:D20,D13:D14,)</f>
        <v>2069064273</v>
      </c>
      <c r="E6" s="56">
        <f>SUM(E7:E10,E11:E14,E18:E20)</f>
        <v>1124573882</v>
      </c>
      <c r="F6" s="59">
        <f>SUM(F7:F10,F11:F18,F14:F14,F20)</f>
        <v>314962030</v>
      </c>
      <c r="G6" s="59">
        <f>SUM(G7:G10,G11:G18,G14:G14,G20)</f>
        <v>114710573</v>
      </c>
      <c r="H6" s="59">
        <f>SUM(H7:H10,H11:H18,H14:H14,H20)</f>
        <v>123322082</v>
      </c>
      <c r="I6" s="60">
        <f>SUM(I7:I10,I11:I19,I14:I14,I20)</f>
        <v>391495706</v>
      </c>
      <c r="J6" s="61" t="s">
        <v>18</v>
      </c>
      <c r="K6" s="62">
        <f>D23-D5</f>
        <v>0</v>
      </c>
      <c r="L6" s="63"/>
      <c r="M6" s="55"/>
    </row>
    <row r="7" spans="1:13" x14ac:dyDescent="0.2">
      <c r="A7" s="64" t="s">
        <v>19</v>
      </c>
      <c r="B7" s="65" t="s">
        <v>20</v>
      </c>
      <c r="C7" s="1">
        <v>705651784</v>
      </c>
      <c r="D7" s="66">
        <f t="shared" ref="D7:D13" si="0">SUM(E7:I7)</f>
        <v>705901943</v>
      </c>
      <c r="E7" s="67">
        <v>58099500</v>
      </c>
      <c r="F7" s="13">
        <v>220851917</v>
      </c>
      <c r="G7" s="2">
        <f>SUM('[1]6.intézm.kiadások'!F101)</f>
        <v>56757270</v>
      </c>
      <c r="H7" s="2">
        <v>95681814</v>
      </c>
      <c r="I7" s="3">
        <f>SUM('[1]6.intézm.kiadások'!F192)</f>
        <v>274511442</v>
      </c>
      <c r="M7" s="55"/>
    </row>
    <row r="8" spans="1:13" x14ac:dyDescent="0.2">
      <c r="A8" s="68" t="s">
        <v>21</v>
      </c>
      <c r="B8" s="69" t="s">
        <v>22</v>
      </c>
      <c r="C8" s="4">
        <v>130044471</v>
      </c>
      <c r="D8" s="70">
        <f t="shared" si="0"/>
        <v>130052171</v>
      </c>
      <c r="E8" s="71">
        <f>SUM('[1]6.intézm.kiadások'!F12)</f>
        <v>10071727</v>
      </c>
      <c r="F8" s="7">
        <v>43483544</v>
      </c>
      <c r="G8" s="4">
        <f>SUM('[1]6.intézm.kiadások'!F102)</f>
        <v>10045205</v>
      </c>
      <c r="H8" s="4">
        <v>16130158</v>
      </c>
      <c r="I8" s="5">
        <f>SUM('[1]6.intézm.kiadások'!F193)</f>
        <v>50321537</v>
      </c>
      <c r="M8" s="55"/>
    </row>
    <row r="9" spans="1:13" x14ac:dyDescent="0.2">
      <c r="A9" s="72" t="s">
        <v>23</v>
      </c>
      <c r="B9" s="69" t="s">
        <v>24</v>
      </c>
      <c r="C9" s="4">
        <v>432196140</v>
      </c>
      <c r="D9" s="70">
        <f t="shared" si="0"/>
        <v>442203629</v>
      </c>
      <c r="E9" s="71">
        <v>284565175</v>
      </c>
      <c r="F9" s="7">
        <f>SUM('[1]6.intézm.kiadások'!F58)</f>
        <v>36339069</v>
      </c>
      <c r="G9" s="4">
        <v>46688898</v>
      </c>
      <c r="H9" s="4">
        <f>SUM('[1]6.intézm.kiadások'!F148)</f>
        <v>11256110</v>
      </c>
      <c r="I9" s="5">
        <f>SUM('[1]6.intézm.kiadások'!F194)</f>
        <v>63354377</v>
      </c>
      <c r="M9" s="55"/>
    </row>
    <row r="10" spans="1:13" x14ac:dyDescent="0.2">
      <c r="A10" s="72" t="s">
        <v>25</v>
      </c>
      <c r="B10" s="73" t="s">
        <v>26</v>
      </c>
      <c r="C10" s="74">
        <v>22600000</v>
      </c>
      <c r="D10" s="70">
        <f t="shared" si="0"/>
        <v>22600000</v>
      </c>
      <c r="E10" s="71">
        <f>SUM('[1]6.intézm.kiadások'!F14)</f>
        <v>22600000</v>
      </c>
      <c r="F10" s="7">
        <f>SUM('[1]6.intézm.kiadások'!F59)</f>
        <v>0</v>
      </c>
      <c r="G10" s="4">
        <f>SUM('[1]6.intézm.kiadások'!F104)</f>
        <v>0</v>
      </c>
      <c r="H10" s="4">
        <f>SUM('[1]6.intézm.kiadások'!F149)</f>
        <v>0</v>
      </c>
      <c r="I10" s="5">
        <f>SUM('[1]6.intézm.kiadások'!F195)</f>
        <v>0</v>
      </c>
      <c r="M10" s="55"/>
    </row>
    <row r="11" spans="1:13" x14ac:dyDescent="0.2">
      <c r="A11" s="72" t="s">
        <v>27</v>
      </c>
      <c r="B11" s="75" t="s">
        <v>28</v>
      </c>
      <c r="C11" s="6">
        <v>62000000</v>
      </c>
      <c r="D11" s="70">
        <f t="shared" si="0"/>
        <v>62060030</v>
      </c>
      <c r="E11" s="71">
        <v>62060030</v>
      </c>
      <c r="F11" s="7">
        <f>SUM('[1]6.intézm.kiadások'!F60)</f>
        <v>0</v>
      </c>
      <c r="G11" s="4">
        <f>SUM('[1]6.intézm.kiadások'!F105)</f>
        <v>0</v>
      </c>
      <c r="H11" s="4">
        <f>SUM('[1]6.intézm.kiadások'!F150)</f>
        <v>0</v>
      </c>
      <c r="I11" s="5">
        <f>SUM('[1]6.intézm.kiadások'!F196)</f>
        <v>0</v>
      </c>
      <c r="M11" s="55"/>
    </row>
    <row r="12" spans="1:13" x14ac:dyDescent="0.2">
      <c r="A12" s="68" t="s">
        <v>29</v>
      </c>
      <c r="B12" s="75" t="s">
        <v>30</v>
      </c>
      <c r="C12" s="6">
        <v>43394295</v>
      </c>
      <c r="D12" s="70">
        <f t="shared" si="0"/>
        <v>43394295</v>
      </c>
      <c r="E12" s="71">
        <f>SUM('[1]6.intézm.kiadások'!F16)</f>
        <v>43394295</v>
      </c>
      <c r="F12" s="7">
        <f>SUM('[1]6.intézm.kiadások'!F61)</f>
        <v>0</v>
      </c>
      <c r="G12" s="4">
        <f>SUM('[1]6.intézm.kiadások'!F106)</f>
        <v>0</v>
      </c>
      <c r="H12" s="4">
        <f>SUM('[1]6.intézm.kiadások'!F151)</f>
        <v>0</v>
      </c>
      <c r="I12" s="5">
        <f>SUM('[1]6.intézm.kiadások'!F197)</f>
        <v>0</v>
      </c>
      <c r="M12" s="55"/>
    </row>
    <row r="13" spans="1:13" x14ac:dyDescent="0.2">
      <c r="A13" s="68" t="s">
        <v>31</v>
      </c>
      <c r="B13" s="75" t="s">
        <v>32</v>
      </c>
      <c r="C13" s="6">
        <v>210712520</v>
      </c>
      <c r="D13" s="70">
        <f t="shared" si="0"/>
        <v>210712520</v>
      </c>
      <c r="E13" s="71">
        <f>SUM('[1]6.intézm.kiadások'!F17)</f>
        <v>210712520</v>
      </c>
      <c r="F13" s="7">
        <f>SUM('[1]6.intézm.kiadások'!F62)</f>
        <v>0</v>
      </c>
      <c r="G13" s="4">
        <f>SUM('[1]6.intézm.kiadások'!F107)</f>
        <v>0</v>
      </c>
      <c r="H13" s="4">
        <f>SUM('[1]6.intézm.kiadások'!F152)</f>
        <v>0</v>
      </c>
      <c r="I13" s="5">
        <f>SUM('[1]6.intézm.kiadások'!F198)</f>
        <v>0</v>
      </c>
      <c r="M13" s="55"/>
    </row>
    <row r="14" spans="1:13" x14ac:dyDescent="0.2">
      <c r="A14" s="76" t="s">
        <v>33</v>
      </c>
      <c r="B14" s="69" t="s">
        <v>34</v>
      </c>
      <c r="C14" s="4">
        <v>300064260</v>
      </c>
      <c r="D14" s="7">
        <f t="shared" ref="D14:I14" si="1">SUM(D15:D17)</f>
        <v>277474961</v>
      </c>
      <c r="E14" s="8">
        <f t="shared" si="1"/>
        <v>277474961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5">
        <f t="shared" si="1"/>
        <v>0</v>
      </c>
      <c r="M14" s="55"/>
    </row>
    <row r="15" spans="1:13" x14ac:dyDescent="0.2">
      <c r="A15" s="76" t="s">
        <v>33</v>
      </c>
      <c r="B15" s="69" t="s">
        <v>35</v>
      </c>
      <c r="C15" s="4">
        <v>0</v>
      </c>
      <c r="D15" s="70">
        <f t="shared" ref="D15:D22" si="2">SUM(E15:I15)</f>
        <v>0</v>
      </c>
      <c r="E15" s="77">
        <f>SUM('[1]6.intézm.kiadások'!F30)</f>
        <v>0</v>
      </c>
      <c r="F15" s="7">
        <f>SUM('[1]6.intézm.kiadások'!F75)</f>
        <v>0</v>
      </c>
      <c r="G15" s="4">
        <f>SUM('[1]6.intézm.kiadások'!F120)</f>
        <v>0</v>
      </c>
      <c r="H15" s="4">
        <f>SUM('[1]6.intézm.kiadások'!F165)</f>
        <v>0</v>
      </c>
      <c r="I15" s="5">
        <f>SUM('[1]6.intézm.kiadások'!F211)</f>
        <v>0</v>
      </c>
      <c r="M15" s="55"/>
    </row>
    <row r="16" spans="1:13" x14ac:dyDescent="0.2">
      <c r="A16" s="76" t="s">
        <v>33</v>
      </c>
      <c r="B16" s="69" t="s">
        <v>36</v>
      </c>
      <c r="C16" s="7">
        <v>5000000</v>
      </c>
      <c r="D16" s="78">
        <f t="shared" si="2"/>
        <v>4940000</v>
      </c>
      <c r="E16" s="8">
        <v>4940000</v>
      </c>
      <c r="F16" s="4">
        <f>SUM('[1]6.intézm.kiadások'!F77)</f>
        <v>0</v>
      </c>
      <c r="G16" s="4">
        <f>SUM('[1]6.intézm.kiadások'!F122)</f>
        <v>0</v>
      </c>
      <c r="H16" s="4">
        <f>SUM('[1]6.intézm.kiadások'!F167)</f>
        <v>0</v>
      </c>
      <c r="I16" s="5">
        <f>SUM('[1]6.intézm.kiadások'!F213)</f>
        <v>0</v>
      </c>
      <c r="M16" s="55"/>
    </row>
    <row r="17" spans="1:13" x14ac:dyDescent="0.2">
      <c r="A17" s="76" t="s">
        <v>33</v>
      </c>
      <c r="B17" s="73" t="s">
        <v>37</v>
      </c>
      <c r="C17" s="4">
        <v>295064260</v>
      </c>
      <c r="D17" s="70">
        <f t="shared" si="2"/>
        <v>272534961</v>
      </c>
      <c r="E17" s="8">
        <v>272534961</v>
      </c>
      <c r="F17" s="4">
        <f>SUM('[1]6.intézm.kiadások'!F78)</f>
        <v>0</v>
      </c>
      <c r="G17" s="4">
        <f>SUM('[1]6.intézm.kiadások'!F123)</f>
        <v>0</v>
      </c>
      <c r="H17" s="4">
        <f>SUM('[1]6.intézm.kiadások'!F168)</f>
        <v>0</v>
      </c>
      <c r="I17" s="5">
        <f>SUM('[1]6.intézm.kiadások'!F214)</f>
        <v>0</v>
      </c>
      <c r="M17" s="55"/>
    </row>
    <row r="18" spans="1:13" x14ac:dyDescent="0.2">
      <c r="A18" s="68" t="s">
        <v>38</v>
      </c>
      <c r="B18" s="75" t="s">
        <v>39</v>
      </c>
      <c r="C18" s="6">
        <v>32787104</v>
      </c>
      <c r="D18" s="70">
        <f>SUM(E18:I18)</f>
        <v>59691118</v>
      </c>
      <c r="E18" s="9">
        <v>40622068</v>
      </c>
      <c r="F18" s="7">
        <f>SUM('[1]6.intézm.kiadások'!F64)</f>
        <v>14287500</v>
      </c>
      <c r="G18" s="4">
        <f>SUM('[1]6.intézm.kiadások'!F109)</f>
        <v>1219200</v>
      </c>
      <c r="H18" s="4">
        <f>SUM('[1]6.intézm.kiadások'!F154)</f>
        <v>254000</v>
      </c>
      <c r="I18" s="5">
        <f>SUM('[1]6.intézm.kiadások'!F200)</f>
        <v>3308350</v>
      </c>
      <c r="M18" s="55"/>
    </row>
    <row r="19" spans="1:13" x14ac:dyDescent="0.2">
      <c r="A19" s="68" t="s">
        <v>40</v>
      </c>
      <c r="B19" s="75" t="s">
        <v>41</v>
      </c>
      <c r="C19" s="6">
        <v>97235104</v>
      </c>
      <c r="D19" s="70">
        <f>SUM(E19:I19)</f>
        <v>99967810</v>
      </c>
      <c r="E19" s="9">
        <v>99967810</v>
      </c>
      <c r="F19" s="7">
        <f>SUM('[1]6.intézm.kiadások'!F65)</f>
        <v>0</v>
      </c>
      <c r="G19" s="4">
        <f>SUM('[1]6.intézm.kiadások'!F110)</f>
        <v>0</v>
      </c>
      <c r="H19" s="4">
        <f>SUM('[1]6.intézm.kiadások'!F155)</f>
        <v>0</v>
      </c>
      <c r="I19" s="5">
        <f>SUM('[1]6.intézm.kiadások'!F201)</f>
        <v>0</v>
      </c>
      <c r="K19" s="55"/>
      <c r="M19" s="55"/>
    </row>
    <row r="20" spans="1:13" x14ac:dyDescent="0.2">
      <c r="A20" s="76" t="s">
        <v>42</v>
      </c>
      <c r="B20" s="79" t="s">
        <v>43</v>
      </c>
      <c r="C20" s="10">
        <v>15005796</v>
      </c>
      <c r="D20" s="70">
        <f t="shared" si="2"/>
        <v>15005796</v>
      </c>
      <c r="E20" s="80">
        <f>SUM('[1]6.intézm.kiadások'!F39)</f>
        <v>15005796</v>
      </c>
      <c r="F20" s="11">
        <f>SUM('[1]6.intézm.kiadások'!F84)</f>
        <v>0</v>
      </c>
      <c r="G20" s="11">
        <f>SUM('[1]6.intézm.kiadások'!F129)</f>
        <v>0</v>
      </c>
      <c r="H20" s="11">
        <f>SUM('[1]6.intézm.kiadások'!F174)</f>
        <v>0</v>
      </c>
      <c r="I20" s="12">
        <f>SUM('[1]6.intézm.kiadások'!F220)</f>
        <v>0</v>
      </c>
      <c r="M20" s="55"/>
    </row>
    <row r="21" spans="1:13" x14ac:dyDescent="0.2">
      <c r="A21" s="76" t="s">
        <v>44</v>
      </c>
      <c r="B21" s="81" t="s">
        <v>45</v>
      </c>
      <c r="C21" s="10">
        <v>898914208</v>
      </c>
      <c r="D21" s="70">
        <f t="shared" si="2"/>
        <v>898965908</v>
      </c>
      <c r="E21" s="80">
        <v>898965908</v>
      </c>
      <c r="F21" s="11">
        <f>SUM('[1]6.intézm.kiadások'!F85)</f>
        <v>0</v>
      </c>
      <c r="G21" s="11">
        <f>SUM('[1]6.intézm.kiadások'!F130)</f>
        <v>0</v>
      </c>
      <c r="H21" s="11">
        <f>SUM('[1]6.intézm.kiadások'!F175)</f>
        <v>0</v>
      </c>
      <c r="I21" s="12">
        <f>SUM('[1]6.intézm.kiadások'!F221)</f>
        <v>0</v>
      </c>
      <c r="K21" s="55"/>
      <c r="M21" s="55"/>
    </row>
    <row r="22" spans="1:13" ht="13.5" thickBot="1" x14ac:dyDescent="0.25">
      <c r="A22" s="76" t="s">
        <v>46</v>
      </c>
      <c r="B22" s="81" t="s">
        <v>47</v>
      </c>
      <c r="C22" s="10">
        <v>19069050</v>
      </c>
      <c r="D22" s="70">
        <f t="shared" si="2"/>
        <v>19069050</v>
      </c>
      <c r="E22" s="80">
        <f>SUM('[1]6.intézm.kiadások'!F41)</f>
        <v>19069050</v>
      </c>
      <c r="F22" s="11">
        <f>SUM('[1]6.intézm.kiadások'!F86)</f>
        <v>0</v>
      </c>
      <c r="G22" s="11">
        <f>SUM('[1]6.intézm.kiadások'!F131)</f>
        <v>0</v>
      </c>
      <c r="H22" s="11">
        <f>SUM('[1]6.intézm.kiadások'!F176)</f>
        <v>0</v>
      </c>
      <c r="I22" s="12">
        <f>SUM('[1]6.intézm.kiadások'!F222)</f>
        <v>0</v>
      </c>
      <c r="M22" s="55"/>
    </row>
    <row r="23" spans="1:13" x14ac:dyDescent="0.2">
      <c r="A23" s="50">
        <v>2</v>
      </c>
      <c r="B23" s="51" t="s">
        <v>48</v>
      </c>
      <c r="C23" s="53">
        <f t="shared" ref="C23:H23" si="3">SUM(C25:C37,)</f>
        <v>2969674732</v>
      </c>
      <c r="D23" s="53">
        <f>SUM(D25:D37,)</f>
        <v>2987099231</v>
      </c>
      <c r="E23" s="50">
        <f>SUM(E25:E37,)</f>
        <v>2042608840</v>
      </c>
      <c r="F23" s="53">
        <f>SUM(F25:F37,)</f>
        <v>314962030</v>
      </c>
      <c r="G23" s="53">
        <f t="shared" si="3"/>
        <v>114710573</v>
      </c>
      <c r="H23" s="53">
        <f t="shared" si="3"/>
        <v>123322082</v>
      </c>
      <c r="I23" s="54">
        <f>SUM(I25:I37,)</f>
        <v>391495706</v>
      </c>
      <c r="K23" s="55"/>
      <c r="L23" s="55"/>
      <c r="M23" s="55"/>
    </row>
    <row r="24" spans="1:13" ht="47.25" customHeight="1" thickBot="1" x14ac:dyDescent="0.25">
      <c r="A24" s="56"/>
      <c r="B24" s="57" t="s">
        <v>17</v>
      </c>
      <c r="C24" s="58">
        <f t="shared" ref="C24:I24" si="4">SUM(C25:C28,C31:C33,C29:C30,C34:C35)</f>
        <v>2051691474</v>
      </c>
      <c r="D24" s="58">
        <f t="shared" si="4"/>
        <v>2069064273</v>
      </c>
      <c r="E24" s="56">
        <f>SUM(E25:E28,E31:E33,E29:E30,E34:E35)</f>
        <v>2042608840</v>
      </c>
      <c r="F24" s="59">
        <f t="shared" si="4"/>
        <v>1506222</v>
      </c>
      <c r="G24" s="59">
        <f t="shared" si="4"/>
        <v>10143105</v>
      </c>
      <c r="H24" s="59">
        <f t="shared" si="4"/>
        <v>2899743</v>
      </c>
      <c r="I24" s="60">
        <f t="shared" si="4"/>
        <v>11906363</v>
      </c>
      <c r="L24" s="55"/>
      <c r="M24" s="55"/>
    </row>
    <row r="25" spans="1:13" x14ac:dyDescent="0.2">
      <c r="A25" s="82" t="s">
        <v>49</v>
      </c>
      <c r="B25" s="83" t="s">
        <v>50</v>
      </c>
      <c r="C25" s="13">
        <v>375144892</v>
      </c>
      <c r="D25" s="13">
        <f>SUM(E25:I25)</f>
        <v>375196592</v>
      </c>
      <c r="E25" s="14">
        <v>375196592</v>
      </c>
      <c r="F25" s="84">
        <f>SUM('[1]3.INTÉZMÉNYEK BEV.'!F50)</f>
        <v>0</v>
      </c>
      <c r="G25" s="2">
        <f>SUM('[1]3.INTÉZMÉNYEK BEV.'!F90)</f>
        <v>0</v>
      </c>
      <c r="H25" s="2">
        <f>SUM('[1]3.INTÉZMÉNYEK BEV.'!F130)</f>
        <v>0</v>
      </c>
      <c r="I25" s="15">
        <f>SUM('[1]3.INTÉZMÉNYEK BEV.'!F170)</f>
        <v>0</v>
      </c>
      <c r="M25" s="55"/>
    </row>
    <row r="26" spans="1:13" x14ac:dyDescent="0.2">
      <c r="A26" s="68" t="s">
        <v>51</v>
      </c>
      <c r="B26" s="69" t="s">
        <v>52</v>
      </c>
      <c r="C26" s="16">
        <v>64907200</v>
      </c>
      <c r="D26" s="16">
        <f t="shared" ref="D26:D35" si="5">SUM(E26:I26)</f>
        <v>64907200</v>
      </c>
      <c r="E26" s="9">
        <f>SUM('[1]3.INTÉZMÉNYEK BEV.'!F12)</f>
        <v>64907200</v>
      </c>
      <c r="F26" s="7">
        <f>SUM('[1]3.INTÉZMÉNYEK BEV.'!F51)</f>
        <v>0</v>
      </c>
      <c r="G26" s="4">
        <f>SUM('[1]3.INTÉZMÉNYEK BEV.'!F91)</f>
        <v>0</v>
      </c>
      <c r="H26" s="4">
        <f>SUM('[1]3.INTÉZMÉNYEK BEV.'!F131)</f>
        <v>0</v>
      </c>
      <c r="I26" s="5">
        <f>SUM('[1]3.INTÉZMÉNYEK BEV.'!F171)</f>
        <v>0</v>
      </c>
      <c r="M26" s="55"/>
    </row>
    <row r="27" spans="1:13" x14ac:dyDescent="0.2">
      <c r="A27" s="68" t="s">
        <v>53</v>
      </c>
      <c r="B27" s="69" t="s">
        <v>54</v>
      </c>
      <c r="C27" s="7">
        <v>16909000</v>
      </c>
      <c r="D27" s="7">
        <f t="shared" si="5"/>
        <v>16909000</v>
      </c>
      <c r="E27" s="8">
        <f>SUM('[1]3.INTÉZMÉNYEK BEV.'!F13)</f>
        <v>16909000</v>
      </c>
      <c r="F27" s="7">
        <f>SUM('[1]3.INTÉZMÉNYEK BEV.'!F52)</f>
        <v>0</v>
      </c>
      <c r="G27" s="4">
        <f>SUM('[1]3.INTÉZMÉNYEK BEV.'!F92)</f>
        <v>0</v>
      </c>
      <c r="H27" s="4">
        <f>SUM('[1]3.INTÉZMÉNYEK BEV.'!F132)</f>
        <v>0</v>
      </c>
      <c r="I27" s="5">
        <f>SUM('[1]3.INTÉZMÉNYEK BEV.'!F172)</f>
        <v>0</v>
      </c>
      <c r="K27" s="55"/>
      <c r="M27" s="55"/>
    </row>
    <row r="28" spans="1:13" x14ac:dyDescent="0.2">
      <c r="A28" s="68" t="s">
        <v>55</v>
      </c>
      <c r="B28" s="73" t="s">
        <v>56</v>
      </c>
      <c r="C28" s="5">
        <v>942000000</v>
      </c>
      <c r="D28" s="5">
        <f t="shared" si="5"/>
        <v>942000000</v>
      </c>
      <c r="E28" s="8">
        <f>SUM('[1]3.INTÉZMÉNYEK BEV.'!F14)</f>
        <v>942000000</v>
      </c>
      <c r="F28" s="7">
        <f>SUM('[1]3.INTÉZMÉNYEK BEV.'!F53)</f>
        <v>0</v>
      </c>
      <c r="G28" s="4">
        <f>SUM('[1]3.INTÉZMÉNYEK BEV.'!F93)</f>
        <v>0</v>
      </c>
      <c r="H28" s="4">
        <f>SUM('[1]3.INTÉZMÉNYEK BEV.'!F133)</f>
        <v>0</v>
      </c>
      <c r="I28" s="5">
        <f>SUM('[1]3.INTÉZMÉNYEK BEV.'!F173)</f>
        <v>0</v>
      </c>
      <c r="K28" s="55"/>
      <c r="M28" s="55"/>
    </row>
    <row r="29" spans="1:13" x14ac:dyDescent="0.2">
      <c r="A29" s="68" t="s">
        <v>57</v>
      </c>
      <c r="B29" s="75" t="s">
        <v>58</v>
      </c>
      <c r="C29" s="7">
        <v>79967571</v>
      </c>
      <c r="D29" s="7">
        <f>SUM(E29:I29)</f>
        <v>88857571</v>
      </c>
      <c r="E29" s="9">
        <v>65749447</v>
      </c>
      <c r="F29" s="7">
        <f>SUM('[1]3.INTÉZMÉNYEK BEV.'!F54)</f>
        <v>500000</v>
      </c>
      <c r="G29" s="4">
        <f>SUM('[1]3.INTÉZMÉNYEK BEV.'!F94)</f>
        <v>8250000</v>
      </c>
      <c r="H29" s="4">
        <f>SUM('[1]3.INTÉZMÉNYEK BEV.'!F134)</f>
        <v>2452062</v>
      </c>
      <c r="I29" s="18">
        <f>SUM('[1]3.INTÉZMÉNYEK BEV.'!F174)</f>
        <v>11906062</v>
      </c>
      <c r="M29" s="55"/>
    </row>
    <row r="30" spans="1:13" x14ac:dyDescent="0.2">
      <c r="A30" s="68" t="s">
        <v>59</v>
      </c>
      <c r="B30" s="75" t="s">
        <v>60</v>
      </c>
      <c r="C30" s="7">
        <v>260000000</v>
      </c>
      <c r="D30" s="7">
        <f t="shared" si="5"/>
        <v>260000000</v>
      </c>
      <c r="E30" s="19">
        <f>SUM('[1]3.INTÉZMÉNYEK BEV.'!F17)</f>
        <v>260000000</v>
      </c>
      <c r="F30" s="85">
        <f>SUM('[1]3.INTÉZMÉNYEK BEV.'!F56)</f>
        <v>0</v>
      </c>
      <c r="G30" s="20">
        <f>SUM('[1]3.INTÉZMÉNYEK BEV.'!F96:F97)</f>
        <v>0</v>
      </c>
      <c r="H30" s="20">
        <f>SUM('[1]3.INTÉZMÉNYEK BEV.'!F136)</f>
        <v>0</v>
      </c>
      <c r="I30" s="21">
        <f>SUM('[1]3.INTÉZMÉNYEK BEV.'!F176)</f>
        <v>0</v>
      </c>
      <c r="M30" s="55"/>
    </row>
    <row r="31" spans="1:13" x14ac:dyDescent="0.2">
      <c r="A31" s="68" t="s">
        <v>61</v>
      </c>
      <c r="B31" s="75" t="s">
        <v>62</v>
      </c>
      <c r="C31" s="7">
        <v>9180000</v>
      </c>
      <c r="D31" s="7">
        <f>SUM(E31:I31)</f>
        <v>9180000</v>
      </c>
      <c r="E31" s="19">
        <f>SUM('[1]3.INTÉZMÉNYEK BEV.'!F18)</f>
        <v>9180000</v>
      </c>
      <c r="F31" s="85">
        <f>SUM('[1]3.INTÉZMÉNYEK BEV.'!F57)</f>
        <v>0</v>
      </c>
      <c r="G31" s="20">
        <f>SUM('[1]3.INTÉZMÉNYEK BEV.'!F97:F98)</f>
        <v>0</v>
      </c>
      <c r="H31" s="20">
        <f>SUM('[1]3.INTÉZMÉNYEK BEV.'!F137)</f>
        <v>0</v>
      </c>
      <c r="I31" s="21">
        <f>SUM('[1]3.INTÉZMÉNYEK BEV.'!F177)</f>
        <v>0</v>
      </c>
      <c r="M31" s="55"/>
    </row>
    <row r="32" spans="1:13" hidden="1" x14ac:dyDescent="0.2">
      <c r="A32" s="68"/>
      <c r="B32" s="75" t="s">
        <v>63</v>
      </c>
      <c r="C32" s="7">
        <v>0</v>
      </c>
      <c r="D32" s="7">
        <f t="shared" si="5"/>
        <v>0</v>
      </c>
      <c r="E32" s="86"/>
      <c r="F32" s="87">
        <v>0</v>
      </c>
      <c r="G32" s="20">
        <v>0</v>
      </c>
      <c r="H32" s="20">
        <v>0</v>
      </c>
      <c r="I32" s="21">
        <v>0</v>
      </c>
      <c r="M32" s="55"/>
    </row>
    <row r="33" spans="1:13" x14ac:dyDescent="0.2">
      <c r="A33" s="68" t="s">
        <v>64</v>
      </c>
      <c r="B33" s="75" t="s">
        <v>65</v>
      </c>
      <c r="C33" s="7">
        <v>235500</v>
      </c>
      <c r="D33" s="7">
        <f t="shared" si="5"/>
        <v>235500</v>
      </c>
      <c r="E33" s="19">
        <f>SUM('[1]3.INTÉZMÉNYEK BEV.'!F19)</f>
        <v>235500</v>
      </c>
      <c r="F33" s="87">
        <f>SUM('[1]3.INTÉZMÉNYEK BEV.'!F58)</f>
        <v>0</v>
      </c>
      <c r="G33" s="20">
        <f>SUM('[1]3.INTÉZMÉNYEK BEV.'!F98)</f>
        <v>0</v>
      </c>
      <c r="H33" s="20">
        <f>SUM('[1]3.INTÉZMÉNYEK BEV.'!F138)</f>
        <v>0</v>
      </c>
      <c r="I33" s="21">
        <f>SUM('[1]3.INTÉZMÉNYEK BEV.'!F178)</f>
        <v>0</v>
      </c>
      <c r="M33" s="55"/>
    </row>
    <row r="34" spans="1:13" x14ac:dyDescent="0.2">
      <c r="A34" s="88" t="s">
        <v>66</v>
      </c>
      <c r="B34" s="73" t="s">
        <v>67</v>
      </c>
      <c r="C34" s="7">
        <v>303347311</v>
      </c>
      <c r="D34" s="7">
        <f t="shared" si="5"/>
        <v>311778410</v>
      </c>
      <c r="E34" s="19">
        <v>308431101</v>
      </c>
      <c r="F34" s="87">
        <f>SUM('[1]3.INTÉZMÉNYEK BEV.'!F68)</f>
        <v>1006222</v>
      </c>
      <c r="G34" s="20">
        <v>1893105</v>
      </c>
      <c r="H34" s="20">
        <f>SUM('[1]3.INTÉZMÉNYEK BEV.'!F148)</f>
        <v>447681</v>
      </c>
      <c r="I34" s="21">
        <f>SUM('[1]3.INTÉZMÉNYEK BEV.'!F188)</f>
        <v>301</v>
      </c>
      <c r="M34" s="55"/>
    </row>
    <row r="35" spans="1:13" x14ac:dyDescent="0.2">
      <c r="A35" s="88" t="s">
        <v>68</v>
      </c>
      <c r="B35" s="89" t="s">
        <v>69</v>
      </c>
      <c r="C35" s="7">
        <v>0</v>
      </c>
      <c r="D35" s="7">
        <f t="shared" si="5"/>
        <v>0</v>
      </c>
      <c r="E35" s="19">
        <f>SUM('[1]3.INTÉZMÉNYEK BEV.'!F30)</f>
        <v>0</v>
      </c>
      <c r="F35" s="87">
        <f>SUM('[1]3.INTÉZMÉNYEK BEV.'!F69)</f>
        <v>0</v>
      </c>
      <c r="G35" s="20">
        <f>SUM('[1]3.INTÉZMÉNYEK BEV.'!F109)</f>
        <v>0</v>
      </c>
      <c r="H35" s="20">
        <f>SUM('[1]3.INTÉZMÉNYEK BEV.'!F149)</f>
        <v>0</v>
      </c>
      <c r="I35" s="21">
        <f>SUM('[1]3.INTÉZMÉNYEK BEV.'!F189)</f>
        <v>0</v>
      </c>
      <c r="M35" s="55"/>
    </row>
    <row r="36" spans="1:13" x14ac:dyDescent="0.2">
      <c r="A36" s="68" t="s">
        <v>70</v>
      </c>
      <c r="B36" s="75" t="s">
        <v>45</v>
      </c>
      <c r="C36" s="7">
        <v>898914208</v>
      </c>
      <c r="D36" s="7">
        <f>SUM(E36:I36)</f>
        <v>898965908</v>
      </c>
      <c r="E36" s="22">
        <f>SUM('[1]3.INTÉZMÉNYEK BEV.'!F35)</f>
        <v>0</v>
      </c>
      <c r="F36" s="85">
        <v>299168308</v>
      </c>
      <c r="G36" s="17">
        <f>SUM('[1]3.INTÉZMÉNYEK BEV.'!F114)</f>
        <v>103348268</v>
      </c>
      <c r="H36" s="17">
        <v>120168339</v>
      </c>
      <c r="I36" s="23">
        <f>SUM('[1]3.INTÉZMÉNYEK BEV.'!F194)</f>
        <v>376280993</v>
      </c>
      <c r="K36" s="55"/>
      <c r="M36" s="55"/>
    </row>
    <row r="37" spans="1:13" ht="13.5" thickBot="1" x14ac:dyDescent="0.25">
      <c r="A37" s="90" t="s">
        <v>71</v>
      </c>
      <c r="B37" s="91" t="s">
        <v>47</v>
      </c>
      <c r="C37" s="25">
        <v>19069050</v>
      </c>
      <c r="D37" s="25">
        <f>SUM(E37:I37)</f>
        <v>19069050</v>
      </c>
      <c r="E37" s="26">
        <f>SUM('[1]3.INTÉZMÉNYEK BEV.'!F36)</f>
        <v>0</v>
      </c>
      <c r="F37" s="92">
        <f>SUM('[1]3.INTÉZMÉNYEK BEV.'!F75)</f>
        <v>14287500</v>
      </c>
      <c r="G37" s="27">
        <f>SUM('[1]3.INTÉZMÉNYEK BEV.'!F115)</f>
        <v>1219200</v>
      </c>
      <c r="H37" s="27">
        <f>SUM('[1]3.INTÉZMÉNYEK BEV.'!F155)</f>
        <v>254000</v>
      </c>
      <c r="I37" s="28">
        <f>SUM('[1]3.INTÉZMÉNYEK BEV.'!F195)</f>
        <v>3308350</v>
      </c>
      <c r="M37" s="55"/>
    </row>
    <row r="40" spans="1:13" x14ac:dyDescent="0.2">
      <c r="D40" s="55"/>
      <c r="E40" s="55"/>
    </row>
    <row r="42" spans="1:13" x14ac:dyDescent="0.2">
      <c r="D42" s="55"/>
      <c r="E42" s="55"/>
      <c r="F42" s="55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BC5C-A20B-4097-92BA-ED5E5F282D37}">
  <sheetPr>
    <pageSetUpPr fitToPage="1"/>
  </sheetPr>
  <dimension ref="A1:M42"/>
  <sheetViews>
    <sheetView workbookViewId="0">
      <selection activeCell="L24" sqref="L24"/>
    </sheetView>
  </sheetViews>
  <sheetFormatPr defaultRowHeight="12.75" x14ac:dyDescent="0.2"/>
  <cols>
    <col min="1" max="1" width="8.140625" style="29" bestFit="1" customWidth="1"/>
    <col min="2" max="2" width="38" style="29" customWidth="1"/>
    <col min="3" max="3" width="14.85546875" style="29" customWidth="1"/>
    <col min="4" max="4" width="16.85546875" style="29" customWidth="1"/>
    <col min="5" max="5" width="16.28515625" style="29" customWidth="1"/>
    <col min="6" max="6" width="14.85546875" style="29" customWidth="1"/>
    <col min="7" max="7" width="15.42578125" style="29" customWidth="1"/>
    <col min="8" max="8" width="16.140625" style="29" customWidth="1"/>
    <col min="9" max="9" width="17.85546875" style="29" customWidth="1"/>
    <col min="10" max="10" width="10.140625" style="29" bestFit="1" customWidth="1"/>
    <col min="11" max="11" width="13.5703125" style="29" bestFit="1" customWidth="1"/>
    <col min="12" max="12" width="9.85546875" style="29" bestFit="1" customWidth="1"/>
    <col min="13" max="13" width="10.42578125" style="29" bestFit="1" customWidth="1"/>
    <col min="14" max="256" width="9.140625" style="29"/>
    <col min="257" max="257" width="8.140625" style="29" bestFit="1" customWidth="1"/>
    <col min="258" max="258" width="38" style="29" customWidth="1"/>
    <col min="259" max="259" width="14.85546875" style="29" customWidth="1"/>
    <col min="260" max="260" width="16.85546875" style="29" customWidth="1"/>
    <col min="261" max="261" width="16.28515625" style="29" customWidth="1"/>
    <col min="262" max="262" width="14.85546875" style="29" customWidth="1"/>
    <col min="263" max="263" width="15.42578125" style="29" customWidth="1"/>
    <col min="264" max="264" width="16.140625" style="29" customWidth="1"/>
    <col min="265" max="265" width="17.85546875" style="29" customWidth="1"/>
    <col min="266" max="266" width="10.140625" style="29" bestFit="1" customWidth="1"/>
    <col min="267" max="267" width="13.5703125" style="29" bestFit="1" customWidth="1"/>
    <col min="268" max="268" width="9.85546875" style="29" bestFit="1" customWidth="1"/>
    <col min="269" max="269" width="10.42578125" style="29" bestFit="1" customWidth="1"/>
    <col min="270" max="512" width="9.140625" style="29"/>
    <col min="513" max="513" width="8.140625" style="29" bestFit="1" customWidth="1"/>
    <col min="514" max="514" width="38" style="29" customWidth="1"/>
    <col min="515" max="515" width="14.85546875" style="29" customWidth="1"/>
    <col min="516" max="516" width="16.85546875" style="29" customWidth="1"/>
    <col min="517" max="517" width="16.28515625" style="29" customWidth="1"/>
    <col min="518" max="518" width="14.85546875" style="29" customWidth="1"/>
    <col min="519" max="519" width="15.42578125" style="29" customWidth="1"/>
    <col min="520" max="520" width="16.140625" style="29" customWidth="1"/>
    <col min="521" max="521" width="17.85546875" style="29" customWidth="1"/>
    <col min="522" max="522" width="10.140625" style="29" bestFit="1" customWidth="1"/>
    <col min="523" max="523" width="13.5703125" style="29" bestFit="1" customWidth="1"/>
    <col min="524" max="524" width="9.85546875" style="29" bestFit="1" customWidth="1"/>
    <col min="525" max="525" width="10.42578125" style="29" bestFit="1" customWidth="1"/>
    <col min="526" max="768" width="9.140625" style="29"/>
    <col min="769" max="769" width="8.140625" style="29" bestFit="1" customWidth="1"/>
    <col min="770" max="770" width="38" style="29" customWidth="1"/>
    <col min="771" max="771" width="14.85546875" style="29" customWidth="1"/>
    <col min="772" max="772" width="16.85546875" style="29" customWidth="1"/>
    <col min="773" max="773" width="16.28515625" style="29" customWidth="1"/>
    <col min="774" max="774" width="14.85546875" style="29" customWidth="1"/>
    <col min="775" max="775" width="15.42578125" style="29" customWidth="1"/>
    <col min="776" max="776" width="16.140625" style="29" customWidth="1"/>
    <col min="777" max="777" width="17.85546875" style="29" customWidth="1"/>
    <col min="778" max="778" width="10.140625" style="29" bestFit="1" customWidth="1"/>
    <col min="779" max="779" width="13.5703125" style="29" bestFit="1" customWidth="1"/>
    <col min="780" max="780" width="9.85546875" style="29" bestFit="1" customWidth="1"/>
    <col min="781" max="781" width="10.42578125" style="29" bestFit="1" customWidth="1"/>
    <col min="782" max="1024" width="9.140625" style="29"/>
    <col min="1025" max="1025" width="8.140625" style="29" bestFit="1" customWidth="1"/>
    <col min="1026" max="1026" width="38" style="29" customWidth="1"/>
    <col min="1027" max="1027" width="14.85546875" style="29" customWidth="1"/>
    <col min="1028" max="1028" width="16.85546875" style="29" customWidth="1"/>
    <col min="1029" max="1029" width="16.28515625" style="29" customWidth="1"/>
    <col min="1030" max="1030" width="14.85546875" style="29" customWidth="1"/>
    <col min="1031" max="1031" width="15.42578125" style="29" customWidth="1"/>
    <col min="1032" max="1032" width="16.140625" style="29" customWidth="1"/>
    <col min="1033" max="1033" width="17.85546875" style="29" customWidth="1"/>
    <col min="1034" max="1034" width="10.140625" style="29" bestFit="1" customWidth="1"/>
    <col min="1035" max="1035" width="13.5703125" style="29" bestFit="1" customWidth="1"/>
    <col min="1036" max="1036" width="9.85546875" style="29" bestFit="1" customWidth="1"/>
    <col min="1037" max="1037" width="10.42578125" style="29" bestFit="1" customWidth="1"/>
    <col min="1038" max="1280" width="9.140625" style="29"/>
    <col min="1281" max="1281" width="8.140625" style="29" bestFit="1" customWidth="1"/>
    <col min="1282" max="1282" width="38" style="29" customWidth="1"/>
    <col min="1283" max="1283" width="14.85546875" style="29" customWidth="1"/>
    <col min="1284" max="1284" width="16.85546875" style="29" customWidth="1"/>
    <col min="1285" max="1285" width="16.28515625" style="29" customWidth="1"/>
    <col min="1286" max="1286" width="14.85546875" style="29" customWidth="1"/>
    <col min="1287" max="1287" width="15.42578125" style="29" customWidth="1"/>
    <col min="1288" max="1288" width="16.140625" style="29" customWidth="1"/>
    <col min="1289" max="1289" width="17.85546875" style="29" customWidth="1"/>
    <col min="1290" max="1290" width="10.140625" style="29" bestFit="1" customWidth="1"/>
    <col min="1291" max="1291" width="13.5703125" style="29" bestFit="1" customWidth="1"/>
    <col min="1292" max="1292" width="9.85546875" style="29" bestFit="1" customWidth="1"/>
    <col min="1293" max="1293" width="10.42578125" style="29" bestFit="1" customWidth="1"/>
    <col min="1294" max="1536" width="9.140625" style="29"/>
    <col min="1537" max="1537" width="8.140625" style="29" bestFit="1" customWidth="1"/>
    <col min="1538" max="1538" width="38" style="29" customWidth="1"/>
    <col min="1539" max="1539" width="14.85546875" style="29" customWidth="1"/>
    <col min="1540" max="1540" width="16.85546875" style="29" customWidth="1"/>
    <col min="1541" max="1541" width="16.28515625" style="29" customWidth="1"/>
    <col min="1542" max="1542" width="14.85546875" style="29" customWidth="1"/>
    <col min="1543" max="1543" width="15.42578125" style="29" customWidth="1"/>
    <col min="1544" max="1544" width="16.140625" style="29" customWidth="1"/>
    <col min="1545" max="1545" width="17.85546875" style="29" customWidth="1"/>
    <col min="1546" max="1546" width="10.140625" style="29" bestFit="1" customWidth="1"/>
    <col min="1547" max="1547" width="13.5703125" style="29" bestFit="1" customWidth="1"/>
    <col min="1548" max="1548" width="9.85546875" style="29" bestFit="1" customWidth="1"/>
    <col min="1549" max="1549" width="10.42578125" style="29" bestFit="1" customWidth="1"/>
    <col min="1550" max="1792" width="9.140625" style="29"/>
    <col min="1793" max="1793" width="8.140625" style="29" bestFit="1" customWidth="1"/>
    <col min="1794" max="1794" width="38" style="29" customWidth="1"/>
    <col min="1795" max="1795" width="14.85546875" style="29" customWidth="1"/>
    <col min="1796" max="1796" width="16.85546875" style="29" customWidth="1"/>
    <col min="1797" max="1797" width="16.28515625" style="29" customWidth="1"/>
    <col min="1798" max="1798" width="14.85546875" style="29" customWidth="1"/>
    <col min="1799" max="1799" width="15.42578125" style="29" customWidth="1"/>
    <col min="1800" max="1800" width="16.140625" style="29" customWidth="1"/>
    <col min="1801" max="1801" width="17.85546875" style="29" customWidth="1"/>
    <col min="1802" max="1802" width="10.140625" style="29" bestFit="1" customWidth="1"/>
    <col min="1803" max="1803" width="13.5703125" style="29" bestFit="1" customWidth="1"/>
    <col min="1804" max="1804" width="9.85546875" style="29" bestFit="1" customWidth="1"/>
    <col min="1805" max="1805" width="10.42578125" style="29" bestFit="1" customWidth="1"/>
    <col min="1806" max="2048" width="9.140625" style="29"/>
    <col min="2049" max="2049" width="8.140625" style="29" bestFit="1" customWidth="1"/>
    <col min="2050" max="2050" width="38" style="29" customWidth="1"/>
    <col min="2051" max="2051" width="14.85546875" style="29" customWidth="1"/>
    <col min="2052" max="2052" width="16.85546875" style="29" customWidth="1"/>
    <col min="2053" max="2053" width="16.28515625" style="29" customWidth="1"/>
    <col min="2054" max="2054" width="14.85546875" style="29" customWidth="1"/>
    <col min="2055" max="2055" width="15.42578125" style="29" customWidth="1"/>
    <col min="2056" max="2056" width="16.140625" style="29" customWidth="1"/>
    <col min="2057" max="2057" width="17.85546875" style="29" customWidth="1"/>
    <col min="2058" max="2058" width="10.140625" style="29" bestFit="1" customWidth="1"/>
    <col min="2059" max="2059" width="13.5703125" style="29" bestFit="1" customWidth="1"/>
    <col min="2060" max="2060" width="9.85546875" style="29" bestFit="1" customWidth="1"/>
    <col min="2061" max="2061" width="10.42578125" style="29" bestFit="1" customWidth="1"/>
    <col min="2062" max="2304" width="9.140625" style="29"/>
    <col min="2305" max="2305" width="8.140625" style="29" bestFit="1" customWidth="1"/>
    <col min="2306" max="2306" width="38" style="29" customWidth="1"/>
    <col min="2307" max="2307" width="14.85546875" style="29" customWidth="1"/>
    <col min="2308" max="2308" width="16.85546875" style="29" customWidth="1"/>
    <col min="2309" max="2309" width="16.28515625" style="29" customWidth="1"/>
    <col min="2310" max="2310" width="14.85546875" style="29" customWidth="1"/>
    <col min="2311" max="2311" width="15.42578125" style="29" customWidth="1"/>
    <col min="2312" max="2312" width="16.140625" style="29" customWidth="1"/>
    <col min="2313" max="2313" width="17.85546875" style="29" customWidth="1"/>
    <col min="2314" max="2314" width="10.140625" style="29" bestFit="1" customWidth="1"/>
    <col min="2315" max="2315" width="13.5703125" style="29" bestFit="1" customWidth="1"/>
    <col min="2316" max="2316" width="9.85546875" style="29" bestFit="1" customWidth="1"/>
    <col min="2317" max="2317" width="10.42578125" style="29" bestFit="1" customWidth="1"/>
    <col min="2318" max="2560" width="9.140625" style="29"/>
    <col min="2561" max="2561" width="8.140625" style="29" bestFit="1" customWidth="1"/>
    <col min="2562" max="2562" width="38" style="29" customWidth="1"/>
    <col min="2563" max="2563" width="14.85546875" style="29" customWidth="1"/>
    <col min="2564" max="2564" width="16.85546875" style="29" customWidth="1"/>
    <col min="2565" max="2565" width="16.28515625" style="29" customWidth="1"/>
    <col min="2566" max="2566" width="14.85546875" style="29" customWidth="1"/>
    <col min="2567" max="2567" width="15.42578125" style="29" customWidth="1"/>
    <col min="2568" max="2568" width="16.140625" style="29" customWidth="1"/>
    <col min="2569" max="2569" width="17.85546875" style="29" customWidth="1"/>
    <col min="2570" max="2570" width="10.140625" style="29" bestFit="1" customWidth="1"/>
    <col min="2571" max="2571" width="13.5703125" style="29" bestFit="1" customWidth="1"/>
    <col min="2572" max="2572" width="9.85546875" style="29" bestFit="1" customWidth="1"/>
    <col min="2573" max="2573" width="10.42578125" style="29" bestFit="1" customWidth="1"/>
    <col min="2574" max="2816" width="9.140625" style="29"/>
    <col min="2817" max="2817" width="8.140625" style="29" bestFit="1" customWidth="1"/>
    <col min="2818" max="2818" width="38" style="29" customWidth="1"/>
    <col min="2819" max="2819" width="14.85546875" style="29" customWidth="1"/>
    <col min="2820" max="2820" width="16.85546875" style="29" customWidth="1"/>
    <col min="2821" max="2821" width="16.28515625" style="29" customWidth="1"/>
    <col min="2822" max="2822" width="14.85546875" style="29" customWidth="1"/>
    <col min="2823" max="2823" width="15.42578125" style="29" customWidth="1"/>
    <col min="2824" max="2824" width="16.140625" style="29" customWidth="1"/>
    <col min="2825" max="2825" width="17.85546875" style="29" customWidth="1"/>
    <col min="2826" max="2826" width="10.140625" style="29" bestFit="1" customWidth="1"/>
    <col min="2827" max="2827" width="13.5703125" style="29" bestFit="1" customWidth="1"/>
    <col min="2828" max="2828" width="9.85546875" style="29" bestFit="1" customWidth="1"/>
    <col min="2829" max="2829" width="10.42578125" style="29" bestFit="1" customWidth="1"/>
    <col min="2830" max="3072" width="9.140625" style="29"/>
    <col min="3073" max="3073" width="8.140625" style="29" bestFit="1" customWidth="1"/>
    <col min="3074" max="3074" width="38" style="29" customWidth="1"/>
    <col min="3075" max="3075" width="14.85546875" style="29" customWidth="1"/>
    <col min="3076" max="3076" width="16.85546875" style="29" customWidth="1"/>
    <col min="3077" max="3077" width="16.28515625" style="29" customWidth="1"/>
    <col min="3078" max="3078" width="14.85546875" style="29" customWidth="1"/>
    <col min="3079" max="3079" width="15.42578125" style="29" customWidth="1"/>
    <col min="3080" max="3080" width="16.140625" style="29" customWidth="1"/>
    <col min="3081" max="3081" width="17.85546875" style="29" customWidth="1"/>
    <col min="3082" max="3082" width="10.140625" style="29" bestFit="1" customWidth="1"/>
    <col min="3083" max="3083" width="13.5703125" style="29" bestFit="1" customWidth="1"/>
    <col min="3084" max="3084" width="9.85546875" style="29" bestFit="1" customWidth="1"/>
    <col min="3085" max="3085" width="10.42578125" style="29" bestFit="1" customWidth="1"/>
    <col min="3086" max="3328" width="9.140625" style="29"/>
    <col min="3329" max="3329" width="8.140625" style="29" bestFit="1" customWidth="1"/>
    <col min="3330" max="3330" width="38" style="29" customWidth="1"/>
    <col min="3331" max="3331" width="14.85546875" style="29" customWidth="1"/>
    <col min="3332" max="3332" width="16.85546875" style="29" customWidth="1"/>
    <col min="3333" max="3333" width="16.28515625" style="29" customWidth="1"/>
    <col min="3334" max="3334" width="14.85546875" style="29" customWidth="1"/>
    <col min="3335" max="3335" width="15.42578125" style="29" customWidth="1"/>
    <col min="3336" max="3336" width="16.140625" style="29" customWidth="1"/>
    <col min="3337" max="3337" width="17.85546875" style="29" customWidth="1"/>
    <col min="3338" max="3338" width="10.140625" style="29" bestFit="1" customWidth="1"/>
    <col min="3339" max="3339" width="13.5703125" style="29" bestFit="1" customWidth="1"/>
    <col min="3340" max="3340" width="9.85546875" style="29" bestFit="1" customWidth="1"/>
    <col min="3341" max="3341" width="10.42578125" style="29" bestFit="1" customWidth="1"/>
    <col min="3342" max="3584" width="9.140625" style="29"/>
    <col min="3585" max="3585" width="8.140625" style="29" bestFit="1" customWidth="1"/>
    <col min="3586" max="3586" width="38" style="29" customWidth="1"/>
    <col min="3587" max="3587" width="14.85546875" style="29" customWidth="1"/>
    <col min="3588" max="3588" width="16.85546875" style="29" customWidth="1"/>
    <col min="3589" max="3589" width="16.28515625" style="29" customWidth="1"/>
    <col min="3590" max="3590" width="14.85546875" style="29" customWidth="1"/>
    <col min="3591" max="3591" width="15.42578125" style="29" customWidth="1"/>
    <col min="3592" max="3592" width="16.140625" style="29" customWidth="1"/>
    <col min="3593" max="3593" width="17.85546875" style="29" customWidth="1"/>
    <col min="3594" max="3594" width="10.140625" style="29" bestFit="1" customWidth="1"/>
    <col min="3595" max="3595" width="13.5703125" style="29" bestFit="1" customWidth="1"/>
    <col min="3596" max="3596" width="9.85546875" style="29" bestFit="1" customWidth="1"/>
    <col min="3597" max="3597" width="10.42578125" style="29" bestFit="1" customWidth="1"/>
    <col min="3598" max="3840" width="9.140625" style="29"/>
    <col min="3841" max="3841" width="8.140625" style="29" bestFit="1" customWidth="1"/>
    <col min="3842" max="3842" width="38" style="29" customWidth="1"/>
    <col min="3843" max="3843" width="14.85546875" style="29" customWidth="1"/>
    <col min="3844" max="3844" width="16.85546875" style="29" customWidth="1"/>
    <col min="3845" max="3845" width="16.28515625" style="29" customWidth="1"/>
    <col min="3846" max="3846" width="14.85546875" style="29" customWidth="1"/>
    <col min="3847" max="3847" width="15.42578125" style="29" customWidth="1"/>
    <col min="3848" max="3848" width="16.140625" style="29" customWidth="1"/>
    <col min="3849" max="3849" width="17.85546875" style="29" customWidth="1"/>
    <col min="3850" max="3850" width="10.140625" style="29" bestFit="1" customWidth="1"/>
    <col min="3851" max="3851" width="13.5703125" style="29" bestFit="1" customWidth="1"/>
    <col min="3852" max="3852" width="9.85546875" style="29" bestFit="1" customWidth="1"/>
    <col min="3853" max="3853" width="10.42578125" style="29" bestFit="1" customWidth="1"/>
    <col min="3854" max="4096" width="9.140625" style="29"/>
    <col min="4097" max="4097" width="8.140625" style="29" bestFit="1" customWidth="1"/>
    <col min="4098" max="4098" width="38" style="29" customWidth="1"/>
    <col min="4099" max="4099" width="14.85546875" style="29" customWidth="1"/>
    <col min="4100" max="4100" width="16.85546875" style="29" customWidth="1"/>
    <col min="4101" max="4101" width="16.28515625" style="29" customWidth="1"/>
    <col min="4102" max="4102" width="14.85546875" style="29" customWidth="1"/>
    <col min="4103" max="4103" width="15.42578125" style="29" customWidth="1"/>
    <col min="4104" max="4104" width="16.140625" style="29" customWidth="1"/>
    <col min="4105" max="4105" width="17.85546875" style="29" customWidth="1"/>
    <col min="4106" max="4106" width="10.140625" style="29" bestFit="1" customWidth="1"/>
    <col min="4107" max="4107" width="13.5703125" style="29" bestFit="1" customWidth="1"/>
    <col min="4108" max="4108" width="9.85546875" style="29" bestFit="1" customWidth="1"/>
    <col min="4109" max="4109" width="10.42578125" style="29" bestFit="1" customWidth="1"/>
    <col min="4110" max="4352" width="9.140625" style="29"/>
    <col min="4353" max="4353" width="8.140625" style="29" bestFit="1" customWidth="1"/>
    <col min="4354" max="4354" width="38" style="29" customWidth="1"/>
    <col min="4355" max="4355" width="14.85546875" style="29" customWidth="1"/>
    <col min="4356" max="4356" width="16.85546875" style="29" customWidth="1"/>
    <col min="4357" max="4357" width="16.28515625" style="29" customWidth="1"/>
    <col min="4358" max="4358" width="14.85546875" style="29" customWidth="1"/>
    <col min="4359" max="4359" width="15.42578125" style="29" customWidth="1"/>
    <col min="4360" max="4360" width="16.140625" style="29" customWidth="1"/>
    <col min="4361" max="4361" width="17.85546875" style="29" customWidth="1"/>
    <col min="4362" max="4362" width="10.140625" style="29" bestFit="1" customWidth="1"/>
    <col min="4363" max="4363" width="13.5703125" style="29" bestFit="1" customWidth="1"/>
    <col min="4364" max="4364" width="9.85546875" style="29" bestFit="1" customWidth="1"/>
    <col min="4365" max="4365" width="10.42578125" style="29" bestFit="1" customWidth="1"/>
    <col min="4366" max="4608" width="9.140625" style="29"/>
    <col min="4609" max="4609" width="8.140625" style="29" bestFit="1" customWidth="1"/>
    <col min="4610" max="4610" width="38" style="29" customWidth="1"/>
    <col min="4611" max="4611" width="14.85546875" style="29" customWidth="1"/>
    <col min="4612" max="4612" width="16.85546875" style="29" customWidth="1"/>
    <col min="4613" max="4613" width="16.28515625" style="29" customWidth="1"/>
    <col min="4614" max="4614" width="14.85546875" style="29" customWidth="1"/>
    <col min="4615" max="4615" width="15.42578125" style="29" customWidth="1"/>
    <col min="4616" max="4616" width="16.140625" style="29" customWidth="1"/>
    <col min="4617" max="4617" width="17.85546875" style="29" customWidth="1"/>
    <col min="4618" max="4618" width="10.140625" style="29" bestFit="1" customWidth="1"/>
    <col min="4619" max="4619" width="13.5703125" style="29" bestFit="1" customWidth="1"/>
    <col min="4620" max="4620" width="9.85546875" style="29" bestFit="1" customWidth="1"/>
    <col min="4621" max="4621" width="10.42578125" style="29" bestFit="1" customWidth="1"/>
    <col min="4622" max="4864" width="9.140625" style="29"/>
    <col min="4865" max="4865" width="8.140625" style="29" bestFit="1" customWidth="1"/>
    <col min="4866" max="4866" width="38" style="29" customWidth="1"/>
    <col min="4867" max="4867" width="14.85546875" style="29" customWidth="1"/>
    <col min="4868" max="4868" width="16.85546875" style="29" customWidth="1"/>
    <col min="4869" max="4869" width="16.28515625" style="29" customWidth="1"/>
    <col min="4870" max="4870" width="14.85546875" style="29" customWidth="1"/>
    <col min="4871" max="4871" width="15.42578125" style="29" customWidth="1"/>
    <col min="4872" max="4872" width="16.140625" style="29" customWidth="1"/>
    <col min="4873" max="4873" width="17.85546875" style="29" customWidth="1"/>
    <col min="4874" max="4874" width="10.140625" style="29" bestFit="1" customWidth="1"/>
    <col min="4875" max="4875" width="13.5703125" style="29" bestFit="1" customWidth="1"/>
    <col min="4876" max="4876" width="9.85546875" style="29" bestFit="1" customWidth="1"/>
    <col min="4877" max="4877" width="10.42578125" style="29" bestFit="1" customWidth="1"/>
    <col min="4878" max="5120" width="9.140625" style="29"/>
    <col min="5121" max="5121" width="8.140625" style="29" bestFit="1" customWidth="1"/>
    <col min="5122" max="5122" width="38" style="29" customWidth="1"/>
    <col min="5123" max="5123" width="14.85546875" style="29" customWidth="1"/>
    <col min="5124" max="5124" width="16.85546875" style="29" customWidth="1"/>
    <col min="5125" max="5125" width="16.28515625" style="29" customWidth="1"/>
    <col min="5126" max="5126" width="14.85546875" style="29" customWidth="1"/>
    <col min="5127" max="5127" width="15.42578125" style="29" customWidth="1"/>
    <col min="5128" max="5128" width="16.140625" style="29" customWidth="1"/>
    <col min="5129" max="5129" width="17.85546875" style="29" customWidth="1"/>
    <col min="5130" max="5130" width="10.140625" style="29" bestFit="1" customWidth="1"/>
    <col min="5131" max="5131" width="13.5703125" style="29" bestFit="1" customWidth="1"/>
    <col min="5132" max="5132" width="9.85546875" style="29" bestFit="1" customWidth="1"/>
    <col min="5133" max="5133" width="10.42578125" style="29" bestFit="1" customWidth="1"/>
    <col min="5134" max="5376" width="9.140625" style="29"/>
    <col min="5377" max="5377" width="8.140625" style="29" bestFit="1" customWidth="1"/>
    <col min="5378" max="5378" width="38" style="29" customWidth="1"/>
    <col min="5379" max="5379" width="14.85546875" style="29" customWidth="1"/>
    <col min="5380" max="5380" width="16.85546875" style="29" customWidth="1"/>
    <col min="5381" max="5381" width="16.28515625" style="29" customWidth="1"/>
    <col min="5382" max="5382" width="14.85546875" style="29" customWidth="1"/>
    <col min="5383" max="5383" width="15.42578125" style="29" customWidth="1"/>
    <col min="5384" max="5384" width="16.140625" style="29" customWidth="1"/>
    <col min="5385" max="5385" width="17.85546875" style="29" customWidth="1"/>
    <col min="5386" max="5386" width="10.140625" style="29" bestFit="1" customWidth="1"/>
    <col min="5387" max="5387" width="13.5703125" style="29" bestFit="1" customWidth="1"/>
    <col min="5388" max="5388" width="9.85546875" style="29" bestFit="1" customWidth="1"/>
    <col min="5389" max="5389" width="10.42578125" style="29" bestFit="1" customWidth="1"/>
    <col min="5390" max="5632" width="9.140625" style="29"/>
    <col min="5633" max="5633" width="8.140625" style="29" bestFit="1" customWidth="1"/>
    <col min="5634" max="5634" width="38" style="29" customWidth="1"/>
    <col min="5635" max="5635" width="14.85546875" style="29" customWidth="1"/>
    <col min="5636" max="5636" width="16.85546875" style="29" customWidth="1"/>
    <col min="5637" max="5637" width="16.28515625" style="29" customWidth="1"/>
    <col min="5638" max="5638" width="14.85546875" style="29" customWidth="1"/>
    <col min="5639" max="5639" width="15.42578125" style="29" customWidth="1"/>
    <col min="5640" max="5640" width="16.140625" style="29" customWidth="1"/>
    <col min="5641" max="5641" width="17.85546875" style="29" customWidth="1"/>
    <col min="5642" max="5642" width="10.140625" style="29" bestFit="1" customWidth="1"/>
    <col min="5643" max="5643" width="13.5703125" style="29" bestFit="1" customWidth="1"/>
    <col min="5644" max="5644" width="9.85546875" style="29" bestFit="1" customWidth="1"/>
    <col min="5645" max="5645" width="10.42578125" style="29" bestFit="1" customWidth="1"/>
    <col min="5646" max="5888" width="9.140625" style="29"/>
    <col min="5889" max="5889" width="8.140625" style="29" bestFit="1" customWidth="1"/>
    <col min="5890" max="5890" width="38" style="29" customWidth="1"/>
    <col min="5891" max="5891" width="14.85546875" style="29" customWidth="1"/>
    <col min="5892" max="5892" width="16.85546875" style="29" customWidth="1"/>
    <col min="5893" max="5893" width="16.28515625" style="29" customWidth="1"/>
    <col min="5894" max="5894" width="14.85546875" style="29" customWidth="1"/>
    <col min="5895" max="5895" width="15.42578125" style="29" customWidth="1"/>
    <col min="5896" max="5896" width="16.140625" style="29" customWidth="1"/>
    <col min="5897" max="5897" width="17.85546875" style="29" customWidth="1"/>
    <col min="5898" max="5898" width="10.140625" style="29" bestFit="1" customWidth="1"/>
    <col min="5899" max="5899" width="13.5703125" style="29" bestFit="1" customWidth="1"/>
    <col min="5900" max="5900" width="9.85546875" style="29" bestFit="1" customWidth="1"/>
    <col min="5901" max="5901" width="10.42578125" style="29" bestFit="1" customWidth="1"/>
    <col min="5902" max="6144" width="9.140625" style="29"/>
    <col min="6145" max="6145" width="8.140625" style="29" bestFit="1" customWidth="1"/>
    <col min="6146" max="6146" width="38" style="29" customWidth="1"/>
    <col min="6147" max="6147" width="14.85546875" style="29" customWidth="1"/>
    <col min="6148" max="6148" width="16.85546875" style="29" customWidth="1"/>
    <col min="6149" max="6149" width="16.28515625" style="29" customWidth="1"/>
    <col min="6150" max="6150" width="14.85546875" style="29" customWidth="1"/>
    <col min="6151" max="6151" width="15.42578125" style="29" customWidth="1"/>
    <col min="6152" max="6152" width="16.140625" style="29" customWidth="1"/>
    <col min="6153" max="6153" width="17.85546875" style="29" customWidth="1"/>
    <col min="6154" max="6154" width="10.140625" style="29" bestFit="1" customWidth="1"/>
    <col min="6155" max="6155" width="13.5703125" style="29" bestFit="1" customWidth="1"/>
    <col min="6156" max="6156" width="9.85546875" style="29" bestFit="1" customWidth="1"/>
    <col min="6157" max="6157" width="10.42578125" style="29" bestFit="1" customWidth="1"/>
    <col min="6158" max="6400" width="9.140625" style="29"/>
    <col min="6401" max="6401" width="8.140625" style="29" bestFit="1" customWidth="1"/>
    <col min="6402" max="6402" width="38" style="29" customWidth="1"/>
    <col min="6403" max="6403" width="14.85546875" style="29" customWidth="1"/>
    <col min="6404" max="6404" width="16.85546875" style="29" customWidth="1"/>
    <col min="6405" max="6405" width="16.28515625" style="29" customWidth="1"/>
    <col min="6406" max="6406" width="14.85546875" style="29" customWidth="1"/>
    <col min="6407" max="6407" width="15.42578125" style="29" customWidth="1"/>
    <col min="6408" max="6408" width="16.140625" style="29" customWidth="1"/>
    <col min="6409" max="6409" width="17.85546875" style="29" customWidth="1"/>
    <col min="6410" max="6410" width="10.140625" style="29" bestFit="1" customWidth="1"/>
    <col min="6411" max="6411" width="13.5703125" style="29" bestFit="1" customWidth="1"/>
    <col min="6412" max="6412" width="9.85546875" style="29" bestFit="1" customWidth="1"/>
    <col min="6413" max="6413" width="10.42578125" style="29" bestFit="1" customWidth="1"/>
    <col min="6414" max="6656" width="9.140625" style="29"/>
    <col min="6657" max="6657" width="8.140625" style="29" bestFit="1" customWidth="1"/>
    <col min="6658" max="6658" width="38" style="29" customWidth="1"/>
    <col min="6659" max="6659" width="14.85546875" style="29" customWidth="1"/>
    <col min="6660" max="6660" width="16.85546875" style="29" customWidth="1"/>
    <col min="6661" max="6661" width="16.28515625" style="29" customWidth="1"/>
    <col min="6662" max="6662" width="14.85546875" style="29" customWidth="1"/>
    <col min="6663" max="6663" width="15.42578125" style="29" customWidth="1"/>
    <col min="6664" max="6664" width="16.140625" style="29" customWidth="1"/>
    <col min="6665" max="6665" width="17.85546875" style="29" customWidth="1"/>
    <col min="6666" max="6666" width="10.140625" style="29" bestFit="1" customWidth="1"/>
    <col min="6667" max="6667" width="13.5703125" style="29" bestFit="1" customWidth="1"/>
    <col min="6668" max="6668" width="9.85546875" style="29" bestFit="1" customWidth="1"/>
    <col min="6669" max="6669" width="10.42578125" style="29" bestFit="1" customWidth="1"/>
    <col min="6670" max="6912" width="9.140625" style="29"/>
    <col min="6913" max="6913" width="8.140625" style="29" bestFit="1" customWidth="1"/>
    <col min="6914" max="6914" width="38" style="29" customWidth="1"/>
    <col min="6915" max="6915" width="14.85546875" style="29" customWidth="1"/>
    <col min="6916" max="6916" width="16.85546875" style="29" customWidth="1"/>
    <col min="6917" max="6917" width="16.28515625" style="29" customWidth="1"/>
    <col min="6918" max="6918" width="14.85546875" style="29" customWidth="1"/>
    <col min="6919" max="6919" width="15.42578125" style="29" customWidth="1"/>
    <col min="6920" max="6920" width="16.140625" style="29" customWidth="1"/>
    <col min="6921" max="6921" width="17.85546875" style="29" customWidth="1"/>
    <col min="6922" max="6922" width="10.140625" style="29" bestFit="1" customWidth="1"/>
    <col min="6923" max="6923" width="13.5703125" style="29" bestFit="1" customWidth="1"/>
    <col min="6924" max="6924" width="9.85546875" style="29" bestFit="1" customWidth="1"/>
    <col min="6925" max="6925" width="10.42578125" style="29" bestFit="1" customWidth="1"/>
    <col min="6926" max="7168" width="9.140625" style="29"/>
    <col min="7169" max="7169" width="8.140625" style="29" bestFit="1" customWidth="1"/>
    <col min="7170" max="7170" width="38" style="29" customWidth="1"/>
    <col min="7171" max="7171" width="14.85546875" style="29" customWidth="1"/>
    <col min="7172" max="7172" width="16.85546875" style="29" customWidth="1"/>
    <col min="7173" max="7173" width="16.28515625" style="29" customWidth="1"/>
    <col min="7174" max="7174" width="14.85546875" style="29" customWidth="1"/>
    <col min="7175" max="7175" width="15.42578125" style="29" customWidth="1"/>
    <col min="7176" max="7176" width="16.140625" style="29" customWidth="1"/>
    <col min="7177" max="7177" width="17.85546875" style="29" customWidth="1"/>
    <col min="7178" max="7178" width="10.140625" style="29" bestFit="1" customWidth="1"/>
    <col min="7179" max="7179" width="13.5703125" style="29" bestFit="1" customWidth="1"/>
    <col min="7180" max="7180" width="9.85546875" style="29" bestFit="1" customWidth="1"/>
    <col min="7181" max="7181" width="10.42578125" style="29" bestFit="1" customWidth="1"/>
    <col min="7182" max="7424" width="9.140625" style="29"/>
    <col min="7425" max="7425" width="8.140625" style="29" bestFit="1" customWidth="1"/>
    <col min="7426" max="7426" width="38" style="29" customWidth="1"/>
    <col min="7427" max="7427" width="14.85546875" style="29" customWidth="1"/>
    <col min="7428" max="7428" width="16.85546875" style="29" customWidth="1"/>
    <col min="7429" max="7429" width="16.28515625" style="29" customWidth="1"/>
    <col min="7430" max="7430" width="14.85546875" style="29" customWidth="1"/>
    <col min="7431" max="7431" width="15.42578125" style="29" customWidth="1"/>
    <col min="7432" max="7432" width="16.140625" style="29" customWidth="1"/>
    <col min="7433" max="7433" width="17.85546875" style="29" customWidth="1"/>
    <col min="7434" max="7434" width="10.140625" style="29" bestFit="1" customWidth="1"/>
    <col min="7435" max="7435" width="13.5703125" style="29" bestFit="1" customWidth="1"/>
    <col min="7436" max="7436" width="9.85546875" style="29" bestFit="1" customWidth="1"/>
    <col min="7437" max="7437" width="10.42578125" style="29" bestFit="1" customWidth="1"/>
    <col min="7438" max="7680" width="9.140625" style="29"/>
    <col min="7681" max="7681" width="8.140625" style="29" bestFit="1" customWidth="1"/>
    <col min="7682" max="7682" width="38" style="29" customWidth="1"/>
    <col min="7683" max="7683" width="14.85546875" style="29" customWidth="1"/>
    <col min="7684" max="7684" width="16.85546875" style="29" customWidth="1"/>
    <col min="7685" max="7685" width="16.28515625" style="29" customWidth="1"/>
    <col min="7686" max="7686" width="14.85546875" style="29" customWidth="1"/>
    <col min="7687" max="7687" width="15.42578125" style="29" customWidth="1"/>
    <col min="7688" max="7688" width="16.140625" style="29" customWidth="1"/>
    <col min="7689" max="7689" width="17.85546875" style="29" customWidth="1"/>
    <col min="7690" max="7690" width="10.140625" style="29" bestFit="1" customWidth="1"/>
    <col min="7691" max="7691" width="13.5703125" style="29" bestFit="1" customWidth="1"/>
    <col min="7692" max="7692" width="9.85546875" style="29" bestFit="1" customWidth="1"/>
    <col min="7693" max="7693" width="10.42578125" style="29" bestFit="1" customWidth="1"/>
    <col min="7694" max="7936" width="9.140625" style="29"/>
    <col min="7937" max="7937" width="8.140625" style="29" bestFit="1" customWidth="1"/>
    <col min="7938" max="7938" width="38" style="29" customWidth="1"/>
    <col min="7939" max="7939" width="14.85546875" style="29" customWidth="1"/>
    <col min="7940" max="7940" width="16.85546875" style="29" customWidth="1"/>
    <col min="7941" max="7941" width="16.28515625" style="29" customWidth="1"/>
    <col min="7942" max="7942" width="14.85546875" style="29" customWidth="1"/>
    <col min="7943" max="7943" width="15.42578125" style="29" customWidth="1"/>
    <col min="7944" max="7944" width="16.140625" style="29" customWidth="1"/>
    <col min="7945" max="7945" width="17.85546875" style="29" customWidth="1"/>
    <col min="7946" max="7946" width="10.140625" style="29" bestFit="1" customWidth="1"/>
    <col min="7947" max="7947" width="13.5703125" style="29" bestFit="1" customWidth="1"/>
    <col min="7948" max="7948" width="9.85546875" style="29" bestFit="1" customWidth="1"/>
    <col min="7949" max="7949" width="10.42578125" style="29" bestFit="1" customWidth="1"/>
    <col min="7950" max="8192" width="9.140625" style="29"/>
    <col min="8193" max="8193" width="8.140625" style="29" bestFit="1" customWidth="1"/>
    <col min="8194" max="8194" width="38" style="29" customWidth="1"/>
    <col min="8195" max="8195" width="14.85546875" style="29" customWidth="1"/>
    <col min="8196" max="8196" width="16.85546875" style="29" customWidth="1"/>
    <col min="8197" max="8197" width="16.28515625" style="29" customWidth="1"/>
    <col min="8198" max="8198" width="14.85546875" style="29" customWidth="1"/>
    <col min="8199" max="8199" width="15.42578125" style="29" customWidth="1"/>
    <col min="8200" max="8200" width="16.140625" style="29" customWidth="1"/>
    <col min="8201" max="8201" width="17.85546875" style="29" customWidth="1"/>
    <col min="8202" max="8202" width="10.140625" style="29" bestFit="1" customWidth="1"/>
    <col min="8203" max="8203" width="13.5703125" style="29" bestFit="1" customWidth="1"/>
    <col min="8204" max="8204" width="9.85546875" style="29" bestFit="1" customWidth="1"/>
    <col min="8205" max="8205" width="10.42578125" style="29" bestFit="1" customWidth="1"/>
    <col min="8206" max="8448" width="9.140625" style="29"/>
    <col min="8449" max="8449" width="8.140625" style="29" bestFit="1" customWidth="1"/>
    <col min="8450" max="8450" width="38" style="29" customWidth="1"/>
    <col min="8451" max="8451" width="14.85546875" style="29" customWidth="1"/>
    <col min="8452" max="8452" width="16.85546875" style="29" customWidth="1"/>
    <col min="8453" max="8453" width="16.28515625" style="29" customWidth="1"/>
    <col min="8454" max="8454" width="14.85546875" style="29" customWidth="1"/>
    <col min="8455" max="8455" width="15.42578125" style="29" customWidth="1"/>
    <col min="8456" max="8456" width="16.140625" style="29" customWidth="1"/>
    <col min="8457" max="8457" width="17.85546875" style="29" customWidth="1"/>
    <col min="8458" max="8458" width="10.140625" style="29" bestFit="1" customWidth="1"/>
    <col min="8459" max="8459" width="13.5703125" style="29" bestFit="1" customWidth="1"/>
    <col min="8460" max="8460" width="9.85546875" style="29" bestFit="1" customWidth="1"/>
    <col min="8461" max="8461" width="10.42578125" style="29" bestFit="1" customWidth="1"/>
    <col min="8462" max="8704" width="9.140625" style="29"/>
    <col min="8705" max="8705" width="8.140625" style="29" bestFit="1" customWidth="1"/>
    <col min="8706" max="8706" width="38" style="29" customWidth="1"/>
    <col min="8707" max="8707" width="14.85546875" style="29" customWidth="1"/>
    <col min="8708" max="8708" width="16.85546875" style="29" customWidth="1"/>
    <col min="8709" max="8709" width="16.28515625" style="29" customWidth="1"/>
    <col min="8710" max="8710" width="14.85546875" style="29" customWidth="1"/>
    <col min="8711" max="8711" width="15.42578125" style="29" customWidth="1"/>
    <col min="8712" max="8712" width="16.140625" style="29" customWidth="1"/>
    <col min="8713" max="8713" width="17.85546875" style="29" customWidth="1"/>
    <col min="8714" max="8714" width="10.140625" style="29" bestFit="1" customWidth="1"/>
    <col min="8715" max="8715" width="13.5703125" style="29" bestFit="1" customWidth="1"/>
    <col min="8716" max="8716" width="9.85546875" style="29" bestFit="1" customWidth="1"/>
    <col min="8717" max="8717" width="10.42578125" style="29" bestFit="1" customWidth="1"/>
    <col min="8718" max="8960" width="9.140625" style="29"/>
    <col min="8961" max="8961" width="8.140625" style="29" bestFit="1" customWidth="1"/>
    <col min="8962" max="8962" width="38" style="29" customWidth="1"/>
    <col min="8963" max="8963" width="14.85546875" style="29" customWidth="1"/>
    <col min="8964" max="8964" width="16.85546875" style="29" customWidth="1"/>
    <col min="8965" max="8965" width="16.28515625" style="29" customWidth="1"/>
    <col min="8966" max="8966" width="14.85546875" style="29" customWidth="1"/>
    <col min="8967" max="8967" width="15.42578125" style="29" customWidth="1"/>
    <col min="8968" max="8968" width="16.140625" style="29" customWidth="1"/>
    <col min="8969" max="8969" width="17.85546875" style="29" customWidth="1"/>
    <col min="8970" max="8970" width="10.140625" style="29" bestFit="1" customWidth="1"/>
    <col min="8971" max="8971" width="13.5703125" style="29" bestFit="1" customWidth="1"/>
    <col min="8972" max="8972" width="9.85546875" style="29" bestFit="1" customWidth="1"/>
    <col min="8973" max="8973" width="10.42578125" style="29" bestFit="1" customWidth="1"/>
    <col min="8974" max="9216" width="9.140625" style="29"/>
    <col min="9217" max="9217" width="8.140625" style="29" bestFit="1" customWidth="1"/>
    <col min="9218" max="9218" width="38" style="29" customWidth="1"/>
    <col min="9219" max="9219" width="14.85546875" style="29" customWidth="1"/>
    <col min="9220" max="9220" width="16.85546875" style="29" customWidth="1"/>
    <col min="9221" max="9221" width="16.28515625" style="29" customWidth="1"/>
    <col min="9222" max="9222" width="14.85546875" style="29" customWidth="1"/>
    <col min="9223" max="9223" width="15.42578125" style="29" customWidth="1"/>
    <col min="9224" max="9224" width="16.140625" style="29" customWidth="1"/>
    <col min="9225" max="9225" width="17.85546875" style="29" customWidth="1"/>
    <col min="9226" max="9226" width="10.140625" style="29" bestFit="1" customWidth="1"/>
    <col min="9227" max="9227" width="13.5703125" style="29" bestFit="1" customWidth="1"/>
    <col min="9228" max="9228" width="9.85546875" style="29" bestFit="1" customWidth="1"/>
    <col min="9229" max="9229" width="10.42578125" style="29" bestFit="1" customWidth="1"/>
    <col min="9230" max="9472" width="9.140625" style="29"/>
    <col min="9473" max="9473" width="8.140625" style="29" bestFit="1" customWidth="1"/>
    <col min="9474" max="9474" width="38" style="29" customWidth="1"/>
    <col min="9475" max="9475" width="14.85546875" style="29" customWidth="1"/>
    <col min="9476" max="9476" width="16.85546875" style="29" customWidth="1"/>
    <col min="9477" max="9477" width="16.28515625" style="29" customWidth="1"/>
    <col min="9478" max="9478" width="14.85546875" style="29" customWidth="1"/>
    <col min="9479" max="9479" width="15.42578125" style="29" customWidth="1"/>
    <col min="9480" max="9480" width="16.140625" style="29" customWidth="1"/>
    <col min="9481" max="9481" width="17.85546875" style="29" customWidth="1"/>
    <col min="9482" max="9482" width="10.140625" style="29" bestFit="1" customWidth="1"/>
    <col min="9483" max="9483" width="13.5703125" style="29" bestFit="1" customWidth="1"/>
    <col min="9484" max="9484" width="9.85546875" style="29" bestFit="1" customWidth="1"/>
    <col min="9485" max="9485" width="10.42578125" style="29" bestFit="1" customWidth="1"/>
    <col min="9486" max="9728" width="9.140625" style="29"/>
    <col min="9729" max="9729" width="8.140625" style="29" bestFit="1" customWidth="1"/>
    <col min="9730" max="9730" width="38" style="29" customWidth="1"/>
    <col min="9731" max="9731" width="14.85546875" style="29" customWidth="1"/>
    <col min="9732" max="9732" width="16.85546875" style="29" customWidth="1"/>
    <col min="9733" max="9733" width="16.28515625" style="29" customWidth="1"/>
    <col min="9734" max="9734" width="14.85546875" style="29" customWidth="1"/>
    <col min="9735" max="9735" width="15.42578125" style="29" customWidth="1"/>
    <col min="9736" max="9736" width="16.140625" style="29" customWidth="1"/>
    <col min="9737" max="9737" width="17.85546875" style="29" customWidth="1"/>
    <col min="9738" max="9738" width="10.140625" style="29" bestFit="1" customWidth="1"/>
    <col min="9739" max="9739" width="13.5703125" style="29" bestFit="1" customWidth="1"/>
    <col min="9740" max="9740" width="9.85546875" style="29" bestFit="1" customWidth="1"/>
    <col min="9741" max="9741" width="10.42578125" style="29" bestFit="1" customWidth="1"/>
    <col min="9742" max="9984" width="9.140625" style="29"/>
    <col min="9985" max="9985" width="8.140625" style="29" bestFit="1" customWidth="1"/>
    <col min="9986" max="9986" width="38" style="29" customWidth="1"/>
    <col min="9987" max="9987" width="14.85546875" style="29" customWidth="1"/>
    <col min="9988" max="9988" width="16.85546875" style="29" customWidth="1"/>
    <col min="9989" max="9989" width="16.28515625" style="29" customWidth="1"/>
    <col min="9990" max="9990" width="14.85546875" style="29" customWidth="1"/>
    <col min="9991" max="9991" width="15.42578125" style="29" customWidth="1"/>
    <col min="9992" max="9992" width="16.140625" style="29" customWidth="1"/>
    <col min="9993" max="9993" width="17.85546875" style="29" customWidth="1"/>
    <col min="9994" max="9994" width="10.140625" style="29" bestFit="1" customWidth="1"/>
    <col min="9995" max="9995" width="13.5703125" style="29" bestFit="1" customWidth="1"/>
    <col min="9996" max="9996" width="9.85546875" style="29" bestFit="1" customWidth="1"/>
    <col min="9997" max="9997" width="10.42578125" style="29" bestFit="1" customWidth="1"/>
    <col min="9998" max="10240" width="9.140625" style="29"/>
    <col min="10241" max="10241" width="8.140625" style="29" bestFit="1" customWidth="1"/>
    <col min="10242" max="10242" width="38" style="29" customWidth="1"/>
    <col min="10243" max="10243" width="14.85546875" style="29" customWidth="1"/>
    <col min="10244" max="10244" width="16.85546875" style="29" customWidth="1"/>
    <col min="10245" max="10245" width="16.28515625" style="29" customWidth="1"/>
    <col min="10246" max="10246" width="14.85546875" style="29" customWidth="1"/>
    <col min="10247" max="10247" width="15.42578125" style="29" customWidth="1"/>
    <col min="10248" max="10248" width="16.140625" style="29" customWidth="1"/>
    <col min="10249" max="10249" width="17.85546875" style="29" customWidth="1"/>
    <col min="10250" max="10250" width="10.140625" style="29" bestFit="1" customWidth="1"/>
    <col min="10251" max="10251" width="13.5703125" style="29" bestFit="1" customWidth="1"/>
    <col min="10252" max="10252" width="9.85546875" style="29" bestFit="1" customWidth="1"/>
    <col min="10253" max="10253" width="10.42578125" style="29" bestFit="1" customWidth="1"/>
    <col min="10254" max="10496" width="9.140625" style="29"/>
    <col min="10497" max="10497" width="8.140625" style="29" bestFit="1" customWidth="1"/>
    <col min="10498" max="10498" width="38" style="29" customWidth="1"/>
    <col min="10499" max="10499" width="14.85546875" style="29" customWidth="1"/>
    <col min="10500" max="10500" width="16.85546875" style="29" customWidth="1"/>
    <col min="10501" max="10501" width="16.28515625" style="29" customWidth="1"/>
    <col min="10502" max="10502" width="14.85546875" style="29" customWidth="1"/>
    <col min="10503" max="10503" width="15.42578125" style="29" customWidth="1"/>
    <col min="10504" max="10504" width="16.140625" style="29" customWidth="1"/>
    <col min="10505" max="10505" width="17.85546875" style="29" customWidth="1"/>
    <col min="10506" max="10506" width="10.140625" style="29" bestFit="1" customWidth="1"/>
    <col min="10507" max="10507" width="13.5703125" style="29" bestFit="1" customWidth="1"/>
    <col min="10508" max="10508" width="9.85546875" style="29" bestFit="1" customWidth="1"/>
    <col min="10509" max="10509" width="10.42578125" style="29" bestFit="1" customWidth="1"/>
    <col min="10510" max="10752" width="9.140625" style="29"/>
    <col min="10753" max="10753" width="8.140625" style="29" bestFit="1" customWidth="1"/>
    <col min="10754" max="10754" width="38" style="29" customWidth="1"/>
    <col min="10755" max="10755" width="14.85546875" style="29" customWidth="1"/>
    <col min="10756" max="10756" width="16.85546875" style="29" customWidth="1"/>
    <col min="10757" max="10757" width="16.28515625" style="29" customWidth="1"/>
    <col min="10758" max="10758" width="14.85546875" style="29" customWidth="1"/>
    <col min="10759" max="10759" width="15.42578125" style="29" customWidth="1"/>
    <col min="10760" max="10760" width="16.140625" style="29" customWidth="1"/>
    <col min="10761" max="10761" width="17.85546875" style="29" customWidth="1"/>
    <col min="10762" max="10762" width="10.140625" style="29" bestFit="1" customWidth="1"/>
    <col min="10763" max="10763" width="13.5703125" style="29" bestFit="1" customWidth="1"/>
    <col min="10764" max="10764" width="9.85546875" style="29" bestFit="1" customWidth="1"/>
    <col min="10765" max="10765" width="10.42578125" style="29" bestFit="1" customWidth="1"/>
    <col min="10766" max="11008" width="9.140625" style="29"/>
    <col min="11009" max="11009" width="8.140625" style="29" bestFit="1" customWidth="1"/>
    <col min="11010" max="11010" width="38" style="29" customWidth="1"/>
    <col min="11011" max="11011" width="14.85546875" style="29" customWidth="1"/>
    <col min="11012" max="11012" width="16.85546875" style="29" customWidth="1"/>
    <col min="11013" max="11013" width="16.28515625" style="29" customWidth="1"/>
    <col min="11014" max="11014" width="14.85546875" style="29" customWidth="1"/>
    <col min="11015" max="11015" width="15.42578125" style="29" customWidth="1"/>
    <col min="11016" max="11016" width="16.140625" style="29" customWidth="1"/>
    <col min="11017" max="11017" width="17.85546875" style="29" customWidth="1"/>
    <col min="11018" max="11018" width="10.140625" style="29" bestFit="1" customWidth="1"/>
    <col min="11019" max="11019" width="13.5703125" style="29" bestFit="1" customWidth="1"/>
    <col min="11020" max="11020" width="9.85546875" style="29" bestFit="1" customWidth="1"/>
    <col min="11021" max="11021" width="10.42578125" style="29" bestFit="1" customWidth="1"/>
    <col min="11022" max="11264" width="9.140625" style="29"/>
    <col min="11265" max="11265" width="8.140625" style="29" bestFit="1" customWidth="1"/>
    <col min="11266" max="11266" width="38" style="29" customWidth="1"/>
    <col min="11267" max="11267" width="14.85546875" style="29" customWidth="1"/>
    <col min="11268" max="11268" width="16.85546875" style="29" customWidth="1"/>
    <col min="11269" max="11269" width="16.28515625" style="29" customWidth="1"/>
    <col min="11270" max="11270" width="14.85546875" style="29" customWidth="1"/>
    <col min="11271" max="11271" width="15.42578125" style="29" customWidth="1"/>
    <col min="11272" max="11272" width="16.140625" style="29" customWidth="1"/>
    <col min="11273" max="11273" width="17.85546875" style="29" customWidth="1"/>
    <col min="11274" max="11274" width="10.140625" style="29" bestFit="1" customWidth="1"/>
    <col min="11275" max="11275" width="13.5703125" style="29" bestFit="1" customWidth="1"/>
    <col min="11276" max="11276" width="9.85546875" style="29" bestFit="1" customWidth="1"/>
    <col min="11277" max="11277" width="10.42578125" style="29" bestFit="1" customWidth="1"/>
    <col min="11278" max="11520" width="9.140625" style="29"/>
    <col min="11521" max="11521" width="8.140625" style="29" bestFit="1" customWidth="1"/>
    <col min="11522" max="11522" width="38" style="29" customWidth="1"/>
    <col min="11523" max="11523" width="14.85546875" style="29" customWidth="1"/>
    <col min="11524" max="11524" width="16.85546875" style="29" customWidth="1"/>
    <col min="11525" max="11525" width="16.28515625" style="29" customWidth="1"/>
    <col min="11526" max="11526" width="14.85546875" style="29" customWidth="1"/>
    <col min="11527" max="11527" width="15.42578125" style="29" customWidth="1"/>
    <col min="11528" max="11528" width="16.140625" style="29" customWidth="1"/>
    <col min="11529" max="11529" width="17.85546875" style="29" customWidth="1"/>
    <col min="11530" max="11530" width="10.140625" style="29" bestFit="1" customWidth="1"/>
    <col min="11531" max="11531" width="13.5703125" style="29" bestFit="1" customWidth="1"/>
    <col min="11532" max="11532" width="9.85546875" style="29" bestFit="1" customWidth="1"/>
    <col min="11533" max="11533" width="10.42578125" style="29" bestFit="1" customWidth="1"/>
    <col min="11534" max="11776" width="9.140625" style="29"/>
    <col min="11777" max="11777" width="8.140625" style="29" bestFit="1" customWidth="1"/>
    <col min="11778" max="11778" width="38" style="29" customWidth="1"/>
    <col min="11779" max="11779" width="14.85546875" style="29" customWidth="1"/>
    <col min="11780" max="11780" width="16.85546875" style="29" customWidth="1"/>
    <col min="11781" max="11781" width="16.28515625" style="29" customWidth="1"/>
    <col min="11782" max="11782" width="14.85546875" style="29" customWidth="1"/>
    <col min="11783" max="11783" width="15.42578125" style="29" customWidth="1"/>
    <col min="11784" max="11784" width="16.140625" style="29" customWidth="1"/>
    <col min="11785" max="11785" width="17.85546875" style="29" customWidth="1"/>
    <col min="11786" max="11786" width="10.140625" style="29" bestFit="1" customWidth="1"/>
    <col min="11787" max="11787" width="13.5703125" style="29" bestFit="1" customWidth="1"/>
    <col min="11788" max="11788" width="9.85546875" style="29" bestFit="1" customWidth="1"/>
    <col min="11789" max="11789" width="10.42578125" style="29" bestFit="1" customWidth="1"/>
    <col min="11790" max="12032" width="9.140625" style="29"/>
    <col min="12033" max="12033" width="8.140625" style="29" bestFit="1" customWidth="1"/>
    <col min="12034" max="12034" width="38" style="29" customWidth="1"/>
    <col min="12035" max="12035" width="14.85546875" style="29" customWidth="1"/>
    <col min="12036" max="12036" width="16.85546875" style="29" customWidth="1"/>
    <col min="12037" max="12037" width="16.28515625" style="29" customWidth="1"/>
    <col min="12038" max="12038" width="14.85546875" style="29" customWidth="1"/>
    <col min="12039" max="12039" width="15.42578125" style="29" customWidth="1"/>
    <col min="12040" max="12040" width="16.140625" style="29" customWidth="1"/>
    <col min="12041" max="12041" width="17.85546875" style="29" customWidth="1"/>
    <col min="12042" max="12042" width="10.140625" style="29" bestFit="1" customWidth="1"/>
    <col min="12043" max="12043" width="13.5703125" style="29" bestFit="1" customWidth="1"/>
    <col min="12044" max="12044" width="9.85546875" style="29" bestFit="1" customWidth="1"/>
    <col min="12045" max="12045" width="10.42578125" style="29" bestFit="1" customWidth="1"/>
    <col min="12046" max="12288" width="9.140625" style="29"/>
    <col min="12289" max="12289" width="8.140625" style="29" bestFit="1" customWidth="1"/>
    <col min="12290" max="12290" width="38" style="29" customWidth="1"/>
    <col min="12291" max="12291" width="14.85546875" style="29" customWidth="1"/>
    <col min="12292" max="12292" width="16.85546875" style="29" customWidth="1"/>
    <col min="12293" max="12293" width="16.28515625" style="29" customWidth="1"/>
    <col min="12294" max="12294" width="14.85546875" style="29" customWidth="1"/>
    <col min="12295" max="12295" width="15.42578125" style="29" customWidth="1"/>
    <col min="12296" max="12296" width="16.140625" style="29" customWidth="1"/>
    <col min="12297" max="12297" width="17.85546875" style="29" customWidth="1"/>
    <col min="12298" max="12298" width="10.140625" style="29" bestFit="1" customWidth="1"/>
    <col min="12299" max="12299" width="13.5703125" style="29" bestFit="1" customWidth="1"/>
    <col min="12300" max="12300" width="9.85546875" style="29" bestFit="1" customWidth="1"/>
    <col min="12301" max="12301" width="10.42578125" style="29" bestFit="1" customWidth="1"/>
    <col min="12302" max="12544" width="9.140625" style="29"/>
    <col min="12545" max="12545" width="8.140625" style="29" bestFit="1" customWidth="1"/>
    <col min="12546" max="12546" width="38" style="29" customWidth="1"/>
    <col min="12547" max="12547" width="14.85546875" style="29" customWidth="1"/>
    <col min="12548" max="12548" width="16.85546875" style="29" customWidth="1"/>
    <col min="12549" max="12549" width="16.28515625" style="29" customWidth="1"/>
    <col min="12550" max="12550" width="14.85546875" style="29" customWidth="1"/>
    <col min="12551" max="12551" width="15.42578125" style="29" customWidth="1"/>
    <col min="12552" max="12552" width="16.140625" style="29" customWidth="1"/>
    <col min="12553" max="12553" width="17.85546875" style="29" customWidth="1"/>
    <col min="12554" max="12554" width="10.140625" style="29" bestFit="1" customWidth="1"/>
    <col min="12555" max="12555" width="13.5703125" style="29" bestFit="1" customWidth="1"/>
    <col min="12556" max="12556" width="9.85546875" style="29" bestFit="1" customWidth="1"/>
    <col min="12557" max="12557" width="10.42578125" style="29" bestFit="1" customWidth="1"/>
    <col min="12558" max="12800" width="9.140625" style="29"/>
    <col min="12801" max="12801" width="8.140625" style="29" bestFit="1" customWidth="1"/>
    <col min="12802" max="12802" width="38" style="29" customWidth="1"/>
    <col min="12803" max="12803" width="14.85546875" style="29" customWidth="1"/>
    <col min="12804" max="12804" width="16.85546875" style="29" customWidth="1"/>
    <col min="12805" max="12805" width="16.28515625" style="29" customWidth="1"/>
    <col min="12806" max="12806" width="14.85546875" style="29" customWidth="1"/>
    <col min="12807" max="12807" width="15.42578125" style="29" customWidth="1"/>
    <col min="12808" max="12808" width="16.140625" style="29" customWidth="1"/>
    <col min="12809" max="12809" width="17.85546875" style="29" customWidth="1"/>
    <col min="12810" max="12810" width="10.140625" style="29" bestFit="1" customWidth="1"/>
    <col min="12811" max="12811" width="13.5703125" style="29" bestFit="1" customWidth="1"/>
    <col min="12812" max="12812" width="9.85546875" style="29" bestFit="1" customWidth="1"/>
    <col min="12813" max="12813" width="10.42578125" style="29" bestFit="1" customWidth="1"/>
    <col min="12814" max="13056" width="9.140625" style="29"/>
    <col min="13057" max="13057" width="8.140625" style="29" bestFit="1" customWidth="1"/>
    <col min="13058" max="13058" width="38" style="29" customWidth="1"/>
    <col min="13059" max="13059" width="14.85546875" style="29" customWidth="1"/>
    <col min="13060" max="13060" width="16.85546875" style="29" customWidth="1"/>
    <col min="13061" max="13061" width="16.28515625" style="29" customWidth="1"/>
    <col min="13062" max="13062" width="14.85546875" style="29" customWidth="1"/>
    <col min="13063" max="13063" width="15.42578125" style="29" customWidth="1"/>
    <col min="13064" max="13064" width="16.140625" style="29" customWidth="1"/>
    <col min="13065" max="13065" width="17.85546875" style="29" customWidth="1"/>
    <col min="13066" max="13066" width="10.140625" style="29" bestFit="1" customWidth="1"/>
    <col min="13067" max="13067" width="13.5703125" style="29" bestFit="1" customWidth="1"/>
    <col min="13068" max="13068" width="9.85546875" style="29" bestFit="1" customWidth="1"/>
    <col min="13069" max="13069" width="10.42578125" style="29" bestFit="1" customWidth="1"/>
    <col min="13070" max="13312" width="9.140625" style="29"/>
    <col min="13313" max="13313" width="8.140625" style="29" bestFit="1" customWidth="1"/>
    <col min="13314" max="13314" width="38" style="29" customWidth="1"/>
    <col min="13315" max="13315" width="14.85546875" style="29" customWidth="1"/>
    <col min="13316" max="13316" width="16.85546875" style="29" customWidth="1"/>
    <col min="13317" max="13317" width="16.28515625" style="29" customWidth="1"/>
    <col min="13318" max="13318" width="14.85546875" style="29" customWidth="1"/>
    <col min="13319" max="13319" width="15.42578125" style="29" customWidth="1"/>
    <col min="13320" max="13320" width="16.140625" style="29" customWidth="1"/>
    <col min="13321" max="13321" width="17.85546875" style="29" customWidth="1"/>
    <col min="13322" max="13322" width="10.140625" style="29" bestFit="1" customWidth="1"/>
    <col min="13323" max="13323" width="13.5703125" style="29" bestFit="1" customWidth="1"/>
    <col min="13324" max="13324" width="9.85546875" style="29" bestFit="1" customWidth="1"/>
    <col min="13325" max="13325" width="10.42578125" style="29" bestFit="1" customWidth="1"/>
    <col min="13326" max="13568" width="9.140625" style="29"/>
    <col min="13569" max="13569" width="8.140625" style="29" bestFit="1" customWidth="1"/>
    <col min="13570" max="13570" width="38" style="29" customWidth="1"/>
    <col min="13571" max="13571" width="14.85546875" style="29" customWidth="1"/>
    <col min="13572" max="13572" width="16.85546875" style="29" customWidth="1"/>
    <col min="13573" max="13573" width="16.28515625" style="29" customWidth="1"/>
    <col min="13574" max="13574" width="14.85546875" style="29" customWidth="1"/>
    <col min="13575" max="13575" width="15.42578125" style="29" customWidth="1"/>
    <col min="13576" max="13576" width="16.140625" style="29" customWidth="1"/>
    <col min="13577" max="13577" width="17.85546875" style="29" customWidth="1"/>
    <col min="13578" max="13578" width="10.140625" style="29" bestFit="1" customWidth="1"/>
    <col min="13579" max="13579" width="13.5703125" style="29" bestFit="1" customWidth="1"/>
    <col min="13580" max="13580" width="9.85546875" style="29" bestFit="1" customWidth="1"/>
    <col min="13581" max="13581" width="10.42578125" style="29" bestFit="1" customWidth="1"/>
    <col min="13582" max="13824" width="9.140625" style="29"/>
    <col min="13825" max="13825" width="8.140625" style="29" bestFit="1" customWidth="1"/>
    <col min="13826" max="13826" width="38" style="29" customWidth="1"/>
    <col min="13827" max="13827" width="14.85546875" style="29" customWidth="1"/>
    <col min="13828" max="13828" width="16.85546875" style="29" customWidth="1"/>
    <col min="13829" max="13829" width="16.28515625" style="29" customWidth="1"/>
    <col min="13830" max="13830" width="14.85546875" style="29" customWidth="1"/>
    <col min="13831" max="13831" width="15.42578125" style="29" customWidth="1"/>
    <col min="13832" max="13832" width="16.140625" style="29" customWidth="1"/>
    <col min="13833" max="13833" width="17.85546875" style="29" customWidth="1"/>
    <col min="13834" max="13834" width="10.140625" style="29" bestFit="1" customWidth="1"/>
    <col min="13835" max="13835" width="13.5703125" style="29" bestFit="1" customWidth="1"/>
    <col min="13836" max="13836" width="9.85546875" style="29" bestFit="1" customWidth="1"/>
    <col min="13837" max="13837" width="10.42578125" style="29" bestFit="1" customWidth="1"/>
    <col min="13838" max="14080" width="9.140625" style="29"/>
    <col min="14081" max="14081" width="8.140625" style="29" bestFit="1" customWidth="1"/>
    <col min="14082" max="14082" width="38" style="29" customWidth="1"/>
    <col min="14083" max="14083" width="14.85546875" style="29" customWidth="1"/>
    <col min="14084" max="14084" width="16.85546875" style="29" customWidth="1"/>
    <col min="14085" max="14085" width="16.28515625" style="29" customWidth="1"/>
    <col min="14086" max="14086" width="14.85546875" style="29" customWidth="1"/>
    <col min="14087" max="14087" width="15.42578125" style="29" customWidth="1"/>
    <col min="14088" max="14088" width="16.140625" style="29" customWidth="1"/>
    <col min="14089" max="14089" width="17.85546875" style="29" customWidth="1"/>
    <col min="14090" max="14090" width="10.140625" style="29" bestFit="1" customWidth="1"/>
    <col min="14091" max="14091" width="13.5703125" style="29" bestFit="1" customWidth="1"/>
    <col min="14092" max="14092" width="9.85546875" style="29" bestFit="1" customWidth="1"/>
    <col min="14093" max="14093" width="10.42578125" style="29" bestFit="1" customWidth="1"/>
    <col min="14094" max="14336" width="9.140625" style="29"/>
    <col min="14337" max="14337" width="8.140625" style="29" bestFit="1" customWidth="1"/>
    <col min="14338" max="14338" width="38" style="29" customWidth="1"/>
    <col min="14339" max="14339" width="14.85546875" style="29" customWidth="1"/>
    <col min="14340" max="14340" width="16.85546875" style="29" customWidth="1"/>
    <col min="14341" max="14341" width="16.28515625" style="29" customWidth="1"/>
    <col min="14342" max="14342" width="14.85546875" style="29" customWidth="1"/>
    <col min="14343" max="14343" width="15.42578125" style="29" customWidth="1"/>
    <col min="14344" max="14344" width="16.140625" style="29" customWidth="1"/>
    <col min="14345" max="14345" width="17.85546875" style="29" customWidth="1"/>
    <col min="14346" max="14346" width="10.140625" style="29" bestFit="1" customWidth="1"/>
    <col min="14347" max="14347" width="13.5703125" style="29" bestFit="1" customWidth="1"/>
    <col min="14348" max="14348" width="9.85546875" style="29" bestFit="1" customWidth="1"/>
    <col min="14349" max="14349" width="10.42578125" style="29" bestFit="1" customWidth="1"/>
    <col min="14350" max="14592" width="9.140625" style="29"/>
    <col min="14593" max="14593" width="8.140625" style="29" bestFit="1" customWidth="1"/>
    <col min="14594" max="14594" width="38" style="29" customWidth="1"/>
    <col min="14595" max="14595" width="14.85546875" style="29" customWidth="1"/>
    <col min="14596" max="14596" width="16.85546875" style="29" customWidth="1"/>
    <col min="14597" max="14597" width="16.28515625" style="29" customWidth="1"/>
    <col min="14598" max="14598" width="14.85546875" style="29" customWidth="1"/>
    <col min="14599" max="14599" width="15.42578125" style="29" customWidth="1"/>
    <col min="14600" max="14600" width="16.140625" style="29" customWidth="1"/>
    <col min="14601" max="14601" width="17.85546875" style="29" customWidth="1"/>
    <col min="14602" max="14602" width="10.140625" style="29" bestFit="1" customWidth="1"/>
    <col min="14603" max="14603" width="13.5703125" style="29" bestFit="1" customWidth="1"/>
    <col min="14604" max="14604" width="9.85546875" style="29" bestFit="1" customWidth="1"/>
    <col min="14605" max="14605" width="10.42578125" style="29" bestFit="1" customWidth="1"/>
    <col min="14606" max="14848" width="9.140625" style="29"/>
    <col min="14849" max="14849" width="8.140625" style="29" bestFit="1" customWidth="1"/>
    <col min="14850" max="14850" width="38" style="29" customWidth="1"/>
    <col min="14851" max="14851" width="14.85546875" style="29" customWidth="1"/>
    <col min="14852" max="14852" width="16.85546875" style="29" customWidth="1"/>
    <col min="14853" max="14853" width="16.28515625" style="29" customWidth="1"/>
    <col min="14854" max="14854" width="14.85546875" style="29" customWidth="1"/>
    <col min="14855" max="14855" width="15.42578125" style="29" customWidth="1"/>
    <col min="14856" max="14856" width="16.140625" style="29" customWidth="1"/>
    <col min="14857" max="14857" width="17.85546875" style="29" customWidth="1"/>
    <col min="14858" max="14858" width="10.140625" style="29" bestFit="1" customWidth="1"/>
    <col min="14859" max="14859" width="13.5703125" style="29" bestFit="1" customWidth="1"/>
    <col min="14860" max="14860" width="9.85546875" style="29" bestFit="1" customWidth="1"/>
    <col min="14861" max="14861" width="10.42578125" style="29" bestFit="1" customWidth="1"/>
    <col min="14862" max="15104" width="9.140625" style="29"/>
    <col min="15105" max="15105" width="8.140625" style="29" bestFit="1" customWidth="1"/>
    <col min="15106" max="15106" width="38" style="29" customWidth="1"/>
    <col min="15107" max="15107" width="14.85546875" style="29" customWidth="1"/>
    <col min="15108" max="15108" width="16.85546875" style="29" customWidth="1"/>
    <col min="15109" max="15109" width="16.28515625" style="29" customWidth="1"/>
    <col min="15110" max="15110" width="14.85546875" style="29" customWidth="1"/>
    <col min="15111" max="15111" width="15.42578125" style="29" customWidth="1"/>
    <col min="15112" max="15112" width="16.140625" style="29" customWidth="1"/>
    <col min="15113" max="15113" width="17.85546875" style="29" customWidth="1"/>
    <col min="15114" max="15114" width="10.140625" style="29" bestFit="1" customWidth="1"/>
    <col min="15115" max="15115" width="13.5703125" style="29" bestFit="1" customWidth="1"/>
    <col min="15116" max="15116" width="9.85546875" style="29" bestFit="1" customWidth="1"/>
    <col min="15117" max="15117" width="10.42578125" style="29" bestFit="1" customWidth="1"/>
    <col min="15118" max="15360" width="9.140625" style="29"/>
    <col min="15361" max="15361" width="8.140625" style="29" bestFit="1" customWidth="1"/>
    <col min="15362" max="15362" width="38" style="29" customWidth="1"/>
    <col min="15363" max="15363" width="14.85546875" style="29" customWidth="1"/>
    <col min="15364" max="15364" width="16.85546875" style="29" customWidth="1"/>
    <col min="15365" max="15365" width="16.28515625" style="29" customWidth="1"/>
    <col min="15366" max="15366" width="14.85546875" style="29" customWidth="1"/>
    <col min="15367" max="15367" width="15.42578125" style="29" customWidth="1"/>
    <col min="15368" max="15368" width="16.140625" style="29" customWidth="1"/>
    <col min="15369" max="15369" width="17.85546875" style="29" customWidth="1"/>
    <col min="15370" max="15370" width="10.140625" style="29" bestFit="1" customWidth="1"/>
    <col min="15371" max="15371" width="13.5703125" style="29" bestFit="1" customWidth="1"/>
    <col min="15372" max="15372" width="9.85546875" style="29" bestFit="1" customWidth="1"/>
    <col min="15373" max="15373" width="10.42578125" style="29" bestFit="1" customWidth="1"/>
    <col min="15374" max="15616" width="9.140625" style="29"/>
    <col min="15617" max="15617" width="8.140625" style="29" bestFit="1" customWidth="1"/>
    <col min="15618" max="15618" width="38" style="29" customWidth="1"/>
    <col min="15619" max="15619" width="14.85546875" style="29" customWidth="1"/>
    <col min="15620" max="15620" width="16.85546875" style="29" customWidth="1"/>
    <col min="15621" max="15621" width="16.28515625" style="29" customWidth="1"/>
    <col min="15622" max="15622" width="14.85546875" style="29" customWidth="1"/>
    <col min="15623" max="15623" width="15.42578125" style="29" customWidth="1"/>
    <col min="15624" max="15624" width="16.140625" style="29" customWidth="1"/>
    <col min="15625" max="15625" width="17.85546875" style="29" customWidth="1"/>
    <col min="15626" max="15626" width="10.140625" style="29" bestFit="1" customWidth="1"/>
    <col min="15627" max="15627" width="13.5703125" style="29" bestFit="1" customWidth="1"/>
    <col min="15628" max="15628" width="9.85546875" style="29" bestFit="1" customWidth="1"/>
    <col min="15629" max="15629" width="10.42578125" style="29" bestFit="1" customWidth="1"/>
    <col min="15630" max="15872" width="9.140625" style="29"/>
    <col min="15873" max="15873" width="8.140625" style="29" bestFit="1" customWidth="1"/>
    <col min="15874" max="15874" width="38" style="29" customWidth="1"/>
    <col min="15875" max="15875" width="14.85546875" style="29" customWidth="1"/>
    <col min="15876" max="15876" width="16.85546875" style="29" customWidth="1"/>
    <col min="15877" max="15877" width="16.28515625" style="29" customWidth="1"/>
    <col min="15878" max="15878" width="14.85546875" style="29" customWidth="1"/>
    <col min="15879" max="15879" width="15.42578125" style="29" customWidth="1"/>
    <col min="15880" max="15880" width="16.140625" style="29" customWidth="1"/>
    <col min="15881" max="15881" width="17.85546875" style="29" customWidth="1"/>
    <col min="15882" max="15882" width="10.140625" style="29" bestFit="1" customWidth="1"/>
    <col min="15883" max="15883" width="13.5703125" style="29" bestFit="1" customWidth="1"/>
    <col min="15884" max="15884" width="9.85546875" style="29" bestFit="1" customWidth="1"/>
    <col min="15885" max="15885" width="10.42578125" style="29" bestFit="1" customWidth="1"/>
    <col min="15886" max="16128" width="9.140625" style="29"/>
    <col min="16129" max="16129" width="8.140625" style="29" bestFit="1" customWidth="1"/>
    <col min="16130" max="16130" width="38" style="29" customWidth="1"/>
    <col min="16131" max="16131" width="14.85546875" style="29" customWidth="1"/>
    <col min="16132" max="16132" width="16.85546875" style="29" customWidth="1"/>
    <col min="16133" max="16133" width="16.28515625" style="29" customWidth="1"/>
    <col min="16134" max="16134" width="14.85546875" style="29" customWidth="1"/>
    <col min="16135" max="16135" width="15.42578125" style="29" customWidth="1"/>
    <col min="16136" max="16136" width="16.140625" style="29" customWidth="1"/>
    <col min="16137" max="16137" width="17.85546875" style="29" customWidth="1"/>
    <col min="16138" max="16138" width="10.140625" style="29" bestFit="1" customWidth="1"/>
    <col min="16139" max="16139" width="13.5703125" style="29" bestFit="1" customWidth="1"/>
    <col min="16140" max="16140" width="9.85546875" style="29" bestFit="1" customWidth="1"/>
    <col min="16141" max="16141" width="10.42578125" style="29" bestFit="1" customWidth="1"/>
    <col min="16142" max="16384" width="9.140625" style="29"/>
  </cols>
  <sheetData>
    <row r="1" spans="1:13" ht="25.5" customHeight="1" thickBo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13" x14ac:dyDescent="0.2">
      <c r="A2" s="30"/>
      <c r="B2" s="31"/>
      <c r="C2" s="31"/>
      <c r="D2" s="32"/>
      <c r="E2" s="97" t="s">
        <v>74</v>
      </c>
      <c r="F2" s="98"/>
      <c r="G2" s="98"/>
      <c r="H2" s="98"/>
      <c r="I2" s="99"/>
      <c r="K2" s="33"/>
    </row>
    <row r="3" spans="1:13" ht="24" x14ac:dyDescent="0.2">
      <c r="A3" s="34"/>
      <c r="B3" s="35"/>
      <c r="C3" s="36" t="s">
        <v>72</v>
      </c>
      <c r="D3" s="93" t="s">
        <v>73</v>
      </c>
      <c r="E3" s="37" t="s">
        <v>3</v>
      </c>
      <c r="F3" s="38" t="s">
        <v>4</v>
      </c>
      <c r="G3" s="39" t="s">
        <v>5</v>
      </c>
      <c r="H3" s="40" t="s">
        <v>6</v>
      </c>
      <c r="I3" s="41" t="s">
        <v>7</v>
      </c>
      <c r="K3" s="33"/>
    </row>
    <row r="4" spans="1:13" s="49" customFormat="1" ht="30" customHeight="1" thickBot="1" x14ac:dyDescent="0.25">
      <c r="A4" s="42"/>
      <c r="B4" s="43" t="s">
        <v>8</v>
      </c>
      <c r="C4" s="43" t="s">
        <v>9</v>
      </c>
      <c r="D4" s="44" t="s">
        <v>10</v>
      </c>
      <c r="E4" s="45" t="s">
        <v>11</v>
      </c>
      <c r="F4" s="46" t="s">
        <v>12</v>
      </c>
      <c r="G4" s="43" t="s">
        <v>13</v>
      </c>
      <c r="H4" s="47" t="s">
        <v>14</v>
      </c>
      <c r="I4" s="48" t="s">
        <v>15</v>
      </c>
    </row>
    <row r="5" spans="1:13" x14ac:dyDescent="0.2">
      <c r="A5" s="50">
        <v>1</v>
      </c>
      <c r="B5" s="51" t="s">
        <v>16</v>
      </c>
      <c r="C5" s="52">
        <f>SUM(C18:C19,C14,C20:C22,C7:C13)</f>
        <v>2969674732</v>
      </c>
      <c r="D5" s="53">
        <f>SUM(D18:D19,D14,D20:D22,D7:D13)</f>
        <v>2993827306</v>
      </c>
      <c r="E5" s="50">
        <f>SUM(E7:E14,E20:E22,E18:E19)</f>
        <v>2049324225</v>
      </c>
      <c r="F5" s="52">
        <f>SUM(F7:F19,F14,F20:F22)</f>
        <v>314974720</v>
      </c>
      <c r="G5" s="52">
        <f>SUM(G7:G19,G14,G20:G22)</f>
        <v>114710573</v>
      </c>
      <c r="H5" s="52">
        <f>SUM(H7:H19,H14,H20:H22)</f>
        <v>123322082</v>
      </c>
      <c r="I5" s="54">
        <f>SUM(I7:I19,I14,I20:I22)</f>
        <v>391495706</v>
      </c>
      <c r="K5" s="55"/>
      <c r="M5" s="55"/>
    </row>
    <row r="6" spans="1:13" ht="39" customHeight="1" thickBot="1" x14ac:dyDescent="0.25">
      <c r="A6" s="56"/>
      <c r="B6" s="57" t="s">
        <v>17</v>
      </c>
      <c r="C6" s="58">
        <f>SUM(C7:C12,C18:C20,C13:C14,)</f>
        <v>2051691474</v>
      </c>
      <c r="D6" s="58">
        <f>SUM(D7:D12,D18:D20,D13:D14,)</f>
        <v>2075779658</v>
      </c>
      <c r="E6" s="56">
        <f>SUM(E7:E10,E11:E14,E18:E20)</f>
        <v>1131276577</v>
      </c>
      <c r="F6" s="59">
        <f>SUM(F7:F10,F11:F18,F14:F14,F20)</f>
        <v>314974720</v>
      </c>
      <c r="G6" s="59">
        <f>SUM(G7:G10,G11:G18,G14:G14,G20)</f>
        <v>114710573</v>
      </c>
      <c r="H6" s="59">
        <f>SUM(H7:H10,H11:H18,H14:H14,H20)</f>
        <v>123322082</v>
      </c>
      <c r="I6" s="60">
        <f>SUM(I7:I10,I11:I19,I14:I14,I20)</f>
        <v>391495706</v>
      </c>
      <c r="J6" s="61" t="s">
        <v>18</v>
      </c>
      <c r="K6" s="62">
        <f>D23-D5</f>
        <v>0</v>
      </c>
      <c r="L6" s="63"/>
      <c r="M6" s="55"/>
    </row>
    <row r="7" spans="1:13" x14ac:dyDescent="0.2">
      <c r="A7" s="64" t="s">
        <v>19</v>
      </c>
      <c r="B7" s="65" t="s">
        <v>20</v>
      </c>
      <c r="C7" s="1">
        <v>705651784</v>
      </c>
      <c r="D7" s="66">
        <f t="shared" ref="D7:D13" si="0">SUM(E7:I7)</f>
        <v>705912743</v>
      </c>
      <c r="E7" s="67">
        <v>58099500</v>
      </c>
      <c r="F7" s="13">
        <v>220862717</v>
      </c>
      <c r="G7" s="2">
        <f>SUM('[1]6.intézm.kiadások'!F101)</f>
        <v>56757270</v>
      </c>
      <c r="H7" s="2">
        <v>95681814</v>
      </c>
      <c r="I7" s="3">
        <f>SUM('[1]6.intézm.kiadások'!F192)</f>
        <v>274511442</v>
      </c>
      <c r="M7" s="55"/>
    </row>
    <row r="8" spans="1:13" x14ac:dyDescent="0.2">
      <c r="A8" s="68" t="s">
        <v>21</v>
      </c>
      <c r="B8" s="69" t="s">
        <v>22</v>
      </c>
      <c r="C8" s="4">
        <v>130044471</v>
      </c>
      <c r="D8" s="70">
        <f t="shared" si="0"/>
        <v>130054061</v>
      </c>
      <c r="E8" s="71">
        <f>SUM('[1]6.intézm.kiadások'!F12)</f>
        <v>10071727</v>
      </c>
      <c r="F8" s="7">
        <v>43485434</v>
      </c>
      <c r="G8" s="4">
        <f>SUM('[1]6.intézm.kiadások'!F102)</f>
        <v>10045205</v>
      </c>
      <c r="H8" s="4">
        <v>16130158</v>
      </c>
      <c r="I8" s="5">
        <f>SUM('[1]6.intézm.kiadások'!F193)</f>
        <v>50321537</v>
      </c>
      <c r="M8" s="55"/>
    </row>
    <row r="9" spans="1:13" x14ac:dyDescent="0.2">
      <c r="A9" s="72" t="s">
        <v>23</v>
      </c>
      <c r="B9" s="69" t="s">
        <v>24</v>
      </c>
      <c r="C9" s="4">
        <v>432196140</v>
      </c>
      <c r="D9" s="70">
        <f t="shared" si="0"/>
        <v>442996928</v>
      </c>
      <c r="E9" s="71">
        <v>284565175</v>
      </c>
      <c r="F9" s="7">
        <v>37132368</v>
      </c>
      <c r="G9" s="4">
        <v>46688898</v>
      </c>
      <c r="H9" s="4">
        <f>SUM('[1]6.intézm.kiadások'!F148)</f>
        <v>11256110</v>
      </c>
      <c r="I9" s="5">
        <f>SUM('[1]6.intézm.kiadások'!F194)</f>
        <v>63354377</v>
      </c>
      <c r="M9" s="55"/>
    </row>
    <row r="10" spans="1:13" x14ac:dyDescent="0.2">
      <c r="A10" s="72" t="s">
        <v>25</v>
      </c>
      <c r="B10" s="73" t="s">
        <v>26</v>
      </c>
      <c r="C10" s="74">
        <v>22600000</v>
      </c>
      <c r="D10" s="70">
        <f t="shared" si="0"/>
        <v>22600000</v>
      </c>
      <c r="E10" s="71">
        <f>SUM('[1]6.intézm.kiadások'!F14)</f>
        <v>22600000</v>
      </c>
      <c r="F10" s="7">
        <f>SUM('[1]6.intézm.kiadások'!F59)</f>
        <v>0</v>
      </c>
      <c r="G10" s="4">
        <f>SUM('[1]6.intézm.kiadások'!F104)</f>
        <v>0</v>
      </c>
      <c r="H10" s="4">
        <f>SUM('[1]6.intézm.kiadások'!F149)</f>
        <v>0</v>
      </c>
      <c r="I10" s="5">
        <f>SUM('[1]6.intézm.kiadások'!F195)</f>
        <v>0</v>
      </c>
      <c r="M10" s="55"/>
    </row>
    <row r="11" spans="1:13" x14ac:dyDescent="0.2">
      <c r="A11" s="72" t="s">
        <v>27</v>
      </c>
      <c r="B11" s="75" t="s">
        <v>28</v>
      </c>
      <c r="C11" s="6">
        <v>62000000</v>
      </c>
      <c r="D11" s="70">
        <f t="shared" si="0"/>
        <v>62060030</v>
      </c>
      <c r="E11" s="71">
        <v>62060030</v>
      </c>
      <c r="F11" s="7">
        <f>SUM('[1]6.intézm.kiadások'!F60)</f>
        <v>0</v>
      </c>
      <c r="G11" s="4">
        <f>SUM('[1]6.intézm.kiadások'!F105)</f>
        <v>0</v>
      </c>
      <c r="H11" s="4">
        <f>SUM('[1]6.intézm.kiadások'!F150)</f>
        <v>0</v>
      </c>
      <c r="I11" s="5">
        <f>SUM('[1]6.intézm.kiadások'!F196)</f>
        <v>0</v>
      </c>
      <c r="M11" s="55"/>
    </row>
    <row r="12" spans="1:13" x14ac:dyDescent="0.2">
      <c r="A12" s="68" t="s">
        <v>29</v>
      </c>
      <c r="B12" s="75" t="s">
        <v>30</v>
      </c>
      <c r="C12" s="6">
        <v>43394295</v>
      </c>
      <c r="D12" s="70">
        <f t="shared" si="0"/>
        <v>43394295</v>
      </c>
      <c r="E12" s="71">
        <f>SUM('[1]6.intézm.kiadások'!F16)</f>
        <v>43394295</v>
      </c>
      <c r="F12" s="7">
        <f>SUM('[1]6.intézm.kiadások'!F61)</f>
        <v>0</v>
      </c>
      <c r="G12" s="4">
        <f>SUM('[1]6.intézm.kiadások'!F106)</f>
        <v>0</v>
      </c>
      <c r="H12" s="4">
        <f>SUM('[1]6.intézm.kiadások'!F151)</f>
        <v>0</v>
      </c>
      <c r="I12" s="5">
        <f>SUM('[1]6.intézm.kiadások'!F197)</f>
        <v>0</v>
      </c>
      <c r="M12" s="55"/>
    </row>
    <row r="13" spans="1:13" x14ac:dyDescent="0.2">
      <c r="A13" s="68" t="s">
        <v>31</v>
      </c>
      <c r="B13" s="75" t="s">
        <v>32</v>
      </c>
      <c r="C13" s="6">
        <v>210712520</v>
      </c>
      <c r="D13" s="70">
        <f t="shared" si="0"/>
        <v>210712520</v>
      </c>
      <c r="E13" s="71">
        <f>SUM('[1]6.intézm.kiadások'!F17)</f>
        <v>210712520</v>
      </c>
      <c r="F13" s="7">
        <f>SUM('[1]6.intézm.kiadások'!F62)</f>
        <v>0</v>
      </c>
      <c r="G13" s="4">
        <f>SUM('[1]6.intézm.kiadások'!F107)</f>
        <v>0</v>
      </c>
      <c r="H13" s="4">
        <f>SUM('[1]6.intézm.kiadások'!F152)</f>
        <v>0</v>
      </c>
      <c r="I13" s="5">
        <f>SUM('[1]6.intézm.kiadások'!F198)</f>
        <v>0</v>
      </c>
      <c r="M13" s="55"/>
    </row>
    <row r="14" spans="1:13" x14ac:dyDescent="0.2">
      <c r="A14" s="76" t="s">
        <v>33</v>
      </c>
      <c r="B14" s="69" t="s">
        <v>34</v>
      </c>
      <c r="C14" s="4">
        <v>300064260</v>
      </c>
      <c r="D14" s="7">
        <f t="shared" ref="D14:I14" si="1">SUM(D15:D17)</f>
        <v>244853985</v>
      </c>
      <c r="E14" s="8">
        <f t="shared" si="1"/>
        <v>244853985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5">
        <f t="shared" si="1"/>
        <v>0</v>
      </c>
      <c r="M14" s="55"/>
    </row>
    <row r="15" spans="1:13" x14ac:dyDescent="0.2">
      <c r="A15" s="76" t="s">
        <v>33</v>
      </c>
      <c r="B15" s="69" t="s">
        <v>35</v>
      </c>
      <c r="C15" s="4">
        <v>0</v>
      </c>
      <c r="D15" s="70">
        <f t="shared" ref="D15:D22" si="2">SUM(E15:I15)</f>
        <v>0</v>
      </c>
      <c r="E15" s="77">
        <f>SUM('[1]6.intézm.kiadások'!F30)</f>
        <v>0</v>
      </c>
      <c r="F15" s="7">
        <f>SUM('[1]6.intézm.kiadások'!F75)</f>
        <v>0</v>
      </c>
      <c r="G15" s="4">
        <f>SUM('[1]6.intézm.kiadások'!F120)</f>
        <v>0</v>
      </c>
      <c r="H15" s="4">
        <f>SUM('[1]6.intézm.kiadások'!F165)</f>
        <v>0</v>
      </c>
      <c r="I15" s="5">
        <f>SUM('[1]6.intézm.kiadások'!F211)</f>
        <v>0</v>
      </c>
      <c r="M15" s="55"/>
    </row>
    <row r="16" spans="1:13" x14ac:dyDescent="0.2">
      <c r="A16" s="76" t="s">
        <v>33</v>
      </c>
      <c r="B16" s="69" t="s">
        <v>36</v>
      </c>
      <c r="C16" s="7">
        <v>5000000</v>
      </c>
      <c r="D16" s="78">
        <f t="shared" si="2"/>
        <v>20013766</v>
      </c>
      <c r="E16" s="8">
        <v>20013766</v>
      </c>
      <c r="F16" s="4">
        <f>SUM('[1]6.intézm.kiadások'!F77)</f>
        <v>0</v>
      </c>
      <c r="G16" s="4">
        <f>SUM('[1]6.intézm.kiadások'!F122)</f>
        <v>0</v>
      </c>
      <c r="H16" s="4">
        <f>SUM('[1]6.intézm.kiadások'!F167)</f>
        <v>0</v>
      </c>
      <c r="I16" s="5">
        <f>SUM('[1]6.intézm.kiadások'!F213)</f>
        <v>0</v>
      </c>
      <c r="M16" s="55"/>
    </row>
    <row r="17" spans="1:13" x14ac:dyDescent="0.2">
      <c r="A17" s="76" t="s">
        <v>33</v>
      </c>
      <c r="B17" s="73" t="s">
        <v>37</v>
      </c>
      <c r="C17" s="4">
        <v>295064260</v>
      </c>
      <c r="D17" s="70">
        <f t="shared" si="2"/>
        <v>224840219</v>
      </c>
      <c r="E17" s="8">
        <v>224840219</v>
      </c>
      <c r="F17" s="4">
        <f>SUM('[1]6.intézm.kiadások'!F78)</f>
        <v>0</v>
      </c>
      <c r="G17" s="4">
        <f>SUM('[1]6.intézm.kiadások'!F123)</f>
        <v>0</v>
      </c>
      <c r="H17" s="4">
        <f>SUM('[1]6.intézm.kiadások'!F168)</f>
        <v>0</v>
      </c>
      <c r="I17" s="5">
        <f>SUM('[1]6.intézm.kiadások'!F214)</f>
        <v>0</v>
      </c>
      <c r="M17" s="55"/>
    </row>
    <row r="18" spans="1:13" x14ac:dyDescent="0.2">
      <c r="A18" s="68" t="s">
        <v>38</v>
      </c>
      <c r="B18" s="75" t="s">
        <v>39</v>
      </c>
      <c r="C18" s="6">
        <v>32787104</v>
      </c>
      <c r="D18" s="70">
        <f>SUM(E18:I18)</f>
        <v>64364504</v>
      </c>
      <c r="E18" s="9">
        <v>46088753</v>
      </c>
      <c r="F18" s="7">
        <v>13494201</v>
      </c>
      <c r="G18" s="4">
        <f>SUM('[1]6.intézm.kiadások'!F109)</f>
        <v>1219200</v>
      </c>
      <c r="H18" s="4">
        <f>SUM('[1]6.intézm.kiadások'!F154)</f>
        <v>254000</v>
      </c>
      <c r="I18" s="5">
        <f>SUM('[1]6.intézm.kiadások'!F200)</f>
        <v>3308350</v>
      </c>
      <c r="M18" s="55"/>
    </row>
    <row r="19" spans="1:13" x14ac:dyDescent="0.2">
      <c r="A19" s="68" t="s">
        <v>40</v>
      </c>
      <c r="B19" s="75" t="s">
        <v>41</v>
      </c>
      <c r="C19" s="6">
        <v>97235104</v>
      </c>
      <c r="D19" s="70">
        <f>SUM(E19:I19)</f>
        <v>133824796</v>
      </c>
      <c r="E19" s="9">
        <v>133824796</v>
      </c>
      <c r="F19" s="7">
        <f>SUM('[1]6.intézm.kiadások'!F65)</f>
        <v>0</v>
      </c>
      <c r="G19" s="4">
        <f>SUM('[1]6.intézm.kiadások'!F110)</f>
        <v>0</v>
      </c>
      <c r="H19" s="4">
        <f>SUM('[1]6.intézm.kiadások'!F155)</f>
        <v>0</v>
      </c>
      <c r="I19" s="5">
        <f>SUM('[1]6.intézm.kiadások'!F201)</f>
        <v>0</v>
      </c>
      <c r="K19" s="55"/>
      <c r="M19" s="55"/>
    </row>
    <row r="20" spans="1:13" x14ac:dyDescent="0.2">
      <c r="A20" s="76" t="s">
        <v>42</v>
      </c>
      <c r="B20" s="79" t="s">
        <v>43</v>
      </c>
      <c r="C20" s="10">
        <v>15005796</v>
      </c>
      <c r="D20" s="70">
        <f t="shared" si="2"/>
        <v>15005796</v>
      </c>
      <c r="E20" s="80">
        <f>SUM('[1]6.intézm.kiadások'!F39)</f>
        <v>15005796</v>
      </c>
      <c r="F20" s="11">
        <f>SUM('[1]6.intézm.kiadások'!F84)</f>
        <v>0</v>
      </c>
      <c r="G20" s="11">
        <f>SUM('[1]6.intézm.kiadások'!F129)</f>
        <v>0</v>
      </c>
      <c r="H20" s="11">
        <f>SUM('[1]6.intézm.kiadások'!F174)</f>
        <v>0</v>
      </c>
      <c r="I20" s="12">
        <f>SUM('[1]6.intézm.kiadások'!F220)</f>
        <v>0</v>
      </c>
      <c r="M20" s="55"/>
    </row>
    <row r="21" spans="1:13" x14ac:dyDescent="0.2">
      <c r="A21" s="76" t="s">
        <v>44</v>
      </c>
      <c r="B21" s="81" t="s">
        <v>45</v>
      </c>
      <c r="C21" s="10">
        <v>898914208</v>
      </c>
      <c r="D21" s="70">
        <f t="shared" si="2"/>
        <v>898978598</v>
      </c>
      <c r="E21" s="80">
        <v>898978598</v>
      </c>
      <c r="F21" s="11">
        <f>SUM('[1]6.intézm.kiadások'!F85)</f>
        <v>0</v>
      </c>
      <c r="G21" s="11">
        <f>SUM('[1]6.intézm.kiadások'!F130)</f>
        <v>0</v>
      </c>
      <c r="H21" s="11">
        <f>SUM('[1]6.intézm.kiadások'!F175)</f>
        <v>0</v>
      </c>
      <c r="I21" s="12">
        <f>SUM('[1]6.intézm.kiadások'!F221)</f>
        <v>0</v>
      </c>
      <c r="K21" s="55"/>
      <c r="M21" s="55"/>
    </row>
    <row r="22" spans="1:13" ht="13.5" thickBot="1" x14ac:dyDescent="0.25">
      <c r="A22" s="76" t="s">
        <v>46</v>
      </c>
      <c r="B22" s="81" t="s">
        <v>47</v>
      </c>
      <c r="C22" s="10">
        <v>19069050</v>
      </c>
      <c r="D22" s="70">
        <f t="shared" si="2"/>
        <v>19069050</v>
      </c>
      <c r="E22" s="80">
        <f>SUM('[1]6.intézm.kiadások'!F41)</f>
        <v>19069050</v>
      </c>
      <c r="F22" s="11">
        <f>SUM('[1]6.intézm.kiadások'!F86)</f>
        <v>0</v>
      </c>
      <c r="G22" s="11">
        <f>SUM('[1]6.intézm.kiadások'!F131)</f>
        <v>0</v>
      </c>
      <c r="H22" s="11">
        <f>SUM('[1]6.intézm.kiadások'!F176)</f>
        <v>0</v>
      </c>
      <c r="I22" s="12">
        <f>SUM('[1]6.intézm.kiadások'!F222)</f>
        <v>0</v>
      </c>
      <c r="M22" s="55"/>
    </row>
    <row r="23" spans="1:13" x14ac:dyDescent="0.2">
      <c r="A23" s="50">
        <v>2</v>
      </c>
      <c r="B23" s="51" t="s">
        <v>48</v>
      </c>
      <c r="C23" s="53">
        <f t="shared" ref="C23:H23" si="3">SUM(C25:C37,)</f>
        <v>2969674732</v>
      </c>
      <c r="D23" s="53">
        <f>SUM(D25:D37,)</f>
        <v>2993827306</v>
      </c>
      <c r="E23" s="50">
        <f>SUM(E25:E37,)</f>
        <v>2049324225</v>
      </c>
      <c r="F23" s="53">
        <f>SUM(F25:F37,)</f>
        <v>314974720</v>
      </c>
      <c r="G23" s="53">
        <f t="shared" si="3"/>
        <v>114710573</v>
      </c>
      <c r="H23" s="53">
        <f t="shared" si="3"/>
        <v>123322082</v>
      </c>
      <c r="I23" s="54">
        <f>SUM(I25:I37,)</f>
        <v>391495706</v>
      </c>
      <c r="K23" s="55"/>
      <c r="L23" s="55"/>
      <c r="M23" s="55"/>
    </row>
    <row r="24" spans="1:13" ht="47.25" customHeight="1" thickBot="1" x14ac:dyDescent="0.25">
      <c r="A24" s="56"/>
      <c r="B24" s="57" t="s">
        <v>17</v>
      </c>
      <c r="C24" s="58">
        <f t="shared" ref="C24:I24" si="4">SUM(C25:C28,C31:C33,C29:C30,C34:C35)</f>
        <v>2051691474</v>
      </c>
      <c r="D24" s="58">
        <f>SUM(D25:D28,D31:D33,D29:D30,D34:D35)</f>
        <v>2075779658</v>
      </c>
      <c r="E24" s="56">
        <f>SUM(E25:E28,E31:E33,E29:E30,E34:E35)</f>
        <v>2049324225</v>
      </c>
      <c r="F24" s="59">
        <f t="shared" si="4"/>
        <v>1506222</v>
      </c>
      <c r="G24" s="59">
        <f t="shared" si="4"/>
        <v>10143105</v>
      </c>
      <c r="H24" s="59">
        <f t="shared" si="4"/>
        <v>2899743</v>
      </c>
      <c r="I24" s="60">
        <f t="shared" si="4"/>
        <v>11906363</v>
      </c>
      <c r="L24" s="55"/>
      <c r="M24" s="55"/>
    </row>
    <row r="25" spans="1:13" x14ac:dyDescent="0.2">
      <c r="A25" s="82" t="s">
        <v>49</v>
      </c>
      <c r="B25" s="83" t="s">
        <v>50</v>
      </c>
      <c r="C25" s="13">
        <v>375144892</v>
      </c>
      <c r="D25" s="13">
        <f>SUM(E25:I25)</f>
        <v>381911977</v>
      </c>
      <c r="E25" s="14">
        <v>381911977</v>
      </c>
      <c r="F25" s="84">
        <f>SUM('[1]3.INTÉZMÉNYEK BEV.'!F50)</f>
        <v>0</v>
      </c>
      <c r="G25" s="2">
        <f>SUM('[1]3.INTÉZMÉNYEK BEV.'!F90)</f>
        <v>0</v>
      </c>
      <c r="H25" s="2">
        <f>SUM('[1]3.INTÉZMÉNYEK BEV.'!F130)</f>
        <v>0</v>
      </c>
      <c r="I25" s="15">
        <f>SUM('[1]3.INTÉZMÉNYEK BEV.'!F170)</f>
        <v>0</v>
      </c>
      <c r="M25" s="55"/>
    </row>
    <row r="26" spans="1:13" x14ac:dyDescent="0.2">
      <c r="A26" s="68" t="s">
        <v>51</v>
      </c>
      <c r="B26" s="69" t="s">
        <v>52</v>
      </c>
      <c r="C26" s="16">
        <v>64907200</v>
      </c>
      <c r="D26" s="16">
        <f t="shared" ref="D26:D35" si="5">SUM(E26:I26)</f>
        <v>64907200</v>
      </c>
      <c r="E26" s="9">
        <f>SUM('[1]3.INTÉZMÉNYEK BEV.'!F12)</f>
        <v>64907200</v>
      </c>
      <c r="F26" s="7">
        <f>SUM('[1]3.INTÉZMÉNYEK BEV.'!F51)</f>
        <v>0</v>
      </c>
      <c r="G26" s="4">
        <f>SUM('[1]3.INTÉZMÉNYEK BEV.'!F91)</f>
        <v>0</v>
      </c>
      <c r="H26" s="4">
        <f>SUM('[1]3.INTÉZMÉNYEK BEV.'!F131)</f>
        <v>0</v>
      </c>
      <c r="I26" s="5">
        <f>SUM('[1]3.INTÉZMÉNYEK BEV.'!F171)</f>
        <v>0</v>
      </c>
      <c r="M26" s="55"/>
    </row>
    <row r="27" spans="1:13" x14ac:dyDescent="0.2">
      <c r="A27" s="68" t="s">
        <v>53</v>
      </c>
      <c r="B27" s="69" t="s">
        <v>54</v>
      </c>
      <c r="C27" s="7">
        <v>16909000</v>
      </c>
      <c r="D27" s="7">
        <f t="shared" si="5"/>
        <v>16909000</v>
      </c>
      <c r="E27" s="8">
        <f>SUM('[1]3.INTÉZMÉNYEK BEV.'!F13)</f>
        <v>16909000</v>
      </c>
      <c r="F27" s="7">
        <f>SUM('[1]3.INTÉZMÉNYEK BEV.'!F52)</f>
        <v>0</v>
      </c>
      <c r="G27" s="4">
        <f>SUM('[1]3.INTÉZMÉNYEK BEV.'!F92)</f>
        <v>0</v>
      </c>
      <c r="H27" s="4">
        <f>SUM('[1]3.INTÉZMÉNYEK BEV.'!F132)</f>
        <v>0</v>
      </c>
      <c r="I27" s="5">
        <f>SUM('[1]3.INTÉZMÉNYEK BEV.'!F172)</f>
        <v>0</v>
      </c>
      <c r="K27" s="55"/>
      <c r="M27" s="55"/>
    </row>
    <row r="28" spans="1:13" x14ac:dyDescent="0.2">
      <c r="A28" s="68" t="s">
        <v>55</v>
      </c>
      <c r="B28" s="73" t="s">
        <v>56</v>
      </c>
      <c r="C28" s="5">
        <v>942000000</v>
      </c>
      <c r="D28" s="5">
        <f t="shared" si="5"/>
        <v>942000000</v>
      </c>
      <c r="E28" s="8">
        <f>SUM('[1]3.INTÉZMÉNYEK BEV.'!F14)</f>
        <v>942000000</v>
      </c>
      <c r="F28" s="7">
        <f>SUM('[1]3.INTÉZMÉNYEK BEV.'!F53)</f>
        <v>0</v>
      </c>
      <c r="G28" s="4">
        <f>SUM('[1]3.INTÉZMÉNYEK BEV.'!F93)</f>
        <v>0</v>
      </c>
      <c r="H28" s="4">
        <f>SUM('[1]3.INTÉZMÉNYEK BEV.'!F133)</f>
        <v>0</v>
      </c>
      <c r="I28" s="5">
        <f>SUM('[1]3.INTÉZMÉNYEK BEV.'!F173)</f>
        <v>0</v>
      </c>
      <c r="K28" s="55"/>
      <c r="M28" s="55"/>
    </row>
    <row r="29" spans="1:13" x14ac:dyDescent="0.2">
      <c r="A29" s="68" t="s">
        <v>57</v>
      </c>
      <c r="B29" s="75" t="s">
        <v>58</v>
      </c>
      <c r="C29" s="7">
        <v>79967571</v>
      </c>
      <c r="D29" s="7">
        <f>SUM(E29:I29)</f>
        <v>88857571</v>
      </c>
      <c r="E29" s="9">
        <v>65749447</v>
      </c>
      <c r="F29" s="7">
        <f>SUM('[1]3.INTÉZMÉNYEK BEV.'!F54)</f>
        <v>500000</v>
      </c>
      <c r="G29" s="4">
        <f>SUM('[1]3.INTÉZMÉNYEK BEV.'!F94)</f>
        <v>8250000</v>
      </c>
      <c r="H29" s="4">
        <f>SUM('[1]3.INTÉZMÉNYEK BEV.'!F134)</f>
        <v>2452062</v>
      </c>
      <c r="I29" s="18">
        <f>SUM('[1]3.INTÉZMÉNYEK BEV.'!F174)</f>
        <v>11906062</v>
      </c>
      <c r="M29" s="55"/>
    </row>
    <row r="30" spans="1:13" x14ac:dyDescent="0.2">
      <c r="A30" s="68" t="s">
        <v>59</v>
      </c>
      <c r="B30" s="75" t="s">
        <v>60</v>
      </c>
      <c r="C30" s="7">
        <v>260000000</v>
      </c>
      <c r="D30" s="7">
        <f t="shared" si="5"/>
        <v>260000000</v>
      </c>
      <c r="E30" s="19">
        <f>SUM('[1]3.INTÉZMÉNYEK BEV.'!F17)</f>
        <v>260000000</v>
      </c>
      <c r="F30" s="85">
        <f>SUM('[1]3.INTÉZMÉNYEK BEV.'!F56)</f>
        <v>0</v>
      </c>
      <c r="G30" s="20">
        <f>SUM('[1]3.INTÉZMÉNYEK BEV.'!F96:F97)</f>
        <v>0</v>
      </c>
      <c r="H30" s="20">
        <f>SUM('[1]3.INTÉZMÉNYEK BEV.'!F136)</f>
        <v>0</v>
      </c>
      <c r="I30" s="21">
        <f>SUM('[1]3.INTÉZMÉNYEK BEV.'!F176)</f>
        <v>0</v>
      </c>
      <c r="M30" s="55"/>
    </row>
    <row r="31" spans="1:13" x14ac:dyDescent="0.2">
      <c r="A31" s="68" t="s">
        <v>61</v>
      </c>
      <c r="B31" s="75" t="s">
        <v>62</v>
      </c>
      <c r="C31" s="7">
        <v>9180000</v>
      </c>
      <c r="D31" s="7">
        <f>SUM(E31:I31)</f>
        <v>9180000</v>
      </c>
      <c r="E31" s="19">
        <f>SUM('[1]3.INTÉZMÉNYEK BEV.'!F18)</f>
        <v>9180000</v>
      </c>
      <c r="F31" s="85">
        <f>SUM('[1]3.INTÉZMÉNYEK BEV.'!F57)</f>
        <v>0</v>
      </c>
      <c r="G31" s="20">
        <f>SUM('[1]3.INTÉZMÉNYEK BEV.'!F97:F98)</f>
        <v>0</v>
      </c>
      <c r="H31" s="20">
        <f>SUM('[1]3.INTÉZMÉNYEK BEV.'!F137)</f>
        <v>0</v>
      </c>
      <c r="I31" s="21">
        <f>SUM('[1]3.INTÉZMÉNYEK BEV.'!F177)</f>
        <v>0</v>
      </c>
      <c r="M31" s="55"/>
    </row>
    <row r="32" spans="1:13" hidden="1" x14ac:dyDescent="0.2">
      <c r="A32" s="68"/>
      <c r="B32" s="75" t="s">
        <v>63</v>
      </c>
      <c r="C32" s="7">
        <v>0</v>
      </c>
      <c r="D32" s="7">
        <f t="shared" si="5"/>
        <v>0</v>
      </c>
      <c r="E32" s="86"/>
      <c r="F32" s="87">
        <v>0</v>
      </c>
      <c r="G32" s="20">
        <v>0</v>
      </c>
      <c r="H32" s="20">
        <v>0</v>
      </c>
      <c r="I32" s="21">
        <v>0</v>
      </c>
      <c r="M32" s="55"/>
    </row>
    <row r="33" spans="1:13" x14ac:dyDescent="0.2">
      <c r="A33" s="68" t="s">
        <v>64</v>
      </c>
      <c r="B33" s="75" t="s">
        <v>65</v>
      </c>
      <c r="C33" s="7">
        <v>235500</v>
      </c>
      <c r="D33" s="7">
        <f t="shared" si="5"/>
        <v>235500</v>
      </c>
      <c r="E33" s="19">
        <f>SUM('[1]3.INTÉZMÉNYEK BEV.'!F19)</f>
        <v>235500</v>
      </c>
      <c r="F33" s="87">
        <f>SUM('[1]3.INTÉZMÉNYEK BEV.'!F58)</f>
        <v>0</v>
      </c>
      <c r="G33" s="20">
        <f>SUM('[1]3.INTÉZMÉNYEK BEV.'!F98)</f>
        <v>0</v>
      </c>
      <c r="H33" s="20">
        <f>SUM('[1]3.INTÉZMÉNYEK BEV.'!F138)</f>
        <v>0</v>
      </c>
      <c r="I33" s="21">
        <f>SUM('[1]3.INTÉZMÉNYEK BEV.'!F178)</f>
        <v>0</v>
      </c>
      <c r="M33" s="55"/>
    </row>
    <row r="34" spans="1:13" x14ac:dyDescent="0.2">
      <c r="A34" s="88" t="s">
        <v>66</v>
      </c>
      <c r="B34" s="73" t="s">
        <v>67</v>
      </c>
      <c r="C34" s="7">
        <v>303347311</v>
      </c>
      <c r="D34" s="7">
        <f t="shared" si="5"/>
        <v>311778410</v>
      </c>
      <c r="E34" s="19">
        <v>308431101</v>
      </c>
      <c r="F34" s="87">
        <f>SUM('[1]3.INTÉZMÉNYEK BEV.'!F68)</f>
        <v>1006222</v>
      </c>
      <c r="G34" s="20">
        <v>1893105</v>
      </c>
      <c r="H34" s="20">
        <f>SUM('[1]3.INTÉZMÉNYEK BEV.'!F148)</f>
        <v>447681</v>
      </c>
      <c r="I34" s="21">
        <f>SUM('[1]3.INTÉZMÉNYEK BEV.'!F188)</f>
        <v>301</v>
      </c>
      <c r="M34" s="55"/>
    </row>
    <row r="35" spans="1:13" x14ac:dyDescent="0.2">
      <c r="A35" s="88" t="s">
        <v>68</v>
      </c>
      <c r="B35" s="89" t="s">
        <v>69</v>
      </c>
      <c r="C35" s="7">
        <v>0</v>
      </c>
      <c r="D35" s="7">
        <f t="shared" si="5"/>
        <v>0</v>
      </c>
      <c r="E35" s="19">
        <f>SUM('[1]3.INTÉZMÉNYEK BEV.'!F30)</f>
        <v>0</v>
      </c>
      <c r="F35" s="87">
        <f>SUM('[1]3.INTÉZMÉNYEK BEV.'!F69)</f>
        <v>0</v>
      </c>
      <c r="G35" s="20">
        <f>SUM('[1]3.INTÉZMÉNYEK BEV.'!F109)</f>
        <v>0</v>
      </c>
      <c r="H35" s="20">
        <f>SUM('[1]3.INTÉZMÉNYEK BEV.'!F149)</f>
        <v>0</v>
      </c>
      <c r="I35" s="21">
        <f>SUM('[1]3.INTÉZMÉNYEK BEV.'!F189)</f>
        <v>0</v>
      </c>
      <c r="M35" s="55"/>
    </row>
    <row r="36" spans="1:13" x14ac:dyDescent="0.2">
      <c r="A36" s="68" t="s">
        <v>70</v>
      </c>
      <c r="B36" s="75" t="s">
        <v>45</v>
      </c>
      <c r="C36" s="7">
        <v>898914208</v>
      </c>
      <c r="D36" s="7">
        <f>SUM(E36:I36)</f>
        <v>898978598</v>
      </c>
      <c r="E36" s="22">
        <f>SUM('[1]3.INTÉZMÉNYEK BEV.'!F35)</f>
        <v>0</v>
      </c>
      <c r="F36" s="85">
        <v>299180998</v>
      </c>
      <c r="G36" s="17">
        <f>SUM('[1]3.INTÉZMÉNYEK BEV.'!F114)</f>
        <v>103348268</v>
      </c>
      <c r="H36" s="17">
        <v>120168339</v>
      </c>
      <c r="I36" s="23">
        <f>SUM('[1]3.INTÉZMÉNYEK BEV.'!F194)</f>
        <v>376280993</v>
      </c>
      <c r="K36" s="55"/>
      <c r="M36" s="55"/>
    </row>
    <row r="37" spans="1:13" ht="13.5" thickBot="1" x14ac:dyDescent="0.25">
      <c r="A37" s="90" t="s">
        <v>71</v>
      </c>
      <c r="B37" s="91" t="s">
        <v>47</v>
      </c>
      <c r="C37" s="25">
        <v>19069050</v>
      </c>
      <c r="D37" s="25">
        <f>SUM(E37:I37)</f>
        <v>19069050</v>
      </c>
      <c r="E37" s="26">
        <f>SUM('[1]3.INTÉZMÉNYEK BEV.'!F36)</f>
        <v>0</v>
      </c>
      <c r="F37" s="92">
        <f>SUM('[1]3.INTÉZMÉNYEK BEV.'!F75)</f>
        <v>14287500</v>
      </c>
      <c r="G37" s="27">
        <f>SUM('[1]3.INTÉZMÉNYEK BEV.'!F115)</f>
        <v>1219200</v>
      </c>
      <c r="H37" s="27">
        <f>SUM('[1]3.INTÉZMÉNYEK BEV.'!F155)</f>
        <v>254000</v>
      </c>
      <c r="I37" s="28">
        <f>SUM('[1]3.INTÉZMÉNYEK BEV.'!F195)</f>
        <v>3308350</v>
      </c>
      <c r="M37" s="55"/>
    </row>
    <row r="40" spans="1:13" x14ac:dyDescent="0.2">
      <c r="D40" s="55"/>
      <c r="E40" s="55"/>
    </row>
    <row r="42" spans="1:13" x14ac:dyDescent="0.2">
      <c r="D42" s="55"/>
      <c r="E42" s="55"/>
      <c r="F42" s="55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B5F3-3EEA-4BEF-B881-B79E77BC28B6}">
  <sheetPr>
    <pageSetUpPr fitToPage="1"/>
  </sheetPr>
  <dimension ref="A1:M42"/>
  <sheetViews>
    <sheetView workbookViewId="0">
      <selection activeCell="E26" sqref="E26"/>
    </sheetView>
  </sheetViews>
  <sheetFormatPr defaultRowHeight="12.75" x14ac:dyDescent="0.2"/>
  <cols>
    <col min="1" max="1" width="8.140625" style="29" bestFit="1" customWidth="1"/>
    <col min="2" max="2" width="38" style="29" customWidth="1"/>
    <col min="3" max="3" width="14.85546875" style="29" customWidth="1"/>
    <col min="4" max="4" width="16.85546875" style="29" customWidth="1"/>
    <col min="5" max="5" width="16.28515625" style="29" customWidth="1"/>
    <col min="6" max="6" width="14.85546875" style="29" customWidth="1"/>
    <col min="7" max="7" width="15.42578125" style="29" customWidth="1"/>
    <col min="8" max="8" width="16.140625" style="29" customWidth="1"/>
    <col min="9" max="9" width="17.85546875" style="29" customWidth="1"/>
    <col min="10" max="10" width="10.140625" style="29" bestFit="1" customWidth="1"/>
    <col min="11" max="11" width="13.5703125" style="29" bestFit="1" customWidth="1"/>
    <col min="12" max="12" width="9.85546875" style="29" bestFit="1" customWidth="1"/>
    <col min="13" max="13" width="10.42578125" style="29" bestFit="1" customWidth="1"/>
    <col min="14" max="256" width="9.140625" style="29"/>
    <col min="257" max="257" width="8.140625" style="29" bestFit="1" customWidth="1"/>
    <col min="258" max="258" width="38" style="29" customWidth="1"/>
    <col min="259" max="259" width="14.85546875" style="29" customWidth="1"/>
    <col min="260" max="260" width="16.85546875" style="29" customWidth="1"/>
    <col min="261" max="261" width="16.28515625" style="29" customWidth="1"/>
    <col min="262" max="262" width="14.85546875" style="29" customWidth="1"/>
    <col min="263" max="263" width="15.42578125" style="29" customWidth="1"/>
    <col min="264" max="264" width="16.140625" style="29" customWidth="1"/>
    <col min="265" max="265" width="17.85546875" style="29" customWidth="1"/>
    <col min="266" max="266" width="10.140625" style="29" bestFit="1" customWidth="1"/>
    <col min="267" max="267" width="13.5703125" style="29" bestFit="1" customWidth="1"/>
    <col min="268" max="268" width="9.85546875" style="29" bestFit="1" customWidth="1"/>
    <col min="269" max="269" width="10.42578125" style="29" bestFit="1" customWidth="1"/>
    <col min="270" max="512" width="9.140625" style="29"/>
    <col min="513" max="513" width="8.140625" style="29" bestFit="1" customWidth="1"/>
    <col min="514" max="514" width="38" style="29" customWidth="1"/>
    <col min="515" max="515" width="14.85546875" style="29" customWidth="1"/>
    <col min="516" max="516" width="16.85546875" style="29" customWidth="1"/>
    <col min="517" max="517" width="16.28515625" style="29" customWidth="1"/>
    <col min="518" max="518" width="14.85546875" style="29" customWidth="1"/>
    <col min="519" max="519" width="15.42578125" style="29" customWidth="1"/>
    <col min="520" max="520" width="16.140625" style="29" customWidth="1"/>
    <col min="521" max="521" width="17.85546875" style="29" customWidth="1"/>
    <col min="522" max="522" width="10.140625" style="29" bestFit="1" customWidth="1"/>
    <col min="523" max="523" width="13.5703125" style="29" bestFit="1" customWidth="1"/>
    <col min="524" max="524" width="9.85546875" style="29" bestFit="1" customWidth="1"/>
    <col min="525" max="525" width="10.42578125" style="29" bestFit="1" customWidth="1"/>
    <col min="526" max="768" width="9.140625" style="29"/>
    <col min="769" max="769" width="8.140625" style="29" bestFit="1" customWidth="1"/>
    <col min="770" max="770" width="38" style="29" customWidth="1"/>
    <col min="771" max="771" width="14.85546875" style="29" customWidth="1"/>
    <col min="772" max="772" width="16.85546875" style="29" customWidth="1"/>
    <col min="773" max="773" width="16.28515625" style="29" customWidth="1"/>
    <col min="774" max="774" width="14.85546875" style="29" customWidth="1"/>
    <col min="775" max="775" width="15.42578125" style="29" customWidth="1"/>
    <col min="776" max="776" width="16.140625" style="29" customWidth="1"/>
    <col min="777" max="777" width="17.85546875" style="29" customWidth="1"/>
    <col min="778" max="778" width="10.140625" style="29" bestFit="1" customWidth="1"/>
    <col min="779" max="779" width="13.5703125" style="29" bestFit="1" customWidth="1"/>
    <col min="780" max="780" width="9.85546875" style="29" bestFit="1" customWidth="1"/>
    <col min="781" max="781" width="10.42578125" style="29" bestFit="1" customWidth="1"/>
    <col min="782" max="1024" width="9.140625" style="29"/>
    <col min="1025" max="1025" width="8.140625" style="29" bestFit="1" customWidth="1"/>
    <col min="1026" max="1026" width="38" style="29" customWidth="1"/>
    <col min="1027" max="1027" width="14.85546875" style="29" customWidth="1"/>
    <col min="1028" max="1028" width="16.85546875" style="29" customWidth="1"/>
    <col min="1029" max="1029" width="16.28515625" style="29" customWidth="1"/>
    <col min="1030" max="1030" width="14.85546875" style="29" customWidth="1"/>
    <col min="1031" max="1031" width="15.42578125" style="29" customWidth="1"/>
    <col min="1032" max="1032" width="16.140625" style="29" customWidth="1"/>
    <col min="1033" max="1033" width="17.85546875" style="29" customWidth="1"/>
    <col min="1034" max="1034" width="10.140625" style="29" bestFit="1" customWidth="1"/>
    <col min="1035" max="1035" width="13.5703125" style="29" bestFit="1" customWidth="1"/>
    <col min="1036" max="1036" width="9.85546875" style="29" bestFit="1" customWidth="1"/>
    <col min="1037" max="1037" width="10.42578125" style="29" bestFit="1" customWidth="1"/>
    <col min="1038" max="1280" width="9.140625" style="29"/>
    <col min="1281" max="1281" width="8.140625" style="29" bestFit="1" customWidth="1"/>
    <col min="1282" max="1282" width="38" style="29" customWidth="1"/>
    <col min="1283" max="1283" width="14.85546875" style="29" customWidth="1"/>
    <col min="1284" max="1284" width="16.85546875" style="29" customWidth="1"/>
    <col min="1285" max="1285" width="16.28515625" style="29" customWidth="1"/>
    <col min="1286" max="1286" width="14.85546875" style="29" customWidth="1"/>
    <col min="1287" max="1287" width="15.42578125" style="29" customWidth="1"/>
    <col min="1288" max="1288" width="16.140625" style="29" customWidth="1"/>
    <col min="1289" max="1289" width="17.85546875" style="29" customWidth="1"/>
    <col min="1290" max="1290" width="10.140625" style="29" bestFit="1" customWidth="1"/>
    <col min="1291" max="1291" width="13.5703125" style="29" bestFit="1" customWidth="1"/>
    <col min="1292" max="1292" width="9.85546875" style="29" bestFit="1" customWidth="1"/>
    <col min="1293" max="1293" width="10.42578125" style="29" bestFit="1" customWidth="1"/>
    <col min="1294" max="1536" width="9.140625" style="29"/>
    <col min="1537" max="1537" width="8.140625" style="29" bestFit="1" customWidth="1"/>
    <col min="1538" max="1538" width="38" style="29" customWidth="1"/>
    <col min="1539" max="1539" width="14.85546875" style="29" customWidth="1"/>
    <col min="1540" max="1540" width="16.85546875" style="29" customWidth="1"/>
    <col min="1541" max="1541" width="16.28515625" style="29" customWidth="1"/>
    <col min="1542" max="1542" width="14.85546875" style="29" customWidth="1"/>
    <col min="1543" max="1543" width="15.42578125" style="29" customWidth="1"/>
    <col min="1544" max="1544" width="16.140625" style="29" customWidth="1"/>
    <col min="1545" max="1545" width="17.85546875" style="29" customWidth="1"/>
    <col min="1546" max="1546" width="10.140625" style="29" bestFit="1" customWidth="1"/>
    <col min="1547" max="1547" width="13.5703125" style="29" bestFit="1" customWidth="1"/>
    <col min="1548" max="1548" width="9.85546875" style="29" bestFit="1" customWidth="1"/>
    <col min="1549" max="1549" width="10.42578125" style="29" bestFit="1" customWidth="1"/>
    <col min="1550" max="1792" width="9.140625" style="29"/>
    <col min="1793" max="1793" width="8.140625" style="29" bestFit="1" customWidth="1"/>
    <col min="1794" max="1794" width="38" style="29" customWidth="1"/>
    <col min="1795" max="1795" width="14.85546875" style="29" customWidth="1"/>
    <col min="1796" max="1796" width="16.85546875" style="29" customWidth="1"/>
    <col min="1797" max="1797" width="16.28515625" style="29" customWidth="1"/>
    <col min="1798" max="1798" width="14.85546875" style="29" customWidth="1"/>
    <col min="1799" max="1799" width="15.42578125" style="29" customWidth="1"/>
    <col min="1800" max="1800" width="16.140625" style="29" customWidth="1"/>
    <col min="1801" max="1801" width="17.85546875" style="29" customWidth="1"/>
    <col min="1802" max="1802" width="10.140625" style="29" bestFit="1" customWidth="1"/>
    <col min="1803" max="1803" width="13.5703125" style="29" bestFit="1" customWidth="1"/>
    <col min="1804" max="1804" width="9.85546875" style="29" bestFit="1" customWidth="1"/>
    <col min="1805" max="1805" width="10.42578125" style="29" bestFit="1" customWidth="1"/>
    <col min="1806" max="2048" width="9.140625" style="29"/>
    <col min="2049" max="2049" width="8.140625" style="29" bestFit="1" customWidth="1"/>
    <col min="2050" max="2050" width="38" style="29" customWidth="1"/>
    <col min="2051" max="2051" width="14.85546875" style="29" customWidth="1"/>
    <col min="2052" max="2052" width="16.85546875" style="29" customWidth="1"/>
    <col min="2053" max="2053" width="16.28515625" style="29" customWidth="1"/>
    <col min="2054" max="2054" width="14.85546875" style="29" customWidth="1"/>
    <col min="2055" max="2055" width="15.42578125" style="29" customWidth="1"/>
    <col min="2056" max="2056" width="16.140625" style="29" customWidth="1"/>
    <col min="2057" max="2057" width="17.85546875" style="29" customWidth="1"/>
    <col min="2058" max="2058" width="10.140625" style="29" bestFit="1" customWidth="1"/>
    <col min="2059" max="2059" width="13.5703125" style="29" bestFit="1" customWidth="1"/>
    <col min="2060" max="2060" width="9.85546875" style="29" bestFit="1" customWidth="1"/>
    <col min="2061" max="2061" width="10.42578125" style="29" bestFit="1" customWidth="1"/>
    <col min="2062" max="2304" width="9.140625" style="29"/>
    <col min="2305" max="2305" width="8.140625" style="29" bestFit="1" customWidth="1"/>
    <col min="2306" max="2306" width="38" style="29" customWidth="1"/>
    <col min="2307" max="2307" width="14.85546875" style="29" customWidth="1"/>
    <col min="2308" max="2308" width="16.85546875" style="29" customWidth="1"/>
    <col min="2309" max="2309" width="16.28515625" style="29" customWidth="1"/>
    <col min="2310" max="2310" width="14.85546875" style="29" customWidth="1"/>
    <col min="2311" max="2311" width="15.42578125" style="29" customWidth="1"/>
    <col min="2312" max="2312" width="16.140625" style="29" customWidth="1"/>
    <col min="2313" max="2313" width="17.85546875" style="29" customWidth="1"/>
    <col min="2314" max="2314" width="10.140625" style="29" bestFit="1" customWidth="1"/>
    <col min="2315" max="2315" width="13.5703125" style="29" bestFit="1" customWidth="1"/>
    <col min="2316" max="2316" width="9.85546875" style="29" bestFit="1" customWidth="1"/>
    <col min="2317" max="2317" width="10.42578125" style="29" bestFit="1" customWidth="1"/>
    <col min="2318" max="2560" width="9.140625" style="29"/>
    <col min="2561" max="2561" width="8.140625" style="29" bestFit="1" customWidth="1"/>
    <col min="2562" max="2562" width="38" style="29" customWidth="1"/>
    <col min="2563" max="2563" width="14.85546875" style="29" customWidth="1"/>
    <col min="2564" max="2564" width="16.85546875" style="29" customWidth="1"/>
    <col min="2565" max="2565" width="16.28515625" style="29" customWidth="1"/>
    <col min="2566" max="2566" width="14.85546875" style="29" customWidth="1"/>
    <col min="2567" max="2567" width="15.42578125" style="29" customWidth="1"/>
    <col min="2568" max="2568" width="16.140625" style="29" customWidth="1"/>
    <col min="2569" max="2569" width="17.85546875" style="29" customWidth="1"/>
    <col min="2570" max="2570" width="10.140625" style="29" bestFit="1" customWidth="1"/>
    <col min="2571" max="2571" width="13.5703125" style="29" bestFit="1" customWidth="1"/>
    <col min="2572" max="2572" width="9.85546875" style="29" bestFit="1" customWidth="1"/>
    <col min="2573" max="2573" width="10.42578125" style="29" bestFit="1" customWidth="1"/>
    <col min="2574" max="2816" width="9.140625" style="29"/>
    <col min="2817" max="2817" width="8.140625" style="29" bestFit="1" customWidth="1"/>
    <col min="2818" max="2818" width="38" style="29" customWidth="1"/>
    <col min="2819" max="2819" width="14.85546875" style="29" customWidth="1"/>
    <col min="2820" max="2820" width="16.85546875" style="29" customWidth="1"/>
    <col min="2821" max="2821" width="16.28515625" style="29" customWidth="1"/>
    <col min="2822" max="2822" width="14.85546875" style="29" customWidth="1"/>
    <col min="2823" max="2823" width="15.42578125" style="29" customWidth="1"/>
    <col min="2824" max="2824" width="16.140625" style="29" customWidth="1"/>
    <col min="2825" max="2825" width="17.85546875" style="29" customWidth="1"/>
    <col min="2826" max="2826" width="10.140625" style="29" bestFit="1" customWidth="1"/>
    <col min="2827" max="2827" width="13.5703125" style="29" bestFit="1" customWidth="1"/>
    <col min="2828" max="2828" width="9.85546875" style="29" bestFit="1" customWidth="1"/>
    <col min="2829" max="2829" width="10.42578125" style="29" bestFit="1" customWidth="1"/>
    <col min="2830" max="3072" width="9.140625" style="29"/>
    <col min="3073" max="3073" width="8.140625" style="29" bestFit="1" customWidth="1"/>
    <col min="3074" max="3074" width="38" style="29" customWidth="1"/>
    <col min="3075" max="3075" width="14.85546875" style="29" customWidth="1"/>
    <col min="3076" max="3076" width="16.85546875" style="29" customWidth="1"/>
    <col min="3077" max="3077" width="16.28515625" style="29" customWidth="1"/>
    <col min="3078" max="3078" width="14.85546875" style="29" customWidth="1"/>
    <col min="3079" max="3079" width="15.42578125" style="29" customWidth="1"/>
    <col min="3080" max="3080" width="16.140625" style="29" customWidth="1"/>
    <col min="3081" max="3081" width="17.85546875" style="29" customWidth="1"/>
    <col min="3082" max="3082" width="10.140625" style="29" bestFit="1" customWidth="1"/>
    <col min="3083" max="3083" width="13.5703125" style="29" bestFit="1" customWidth="1"/>
    <col min="3084" max="3084" width="9.85546875" style="29" bestFit="1" customWidth="1"/>
    <col min="3085" max="3085" width="10.42578125" style="29" bestFit="1" customWidth="1"/>
    <col min="3086" max="3328" width="9.140625" style="29"/>
    <col min="3329" max="3329" width="8.140625" style="29" bestFit="1" customWidth="1"/>
    <col min="3330" max="3330" width="38" style="29" customWidth="1"/>
    <col min="3331" max="3331" width="14.85546875" style="29" customWidth="1"/>
    <col min="3332" max="3332" width="16.85546875" style="29" customWidth="1"/>
    <col min="3333" max="3333" width="16.28515625" style="29" customWidth="1"/>
    <col min="3334" max="3334" width="14.85546875" style="29" customWidth="1"/>
    <col min="3335" max="3335" width="15.42578125" style="29" customWidth="1"/>
    <col min="3336" max="3336" width="16.140625" style="29" customWidth="1"/>
    <col min="3337" max="3337" width="17.85546875" style="29" customWidth="1"/>
    <col min="3338" max="3338" width="10.140625" style="29" bestFit="1" customWidth="1"/>
    <col min="3339" max="3339" width="13.5703125" style="29" bestFit="1" customWidth="1"/>
    <col min="3340" max="3340" width="9.85546875" style="29" bestFit="1" customWidth="1"/>
    <col min="3341" max="3341" width="10.42578125" style="29" bestFit="1" customWidth="1"/>
    <col min="3342" max="3584" width="9.140625" style="29"/>
    <col min="3585" max="3585" width="8.140625" style="29" bestFit="1" customWidth="1"/>
    <col min="3586" max="3586" width="38" style="29" customWidth="1"/>
    <col min="3587" max="3587" width="14.85546875" style="29" customWidth="1"/>
    <col min="3588" max="3588" width="16.85546875" style="29" customWidth="1"/>
    <col min="3589" max="3589" width="16.28515625" style="29" customWidth="1"/>
    <col min="3590" max="3590" width="14.85546875" style="29" customWidth="1"/>
    <col min="3591" max="3591" width="15.42578125" style="29" customWidth="1"/>
    <col min="3592" max="3592" width="16.140625" style="29" customWidth="1"/>
    <col min="3593" max="3593" width="17.85546875" style="29" customWidth="1"/>
    <col min="3594" max="3594" width="10.140625" style="29" bestFit="1" customWidth="1"/>
    <col min="3595" max="3595" width="13.5703125" style="29" bestFit="1" customWidth="1"/>
    <col min="3596" max="3596" width="9.85546875" style="29" bestFit="1" customWidth="1"/>
    <col min="3597" max="3597" width="10.42578125" style="29" bestFit="1" customWidth="1"/>
    <col min="3598" max="3840" width="9.140625" style="29"/>
    <col min="3841" max="3841" width="8.140625" style="29" bestFit="1" customWidth="1"/>
    <col min="3842" max="3842" width="38" style="29" customWidth="1"/>
    <col min="3843" max="3843" width="14.85546875" style="29" customWidth="1"/>
    <col min="3844" max="3844" width="16.85546875" style="29" customWidth="1"/>
    <col min="3845" max="3845" width="16.28515625" style="29" customWidth="1"/>
    <col min="3846" max="3846" width="14.85546875" style="29" customWidth="1"/>
    <col min="3847" max="3847" width="15.42578125" style="29" customWidth="1"/>
    <col min="3848" max="3848" width="16.140625" style="29" customWidth="1"/>
    <col min="3849" max="3849" width="17.85546875" style="29" customWidth="1"/>
    <col min="3850" max="3850" width="10.140625" style="29" bestFit="1" customWidth="1"/>
    <col min="3851" max="3851" width="13.5703125" style="29" bestFit="1" customWidth="1"/>
    <col min="3852" max="3852" width="9.85546875" style="29" bestFit="1" customWidth="1"/>
    <col min="3853" max="3853" width="10.42578125" style="29" bestFit="1" customWidth="1"/>
    <col min="3854" max="4096" width="9.140625" style="29"/>
    <col min="4097" max="4097" width="8.140625" style="29" bestFit="1" customWidth="1"/>
    <col min="4098" max="4098" width="38" style="29" customWidth="1"/>
    <col min="4099" max="4099" width="14.85546875" style="29" customWidth="1"/>
    <col min="4100" max="4100" width="16.85546875" style="29" customWidth="1"/>
    <col min="4101" max="4101" width="16.28515625" style="29" customWidth="1"/>
    <col min="4102" max="4102" width="14.85546875" style="29" customWidth="1"/>
    <col min="4103" max="4103" width="15.42578125" style="29" customWidth="1"/>
    <col min="4104" max="4104" width="16.140625" style="29" customWidth="1"/>
    <col min="4105" max="4105" width="17.85546875" style="29" customWidth="1"/>
    <col min="4106" max="4106" width="10.140625" style="29" bestFit="1" customWidth="1"/>
    <col min="4107" max="4107" width="13.5703125" style="29" bestFit="1" customWidth="1"/>
    <col min="4108" max="4108" width="9.85546875" style="29" bestFit="1" customWidth="1"/>
    <col min="4109" max="4109" width="10.42578125" style="29" bestFit="1" customWidth="1"/>
    <col min="4110" max="4352" width="9.140625" style="29"/>
    <col min="4353" max="4353" width="8.140625" style="29" bestFit="1" customWidth="1"/>
    <col min="4354" max="4354" width="38" style="29" customWidth="1"/>
    <col min="4355" max="4355" width="14.85546875" style="29" customWidth="1"/>
    <col min="4356" max="4356" width="16.85546875" style="29" customWidth="1"/>
    <col min="4357" max="4357" width="16.28515625" style="29" customWidth="1"/>
    <col min="4358" max="4358" width="14.85546875" style="29" customWidth="1"/>
    <col min="4359" max="4359" width="15.42578125" style="29" customWidth="1"/>
    <col min="4360" max="4360" width="16.140625" style="29" customWidth="1"/>
    <col min="4361" max="4361" width="17.85546875" style="29" customWidth="1"/>
    <col min="4362" max="4362" width="10.140625" style="29" bestFit="1" customWidth="1"/>
    <col min="4363" max="4363" width="13.5703125" style="29" bestFit="1" customWidth="1"/>
    <col min="4364" max="4364" width="9.85546875" style="29" bestFit="1" customWidth="1"/>
    <col min="4365" max="4365" width="10.42578125" style="29" bestFit="1" customWidth="1"/>
    <col min="4366" max="4608" width="9.140625" style="29"/>
    <col min="4609" max="4609" width="8.140625" style="29" bestFit="1" customWidth="1"/>
    <col min="4610" max="4610" width="38" style="29" customWidth="1"/>
    <col min="4611" max="4611" width="14.85546875" style="29" customWidth="1"/>
    <col min="4612" max="4612" width="16.85546875" style="29" customWidth="1"/>
    <col min="4613" max="4613" width="16.28515625" style="29" customWidth="1"/>
    <col min="4614" max="4614" width="14.85546875" style="29" customWidth="1"/>
    <col min="4615" max="4615" width="15.42578125" style="29" customWidth="1"/>
    <col min="4616" max="4616" width="16.140625" style="29" customWidth="1"/>
    <col min="4617" max="4617" width="17.85546875" style="29" customWidth="1"/>
    <col min="4618" max="4618" width="10.140625" style="29" bestFit="1" customWidth="1"/>
    <col min="4619" max="4619" width="13.5703125" style="29" bestFit="1" customWidth="1"/>
    <col min="4620" max="4620" width="9.85546875" style="29" bestFit="1" customWidth="1"/>
    <col min="4621" max="4621" width="10.42578125" style="29" bestFit="1" customWidth="1"/>
    <col min="4622" max="4864" width="9.140625" style="29"/>
    <col min="4865" max="4865" width="8.140625" style="29" bestFit="1" customWidth="1"/>
    <col min="4866" max="4866" width="38" style="29" customWidth="1"/>
    <col min="4867" max="4867" width="14.85546875" style="29" customWidth="1"/>
    <col min="4868" max="4868" width="16.85546875" style="29" customWidth="1"/>
    <col min="4869" max="4869" width="16.28515625" style="29" customWidth="1"/>
    <col min="4870" max="4870" width="14.85546875" style="29" customWidth="1"/>
    <col min="4871" max="4871" width="15.42578125" style="29" customWidth="1"/>
    <col min="4872" max="4872" width="16.140625" style="29" customWidth="1"/>
    <col min="4873" max="4873" width="17.85546875" style="29" customWidth="1"/>
    <col min="4874" max="4874" width="10.140625" style="29" bestFit="1" customWidth="1"/>
    <col min="4875" max="4875" width="13.5703125" style="29" bestFit="1" customWidth="1"/>
    <col min="4876" max="4876" width="9.85546875" style="29" bestFit="1" customWidth="1"/>
    <col min="4877" max="4877" width="10.42578125" style="29" bestFit="1" customWidth="1"/>
    <col min="4878" max="5120" width="9.140625" style="29"/>
    <col min="5121" max="5121" width="8.140625" style="29" bestFit="1" customWidth="1"/>
    <col min="5122" max="5122" width="38" style="29" customWidth="1"/>
    <col min="5123" max="5123" width="14.85546875" style="29" customWidth="1"/>
    <col min="5124" max="5124" width="16.85546875" style="29" customWidth="1"/>
    <col min="5125" max="5125" width="16.28515625" style="29" customWidth="1"/>
    <col min="5126" max="5126" width="14.85546875" style="29" customWidth="1"/>
    <col min="5127" max="5127" width="15.42578125" style="29" customWidth="1"/>
    <col min="5128" max="5128" width="16.140625" style="29" customWidth="1"/>
    <col min="5129" max="5129" width="17.85546875" style="29" customWidth="1"/>
    <col min="5130" max="5130" width="10.140625" style="29" bestFit="1" customWidth="1"/>
    <col min="5131" max="5131" width="13.5703125" style="29" bestFit="1" customWidth="1"/>
    <col min="5132" max="5132" width="9.85546875" style="29" bestFit="1" customWidth="1"/>
    <col min="5133" max="5133" width="10.42578125" style="29" bestFit="1" customWidth="1"/>
    <col min="5134" max="5376" width="9.140625" style="29"/>
    <col min="5377" max="5377" width="8.140625" style="29" bestFit="1" customWidth="1"/>
    <col min="5378" max="5378" width="38" style="29" customWidth="1"/>
    <col min="5379" max="5379" width="14.85546875" style="29" customWidth="1"/>
    <col min="5380" max="5380" width="16.85546875" style="29" customWidth="1"/>
    <col min="5381" max="5381" width="16.28515625" style="29" customWidth="1"/>
    <col min="5382" max="5382" width="14.85546875" style="29" customWidth="1"/>
    <col min="5383" max="5383" width="15.42578125" style="29" customWidth="1"/>
    <col min="5384" max="5384" width="16.140625" style="29" customWidth="1"/>
    <col min="5385" max="5385" width="17.85546875" style="29" customWidth="1"/>
    <col min="5386" max="5386" width="10.140625" style="29" bestFit="1" customWidth="1"/>
    <col min="5387" max="5387" width="13.5703125" style="29" bestFit="1" customWidth="1"/>
    <col min="5388" max="5388" width="9.85546875" style="29" bestFit="1" customWidth="1"/>
    <col min="5389" max="5389" width="10.42578125" style="29" bestFit="1" customWidth="1"/>
    <col min="5390" max="5632" width="9.140625" style="29"/>
    <col min="5633" max="5633" width="8.140625" style="29" bestFit="1" customWidth="1"/>
    <col min="5634" max="5634" width="38" style="29" customWidth="1"/>
    <col min="5635" max="5635" width="14.85546875" style="29" customWidth="1"/>
    <col min="5636" max="5636" width="16.85546875" style="29" customWidth="1"/>
    <col min="5637" max="5637" width="16.28515625" style="29" customWidth="1"/>
    <col min="5638" max="5638" width="14.85546875" style="29" customWidth="1"/>
    <col min="5639" max="5639" width="15.42578125" style="29" customWidth="1"/>
    <col min="5640" max="5640" width="16.140625" style="29" customWidth="1"/>
    <col min="5641" max="5641" width="17.85546875" style="29" customWidth="1"/>
    <col min="5642" max="5642" width="10.140625" style="29" bestFit="1" customWidth="1"/>
    <col min="5643" max="5643" width="13.5703125" style="29" bestFit="1" customWidth="1"/>
    <col min="5644" max="5644" width="9.85546875" style="29" bestFit="1" customWidth="1"/>
    <col min="5645" max="5645" width="10.42578125" style="29" bestFit="1" customWidth="1"/>
    <col min="5646" max="5888" width="9.140625" style="29"/>
    <col min="5889" max="5889" width="8.140625" style="29" bestFit="1" customWidth="1"/>
    <col min="5890" max="5890" width="38" style="29" customWidth="1"/>
    <col min="5891" max="5891" width="14.85546875" style="29" customWidth="1"/>
    <col min="5892" max="5892" width="16.85546875" style="29" customWidth="1"/>
    <col min="5893" max="5893" width="16.28515625" style="29" customWidth="1"/>
    <col min="5894" max="5894" width="14.85546875" style="29" customWidth="1"/>
    <col min="5895" max="5895" width="15.42578125" style="29" customWidth="1"/>
    <col min="5896" max="5896" width="16.140625" style="29" customWidth="1"/>
    <col min="5897" max="5897" width="17.85546875" style="29" customWidth="1"/>
    <col min="5898" max="5898" width="10.140625" style="29" bestFit="1" customWidth="1"/>
    <col min="5899" max="5899" width="13.5703125" style="29" bestFit="1" customWidth="1"/>
    <col min="5900" max="5900" width="9.85546875" style="29" bestFit="1" customWidth="1"/>
    <col min="5901" max="5901" width="10.42578125" style="29" bestFit="1" customWidth="1"/>
    <col min="5902" max="6144" width="9.140625" style="29"/>
    <col min="6145" max="6145" width="8.140625" style="29" bestFit="1" customWidth="1"/>
    <col min="6146" max="6146" width="38" style="29" customWidth="1"/>
    <col min="6147" max="6147" width="14.85546875" style="29" customWidth="1"/>
    <col min="6148" max="6148" width="16.85546875" style="29" customWidth="1"/>
    <col min="6149" max="6149" width="16.28515625" style="29" customWidth="1"/>
    <col min="6150" max="6150" width="14.85546875" style="29" customWidth="1"/>
    <col min="6151" max="6151" width="15.42578125" style="29" customWidth="1"/>
    <col min="6152" max="6152" width="16.140625" style="29" customWidth="1"/>
    <col min="6153" max="6153" width="17.85546875" style="29" customWidth="1"/>
    <col min="6154" max="6154" width="10.140625" style="29" bestFit="1" customWidth="1"/>
    <col min="6155" max="6155" width="13.5703125" style="29" bestFit="1" customWidth="1"/>
    <col min="6156" max="6156" width="9.85546875" style="29" bestFit="1" customWidth="1"/>
    <col min="6157" max="6157" width="10.42578125" style="29" bestFit="1" customWidth="1"/>
    <col min="6158" max="6400" width="9.140625" style="29"/>
    <col min="6401" max="6401" width="8.140625" style="29" bestFit="1" customWidth="1"/>
    <col min="6402" max="6402" width="38" style="29" customWidth="1"/>
    <col min="6403" max="6403" width="14.85546875" style="29" customWidth="1"/>
    <col min="6404" max="6404" width="16.85546875" style="29" customWidth="1"/>
    <col min="6405" max="6405" width="16.28515625" style="29" customWidth="1"/>
    <col min="6406" max="6406" width="14.85546875" style="29" customWidth="1"/>
    <col min="6407" max="6407" width="15.42578125" style="29" customWidth="1"/>
    <col min="6408" max="6408" width="16.140625" style="29" customWidth="1"/>
    <col min="6409" max="6409" width="17.85546875" style="29" customWidth="1"/>
    <col min="6410" max="6410" width="10.140625" style="29" bestFit="1" customWidth="1"/>
    <col min="6411" max="6411" width="13.5703125" style="29" bestFit="1" customWidth="1"/>
    <col min="6412" max="6412" width="9.85546875" style="29" bestFit="1" customWidth="1"/>
    <col min="6413" max="6413" width="10.42578125" style="29" bestFit="1" customWidth="1"/>
    <col min="6414" max="6656" width="9.140625" style="29"/>
    <col min="6657" max="6657" width="8.140625" style="29" bestFit="1" customWidth="1"/>
    <col min="6658" max="6658" width="38" style="29" customWidth="1"/>
    <col min="6659" max="6659" width="14.85546875" style="29" customWidth="1"/>
    <col min="6660" max="6660" width="16.85546875" style="29" customWidth="1"/>
    <col min="6661" max="6661" width="16.28515625" style="29" customWidth="1"/>
    <col min="6662" max="6662" width="14.85546875" style="29" customWidth="1"/>
    <col min="6663" max="6663" width="15.42578125" style="29" customWidth="1"/>
    <col min="6664" max="6664" width="16.140625" style="29" customWidth="1"/>
    <col min="6665" max="6665" width="17.85546875" style="29" customWidth="1"/>
    <col min="6666" max="6666" width="10.140625" style="29" bestFit="1" customWidth="1"/>
    <col min="6667" max="6667" width="13.5703125" style="29" bestFit="1" customWidth="1"/>
    <col min="6668" max="6668" width="9.85546875" style="29" bestFit="1" customWidth="1"/>
    <col min="6669" max="6669" width="10.42578125" style="29" bestFit="1" customWidth="1"/>
    <col min="6670" max="6912" width="9.140625" style="29"/>
    <col min="6913" max="6913" width="8.140625" style="29" bestFit="1" customWidth="1"/>
    <col min="6914" max="6914" width="38" style="29" customWidth="1"/>
    <col min="6915" max="6915" width="14.85546875" style="29" customWidth="1"/>
    <col min="6916" max="6916" width="16.85546875" style="29" customWidth="1"/>
    <col min="6917" max="6917" width="16.28515625" style="29" customWidth="1"/>
    <col min="6918" max="6918" width="14.85546875" style="29" customWidth="1"/>
    <col min="6919" max="6919" width="15.42578125" style="29" customWidth="1"/>
    <col min="6920" max="6920" width="16.140625" style="29" customWidth="1"/>
    <col min="6921" max="6921" width="17.85546875" style="29" customWidth="1"/>
    <col min="6922" max="6922" width="10.140625" style="29" bestFit="1" customWidth="1"/>
    <col min="6923" max="6923" width="13.5703125" style="29" bestFit="1" customWidth="1"/>
    <col min="6924" max="6924" width="9.85546875" style="29" bestFit="1" customWidth="1"/>
    <col min="6925" max="6925" width="10.42578125" style="29" bestFit="1" customWidth="1"/>
    <col min="6926" max="7168" width="9.140625" style="29"/>
    <col min="7169" max="7169" width="8.140625" style="29" bestFit="1" customWidth="1"/>
    <col min="7170" max="7170" width="38" style="29" customWidth="1"/>
    <col min="7171" max="7171" width="14.85546875" style="29" customWidth="1"/>
    <col min="7172" max="7172" width="16.85546875" style="29" customWidth="1"/>
    <col min="7173" max="7173" width="16.28515625" style="29" customWidth="1"/>
    <col min="7174" max="7174" width="14.85546875" style="29" customWidth="1"/>
    <col min="7175" max="7175" width="15.42578125" style="29" customWidth="1"/>
    <col min="7176" max="7176" width="16.140625" style="29" customWidth="1"/>
    <col min="7177" max="7177" width="17.85546875" style="29" customWidth="1"/>
    <col min="7178" max="7178" width="10.140625" style="29" bestFit="1" customWidth="1"/>
    <col min="7179" max="7179" width="13.5703125" style="29" bestFit="1" customWidth="1"/>
    <col min="7180" max="7180" width="9.85546875" style="29" bestFit="1" customWidth="1"/>
    <col min="7181" max="7181" width="10.42578125" style="29" bestFit="1" customWidth="1"/>
    <col min="7182" max="7424" width="9.140625" style="29"/>
    <col min="7425" max="7425" width="8.140625" style="29" bestFit="1" customWidth="1"/>
    <col min="7426" max="7426" width="38" style="29" customWidth="1"/>
    <col min="7427" max="7427" width="14.85546875" style="29" customWidth="1"/>
    <col min="7428" max="7428" width="16.85546875" style="29" customWidth="1"/>
    <col min="7429" max="7429" width="16.28515625" style="29" customWidth="1"/>
    <col min="7430" max="7430" width="14.85546875" style="29" customWidth="1"/>
    <col min="7431" max="7431" width="15.42578125" style="29" customWidth="1"/>
    <col min="7432" max="7432" width="16.140625" style="29" customWidth="1"/>
    <col min="7433" max="7433" width="17.85546875" style="29" customWidth="1"/>
    <col min="7434" max="7434" width="10.140625" style="29" bestFit="1" customWidth="1"/>
    <col min="7435" max="7435" width="13.5703125" style="29" bestFit="1" customWidth="1"/>
    <col min="7436" max="7436" width="9.85546875" style="29" bestFit="1" customWidth="1"/>
    <col min="7437" max="7437" width="10.42578125" style="29" bestFit="1" customWidth="1"/>
    <col min="7438" max="7680" width="9.140625" style="29"/>
    <col min="7681" max="7681" width="8.140625" style="29" bestFit="1" customWidth="1"/>
    <col min="7682" max="7682" width="38" style="29" customWidth="1"/>
    <col min="7683" max="7683" width="14.85546875" style="29" customWidth="1"/>
    <col min="7684" max="7684" width="16.85546875" style="29" customWidth="1"/>
    <col min="7685" max="7685" width="16.28515625" style="29" customWidth="1"/>
    <col min="7686" max="7686" width="14.85546875" style="29" customWidth="1"/>
    <col min="7687" max="7687" width="15.42578125" style="29" customWidth="1"/>
    <col min="7688" max="7688" width="16.140625" style="29" customWidth="1"/>
    <col min="7689" max="7689" width="17.85546875" style="29" customWidth="1"/>
    <col min="7690" max="7690" width="10.140625" style="29" bestFit="1" customWidth="1"/>
    <col min="7691" max="7691" width="13.5703125" style="29" bestFit="1" customWidth="1"/>
    <col min="7692" max="7692" width="9.85546875" style="29" bestFit="1" customWidth="1"/>
    <col min="7693" max="7693" width="10.42578125" style="29" bestFit="1" customWidth="1"/>
    <col min="7694" max="7936" width="9.140625" style="29"/>
    <col min="7937" max="7937" width="8.140625" style="29" bestFit="1" customWidth="1"/>
    <col min="7938" max="7938" width="38" style="29" customWidth="1"/>
    <col min="7939" max="7939" width="14.85546875" style="29" customWidth="1"/>
    <col min="7940" max="7940" width="16.85546875" style="29" customWidth="1"/>
    <col min="7941" max="7941" width="16.28515625" style="29" customWidth="1"/>
    <col min="7942" max="7942" width="14.85546875" style="29" customWidth="1"/>
    <col min="7943" max="7943" width="15.42578125" style="29" customWidth="1"/>
    <col min="7944" max="7944" width="16.140625" style="29" customWidth="1"/>
    <col min="7945" max="7945" width="17.85546875" style="29" customWidth="1"/>
    <col min="7946" max="7946" width="10.140625" style="29" bestFit="1" customWidth="1"/>
    <col min="7947" max="7947" width="13.5703125" style="29" bestFit="1" customWidth="1"/>
    <col min="7948" max="7948" width="9.85546875" style="29" bestFit="1" customWidth="1"/>
    <col min="7949" max="7949" width="10.42578125" style="29" bestFit="1" customWidth="1"/>
    <col min="7950" max="8192" width="9.140625" style="29"/>
    <col min="8193" max="8193" width="8.140625" style="29" bestFit="1" customWidth="1"/>
    <col min="8194" max="8194" width="38" style="29" customWidth="1"/>
    <col min="8195" max="8195" width="14.85546875" style="29" customWidth="1"/>
    <col min="8196" max="8196" width="16.85546875" style="29" customWidth="1"/>
    <col min="8197" max="8197" width="16.28515625" style="29" customWidth="1"/>
    <col min="8198" max="8198" width="14.85546875" style="29" customWidth="1"/>
    <col min="8199" max="8199" width="15.42578125" style="29" customWidth="1"/>
    <col min="8200" max="8200" width="16.140625" style="29" customWidth="1"/>
    <col min="8201" max="8201" width="17.85546875" style="29" customWidth="1"/>
    <col min="8202" max="8202" width="10.140625" style="29" bestFit="1" customWidth="1"/>
    <col min="8203" max="8203" width="13.5703125" style="29" bestFit="1" customWidth="1"/>
    <col min="8204" max="8204" width="9.85546875" style="29" bestFit="1" customWidth="1"/>
    <col min="8205" max="8205" width="10.42578125" style="29" bestFit="1" customWidth="1"/>
    <col min="8206" max="8448" width="9.140625" style="29"/>
    <col min="8449" max="8449" width="8.140625" style="29" bestFit="1" customWidth="1"/>
    <col min="8450" max="8450" width="38" style="29" customWidth="1"/>
    <col min="8451" max="8451" width="14.85546875" style="29" customWidth="1"/>
    <col min="8452" max="8452" width="16.85546875" style="29" customWidth="1"/>
    <col min="8453" max="8453" width="16.28515625" style="29" customWidth="1"/>
    <col min="8454" max="8454" width="14.85546875" style="29" customWidth="1"/>
    <col min="8455" max="8455" width="15.42578125" style="29" customWidth="1"/>
    <col min="8456" max="8456" width="16.140625" style="29" customWidth="1"/>
    <col min="8457" max="8457" width="17.85546875" style="29" customWidth="1"/>
    <col min="8458" max="8458" width="10.140625" style="29" bestFit="1" customWidth="1"/>
    <col min="8459" max="8459" width="13.5703125" style="29" bestFit="1" customWidth="1"/>
    <col min="8460" max="8460" width="9.85546875" style="29" bestFit="1" customWidth="1"/>
    <col min="8461" max="8461" width="10.42578125" style="29" bestFit="1" customWidth="1"/>
    <col min="8462" max="8704" width="9.140625" style="29"/>
    <col min="8705" max="8705" width="8.140625" style="29" bestFit="1" customWidth="1"/>
    <col min="8706" max="8706" width="38" style="29" customWidth="1"/>
    <col min="8707" max="8707" width="14.85546875" style="29" customWidth="1"/>
    <col min="8708" max="8708" width="16.85546875" style="29" customWidth="1"/>
    <col min="8709" max="8709" width="16.28515625" style="29" customWidth="1"/>
    <col min="8710" max="8710" width="14.85546875" style="29" customWidth="1"/>
    <col min="8711" max="8711" width="15.42578125" style="29" customWidth="1"/>
    <col min="8712" max="8712" width="16.140625" style="29" customWidth="1"/>
    <col min="8713" max="8713" width="17.85546875" style="29" customWidth="1"/>
    <col min="8714" max="8714" width="10.140625" style="29" bestFit="1" customWidth="1"/>
    <col min="8715" max="8715" width="13.5703125" style="29" bestFit="1" customWidth="1"/>
    <col min="8716" max="8716" width="9.85546875" style="29" bestFit="1" customWidth="1"/>
    <col min="8717" max="8717" width="10.42578125" style="29" bestFit="1" customWidth="1"/>
    <col min="8718" max="8960" width="9.140625" style="29"/>
    <col min="8961" max="8961" width="8.140625" style="29" bestFit="1" customWidth="1"/>
    <col min="8962" max="8962" width="38" style="29" customWidth="1"/>
    <col min="8963" max="8963" width="14.85546875" style="29" customWidth="1"/>
    <col min="8964" max="8964" width="16.85546875" style="29" customWidth="1"/>
    <col min="8965" max="8965" width="16.28515625" style="29" customWidth="1"/>
    <col min="8966" max="8966" width="14.85546875" style="29" customWidth="1"/>
    <col min="8967" max="8967" width="15.42578125" style="29" customWidth="1"/>
    <col min="8968" max="8968" width="16.140625" style="29" customWidth="1"/>
    <col min="8969" max="8969" width="17.85546875" style="29" customWidth="1"/>
    <col min="8970" max="8970" width="10.140625" style="29" bestFit="1" customWidth="1"/>
    <col min="8971" max="8971" width="13.5703125" style="29" bestFit="1" customWidth="1"/>
    <col min="8972" max="8972" width="9.85546875" style="29" bestFit="1" customWidth="1"/>
    <col min="8973" max="8973" width="10.42578125" style="29" bestFit="1" customWidth="1"/>
    <col min="8974" max="9216" width="9.140625" style="29"/>
    <col min="9217" max="9217" width="8.140625" style="29" bestFit="1" customWidth="1"/>
    <col min="9218" max="9218" width="38" style="29" customWidth="1"/>
    <col min="9219" max="9219" width="14.85546875" style="29" customWidth="1"/>
    <col min="9220" max="9220" width="16.85546875" style="29" customWidth="1"/>
    <col min="9221" max="9221" width="16.28515625" style="29" customWidth="1"/>
    <col min="9222" max="9222" width="14.85546875" style="29" customWidth="1"/>
    <col min="9223" max="9223" width="15.42578125" style="29" customWidth="1"/>
    <col min="9224" max="9224" width="16.140625" style="29" customWidth="1"/>
    <col min="9225" max="9225" width="17.85546875" style="29" customWidth="1"/>
    <col min="9226" max="9226" width="10.140625" style="29" bestFit="1" customWidth="1"/>
    <col min="9227" max="9227" width="13.5703125" style="29" bestFit="1" customWidth="1"/>
    <col min="9228" max="9228" width="9.85546875" style="29" bestFit="1" customWidth="1"/>
    <col min="9229" max="9229" width="10.42578125" style="29" bestFit="1" customWidth="1"/>
    <col min="9230" max="9472" width="9.140625" style="29"/>
    <col min="9473" max="9473" width="8.140625" style="29" bestFit="1" customWidth="1"/>
    <col min="9474" max="9474" width="38" style="29" customWidth="1"/>
    <col min="9475" max="9475" width="14.85546875" style="29" customWidth="1"/>
    <col min="9476" max="9476" width="16.85546875" style="29" customWidth="1"/>
    <col min="9477" max="9477" width="16.28515625" style="29" customWidth="1"/>
    <col min="9478" max="9478" width="14.85546875" style="29" customWidth="1"/>
    <col min="9479" max="9479" width="15.42578125" style="29" customWidth="1"/>
    <col min="9480" max="9480" width="16.140625" style="29" customWidth="1"/>
    <col min="9481" max="9481" width="17.85546875" style="29" customWidth="1"/>
    <col min="9482" max="9482" width="10.140625" style="29" bestFit="1" customWidth="1"/>
    <col min="9483" max="9483" width="13.5703125" style="29" bestFit="1" customWidth="1"/>
    <col min="9484" max="9484" width="9.85546875" style="29" bestFit="1" customWidth="1"/>
    <col min="9485" max="9485" width="10.42578125" style="29" bestFit="1" customWidth="1"/>
    <col min="9486" max="9728" width="9.140625" style="29"/>
    <col min="9729" max="9729" width="8.140625" style="29" bestFit="1" customWidth="1"/>
    <col min="9730" max="9730" width="38" style="29" customWidth="1"/>
    <col min="9731" max="9731" width="14.85546875" style="29" customWidth="1"/>
    <col min="9732" max="9732" width="16.85546875" style="29" customWidth="1"/>
    <col min="9733" max="9733" width="16.28515625" style="29" customWidth="1"/>
    <col min="9734" max="9734" width="14.85546875" style="29" customWidth="1"/>
    <col min="9735" max="9735" width="15.42578125" style="29" customWidth="1"/>
    <col min="9736" max="9736" width="16.140625" style="29" customWidth="1"/>
    <col min="9737" max="9737" width="17.85546875" style="29" customWidth="1"/>
    <col min="9738" max="9738" width="10.140625" style="29" bestFit="1" customWidth="1"/>
    <col min="9739" max="9739" width="13.5703125" style="29" bestFit="1" customWidth="1"/>
    <col min="9740" max="9740" width="9.85546875" style="29" bestFit="1" customWidth="1"/>
    <col min="9741" max="9741" width="10.42578125" style="29" bestFit="1" customWidth="1"/>
    <col min="9742" max="9984" width="9.140625" style="29"/>
    <col min="9985" max="9985" width="8.140625" style="29" bestFit="1" customWidth="1"/>
    <col min="9986" max="9986" width="38" style="29" customWidth="1"/>
    <col min="9987" max="9987" width="14.85546875" style="29" customWidth="1"/>
    <col min="9988" max="9988" width="16.85546875" style="29" customWidth="1"/>
    <col min="9989" max="9989" width="16.28515625" style="29" customWidth="1"/>
    <col min="9990" max="9990" width="14.85546875" style="29" customWidth="1"/>
    <col min="9991" max="9991" width="15.42578125" style="29" customWidth="1"/>
    <col min="9992" max="9992" width="16.140625" style="29" customWidth="1"/>
    <col min="9993" max="9993" width="17.85546875" style="29" customWidth="1"/>
    <col min="9994" max="9994" width="10.140625" style="29" bestFit="1" customWidth="1"/>
    <col min="9995" max="9995" width="13.5703125" style="29" bestFit="1" customWidth="1"/>
    <col min="9996" max="9996" width="9.85546875" style="29" bestFit="1" customWidth="1"/>
    <col min="9997" max="9997" width="10.42578125" style="29" bestFit="1" customWidth="1"/>
    <col min="9998" max="10240" width="9.140625" style="29"/>
    <col min="10241" max="10241" width="8.140625" style="29" bestFit="1" customWidth="1"/>
    <col min="10242" max="10242" width="38" style="29" customWidth="1"/>
    <col min="10243" max="10243" width="14.85546875" style="29" customWidth="1"/>
    <col min="10244" max="10244" width="16.85546875" style="29" customWidth="1"/>
    <col min="10245" max="10245" width="16.28515625" style="29" customWidth="1"/>
    <col min="10246" max="10246" width="14.85546875" style="29" customWidth="1"/>
    <col min="10247" max="10247" width="15.42578125" style="29" customWidth="1"/>
    <col min="10248" max="10248" width="16.140625" style="29" customWidth="1"/>
    <col min="10249" max="10249" width="17.85546875" style="29" customWidth="1"/>
    <col min="10250" max="10250" width="10.140625" style="29" bestFit="1" customWidth="1"/>
    <col min="10251" max="10251" width="13.5703125" style="29" bestFit="1" customWidth="1"/>
    <col min="10252" max="10252" width="9.85546875" style="29" bestFit="1" customWidth="1"/>
    <col min="10253" max="10253" width="10.42578125" style="29" bestFit="1" customWidth="1"/>
    <col min="10254" max="10496" width="9.140625" style="29"/>
    <col min="10497" max="10497" width="8.140625" style="29" bestFit="1" customWidth="1"/>
    <col min="10498" max="10498" width="38" style="29" customWidth="1"/>
    <col min="10499" max="10499" width="14.85546875" style="29" customWidth="1"/>
    <col min="10500" max="10500" width="16.85546875" style="29" customWidth="1"/>
    <col min="10501" max="10501" width="16.28515625" style="29" customWidth="1"/>
    <col min="10502" max="10502" width="14.85546875" style="29" customWidth="1"/>
    <col min="10503" max="10503" width="15.42578125" style="29" customWidth="1"/>
    <col min="10504" max="10504" width="16.140625" style="29" customWidth="1"/>
    <col min="10505" max="10505" width="17.85546875" style="29" customWidth="1"/>
    <col min="10506" max="10506" width="10.140625" style="29" bestFit="1" customWidth="1"/>
    <col min="10507" max="10507" width="13.5703125" style="29" bestFit="1" customWidth="1"/>
    <col min="10508" max="10508" width="9.85546875" style="29" bestFit="1" customWidth="1"/>
    <col min="10509" max="10509" width="10.42578125" style="29" bestFit="1" customWidth="1"/>
    <col min="10510" max="10752" width="9.140625" style="29"/>
    <col min="10753" max="10753" width="8.140625" style="29" bestFit="1" customWidth="1"/>
    <col min="10754" max="10754" width="38" style="29" customWidth="1"/>
    <col min="10755" max="10755" width="14.85546875" style="29" customWidth="1"/>
    <col min="10756" max="10756" width="16.85546875" style="29" customWidth="1"/>
    <col min="10757" max="10757" width="16.28515625" style="29" customWidth="1"/>
    <col min="10758" max="10758" width="14.85546875" style="29" customWidth="1"/>
    <col min="10759" max="10759" width="15.42578125" style="29" customWidth="1"/>
    <col min="10760" max="10760" width="16.140625" style="29" customWidth="1"/>
    <col min="10761" max="10761" width="17.85546875" style="29" customWidth="1"/>
    <col min="10762" max="10762" width="10.140625" style="29" bestFit="1" customWidth="1"/>
    <col min="10763" max="10763" width="13.5703125" style="29" bestFit="1" customWidth="1"/>
    <col min="10764" max="10764" width="9.85546875" style="29" bestFit="1" customWidth="1"/>
    <col min="10765" max="10765" width="10.42578125" style="29" bestFit="1" customWidth="1"/>
    <col min="10766" max="11008" width="9.140625" style="29"/>
    <col min="11009" max="11009" width="8.140625" style="29" bestFit="1" customWidth="1"/>
    <col min="11010" max="11010" width="38" style="29" customWidth="1"/>
    <col min="11011" max="11011" width="14.85546875" style="29" customWidth="1"/>
    <col min="11012" max="11012" width="16.85546875" style="29" customWidth="1"/>
    <col min="11013" max="11013" width="16.28515625" style="29" customWidth="1"/>
    <col min="11014" max="11014" width="14.85546875" style="29" customWidth="1"/>
    <col min="11015" max="11015" width="15.42578125" style="29" customWidth="1"/>
    <col min="11016" max="11016" width="16.140625" style="29" customWidth="1"/>
    <col min="11017" max="11017" width="17.85546875" style="29" customWidth="1"/>
    <col min="11018" max="11018" width="10.140625" style="29" bestFit="1" customWidth="1"/>
    <col min="11019" max="11019" width="13.5703125" style="29" bestFit="1" customWidth="1"/>
    <col min="11020" max="11020" width="9.85546875" style="29" bestFit="1" customWidth="1"/>
    <col min="11021" max="11021" width="10.42578125" style="29" bestFit="1" customWidth="1"/>
    <col min="11022" max="11264" width="9.140625" style="29"/>
    <col min="11265" max="11265" width="8.140625" style="29" bestFit="1" customWidth="1"/>
    <col min="11266" max="11266" width="38" style="29" customWidth="1"/>
    <col min="11267" max="11267" width="14.85546875" style="29" customWidth="1"/>
    <col min="11268" max="11268" width="16.85546875" style="29" customWidth="1"/>
    <col min="11269" max="11269" width="16.28515625" style="29" customWidth="1"/>
    <col min="11270" max="11270" width="14.85546875" style="29" customWidth="1"/>
    <col min="11271" max="11271" width="15.42578125" style="29" customWidth="1"/>
    <col min="11272" max="11272" width="16.140625" style="29" customWidth="1"/>
    <col min="11273" max="11273" width="17.85546875" style="29" customWidth="1"/>
    <col min="11274" max="11274" width="10.140625" style="29" bestFit="1" customWidth="1"/>
    <col min="11275" max="11275" width="13.5703125" style="29" bestFit="1" customWidth="1"/>
    <col min="11276" max="11276" width="9.85546875" style="29" bestFit="1" customWidth="1"/>
    <col min="11277" max="11277" width="10.42578125" style="29" bestFit="1" customWidth="1"/>
    <col min="11278" max="11520" width="9.140625" style="29"/>
    <col min="11521" max="11521" width="8.140625" style="29" bestFit="1" customWidth="1"/>
    <col min="11522" max="11522" width="38" style="29" customWidth="1"/>
    <col min="11523" max="11523" width="14.85546875" style="29" customWidth="1"/>
    <col min="11524" max="11524" width="16.85546875" style="29" customWidth="1"/>
    <col min="11525" max="11525" width="16.28515625" style="29" customWidth="1"/>
    <col min="11526" max="11526" width="14.85546875" style="29" customWidth="1"/>
    <col min="11527" max="11527" width="15.42578125" style="29" customWidth="1"/>
    <col min="11528" max="11528" width="16.140625" style="29" customWidth="1"/>
    <col min="11529" max="11529" width="17.85546875" style="29" customWidth="1"/>
    <col min="11530" max="11530" width="10.140625" style="29" bestFit="1" customWidth="1"/>
    <col min="11531" max="11531" width="13.5703125" style="29" bestFit="1" customWidth="1"/>
    <col min="11532" max="11532" width="9.85546875" style="29" bestFit="1" customWidth="1"/>
    <col min="11533" max="11533" width="10.42578125" style="29" bestFit="1" customWidth="1"/>
    <col min="11534" max="11776" width="9.140625" style="29"/>
    <col min="11777" max="11777" width="8.140625" style="29" bestFit="1" customWidth="1"/>
    <col min="11778" max="11778" width="38" style="29" customWidth="1"/>
    <col min="11779" max="11779" width="14.85546875" style="29" customWidth="1"/>
    <col min="11780" max="11780" width="16.85546875" style="29" customWidth="1"/>
    <col min="11781" max="11781" width="16.28515625" style="29" customWidth="1"/>
    <col min="11782" max="11782" width="14.85546875" style="29" customWidth="1"/>
    <col min="11783" max="11783" width="15.42578125" style="29" customWidth="1"/>
    <col min="11784" max="11784" width="16.140625" style="29" customWidth="1"/>
    <col min="11785" max="11785" width="17.85546875" style="29" customWidth="1"/>
    <col min="11786" max="11786" width="10.140625" style="29" bestFit="1" customWidth="1"/>
    <col min="11787" max="11787" width="13.5703125" style="29" bestFit="1" customWidth="1"/>
    <col min="11788" max="11788" width="9.85546875" style="29" bestFit="1" customWidth="1"/>
    <col min="11789" max="11789" width="10.42578125" style="29" bestFit="1" customWidth="1"/>
    <col min="11790" max="12032" width="9.140625" style="29"/>
    <col min="12033" max="12033" width="8.140625" style="29" bestFit="1" customWidth="1"/>
    <col min="12034" max="12034" width="38" style="29" customWidth="1"/>
    <col min="12035" max="12035" width="14.85546875" style="29" customWidth="1"/>
    <col min="12036" max="12036" width="16.85546875" style="29" customWidth="1"/>
    <col min="12037" max="12037" width="16.28515625" style="29" customWidth="1"/>
    <col min="12038" max="12038" width="14.85546875" style="29" customWidth="1"/>
    <col min="12039" max="12039" width="15.42578125" style="29" customWidth="1"/>
    <col min="12040" max="12040" width="16.140625" style="29" customWidth="1"/>
    <col min="12041" max="12041" width="17.85546875" style="29" customWidth="1"/>
    <col min="12042" max="12042" width="10.140625" style="29" bestFit="1" customWidth="1"/>
    <col min="12043" max="12043" width="13.5703125" style="29" bestFit="1" customWidth="1"/>
    <col min="12044" max="12044" width="9.85546875" style="29" bestFit="1" customWidth="1"/>
    <col min="12045" max="12045" width="10.42578125" style="29" bestFit="1" customWidth="1"/>
    <col min="12046" max="12288" width="9.140625" style="29"/>
    <col min="12289" max="12289" width="8.140625" style="29" bestFit="1" customWidth="1"/>
    <col min="12290" max="12290" width="38" style="29" customWidth="1"/>
    <col min="12291" max="12291" width="14.85546875" style="29" customWidth="1"/>
    <col min="12292" max="12292" width="16.85546875" style="29" customWidth="1"/>
    <col min="12293" max="12293" width="16.28515625" style="29" customWidth="1"/>
    <col min="12294" max="12294" width="14.85546875" style="29" customWidth="1"/>
    <col min="12295" max="12295" width="15.42578125" style="29" customWidth="1"/>
    <col min="12296" max="12296" width="16.140625" style="29" customWidth="1"/>
    <col min="12297" max="12297" width="17.85546875" style="29" customWidth="1"/>
    <col min="12298" max="12298" width="10.140625" style="29" bestFit="1" customWidth="1"/>
    <col min="12299" max="12299" width="13.5703125" style="29" bestFit="1" customWidth="1"/>
    <col min="12300" max="12300" width="9.85546875" style="29" bestFit="1" customWidth="1"/>
    <col min="12301" max="12301" width="10.42578125" style="29" bestFit="1" customWidth="1"/>
    <col min="12302" max="12544" width="9.140625" style="29"/>
    <col min="12545" max="12545" width="8.140625" style="29" bestFit="1" customWidth="1"/>
    <col min="12546" max="12546" width="38" style="29" customWidth="1"/>
    <col min="12547" max="12547" width="14.85546875" style="29" customWidth="1"/>
    <col min="12548" max="12548" width="16.85546875" style="29" customWidth="1"/>
    <col min="12549" max="12549" width="16.28515625" style="29" customWidth="1"/>
    <col min="12550" max="12550" width="14.85546875" style="29" customWidth="1"/>
    <col min="12551" max="12551" width="15.42578125" style="29" customWidth="1"/>
    <col min="12552" max="12552" width="16.140625" style="29" customWidth="1"/>
    <col min="12553" max="12553" width="17.85546875" style="29" customWidth="1"/>
    <col min="12554" max="12554" width="10.140625" style="29" bestFit="1" customWidth="1"/>
    <col min="12555" max="12555" width="13.5703125" style="29" bestFit="1" customWidth="1"/>
    <col min="12556" max="12556" width="9.85546875" style="29" bestFit="1" customWidth="1"/>
    <col min="12557" max="12557" width="10.42578125" style="29" bestFit="1" customWidth="1"/>
    <col min="12558" max="12800" width="9.140625" style="29"/>
    <col min="12801" max="12801" width="8.140625" style="29" bestFit="1" customWidth="1"/>
    <col min="12802" max="12802" width="38" style="29" customWidth="1"/>
    <col min="12803" max="12803" width="14.85546875" style="29" customWidth="1"/>
    <col min="12804" max="12804" width="16.85546875" style="29" customWidth="1"/>
    <col min="12805" max="12805" width="16.28515625" style="29" customWidth="1"/>
    <col min="12806" max="12806" width="14.85546875" style="29" customWidth="1"/>
    <col min="12807" max="12807" width="15.42578125" style="29" customWidth="1"/>
    <col min="12808" max="12808" width="16.140625" style="29" customWidth="1"/>
    <col min="12809" max="12809" width="17.85546875" style="29" customWidth="1"/>
    <col min="12810" max="12810" width="10.140625" style="29" bestFit="1" customWidth="1"/>
    <col min="12811" max="12811" width="13.5703125" style="29" bestFit="1" customWidth="1"/>
    <col min="12812" max="12812" width="9.85546875" style="29" bestFit="1" customWidth="1"/>
    <col min="12813" max="12813" width="10.42578125" style="29" bestFit="1" customWidth="1"/>
    <col min="12814" max="13056" width="9.140625" style="29"/>
    <col min="13057" max="13057" width="8.140625" style="29" bestFit="1" customWidth="1"/>
    <col min="13058" max="13058" width="38" style="29" customWidth="1"/>
    <col min="13059" max="13059" width="14.85546875" style="29" customWidth="1"/>
    <col min="13060" max="13060" width="16.85546875" style="29" customWidth="1"/>
    <col min="13061" max="13061" width="16.28515625" style="29" customWidth="1"/>
    <col min="13062" max="13062" width="14.85546875" style="29" customWidth="1"/>
    <col min="13063" max="13063" width="15.42578125" style="29" customWidth="1"/>
    <col min="13064" max="13064" width="16.140625" style="29" customWidth="1"/>
    <col min="13065" max="13065" width="17.85546875" style="29" customWidth="1"/>
    <col min="13066" max="13066" width="10.140625" style="29" bestFit="1" customWidth="1"/>
    <col min="13067" max="13067" width="13.5703125" style="29" bestFit="1" customWidth="1"/>
    <col min="13068" max="13068" width="9.85546875" style="29" bestFit="1" customWidth="1"/>
    <col min="13069" max="13069" width="10.42578125" style="29" bestFit="1" customWidth="1"/>
    <col min="13070" max="13312" width="9.140625" style="29"/>
    <col min="13313" max="13313" width="8.140625" style="29" bestFit="1" customWidth="1"/>
    <col min="13314" max="13314" width="38" style="29" customWidth="1"/>
    <col min="13315" max="13315" width="14.85546875" style="29" customWidth="1"/>
    <col min="13316" max="13316" width="16.85546875" style="29" customWidth="1"/>
    <col min="13317" max="13317" width="16.28515625" style="29" customWidth="1"/>
    <col min="13318" max="13318" width="14.85546875" style="29" customWidth="1"/>
    <col min="13319" max="13319" width="15.42578125" style="29" customWidth="1"/>
    <col min="13320" max="13320" width="16.140625" style="29" customWidth="1"/>
    <col min="13321" max="13321" width="17.85546875" style="29" customWidth="1"/>
    <col min="13322" max="13322" width="10.140625" style="29" bestFit="1" customWidth="1"/>
    <col min="13323" max="13323" width="13.5703125" style="29" bestFit="1" customWidth="1"/>
    <col min="13324" max="13324" width="9.85546875" style="29" bestFit="1" customWidth="1"/>
    <col min="13325" max="13325" width="10.42578125" style="29" bestFit="1" customWidth="1"/>
    <col min="13326" max="13568" width="9.140625" style="29"/>
    <col min="13569" max="13569" width="8.140625" style="29" bestFit="1" customWidth="1"/>
    <col min="13570" max="13570" width="38" style="29" customWidth="1"/>
    <col min="13571" max="13571" width="14.85546875" style="29" customWidth="1"/>
    <col min="13572" max="13572" width="16.85546875" style="29" customWidth="1"/>
    <col min="13573" max="13573" width="16.28515625" style="29" customWidth="1"/>
    <col min="13574" max="13574" width="14.85546875" style="29" customWidth="1"/>
    <col min="13575" max="13575" width="15.42578125" style="29" customWidth="1"/>
    <col min="13576" max="13576" width="16.140625" style="29" customWidth="1"/>
    <col min="13577" max="13577" width="17.85546875" style="29" customWidth="1"/>
    <col min="13578" max="13578" width="10.140625" style="29" bestFit="1" customWidth="1"/>
    <col min="13579" max="13579" width="13.5703125" style="29" bestFit="1" customWidth="1"/>
    <col min="13580" max="13580" width="9.85546875" style="29" bestFit="1" customWidth="1"/>
    <col min="13581" max="13581" width="10.42578125" style="29" bestFit="1" customWidth="1"/>
    <col min="13582" max="13824" width="9.140625" style="29"/>
    <col min="13825" max="13825" width="8.140625" style="29" bestFit="1" customWidth="1"/>
    <col min="13826" max="13826" width="38" style="29" customWidth="1"/>
    <col min="13827" max="13827" width="14.85546875" style="29" customWidth="1"/>
    <col min="13828" max="13828" width="16.85546875" style="29" customWidth="1"/>
    <col min="13829" max="13829" width="16.28515625" style="29" customWidth="1"/>
    <col min="13830" max="13830" width="14.85546875" style="29" customWidth="1"/>
    <col min="13831" max="13831" width="15.42578125" style="29" customWidth="1"/>
    <col min="13832" max="13832" width="16.140625" style="29" customWidth="1"/>
    <col min="13833" max="13833" width="17.85546875" style="29" customWidth="1"/>
    <col min="13834" max="13834" width="10.140625" style="29" bestFit="1" customWidth="1"/>
    <col min="13835" max="13835" width="13.5703125" style="29" bestFit="1" customWidth="1"/>
    <col min="13836" max="13836" width="9.85546875" style="29" bestFit="1" customWidth="1"/>
    <col min="13837" max="13837" width="10.42578125" style="29" bestFit="1" customWidth="1"/>
    <col min="13838" max="14080" width="9.140625" style="29"/>
    <col min="14081" max="14081" width="8.140625" style="29" bestFit="1" customWidth="1"/>
    <col min="14082" max="14082" width="38" style="29" customWidth="1"/>
    <col min="14083" max="14083" width="14.85546875" style="29" customWidth="1"/>
    <col min="14084" max="14084" width="16.85546875" style="29" customWidth="1"/>
    <col min="14085" max="14085" width="16.28515625" style="29" customWidth="1"/>
    <col min="14086" max="14086" width="14.85546875" style="29" customWidth="1"/>
    <col min="14087" max="14087" width="15.42578125" style="29" customWidth="1"/>
    <col min="14088" max="14088" width="16.140625" style="29" customWidth="1"/>
    <col min="14089" max="14089" width="17.85546875" style="29" customWidth="1"/>
    <col min="14090" max="14090" width="10.140625" style="29" bestFit="1" customWidth="1"/>
    <col min="14091" max="14091" width="13.5703125" style="29" bestFit="1" customWidth="1"/>
    <col min="14092" max="14092" width="9.85546875" style="29" bestFit="1" customWidth="1"/>
    <col min="14093" max="14093" width="10.42578125" style="29" bestFit="1" customWidth="1"/>
    <col min="14094" max="14336" width="9.140625" style="29"/>
    <col min="14337" max="14337" width="8.140625" style="29" bestFit="1" customWidth="1"/>
    <col min="14338" max="14338" width="38" style="29" customWidth="1"/>
    <col min="14339" max="14339" width="14.85546875" style="29" customWidth="1"/>
    <col min="14340" max="14340" width="16.85546875" style="29" customWidth="1"/>
    <col min="14341" max="14341" width="16.28515625" style="29" customWidth="1"/>
    <col min="14342" max="14342" width="14.85546875" style="29" customWidth="1"/>
    <col min="14343" max="14343" width="15.42578125" style="29" customWidth="1"/>
    <col min="14344" max="14344" width="16.140625" style="29" customWidth="1"/>
    <col min="14345" max="14345" width="17.85546875" style="29" customWidth="1"/>
    <col min="14346" max="14346" width="10.140625" style="29" bestFit="1" customWidth="1"/>
    <col min="14347" max="14347" width="13.5703125" style="29" bestFit="1" customWidth="1"/>
    <col min="14348" max="14348" width="9.85546875" style="29" bestFit="1" customWidth="1"/>
    <col min="14349" max="14349" width="10.42578125" style="29" bestFit="1" customWidth="1"/>
    <col min="14350" max="14592" width="9.140625" style="29"/>
    <col min="14593" max="14593" width="8.140625" style="29" bestFit="1" customWidth="1"/>
    <col min="14594" max="14594" width="38" style="29" customWidth="1"/>
    <col min="14595" max="14595" width="14.85546875" style="29" customWidth="1"/>
    <col min="14596" max="14596" width="16.85546875" style="29" customWidth="1"/>
    <col min="14597" max="14597" width="16.28515625" style="29" customWidth="1"/>
    <col min="14598" max="14598" width="14.85546875" style="29" customWidth="1"/>
    <col min="14599" max="14599" width="15.42578125" style="29" customWidth="1"/>
    <col min="14600" max="14600" width="16.140625" style="29" customWidth="1"/>
    <col min="14601" max="14601" width="17.85546875" style="29" customWidth="1"/>
    <col min="14602" max="14602" width="10.140625" style="29" bestFit="1" customWidth="1"/>
    <col min="14603" max="14603" width="13.5703125" style="29" bestFit="1" customWidth="1"/>
    <col min="14604" max="14604" width="9.85546875" style="29" bestFit="1" customWidth="1"/>
    <col min="14605" max="14605" width="10.42578125" style="29" bestFit="1" customWidth="1"/>
    <col min="14606" max="14848" width="9.140625" style="29"/>
    <col min="14849" max="14849" width="8.140625" style="29" bestFit="1" customWidth="1"/>
    <col min="14850" max="14850" width="38" style="29" customWidth="1"/>
    <col min="14851" max="14851" width="14.85546875" style="29" customWidth="1"/>
    <col min="14852" max="14852" width="16.85546875" style="29" customWidth="1"/>
    <col min="14853" max="14853" width="16.28515625" style="29" customWidth="1"/>
    <col min="14854" max="14854" width="14.85546875" style="29" customWidth="1"/>
    <col min="14855" max="14855" width="15.42578125" style="29" customWidth="1"/>
    <col min="14856" max="14856" width="16.140625" style="29" customWidth="1"/>
    <col min="14857" max="14857" width="17.85546875" style="29" customWidth="1"/>
    <col min="14858" max="14858" width="10.140625" style="29" bestFit="1" customWidth="1"/>
    <col min="14859" max="14859" width="13.5703125" style="29" bestFit="1" customWidth="1"/>
    <col min="14860" max="14860" width="9.85546875" style="29" bestFit="1" customWidth="1"/>
    <col min="14861" max="14861" width="10.42578125" style="29" bestFit="1" customWidth="1"/>
    <col min="14862" max="15104" width="9.140625" style="29"/>
    <col min="15105" max="15105" width="8.140625" style="29" bestFit="1" customWidth="1"/>
    <col min="15106" max="15106" width="38" style="29" customWidth="1"/>
    <col min="15107" max="15107" width="14.85546875" style="29" customWidth="1"/>
    <col min="15108" max="15108" width="16.85546875" style="29" customWidth="1"/>
    <col min="15109" max="15109" width="16.28515625" style="29" customWidth="1"/>
    <col min="15110" max="15110" width="14.85546875" style="29" customWidth="1"/>
    <col min="15111" max="15111" width="15.42578125" style="29" customWidth="1"/>
    <col min="15112" max="15112" width="16.140625" style="29" customWidth="1"/>
    <col min="15113" max="15113" width="17.85546875" style="29" customWidth="1"/>
    <col min="15114" max="15114" width="10.140625" style="29" bestFit="1" customWidth="1"/>
    <col min="15115" max="15115" width="13.5703125" style="29" bestFit="1" customWidth="1"/>
    <col min="15116" max="15116" width="9.85546875" style="29" bestFit="1" customWidth="1"/>
    <col min="15117" max="15117" width="10.42578125" style="29" bestFit="1" customWidth="1"/>
    <col min="15118" max="15360" width="9.140625" style="29"/>
    <col min="15361" max="15361" width="8.140625" style="29" bestFit="1" customWidth="1"/>
    <col min="15362" max="15362" width="38" style="29" customWidth="1"/>
    <col min="15363" max="15363" width="14.85546875" style="29" customWidth="1"/>
    <col min="15364" max="15364" width="16.85546875" style="29" customWidth="1"/>
    <col min="15365" max="15365" width="16.28515625" style="29" customWidth="1"/>
    <col min="15366" max="15366" width="14.85546875" style="29" customWidth="1"/>
    <col min="15367" max="15367" width="15.42578125" style="29" customWidth="1"/>
    <col min="15368" max="15368" width="16.140625" style="29" customWidth="1"/>
    <col min="15369" max="15369" width="17.85546875" style="29" customWidth="1"/>
    <col min="15370" max="15370" width="10.140625" style="29" bestFit="1" customWidth="1"/>
    <col min="15371" max="15371" width="13.5703125" style="29" bestFit="1" customWidth="1"/>
    <col min="15372" max="15372" width="9.85546875" style="29" bestFit="1" customWidth="1"/>
    <col min="15373" max="15373" width="10.42578125" style="29" bestFit="1" customWidth="1"/>
    <col min="15374" max="15616" width="9.140625" style="29"/>
    <col min="15617" max="15617" width="8.140625" style="29" bestFit="1" customWidth="1"/>
    <col min="15618" max="15618" width="38" style="29" customWidth="1"/>
    <col min="15619" max="15619" width="14.85546875" style="29" customWidth="1"/>
    <col min="15620" max="15620" width="16.85546875" style="29" customWidth="1"/>
    <col min="15621" max="15621" width="16.28515625" style="29" customWidth="1"/>
    <col min="15622" max="15622" width="14.85546875" style="29" customWidth="1"/>
    <col min="15623" max="15623" width="15.42578125" style="29" customWidth="1"/>
    <col min="15624" max="15624" width="16.140625" style="29" customWidth="1"/>
    <col min="15625" max="15625" width="17.85546875" style="29" customWidth="1"/>
    <col min="15626" max="15626" width="10.140625" style="29" bestFit="1" customWidth="1"/>
    <col min="15627" max="15627" width="13.5703125" style="29" bestFit="1" customWidth="1"/>
    <col min="15628" max="15628" width="9.85546875" style="29" bestFit="1" customWidth="1"/>
    <col min="15629" max="15629" width="10.42578125" style="29" bestFit="1" customWidth="1"/>
    <col min="15630" max="15872" width="9.140625" style="29"/>
    <col min="15873" max="15873" width="8.140625" style="29" bestFit="1" customWidth="1"/>
    <col min="15874" max="15874" width="38" style="29" customWidth="1"/>
    <col min="15875" max="15875" width="14.85546875" style="29" customWidth="1"/>
    <col min="15876" max="15876" width="16.85546875" style="29" customWidth="1"/>
    <col min="15877" max="15877" width="16.28515625" style="29" customWidth="1"/>
    <col min="15878" max="15878" width="14.85546875" style="29" customWidth="1"/>
    <col min="15879" max="15879" width="15.42578125" style="29" customWidth="1"/>
    <col min="15880" max="15880" width="16.140625" style="29" customWidth="1"/>
    <col min="15881" max="15881" width="17.85546875" style="29" customWidth="1"/>
    <col min="15882" max="15882" width="10.140625" style="29" bestFit="1" customWidth="1"/>
    <col min="15883" max="15883" width="13.5703125" style="29" bestFit="1" customWidth="1"/>
    <col min="15884" max="15884" width="9.85546875" style="29" bestFit="1" customWidth="1"/>
    <col min="15885" max="15885" width="10.42578125" style="29" bestFit="1" customWidth="1"/>
    <col min="15886" max="16128" width="9.140625" style="29"/>
    <col min="16129" max="16129" width="8.140625" style="29" bestFit="1" customWidth="1"/>
    <col min="16130" max="16130" width="38" style="29" customWidth="1"/>
    <col min="16131" max="16131" width="14.85546875" style="29" customWidth="1"/>
    <col min="16132" max="16132" width="16.85546875" style="29" customWidth="1"/>
    <col min="16133" max="16133" width="16.28515625" style="29" customWidth="1"/>
    <col min="16134" max="16134" width="14.85546875" style="29" customWidth="1"/>
    <col min="16135" max="16135" width="15.42578125" style="29" customWidth="1"/>
    <col min="16136" max="16136" width="16.140625" style="29" customWidth="1"/>
    <col min="16137" max="16137" width="17.85546875" style="29" customWidth="1"/>
    <col min="16138" max="16138" width="10.140625" style="29" bestFit="1" customWidth="1"/>
    <col min="16139" max="16139" width="13.5703125" style="29" bestFit="1" customWidth="1"/>
    <col min="16140" max="16140" width="9.85546875" style="29" bestFit="1" customWidth="1"/>
    <col min="16141" max="16141" width="10.42578125" style="29" bestFit="1" customWidth="1"/>
    <col min="16142" max="16384" width="9.140625" style="29"/>
  </cols>
  <sheetData>
    <row r="1" spans="1:13" ht="25.5" customHeight="1" thickBo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13" x14ac:dyDescent="0.2">
      <c r="A2" s="30"/>
      <c r="B2" s="31"/>
      <c r="C2" s="31"/>
      <c r="D2" s="32"/>
      <c r="E2" s="97" t="s">
        <v>74</v>
      </c>
      <c r="F2" s="98"/>
      <c r="G2" s="98"/>
      <c r="H2" s="98"/>
      <c r="I2" s="99"/>
      <c r="K2" s="33"/>
    </row>
    <row r="3" spans="1:13" ht="24" x14ac:dyDescent="0.2">
      <c r="A3" s="34"/>
      <c r="B3" s="35"/>
      <c r="C3" s="36" t="s">
        <v>72</v>
      </c>
      <c r="D3" s="93" t="s">
        <v>73</v>
      </c>
      <c r="E3" s="37" t="s">
        <v>3</v>
      </c>
      <c r="F3" s="38" t="s">
        <v>4</v>
      </c>
      <c r="G3" s="39" t="s">
        <v>5</v>
      </c>
      <c r="H3" s="40" t="s">
        <v>6</v>
      </c>
      <c r="I3" s="41" t="s">
        <v>7</v>
      </c>
      <c r="K3" s="33"/>
    </row>
    <row r="4" spans="1:13" s="49" customFormat="1" ht="30" customHeight="1" thickBot="1" x14ac:dyDescent="0.25">
      <c r="A4" s="42"/>
      <c r="B4" s="43" t="s">
        <v>8</v>
      </c>
      <c r="C4" s="43" t="s">
        <v>9</v>
      </c>
      <c r="D4" s="44" t="s">
        <v>10</v>
      </c>
      <c r="E4" s="45" t="s">
        <v>11</v>
      </c>
      <c r="F4" s="46" t="s">
        <v>12</v>
      </c>
      <c r="G4" s="43" t="s">
        <v>13</v>
      </c>
      <c r="H4" s="47" t="s">
        <v>14</v>
      </c>
      <c r="I4" s="48" t="s">
        <v>15</v>
      </c>
    </row>
    <row r="5" spans="1:13" x14ac:dyDescent="0.2">
      <c r="A5" s="50">
        <v>1</v>
      </c>
      <c r="B5" s="51" t="s">
        <v>16</v>
      </c>
      <c r="C5" s="52">
        <f>SUM(C18:C19,C14,C20:C22,C7:C13)</f>
        <v>2969674732</v>
      </c>
      <c r="D5" s="53">
        <f>SUM(D18:D19,D14,D20:D22,D7:D13)</f>
        <v>2993846106</v>
      </c>
      <c r="E5" s="50">
        <f>SUM(E7:E14,E20:E22,E18:E19)</f>
        <v>2049333625</v>
      </c>
      <c r="F5" s="52">
        <f>SUM(F7:F19,F14,F20:F22)</f>
        <v>314984120</v>
      </c>
      <c r="G5" s="52">
        <f>SUM(G7:G19,G14,G20:G22)</f>
        <v>114710573</v>
      </c>
      <c r="H5" s="52">
        <f>SUM(H7:H19,H14,H20:H22)</f>
        <v>123322082</v>
      </c>
      <c r="I5" s="54">
        <f>SUM(I7:I19,I14,I20:I22)</f>
        <v>391495706</v>
      </c>
      <c r="K5" s="55"/>
      <c r="M5" s="55"/>
    </row>
    <row r="6" spans="1:13" ht="39" customHeight="1" thickBot="1" x14ac:dyDescent="0.25">
      <c r="A6" s="56"/>
      <c r="B6" s="57" t="s">
        <v>17</v>
      </c>
      <c r="C6" s="58">
        <f>SUM(C7:C12,C18:C20,C13:C14,)</f>
        <v>2051691474</v>
      </c>
      <c r="D6" s="58">
        <f>SUM(D7:D12,D18:D20,D13:D14,)</f>
        <v>2075789058</v>
      </c>
      <c r="E6" s="56">
        <f>SUM(E7:E10,E11:E14,E18:E20)</f>
        <v>1131276577</v>
      </c>
      <c r="F6" s="59">
        <f>SUM(F7:F10,F11:F18,F14:F14,F20)</f>
        <v>314984120</v>
      </c>
      <c r="G6" s="59">
        <f>SUM(G7:G10,G11:G18,G14:G14,G20)</f>
        <v>114710573</v>
      </c>
      <c r="H6" s="59">
        <f>SUM(H7:H10,H11:H18,H14:H14,H20)</f>
        <v>123322082</v>
      </c>
      <c r="I6" s="60">
        <f>SUM(I7:I10,I11:I19,I14:I14,I20)</f>
        <v>391495706</v>
      </c>
      <c r="J6" s="61" t="s">
        <v>18</v>
      </c>
      <c r="K6" s="62">
        <f>D23-D5</f>
        <v>0</v>
      </c>
      <c r="L6" s="63"/>
      <c r="M6" s="55"/>
    </row>
    <row r="7" spans="1:13" x14ac:dyDescent="0.2">
      <c r="A7" s="64" t="s">
        <v>19</v>
      </c>
      <c r="B7" s="65" t="s">
        <v>20</v>
      </c>
      <c r="C7" s="1">
        <v>705651784</v>
      </c>
      <c r="D7" s="66">
        <f t="shared" ref="D7:D13" si="0">SUM(E7:I7)</f>
        <v>705940225</v>
      </c>
      <c r="E7" s="67">
        <v>58118982</v>
      </c>
      <c r="F7" s="13">
        <v>220870717</v>
      </c>
      <c r="G7" s="2">
        <f>SUM('[1]6.intézm.kiadások'!F101)</f>
        <v>56757270</v>
      </c>
      <c r="H7" s="2">
        <v>95681814</v>
      </c>
      <c r="I7" s="3">
        <f>SUM('[1]6.intézm.kiadások'!F192)</f>
        <v>274511442</v>
      </c>
      <c r="M7" s="55"/>
    </row>
    <row r="8" spans="1:13" x14ac:dyDescent="0.2">
      <c r="A8" s="68" t="s">
        <v>21</v>
      </c>
      <c r="B8" s="69" t="s">
        <v>22</v>
      </c>
      <c r="C8" s="4">
        <v>130044471</v>
      </c>
      <c r="D8" s="70">
        <f t="shared" si="0"/>
        <v>130055461</v>
      </c>
      <c r="E8" s="71">
        <f>SUM('[1]6.intézm.kiadások'!F12)</f>
        <v>10071727</v>
      </c>
      <c r="F8" s="7">
        <v>43486834</v>
      </c>
      <c r="G8" s="4">
        <f>SUM('[1]6.intézm.kiadások'!F102)</f>
        <v>10045205</v>
      </c>
      <c r="H8" s="4">
        <v>16130158</v>
      </c>
      <c r="I8" s="5">
        <f>SUM('[1]6.intézm.kiadások'!F193)</f>
        <v>50321537</v>
      </c>
      <c r="M8" s="55"/>
    </row>
    <row r="9" spans="1:13" x14ac:dyDescent="0.2">
      <c r="A9" s="72" t="s">
        <v>23</v>
      </c>
      <c r="B9" s="69" t="s">
        <v>24</v>
      </c>
      <c r="C9" s="4">
        <v>432196140</v>
      </c>
      <c r="D9" s="70">
        <f t="shared" si="0"/>
        <v>442977446</v>
      </c>
      <c r="E9" s="71">
        <v>284545693</v>
      </c>
      <c r="F9" s="7">
        <v>37132368</v>
      </c>
      <c r="G9" s="4">
        <v>46688898</v>
      </c>
      <c r="H9" s="4">
        <f>SUM('[1]6.intézm.kiadások'!F148)</f>
        <v>11256110</v>
      </c>
      <c r="I9" s="5">
        <f>SUM('[1]6.intézm.kiadások'!F194)</f>
        <v>63354377</v>
      </c>
      <c r="M9" s="55"/>
    </row>
    <row r="10" spans="1:13" x14ac:dyDescent="0.2">
      <c r="A10" s="72" t="s">
        <v>25</v>
      </c>
      <c r="B10" s="73" t="s">
        <v>26</v>
      </c>
      <c r="C10" s="74">
        <v>22600000</v>
      </c>
      <c r="D10" s="70">
        <f t="shared" si="0"/>
        <v>22600000</v>
      </c>
      <c r="E10" s="71">
        <f>SUM('[1]6.intézm.kiadások'!F14)</f>
        <v>22600000</v>
      </c>
      <c r="F10" s="7">
        <f>SUM('[1]6.intézm.kiadások'!F59)</f>
        <v>0</v>
      </c>
      <c r="G10" s="4">
        <f>SUM('[1]6.intézm.kiadások'!F104)</f>
        <v>0</v>
      </c>
      <c r="H10" s="4">
        <f>SUM('[1]6.intézm.kiadások'!F149)</f>
        <v>0</v>
      </c>
      <c r="I10" s="5">
        <f>SUM('[1]6.intézm.kiadások'!F195)</f>
        <v>0</v>
      </c>
      <c r="M10" s="55"/>
    </row>
    <row r="11" spans="1:13" x14ac:dyDescent="0.2">
      <c r="A11" s="72" t="s">
        <v>27</v>
      </c>
      <c r="B11" s="75" t="s">
        <v>28</v>
      </c>
      <c r="C11" s="6">
        <v>62000000</v>
      </c>
      <c r="D11" s="70">
        <f t="shared" si="0"/>
        <v>62060030</v>
      </c>
      <c r="E11" s="71">
        <v>62060030</v>
      </c>
      <c r="F11" s="7">
        <f>SUM('[1]6.intézm.kiadások'!F60)</f>
        <v>0</v>
      </c>
      <c r="G11" s="4">
        <f>SUM('[1]6.intézm.kiadások'!F105)</f>
        <v>0</v>
      </c>
      <c r="H11" s="4">
        <f>SUM('[1]6.intézm.kiadások'!F150)</f>
        <v>0</v>
      </c>
      <c r="I11" s="5">
        <f>SUM('[1]6.intézm.kiadások'!F196)</f>
        <v>0</v>
      </c>
      <c r="M11" s="55"/>
    </row>
    <row r="12" spans="1:13" x14ac:dyDescent="0.2">
      <c r="A12" s="68" t="s">
        <v>29</v>
      </c>
      <c r="B12" s="75" t="s">
        <v>30</v>
      </c>
      <c r="C12" s="6">
        <v>43394295</v>
      </c>
      <c r="D12" s="70">
        <f t="shared" si="0"/>
        <v>43394295</v>
      </c>
      <c r="E12" s="71">
        <f>SUM('[1]6.intézm.kiadások'!F16)</f>
        <v>43394295</v>
      </c>
      <c r="F12" s="7">
        <f>SUM('[1]6.intézm.kiadások'!F61)</f>
        <v>0</v>
      </c>
      <c r="G12" s="4">
        <f>SUM('[1]6.intézm.kiadások'!F106)</f>
        <v>0</v>
      </c>
      <c r="H12" s="4">
        <f>SUM('[1]6.intézm.kiadások'!F151)</f>
        <v>0</v>
      </c>
      <c r="I12" s="5">
        <f>SUM('[1]6.intézm.kiadások'!F197)</f>
        <v>0</v>
      </c>
      <c r="M12" s="55"/>
    </row>
    <row r="13" spans="1:13" x14ac:dyDescent="0.2">
      <c r="A13" s="68" t="s">
        <v>31</v>
      </c>
      <c r="B13" s="75" t="s">
        <v>32</v>
      </c>
      <c r="C13" s="6">
        <v>210712520</v>
      </c>
      <c r="D13" s="70">
        <f t="shared" si="0"/>
        <v>210712520</v>
      </c>
      <c r="E13" s="71">
        <f>SUM('[1]6.intézm.kiadások'!F17)</f>
        <v>210712520</v>
      </c>
      <c r="F13" s="7">
        <f>SUM('[1]6.intézm.kiadások'!F62)</f>
        <v>0</v>
      </c>
      <c r="G13" s="4">
        <f>SUM('[1]6.intézm.kiadások'!F107)</f>
        <v>0</v>
      </c>
      <c r="H13" s="4">
        <f>SUM('[1]6.intézm.kiadások'!F152)</f>
        <v>0</v>
      </c>
      <c r="I13" s="5">
        <f>SUM('[1]6.intézm.kiadások'!F198)</f>
        <v>0</v>
      </c>
      <c r="M13" s="55"/>
    </row>
    <row r="14" spans="1:13" x14ac:dyDescent="0.2">
      <c r="A14" s="76" t="s">
        <v>33</v>
      </c>
      <c r="B14" s="69" t="s">
        <v>34</v>
      </c>
      <c r="C14" s="4">
        <v>300064260</v>
      </c>
      <c r="D14" s="7">
        <f t="shared" ref="D14:I14" si="1">SUM(D15:D17)</f>
        <v>243583985</v>
      </c>
      <c r="E14" s="8">
        <f t="shared" si="1"/>
        <v>243583985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5">
        <f t="shared" si="1"/>
        <v>0</v>
      </c>
      <c r="M14" s="55"/>
    </row>
    <row r="15" spans="1:13" x14ac:dyDescent="0.2">
      <c r="A15" s="76" t="s">
        <v>33</v>
      </c>
      <c r="B15" s="69" t="s">
        <v>35</v>
      </c>
      <c r="C15" s="4">
        <v>0</v>
      </c>
      <c r="D15" s="70">
        <f t="shared" ref="D15:D22" si="2">SUM(E15:I15)</f>
        <v>0</v>
      </c>
      <c r="E15" s="77">
        <f>SUM('[1]6.intézm.kiadások'!F30)</f>
        <v>0</v>
      </c>
      <c r="F15" s="7">
        <f>SUM('[1]6.intézm.kiadások'!F75)</f>
        <v>0</v>
      </c>
      <c r="G15" s="4">
        <f>SUM('[1]6.intézm.kiadások'!F120)</f>
        <v>0</v>
      </c>
      <c r="H15" s="4">
        <f>SUM('[1]6.intézm.kiadások'!F165)</f>
        <v>0</v>
      </c>
      <c r="I15" s="5">
        <f>SUM('[1]6.intézm.kiadások'!F211)</f>
        <v>0</v>
      </c>
      <c r="M15" s="55"/>
    </row>
    <row r="16" spans="1:13" x14ac:dyDescent="0.2">
      <c r="A16" s="76" t="s">
        <v>33</v>
      </c>
      <c r="B16" s="69" t="s">
        <v>36</v>
      </c>
      <c r="C16" s="7">
        <v>5000000</v>
      </c>
      <c r="D16" s="78">
        <f t="shared" si="2"/>
        <v>20013766</v>
      </c>
      <c r="E16" s="8">
        <v>20013766</v>
      </c>
      <c r="F16" s="4">
        <f>SUM('[1]6.intézm.kiadások'!F77)</f>
        <v>0</v>
      </c>
      <c r="G16" s="4">
        <f>SUM('[1]6.intézm.kiadások'!F122)</f>
        <v>0</v>
      </c>
      <c r="H16" s="4">
        <f>SUM('[1]6.intézm.kiadások'!F167)</f>
        <v>0</v>
      </c>
      <c r="I16" s="5">
        <f>SUM('[1]6.intézm.kiadások'!F213)</f>
        <v>0</v>
      </c>
      <c r="M16" s="55"/>
    </row>
    <row r="17" spans="1:13" x14ac:dyDescent="0.2">
      <c r="A17" s="76" t="s">
        <v>33</v>
      </c>
      <c r="B17" s="73" t="s">
        <v>37</v>
      </c>
      <c r="C17" s="4">
        <v>295064260</v>
      </c>
      <c r="D17" s="70">
        <f t="shared" si="2"/>
        <v>223570219</v>
      </c>
      <c r="E17" s="8">
        <v>223570219</v>
      </c>
      <c r="F17" s="4">
        <f>SUM('[1]6.intézm.kiadások'!F78)</f>
        <v>0</v>
      </c>
      <c r="G17" s="4">
        <f>SUM('[1]6.intézm.kiadások'!F123)</f>
        <v>0</v>
      </c>
      <c r="H17" s="4">
        <f>SUM('[1]6.intézm.kiadások'!F168)</f>
        <v>0</v>
      </c>
      <c r="I17" s="5">
        <f>SUM('[1]6.intézm.kiadások'!F214)</f>
        <v>0</v>
      </c>
      <c r="M17" s="55"/>
    </row>
    <row r="18" spans="1:13" x14ac:dyDescent="0.2">
      <c r="A18" s="68" t="s">
        <v>38</v>
      </c>
      <c r="B18" s="75" t="s">
        <v>39</v>
      </c>
      <c r="C18" s="6">
        <v>32787104</v>
      </c>
      <c r="D18" s="70">
        <f>SUM(E18:I18)</f>
        <v>65634504</v>
      </c>
      <c r="E18" s="9">
        <v>47358753</v>
      </c>
      <c r="F18" s="7">
        <v>13494201</v>
      </c>
      <c r="G18" s="4">
        <f>SUM('[1]6.intézm.kiadások'!F109)</f>
        <v>1219200</v>
      </c>
      <c r="H18" s="4">
        <f>SUM('[1]6.intézm.kiadások'!F154)</f>
        <v>254000</v>
      </c>
      <c r="I18" s="5">
        <f>SUM('[1]6.intézm.kiadások'!F200)</f>
        <v>3308350</v>
      </c>
      <c r="M18" s="55"/>
    </row>
    <row r="19" spans="1:13" x14ac:dyDescent="0.2">
      <c r="A19" s="68" t="s">
        <v>40</v>
      </c>
      <c r="B19" s="75" t="s">
        <v>41</v>
      </c>
      <c r="C19" s="6">
        <v>97235104</v>
      </c>
      <c r="D19" s="70">
        <f>SUM(E19:I19)</f>
        <v>133824796</v>
      </c>
      <c r="E19" s="9">
        <v>133824796</v>
      </c>
      <c r="F19" s="7">
        <f>SUM('[1]6.intézm.kiadások'!F65)</f>
        <v>0</v>
      </c>
      <c r="G19" s="4">
        <f>SUM('[1]6.intézm.kiadások'!F110)</f>
        <v>0</v>
      </c>
      <c r="H19" s="4">
        <f>SUM('[1]6.intézm.kiadások'!F155)</f>
        <v>0</v>
      </c>
      <c r="I19" s="5">
        <f>SUM('[1]6.intézm.kiadások'!F201)</f>
        <v>0</v>
      </c>
      <c r="K19" s="55"/>
      <c r="M19" s="55"/>
    </row>
    <row r="20" spans="1:13" x14ac:dyDescent="0.2">
      <c r="A20" s="76" t="s">
        <v>42</v>
      </c>
      <c r="B20" s="79" t="s">
        <v>43</v>
      </c>
      <c r="C20" s="10">
        <v>15005796</v>
      </c>
      <c r="D20" s="70">
        <f t="shared" si="2"/>
        <v>15005796</v>
      </c>
      <c r="E20" s="80">
        <f>SUM('[1]6.intézm.kiadások'!F39)</f>
        <v>15005796</v>
      </c>
      <c r="F20" s="11">
        <f>SUM('[1]6.intézm.kiadások'!F84)</f>
        <v>0</v>
      </c>
      <c r="G20" s="11">
        <f>SUM('[1]6.intézm.kiadások'!F129)</f>
        <v>0</v>
      </c>
      <c r="H20" s="11">
        <f>SUM('[1]6.intézm.kiadások'!F174)</f>
        <v>0</v>
      </c>
      <c r="I20" s="12">
        <f>SUM('[1]6.intézm.kiadások'!F220)</f>
        <v>0</v>
      </c>
      <c r="M20" s="55"/>
    </row>
    <row r="21" spans="1:13" x14ac:dyDescent="0.2">
      <c r="A21" s="76" t="s">
        <v>44</v>
      </c>
      <c r="B21" s="81" t="s">
        <v>45</v>
      </c>
      <c r="C21" s="10">
        <v>898914208</v>
      </c>
      <c r="D21" s="70">
        <f t="shared" si="2"/>
        <v>898987998</v>
      </c>
      <c r="E21" s="80">
        <v>898987998</v>
      </c>
      <c r="F21" s="11">
        <f>SUM('[1]6.intézm.kiadások'!F85)</f>
        <v>0</v>
      </c>
      <c r="G21" s="11">
        <f>SUM('[1]6.intézm.kiadások'!F130)</f>
        <v>0</v>
      </c>
      <c r="H21" s="11">
        <f>SUM('[1]6.intézm.kiadások'!F175)</f>
        <v>0</v>
      </c>
      <c r="I21" s="12">
        <f>SUM('[1]6.intézm.kiadások'!F221)</f>
        <v>0</v>
      </c>
      <c r="K21" s="55"/>
      <c r="M21" s="55"/>
    </row>
    <row r="22" spans="1:13" ht="13.5" thickBot="1" x14ac:dyDescent="0.25">
      <c r="A22" s="76" t="s">
        <v>46</v>
      </c>
      <c r="B22" s="81" t="s">
        <v>47</v>
      </c>
      <c r="C22" s="10">
        <v>19069050</v>
      </c>
      <c r="D22" s="70">
        <f t="shared" si="2"/>
        <v>19069050</v>
      </c>
      <c r="E22" s="80">
        <f>SUM('[1]6.intézm.kiadások'!F41)</f>
        <v>19069050</v>
      </c>
      <c r="F22" s="11">
        <f>SUM('[1]6.intézm.kiadások'!F86)</f>
        <v>0</v>
      </c>
      <c r="G22" s="11">
        <f>SUM('[1]6.intézm.kiadások'!F131)</f>
        <v>0</v>
      </c>
      <c r="H22" s="11">
        <f>SUM('[1]6.intézm.kiadások'!F176)</f>
        <v>0</v>
      </c>
      <c r="I22" s="12">
        <f>SUM('[1]6.intézm.kiadások'!F222)</f>
        <v>0</v>
      </c>
      <c r="M22" s="55"/>
    </row>
    <row r="23" spans="1:13" x14ac:dyDescent="0.2">
      <c r="A23" s="50">
        <v>2</v>
      </c>
      <c r="B23" s="51" t="s">
        <v>48</v>
      </c>
      <c r="C23" s="53">
        <f t="shared" ref="C23:H23" si="3">SUM(C25:C37,)</f>
        <v>2969674732</v>
      </c>
      <c r="D23" s="53">
        <f>SUM(D25:D37,)</f>
        <v>2993846106</v>
      </c>
      <c r="E23" s="50">
        <f>SUM(E25:E37,)</f>
        <v>2049333625</v>
      </c>
      <c r="F23" s="53">
        <f>SUM(F25:F37,)</f>
        <v>314984120</v>
      </c>
      <c r="G23" s="53">
        <f t="shared" si="3"/>
        <v>114710573</v>
      </c>
      <c r="H23" s="53">
        <f t="shared" si="3"/>
        <v>123322082</v>
      </c>
      <c r="I23" s="54">
        <f>SUM(I25:I37,)</f>
        <v>391495706</v>
      </c>
      <c r="K23" s="55"/>
      <c r="L23" s="55"/>
      <c r="M23" s="55"/>
    </row>
    <row r="24" spans="1:13" ht="47.25" customHeight="1" thickBot="1" x14ac:dyDescent="0.25">
      <c r="A24" s="56"/>
      <c r="B24" s="57" t="s">
        <v>17</v>
      </c>
      <c r="C24" s="58">
        <f t="shared" ref="C24:I24" si="4">SUM(C25:C28,C31:C33,C29:C30,C34:C35)</f>
        <v>2051691474</v>
      </c>
      <c r="D24" s="58">
        <f>SUM(D25:D28,D31:D33,D29:D30,D34:D35)</f>
        <v>2075789058</v>
      </c>
      <c r="E24" s="56">
        <f>SUM(E25:E28,E31:E33,E29:E30,E34:E35)</f>
        <v>2049333625</v>
      </c>
      <c r="F24" s="59">
        <f t="shared" si="4"/>
        <v>1506222</v>
      </c>
      <c r="G24" s="59">
        <f t="shared" si="4"/>
        <v>10143105</v>
      </c>
      <c r="H24" s="59">
        <f t="shared" si="4"/>
        <v>2899743</v>
      </c>
      <c r="I24" s="60">
        <f t="shared" si="4"/>
        <v>11906363</v>
      </c>
      <c r="L24" s="55"/>
      <c r="M24" s="55"/>
    </row>
    <row r="25" spans="1:13" x14ac:dyDescent="0.2">
      <c r="A25" s="82" t="s">
        <v>49</v>
      </c>
      <c r="B25" s="83" t="s">
        <v>50</v>
      </c>
      <c r="C25" s="13">
        <v>375144892</v>
      </c>
      <c r="D25" s="13">
        <f>SUM(E25:I25)</f>
        <v>381921377</v>
      </c>
      <c r="E25" s="14">
        <v>381921377</v>
      </c>
      <c r="F25" s="84">
        <f>SUM('[1]3.INTÉZMÉNYEK BEV.'!F50)</f>
        <v>0</v>
      </c>
      <c r="G25" s="2">
        <f>SUM('[1]3.INTÉZMÉNYEK BEV.'!F90)</f>
        <v>0</v>
      </c>
      <c r="H25" s="2">
        <f>SUM('[1]3.INTÉZMÉNYEK BEV.'!F130)</f>
        <v>0</v>
      </c>
      <c r="I25" s="15">
        <f>SUM('[1]3.INTÉZMÉNYEK BEV.'!F170)</f>
        <v>0</v>
      </c>
      <c r="M25" s="55"/>
    </row>
    <row r="26" spans="1:13" x14ac:dyDescent="0.2">
      <c r="A26" s="68" t="s">
        <v>51</v>
      </c>
      <c r="B26" s="69" t="s">
        <v>52</v>
      </c>
      <c r="C26" s="16">
        <v>64907200</v>
      </c>
      <c r="D26" s="16">
        <f t="shared" ref="D26:D35" si="5">SUM(E26:I26)</f>
        <v>64907200</v>
      </c>
      <c r="E26" s="9">
        <f>SUM('[1]3.INTÉZMÉNYEK BEV.'!F12)</f>
        <v>64907200</v>
      </c>
      <c r="F26" s="7">
        <f>SUM('[1]3.INTÉZMÉNYEK BEV.'!F51)</f>
        <v>0</v>
      </c>
      <c r="G26" s="4">
        <f>SUM('[1]3.INTÉZMÉNYEK BEV.'!F91)</f>
        <v>0</v>
      </c>
      <c r="H26" s="4">
        <f>SUM('[1]3.INTÉZMÉNYEK BEV.'!F131)</f>
        <v>0</v>
      </c>
      <c r="I26" s="5">
        <f>SUM('[1]3.INTÉZMÉNYEK BEV.'!F171)</f>
        <v>0</v>
      </c>
      <c r="M26" s="55"/>
    </row>
    <row r="27" spans="1:13" x14ac:dyDescent="0.2">
      <c r="A27" s="68" t="s">
        <v>53</v>
      </c>
      <c r="B27" s="69" t="s">
        <v>54</v>
      </c>
      <c r="C27" s="7">
        <v>16909000</v>
      </c>
      <c r="D27" s="7">
        <f t="shared" si="5"/>
        <v>16909000</v>
      </c>
      <c r="E27" s="8">
        <f>SUM('[1]3.INTÉZMÉNYEK BEV.'!F13)</f>
        <v>16909000</v>
      </c>
      <c r="F27" s="7">
        <f>SUM('[1]3.INTÉZMÉNYEK BEV.'!F52)</f>
        <v>0</v>
      </c>
      <c r="G27" s="4">
        <f>SUM('[1]3.INTÉZMÉNYEK BEV.'!F92)</f>
        <v>0</v>
      </c>
      <c r="H27" s="4">
        <f>SUM('[1]3.INTÉZMÉNYEK BEV.'!F132)</f>
        <v>0</v>
      </c>
      <c r="I27" s="5">
        <f>SUM('[1]3.INTÉZMÉNYEK BEV.'!F172)</f>
        <v>0</v>
      </c>
      <c r="K27" s="55"/>
      <c r="M27" s="55"/>
    </row>
    <row r="28" spans="1:13" x14ac:dyDescent="0.2">
      <c r="A28" s="68" t="s">
        <v>55</v>
      </c>
      <c r="B28" s="73" t="s">
        <v>56</v>
      </c>
      <c r="C28" s="5">
        <v>942000000</v>
      </c>
      <c r="D28" s="5">
        <f t="shared" si="5"/>
        <v>942000000</v>
      </c>
      <c r="E28" s="8">
        <f>SUM('[1]3.INTÉZMÉNYEK BEV.'!F14)</f>
        <v>942000000</v>
      </c>
      <c r="F28" s="7">
        <f>SUM('[1]3.INTÉZMÉNYEK BEV.'!F53)</f>
        <v>0</v>
      </c>
      <c r="G28" s="4">
        <f>SUM('[1]3.INTÉZMÉNYEK BEV.'!F93)</f>
        <v>0</v>
      </c>
      <c r="H28" s="4">
        <f>SUM('[1]3.INTÉZMÉNYEK BEV.'!F133)</f>
        <v>0</v>
      </c>
      <c r="I28" s="5">
        <f>SUM('[1]3.INTÉZMÉNYEK BEV.'!F173)</f>
        <v>0</v>
      </c>
      <c r="K28" s="55"/>
      <c r="M28" s="55"/>
    </row>
    <row r="29" spans="1:13" x14ac:dyDescent="0.2">
      <c r="A29" s="68" t="s">
        <v>57</v>
      </c>
      <c r="B29" s="75" t="s">
        <v>58</v>
      </c>
      <c r="C29" s="7">
        <v>79967571</v>
      </c>
      <c r="D29" s="7">
        <f>SUM(E29:I29)</f>
        <v>88857571</v>
      </c>
      <c r="E29" s="9">
        <v>65749447</v>
      </c>
      <c r="F29" s="7">
        <f>SUM('[1]3.INTÉZMÉNYEK BEV.'!F54)</f>
        <v>500000</v>
      </c>
      <c r="G29" s="4">
        <f>SUM('[1]3.INTÉZMÉNYEK BEV.'!F94)</f>
        <v>8250000</v>
      </c>
      <c r="H29" s="4">
        <f>SUM('[1]3.INTÉZMÉNYEK BEV.'!F134)</f>
        <v>2452062</v>
      </c>
      <c r="I29" s="18">
        <f>SUM('[1]3.INTÉZMÉNYEK BEV.'!F174)</f>
        <v>11906062</v>
      </c>
      <c r="M29" s="55"/>
    </row>
    <row r="30" spans="1:13" x14ac:dyDescent="0.2">
      <c r="A30" s="68" t="s">
        <v>59</v>
      </c>
      <c r="B30" s="75" t="s">
        <v>60</v>
      </c>
      <c r="C30" s="7">
        <v>260000000</v>
      </c>
      <c r="D30" s="7">
        <f t="shared" si="5"/>
        <v>260000000</v>
      </c>
      <c r="E30" s="19">
        <f>SUM('[1]3.INTÉZMÉNYEK BEV.'!F17)</f>
        <v>260000000</v>
      </c>
      <c r="F30" s="85">
        <f>SUM('[1]3.INTÉZMÉNYEK BEV.'!F56)</f>
        <v>0</v>
      </c>
      <c r="G30" s="20">
        <f>SUM('[1]3.INTÉZMÉNYEK BEV.'!F96:F97)</f>
        <v>0</v>
      </c>
      <c r="H30" s="20">
        <f>SUM('[1]3.INTÉZMÉNYEK BEV.'!F136)</f>
        <v>0</v>
      </c>
      <c r="I30" s="21">
        <f>SUM('[1]3.INTÉZMÉNYEK BEV.'!F176)</f>
        <v>0</v>
      </c>
      <c r="M30" s="55"/>
    </row>
    <row r="31" spans="1:13" x14ac:dyDescent="0.2">
      <c r="A31" s="68" t="s">
        <v>61</v>
      </c>
      <c r="B31" s="75" t="s">
        <v>62</v>
      </c>
      <c r="C31" s="7">
        <v>9180000</v>
      </c>
      <c r="D31" s="7">
        <f>SUM(E31:I31)</f>
        <v>9180000</v>
      </c>
      <c r="E31" s="19">
        <f>SUM('[1]3.INTÉZMÉNYEK BEV.'!F18)</f>
        <v>9180000</v>
      </c>
      <c r="F31" s="85">
        <f>SUM('[1]3.INTÉZMÉNYEK BEV.'!F57)</f>
        <v>0</v>
      </c>
      <c r="G31" s="20">
        <f>SUM('[1]3.INTÉZMÉNYEK BEV.'!F97:F98)</f>
        <v>0</v>
      </c>
      <c r="H31" s="20">
        <f>SUM('[1]3.INTÉZMÉNYEK BEV.'!F137)</f>
        <v>0</v>
      </c>
      <c r="I31" s="21">
        <f>SUM('[1]3.INTÉZMÉNYEK BEV.'!F177)</f>
        <v>0</v>
      </c>
      <c r="M31" s="55"/>
    </row>
    <row r="32" spans="1:13" hidden="1" x14ac:dyDescent="0.2">
      <c r="A32" s="68"/>
      <c r="B32" s="75" t="s">
        <v>63</v>
      </c>
      <c r="C32" s="7">
        <v>0</v>
      </c>
      <c r="D32" s="7">
        <f t="shared" si="5"/>
        <v>0</v>
      </c>
      <c r="E32" s="86"/>
      <c r="F32" s="87">
        <v>0</v>
      </c>
      <c r="G32" s="20">
        <v>0</v>
      </c>
      <c r="H32" s="20">
        <v>0</v>
      </c>
      <c r="I32" s="21">
        <v>0</v>
      </c>
      <c r="M32" s="55"/>
    </row>
    <row r="33" spans="1:13" x14ac:dyDescent="0.2">
      <c r="A33" s="68" t="s">
        <v>64</v>
      </c>
      <c r="B33" s="75" t="s">
        <v>65</v>
      </c>
      <c r="C33" s="7">
        <v>235500</v>
      </c>
      <c r="D33" s="7">
        <f t="shared" si="5"/>
        <v>235500</v>
      </c>
      <c r="E33" s="19">
        <f>SUM('[1]3.INTÉZMÉNYEK BEV.'!F19)</f>
        <v>235500</v>
      </c>
      <c r="F33" s="87">
        <f>SUM('[1]3.INTÉZMÉNYEK BEV.'!F58)</f>
        <v>0</v>
      </c>
      <c r="G33" s="20">
        <f>SUM('[1]3.INTÉZMÉNYEK BEV.'!F98)</f>
        <v>0</v>
      </c>
      <c r="H33" s="20">
        <f>SUM('[1]3.INTÉZMÉNYEK BEV.'!F138)</f>
        <v>0</v>
      </c>
      <c r="I33" s="21">
        <f>SUM('[1]3.INTÉZMÉNYEK BEV.'!F178)</f>
        <v>0</v>
      </c>
      <c r="M33" s="55"/>
    </row>
    <row r="34" spans="1:13" x14ac:dyDescent="0.2">
      <c r="A34" s="88" t="s">
        <v>66</v>
      </c>
      <c r="B34" s="73" t="s">
        <v>67</v>
      </c>
      <c r="C34" s="7">
        <v>303347311</v>
      </c>
      <c r="D34" s="7">
        <f t="shared" si="5"/>
        <v>311778410</v>
      </c>
      <c r="E34" s="19">
        <v>308431101</v>
      </c>
      <c r="F34" s="87">
        <f>SUM('[1]3.INTÉZMÉNYEK BEV.'!F68)</f>
        <v>1006222</v>
      </c>
      <c r="G34" s="20">
        <v>1893105</v>
      </c>
      <c r="H34" s="20">
        <f>SUM('[1]3.INTÉZMÉNYEK BEV.'!F148)</f>
        <v>447681</v>
      </c>
      <c r="I34" s="21">
        <f>SUM('[1]3.INTÉZMÉNYEK BEV.'!F188)</f>
        <v>301</v>
      </c>
      <c r="M34" s="55"/>
    </row>
    <row r="35" spans="1:13" x14ac:dyDescent="0.2">
      <c r="A35" s="88" t="s">
        <v>68</v>
      </c>
      <c r="B35" s="89" t="s">
        <v>69</v>
      </c>
      <c r="C35" s="7">
        <v>0</v>
      </c>
      <c r="D35" s="7">
        <f t="shared" si="5"/>
        <v>0</v>
      </c>
      <c r="E35" s="19">
        <f>SUM('[1]3.INTÉZMÉNYEK BEV.'!F30)</f>
        <v>0</v>
      </c>
      <c r="F35" s="87">
        <f>SUM('[1]3.INTÉZMÉNYEK BEV.'!F69)</f>
        <v>0</v>
      </c>
      <c r="G35" s="20">
        <f>SUM('[1]3.INTÉZMÉNYEK BEV.'!F109)</f>
        <v>0</v>
      </c>
      <c r="H35" s="20">
        <f>SUM('[1]3.INTÉZMÉNYEK BEV.'!F149)</f>
        <v>0</v>
      </c>
      <c r="I35" s="21">
        <f>SUM('[1]3.INTÉZMÉNYEK BEV.'!F189)</f>
        <v>0</v>
      </c>
      <c r="M35" s="55"/>
    </row>
    <row r="36" spans="1:13" x14ac:dyDescent="0.2">
      <c r="A36" s="68" t="s">
        <v>70</v>
      </c>
      <c r="B36" s="75" t="s">
        <v>45</v>
      </c>
      <c r="C36" s="7">
        <v>898914208</v>
      </c>
      <c r="D36" s="7">
        <f>SUM(E36:I36)</f>
        <v>898987998</v>
      </c>
      <c r="E36" s="22">
        <f>SUM('[1]3.INTÉZMÉNYEK BEV.'!F35)</f>
        <v>0</v>
      </c>
      <c r="F36" s="85">
        <v>299190398</v>
      </c>
      <c r="G36" s="17">
        <f>SUM('[1]3.INTÉZMÉNYEK BEV.'!F114)</f>
        <v>103348268</v>
      </c>
      <c r="H36" s="17">
        <v>120168339</v>
      </c>
      <c r="I36" s="23">
        <f>SUM('[1]3.INTÉZMÉNYEK BEV.'!F194)</f>
        <v>376280993</v>
      </c>
      <c r="K36" s="55"/>
      <c r="M36" s="55"/>
    </row>
    <row r="37" spans="1:13" ht="13.5" thickBot="1" x14ac:dyDescent="0.25">
      <c r="A37" s="90" t="s">
        <v>71</v>
      </c>
      <c r="B37" s="91" t="s">
        <v>47</v>
      </c>
      <c r="C37" s="25">
        <v>19069050</v>
      </c>
      <c r="D37" s="25">
        <f>SUM(E37:I37)</f>
        <v>19069050</v>
      </c>
      <c r="E37" s="26">
        <f>SUM('[1]3.INTÉZMÉNYEK BEV.'!F36)</f>
        <v>0</v>
      </c>
      <c r="F37" s="92">
        <f>SUM('[1]3.INTÉZMÉNYEK BEV.'!F75)</f>
        <v>14287500</v>
      </c>
      <c r="G37" s="27">
        <f>SUM('[1]3.INTÉZMÉNYEK BEV.'!F115)</f>
        <v>1219200</v>
      </c>
      <c r="H37" s="27">
        <f>SUM('[1]3.INTÉZMÉNYEK BEV.'!F155)</f>
        <v>254000</v>
      </c>
      <c r="I37" s="28">
        <f>SUM('[1]3.INTÉZMÉNYEK BEV.'!F195)</f>
        <v>3308350</v>
      </c>
      <c r="M37" s="55"/>
    </row>
    <row r="40" spans="1:13" x14ac:dyDescent="0.2">
      <c r="D40" s="55"/>
      <c r="E40" s="55"/>
    </row>
    <row r="42" spans="1:13" x14ac:dyDescent="0.2">
      <c r="D42" s="55"/>
      <c r="E42" s="55"/>
      <c r="F42" s="55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DF9A-676B-44E3-9F6E-F3E40710DEF8}">
  <sheetPr>
    <pageSetUpPr fitToPage="1"/>
  </sheetPr>
  <dimension ref="A1:M43"/>
  <sheetViews>
    <sheetView tabSelected="1" topLeftCell="A19" workbookViewId="0">
      <selection activeCell="K17" sqref="K17"/>
    </sheetView>
  </sheetViews>
  <sheetFormatPr defaultRowHeight="12.75" x14ac:dyDescent="0.2"/>
  <cols>
    <col min="1" max="1" width="8.140625" style="29" bestFit="1" customWidth="1"/>
    <col min="2" max="2" width="38" style="29" customWidth="1"/>
    <col min="3" max="3" width="14.85546875" style="29" customWidth="1"/>
    <col min="4" max="4" width="16.85546875" style="29" customWidth="1"/>
    <col min="5" max="5" width="16.28515625" style="29" customWidth="1"/>
    <col min="6" max="6" width="14.85546875" style="29" customWidth="1"/>
    <col min="7" max="7" width="15.42578125" style="29" customWidth="1"/>
    <col min="8" max="8" width="16.140625" style="29" customWidth="1"/>
    <col min="9" max="9" width="17.85546875" style="29" customWidth="1"/>
    <col min="10" max="10" width="10.140625" style="29" bestFit="1" customWidth="1"/>
    <col min="11" max="11" width="13.5703125" style="29" bestFit="1" customWidth="1"/>
    <col min="12" max="12" width="9.85546875" style="29" bestFit="1" customWidth="1"/>
    <col min="13" max="13" width="10.42578125" style="29" bestFit="1" customWidth="1"/>
    <col min="14" max="256" width="9.140625" style="29"/>
    <col min="257" max="257" width="8.140625" style="29" bestFit="1" customWidth="1"/>
    <col min="258" max="258" width="38" style="29" customWidth="1"/>
    <col min="259" max="259" width="14.85546875" style="29" customWidth="1"/>
    <col min="260" max="260" width="16.85546875" style="29" customWidth="1"/>
    <col min="261" max="261" width="16.28515625" style="29" customWidth="1"/>
    <col min="262" max="262" width="14.85546875" style="29" customWidth="1"/>
    <col min="263" max="263" width="15.42578125" style="29" customWidth="1"/>
    <col min="264" max="264" width="16.140625" style="29" customWidth="1"/>
    <col min="265" max="265" width="17.85546875" style="29" customWidth="1"/>
    <col min="266" max="266" width="10.140625" style="29" bestFit="1" customWidth="1"/>
    <col min="267" max="267" width="13.5703125" style="29" bestFit="1" customWidth="1"/>
    <col min="268" max="268" width="9.85546875" style="29" bestFit="1" customWidth="1"/>
    <col min="269" max="269" width="10.42578125" style="29" bestFit="1" customWidth="1"/>
    <col min="270" max="512" width="9.140625" style="29"/>
    <col min="513" max="513" width="8.140625" style="29" bestFit="1" customWidth="1"/>
    <col min="514" max="514" width="38" style="29" customWidth="1"/>
    <col min="515" max="515" width="14.85546875" style="29" customWidth="1"/>
    <col min="516" max="516" width="16.85546875" style="29" customWidth="1"/>
    <col min="517" max="517" width="16.28515625" style="29" customWidth="1"/>
    <col min="518" max="518" width="14.85546875" style="29" customWidth="1"/>
    <col min="519" max="519" width="15.42578125" style="29" customWidth="1"/>
    <col min="520" max="520" width="16.140625" style="29" customWidth="1"/>
    <col min="521" max="521" width="17.85546875" style="29" customWidth="1"/>
    <col min="522" max="522" width="10.140625" style="29" bestFit="1" customWidth="1"/>
    <col min="523" max="523" width="13.5703125" style="29" bestFit="1" customWidth="1"/>
    <col min="524" max="524" width="9.85546875" style="29" bestFit="1" customWidth="1"/>
    <col min="525" max="525" width="10.42578125" style="29" bestFit="1" customWidth="1"/>
    <col min="526" max="768" width="9.140625" style="29"/>
    <col min="769" max="769" width="8.140625" style="29" bestFit="1" customWidth="1"/>
    <col min="770" max="770" width="38" style="29" customWidth="1"/>
    <col min="771" max="771" width="14.85546875" style="29" customWidth="1"/>
    <col min="772" max="772" width="16.85546875" style="29" customWidth="1"/>
    <col min="773" max="773" width="16.28515625" style="29" customWidth="1"/>
    <col min="774" max="774" width="14.85546875" style="29" customWidth="1"/>
    <col min="775" max="775" width="15.42578125" style="29" customWidth="1"/>
    <col min="776" max="776" width="16.140625" style="29" customWidth="1"/>
    <col min="777" max="777" width="17.85546875" style="29" customWidth="1"/>
    <col min="778" max="778" width="10.140625" style="29" bestFit="1" customWidth="1"/>
    <col min="779" max="779" width="13.5703125" style="29" bestFit="1" customWidth="1"/>
    <col min="780" max="780" width="9.85546875" style="29" bestFit="1" customWidth="1"/>
    <col min="781" max="781" width="10.42578125" style="29" bestFit="1" customWidth="1"/>
    <col min="782" max="1024" width="9.140625" style="29"/>
    <col min="1025" max="1025" width="8.140625" style="29" bestFit="1" customWidth="1"/>
    <col min="1026" max="1026" width="38" style="29" customWidth="1"/>
    <col min="1027" max="1027" width="14.85546875" style="29" customWidth="1"/>
    <col min="1028" max="1028" width="16.85546875" style="29" customWidth="1"/>
    <col min="1029" max="1029" width="16.28515625" style="29" customWidth="1"/>
    <col min="1030" max="1030" width="14.85546875" style="29" customWidth="1"/>
    <col min="1031" max="1031" width="15.42578125" style="29" customWidth="1"/>
    <col min="1032" max="1032" width="16.140625" style="29" customWidth="1"/>
    <col min="1033" max="1033" width="17.85546875" style="29" customWidth="1"/>
    <col min="1034" max="1034" width="10.140625" style="29" bestFit="1" customWidth="1"/>
    <col min="1035" max="1035" width="13.5703125" style="29" bestFit="1" customWidth="1"/>
    <col min="1036" max="1036" width="9.85546875" style="29" bestFit="1" customWidth="1"/>
    <col min="1037" max="1037" width="10.42578125" style="29" bestFit="1" customWidth="1"/>
    <col min="1038" max="1280" width="9.140625" style="29"/>
    <col min="1281" max="1281" width="8.140625" style="29" bestFit="1" customWidth="1"/>
    <col min="1282" max="1282" width="38" style="29" customWidth="1"/>
    <col min="1283" max="1283" width="14.85546875" style="29" customWidth="1"/>
    <col min="1284" max="1284" width="16.85546875" style="29" customWidth="1"/>
    <col min="1285" max="1285" width="16.28515625" style="29" customWidth="1"/>
    <col min="1286" max="1286" width="14.85546875" style="29" customWidth="1"/>
    <col min="1287" max="1287" width="15.42578125" style="29" customWidth="1"/>
    <col min="1288" max="1288" width="16.140625" style="29" customWidth="1"/>
    <col min="1289" max="1289" width="17.85546875" style="29" customWidth="1"/>
    <col min="1290" max="1290" width="10.140625" style="29" bestFit="1" customWidth="1"/>
    <col min="1291" max="1291" width="13.5703125" style="29" bestFit="1" customWidth="1"/>
    <col min="1292" max="1292" width="9.85546875" style="29" bestFit="1" customWidth="1"/>
    <col min="1293" max="1293" width="10.42578125" style="29" bestFit="1" customWidth="1"/>
    <col min="1294" max="1536" width="9.140625" style="29"/>
    <col min="1537" max="1537" width="8.140625" style="29" bestFit="1" customWidth="1"/>
    <col min="1538" max="1538" width="38" style="29" customWidth="1"/>
    <col min="1539" max="1539" width="14.85546875" style="29" customWidth="1"/>
    <col min="1540" max="1540" width="16.85546875" style="29" customWidth="1"/>
    <col min="1541" max="1541" width="16.28515625" style="29" customWidth="1"/>
    <col min="1542" max="1542" width="14.85546875" style="29" customWidth="1"/>
    <col min="1543" max="1543" width="15.42578125" style="29" customWidth="1"/>
    <col min="1544" max="1544" width="16.140625" style="29" customWidth="1"/>
    <col min="1545" max="1545" width="17.85546875" style="29" customWidth="1"/>
    <col min="1546" max="1546" width="10.140625" style="29" bestFit="1" customWidth="1"/>
    <col min="1547" max="1547" width="13.5703125" style="29" bestFit="1" customWidth="1"/>
    <col min="1548" max="1548" width="9.85546875" style="29" bestFit="1" customWidth="1"/>
    <col min="1549" max="1549" width="10.42578125" style="29" bestFit="1" customWidth="1"/>
    <col min="1550" max="1792" width="9.140625" style="29"/>
    <col min="1793" max="1793" width="8.140625" style="29" bestFit="1" customWidth="1"/>
    <col min="1794" max="1794" width="38" style="29" customWidth="1"/>
    <col min="1795" max="1795" width="14.85546875" style="29" customWidth="1"/>
    <col min="1796" max="1796" width="16.85546875" style="29" customWidth="1"/>
    <col min="1797" max="1797" width="16.28515625" style="29" customWidth="1"/>
    <col min="1798" max="1798" width="14.85546875" style="29" customWidth="1"/>
    <col min="1799" max="1799" width="15.42578125" style="29" customWidth="1"/>
    <col min="1800" max="1800" width="16.140625" style="29" customWidth="1"/>
    <col min="1801" max="1801" width="17.85546875" style="29" customWidth="1"/>
    <col min="1802" max="1802" width="10.140625" style="29" bestFit="1" customWidth="1"/>
    <col min="1803" max="1803" width="13.5703125" style="29" bestFit="1" customWidth="1"/>
    <col min="1804" max="1804" width="9.85546875" style="29" bestFit="1" customWidth="1"/>
    <col min="1805" max="1805" width="10.42578125" style="29" bestFit="1" customWidth="1"/>
    <col min="1806" max="2048" width="9.140625" style="29"/>
    <col min="2049" max="2049" width="8.140625" style="29" bestFit="1" customWidth="1"/>
    <col min="2050" max="2050" width="38" style="29" customWidth="1"/>
    <col min="2051" max="2051" width="14.85546875" style="29" customWidth="1"/>
    <col min="2052" max="2052" width="16.85546875" style="29" customWidth="1"/>
    <col min="2053" max="2053" width="16.28515625" style="29" customWidth="1"/>
    <col min="2054" max="2054" width="14.85546875" style="29" customWidth="1"/>
    <col min="2055" max="2055" width="15.42578125" style="29" customWidth="1"/>
    <col min="2056" max="2056" width="16.140625" style="29" customWidth="1"/>
    <col min="2057" max="2057" width="17.85546875" style="29" customWidth="1"/>
    <col min="2058" max="2058" width="10.140625" style="29" bestFit="1" customWidth="1"/>
    <col min="2059" max="2059" width="13.5703125" style="29" bestFit="1" customWidth="1"/>
    <col min="2060" max="2060" width="9.85546875" style="29" bestFit="1" customWidth="1"/>
    <col min="2061" max="2061" width="10.42578125" style="29" bestFit="1" customWidth="1"/>
    <col min="2062" max="2304" width="9.140625" style="29"/>
    <col min="2305" max="2305" width="8.140625" style="29" bestFit="1" customWidth="1"/>
    <col min="2306" max="2306" width="38" style="29" customWidth="1"/>
    <col min="2307" max="2307" width="14.85546875" style="29" customWidth="1"/>
    <col min="2308" max="2308" width="16.85546875" style="29" customWidth="1"/>
    <col min="2309" max="2309" width="16.28515625" style="29" customWidth="1"/>
    <col min="2310" max="2310" width="14.85546875" style="29" customWidth="1"/>
    <col min="2311" max="2311" width="15.42578125" style="29" customWidth="1"/>
    <col min="2312" max="2312" width="16.140625" style="29" customWidth="1"/>
    <col min="2313" max="2313" width="17.85546875" style="29" customWidth="1"/>
    <col min="2314" max="2314" width="10.140625" style="29" bestFit="1" customWidth="1"/>
    <col min="2315" max="2315" width="13.5703125" style="29" bestFit="1" customWidth="1"/>
    <col min="2316" max="2316" width="9.85546875" style="29" bestFit="1" customWidth="1"/>
    <col min="2317" max="2317" width="10.42578125" style="29" bestFit="1" customWidth="1"/>
    <col min="2318" max="2560" width="9.140625" style="29"/>
    <col min="2561" max="2561" width="8.140625" style="29" bestFit="1" customWidth="1"/>
    <col min="2562" max="2562" width="38" style="29" customWidth="1"/>
    <col min="2563" max="2563" width="14.85546875" style="29" customWidth="1"/>
    <col min="2564" max="2564" width="16.85546875" style="29" customWidth="1"/>
    <col min="2565" max="2565" width="16.28515625" style="29" customWidth="1"/>
    <col min="2566" max="2566" width="14.85546875" style="29" customWidth="1"/>
    <col min="2567" max="2567" width="15.42578125" style="29" customWidth="1"/>
    <col min="2568" max="2568" width="16.140625" style="29" customWidth="1"/>
    <col min="2569" max="2569" width="17.85546875" style="29" customWidth="1"/>
    <col min="2570" max="2570" width="10.140625" style="29" bestFit="1" customWidth="1"/>
    <col min="2571" max="2571" width="13.5703125" style="29" bestFit="1" customWidth="1"/>
    <col min="2572" max="2572" width="9.85546875" style="29" bestFit="1" customWidth="1"/>
    <col min="2573" max="2573" width="10.42578125" style="29" bestFit="1" customWidth="1"/>
    <col min="2574" max="2816" width="9.140625" style="29"/>
    <col min="2817" max="2817" width="8.140625" style="29" bestFit="1" customWidth="1"/>
    <col min="2818" max="2818" width="38" style="29" customWidth="1"/>
    <col min="2819" max="2819" width="14.85546875" style="29" customWidth="1"/>
    <col min="2820" max="2820" width="16.85546875" style="29" customWidth="1"/>
    <col min="2821" max="2821" width="16.28515625" style="29" customWidth="1"/>
    <col min="2822" max="2822" width="14.85546875" style="29" customWidth="1"/>
    <col min="2823" max="2823" width="15.42578125" style="29" customWidth="1"/>
    <col min="2824" max="2824" width="16.140625" style="29" customWidth="1"/>
    <col min="2825" max="2825" width="17.85546875" style="29" customWidth="1"/>
    <col min="2826" max="2826" width="10.140625" style="29" bestFit="1" customWidth="1"/>
    <col min="2827" max="2827" width="13.5703125" style="29" bestFit="1" customWidth="1"/>
    <col min="2828" max="2828" width="9.85546875" style="29" bestFit="1" customWidth="1"/>
    <col min="2829" max="2829" width="10.42578125" style="29" bestFit="1" customWidth="1"/>
    <col min="2830" max="3072" width="9.140625" style="29"/>
    <col min="3073" max="3073" width="8.140625" style="29" bestFit="1" customWidth="1"/>
    <col min="3074" max="3074" width="38" style="29" customWidth="1"/>
    <col min="3075" max="3075" width="14.85546875" style="29" customWidth="1"/>
    <col min="3076" max="3076" width="16.85546875" style="29" customWidth="1"/>
    <col min="3077" max="3077" width="16.28515625" style="29" customWidth="1"/>
    <col min="3078" max="3078" width="14.85546875" style="29" customWidth="1"/>
    <col min="3079" max="3079" width="15.42578125" style="29" customWidth="1"/>
    <col min="3080" max="3080" width="16.140625" style="29" customWidth="1"/>
    <col min="3081" max="3081" width="17.85546875" style="29" customWidth="1"/>
    <col min="3082" max="3082" width="10.140625" style="29" bestFit="1" customWidth="1"/>
    <col min="3083" max="3083" width="13.5703125" style="29" bestFit="1" customWidth="1"/>
    <col min="3084" max="3084" width="9.85546875" style="29" bestFit="1" customWidth="1"/>
    <col min="3085" max="3085" width="10.42578125" style="29" bestFit="1" customWidth="1"/>
    <col min="3086" max="3328" width="9.140625" style="29"/>
    <col min="3329" max="3329" width="8.140625" style="29" bestFit="1" customWidth="1"/>
    <col min="3330" max="3330" width="38" style="29" customWidth="1"/>
    <col min="3331" max="3331" width="14.85546875" style="29" customWidth="1"/>
    <col min="3332" max="3332" width="16.85546875" style="29" customWidth="1"/>
    <col min="3333" max="3333" width="16.28515625" style="29" customWidth="1"/>
    <col min="3334" max="3334" width="14.85546875" style="29" customWidth="1"/>
    <col min="3335" max="3335" width="15.42578125" style="29" customWidth="1"/>
    <col min="3336" max="3336" width="16.140625" style="29" customWidth="1"/>
    <col min="3337" max="3337" width="17.85546875" style="29" customWidth="1"/>
    <col min="3338" max="3338" width="10.140625" style="29" bestFit="1" customWidth="1"/>
    <col min="3339" max="3339" width="13.5703125" style="29" bestFit="1" customWidth="1"/>
    <col min="3340" max="3340" width="9.85546875" style="29" bestFit="1" customWidth="1"/>
    <col min="3341" max="3341" width="10.42578125" style="29" bestFit="1" customWidth="1"/>
    <col min="3342" max="3584" width="9.140625" style="29"/>
    <col min="3585" max="3585" width="8.140625" style="29" bestFit="1" customWidth="1"/>
    <col min="3586" max="3586" width="38" style="29" customWidth="1"/>
    <col min="3587" max="3587" width="14.85546875" style="29" customWidth="1"/>
    <col min="3588" max="3588" width="16.85546875" style="29" customWidth="1"/>
    <col min="3589" max="3589" width="16.28515625" style="29" customWidth="1"/>
    <col min="3590" max="3590" width="14.85546875" style="29" customWidth="1"/>
    <col min="3591" max="3591" width="15.42578125" style="29" customWidth="1"/>
    <col min="3592" max="3592" width="16.140625" style="29" customWidth="1"/>
    <col min="3593" max="3593" width="17.85546875" style="29" customWidth="1"/>
    <col min="3594" max="3594" width="10.140625" style="29" bestFit="1" customWidth="1"/>
    <col min="3595" max="3595" width="13.5703125" style="29" bestFit="1" customWidth="1"/>
    <col min="3596" max="3596" width="9.85546875" style="29" bestFit="1" customWidth="1"/>
    <col min="3597" max="3597" width="10.42578125" style="29" bestFit="1" customWidth="1"/>
    <col min="3598" max="3840" width="9.140625" style="29"/>
    <col min="3841" max="3841" width="8.140625" style="29" bestFit="1" customWidth="1"/>
    <col min="3842" max="3842" width="38" style="29" customWidth="1"/>
    <col min="3843" max="3843" width="14.85546875" style="29" customWidth="1"/>
    <col min="3844" max="3844" width="16.85546875" style="29" customWidth="1"/>
    <col min="3845" max="3845" width="16.28515625" style="29" customWidth="1"/>
    <col min="3846" max="3846" width="14.85546875" style="29" customWidth="1"/>
    <col min="3847" max="3847" width="15.42578125" style="29" customWidth="1"/>
    <col min="3848" max="3848" width="16.140625" style="29" customWidth="1"/>
    <col min="3849" max="3849" width="17.85546875" style="29" customWidth="1"/>
    <col min="3850" max="3850" width="10.140625" style="29" bestFit="1" customWidth="1"/>
    <col min="3851" max="3851" width="13.5703125" style="29" bestFit="1" customWidth="1"/>
    <col min="3852" max="3852" width="9.85546875" style="29" bestFit="1" customWidth="1"/>
    <col min="3853" max="3853" width="10.42578125" style="29" bestFit="1" customWidth="1"/>
    <col min="3854" max="4096" width="9.140625" style="29"/>
    <col min="4097" max="4097" width="8.140625" style="29" bestFit="1" customWidth="1"/>
    <col min="4098" max="4098" width="38" style="29" customWidth="1"/>
    <col min="4099" max="4099" width="14.85546875" style="29" customWidth="1"/>
    <col min="4100" max="4100" width="16.85546875" style="29" customWidth="1"/>
    <col min="4101" max="4101" width="16.28515625" style="29" customWidth="1"/>
    <col min="4102" max="4102" width="14.85546875" style="29" customWidth="1"/>
    <col min="4103" max="4103" width="15.42578125" style="29" customWidth="1"/>
    <col min="4104" max="4104" width="16.140625" style="29" customWidth="1"/>
    <col min="4105" max="4105" width="17.85546875" style="29" customWidth="1"/>
    <col min="4106" max="4106" width="10.140625" style="29" bestFit="1" customWidth="1"/>
    <col min="4107" max="4107" width="13.5703125" style="29" bestFit="1" customWidth="1"/>
    <col min="4108" max="4108" width="9.85546875" style="29" bestFit="1" customWidth="1"/>
    <col min="4109" max="4109" width="10.42578125" style="29" bestFit="1" customWidth="1"/>
    <col min="4110" max="4352" width="9.140625" style="29"/>
    <col min="4353" max="4353" width="8.140625" style="29" bestFit="1" customWidth="1"/>
    <col min="4354" max="4354" width="38" style="29" customWidth="1"/>
    <col min="4355" max="4355" width="14.85546875" style="29" customWidth="1"/>
    <col min="4356" max="4356" width="16.85546875" style="29" customWidth="1"/>
    <col min="4357" max="4357" width="16.28515625" style="29" customWidth="1"/>
    <col min="4358" max="4358" width="14.85546875" style="29" customWidth="1"/>
    <col min="4359" max="4359" width="15.42578125" style="29" customWidth="1"/>
    <col min="4360" max="4360" width="16.140625" style="29" customWidth="1"/>
    <col min="4361" max="4361" width="17.85546875" style="29" customWidth="1"/>
    <col min="4362" max="4362" width="10.140625" style="29" bestFit="1" customWidth="1"/>
    <col min="4363" max="4363" width="13.5703125" style="29" bestFit="1" customWidth="1"/>
    <col min="4364" max="4364" width="9.85546875" style="29" bestFit="1" customWidth="1"/>
    <col min="4365" max="4365" width="10.42578125" style="29" bestFit="1" customWidth="1"/>
    <col min="4366" max="4608" width="9.140625" style="29"/>
    <col min="4609" max="4609" width="8.140625" style="29" bestFit="1" customWidth="1"/>
    <col min="4610" max="4610" width="38" style="29" customWidth="1"/>
    <col min="4611" max="4611" width="14.85546875" style="29" customWidth="1"/>
    <col min="4612" max="4612" width="16.85546875" style="29" customWidth="1"/>
    <col min="4613" max="4613" width="16.28515625" style="29" customWidth="1"/>
    <col min="4614" max="4614" width="14.85546875" style="29" customWidth="1"/>
    <col min="4615" max="4615" width="15.42578125" style="29" customWidth="1"/>
    <col min="4616" max="4616" width="16.140625" style="29" customWidth="1"/>
    <col min="4617" max="4617" width="17.85546875" style="29" customWidth="1"/>
    <col min="4618" max="4618" width="10.140625" style="29" bestFit="1" customWidth="1"/>
    <col min="4619" max="4619" width="13.5703125" style="29" bestFit="1" customWidth="1"/>
    <col min="4620" max="4620" width="9.85546875" style="29" bestFit="1" customWidth="1"/>
    <col min="4621" max="4621" width="10.42578125" style="29" bestFit="1" customWidth="1"/>
    <col min="4622" max="4864" width="9.140625" style="29"/>
    <col min="4865" max="4865" width="8.140625" style="29" bestFit="1" customWidth="1"/>
    <col min="4866" max="4866" width="38" style="29" customWidth="1"/>
    <col min="4867" max="4867" width="14.85546875" style="29" customWidth="1"/>
    <col min="4868" max="4868" width="16.85546875" style="29" customWidth="1"/>
    <col min="4869" max="4869" width="16.28515625" style="29" customWidth="1"/>
    <col min="4870" max="4870" width="14.85546875" style="29" customWidth="1"/>
    <col min="4871" max="4871" width="15.42578125" style="29" customWidth="1"/>
    <col min="4872" max="4872" width="16.140625" style="29" customWidth="1"/>
    <col min="4873" max="4873" width="17.85546875" style="29" customWidth="1"/>
    <col min="4874" max="4874" width="10.140625" style="29" bestFit="1" customWidth="1"/>
    <col min="4875" max="4875" width="13.5703125" style="29" bestFit="1" customWidth="1"/>
    <col min="4876" max="4876" width="9.85546875" style="29" bestFit="1" customWidth="1"/>
    <col min="4877" max="4877" width="10.42578125" style="29" bestFit="1" customWidth="1"/>
    <col min="4878" max="5120" width="9.140625" style="29"/>
    <col min="5121" max="5121" width="8.140625" style="29" bestFit="1" customWidth="1"/>
    <col min="5122" max="5122" width="38" style="29" customWidth="1"/>
    <col min="5123" max="5123" width="14.85546875" style="29" customWidth="1"/>
    <col min="5124" max="5124" width="16.85546875" style="29" customWidth="1"/>
    <col min="5125" max="5125" width="16.28515625" style="29" customWidth="1"/>
    <col min="5126" max="5126" width="14.85546875" style="29" customWidth="1"/>
    <col min="5127" max="5127" width="15.42578125" style="29" customWidth="1"/>
    <col min="5128" max="5128" width="16.140625" style="29" customWidth="1"/>
    <col min="5129" max="5129" width="17.85546875" style="29" customWidth="1"/>
    <col min="5130" max="5130" width="10.140625" style="29" bestFit="1" customWidth="1"/>
    <col min="5131" max="5131" width="13.5703125" style="29" bestFit="1" customWidth="1"/>
    <col min="5132" max="5132" width="9.85546875" style="29" bestFit="1" customWidth="1"/>
    <col min="5133" max="5133" width="10.42578125" style="29" bestFit="1" customWidth="1"/>
    <col min="5134" max="5376" width="9.140625" style="29"/>
    <col min="5377" max="5377" width="8.140625" style="29" bestFit="1" customWidth="1"/>
    <col min="5378" max="5378" width="38" style="29" customWidth="1"/>
    <col min="5379" max="5379" width="14.85546875" style="29" customWidth="1"/>
    <col min="5380" max="5380" width="16.85546875" style="29" customWidth="1"/>
    <col min="5381" max="5381" width="16.28515625" style="29" customWidth="1"/>
    <col min="5382" max="5382" width="14.85546875" style="29" customWidth="1"/>
    <col min="5383" max="5383" width="15.42578125" style="29" customWidth="1"/>
    <col min="5384" max="5384" width="16.140625" style="29" customWidth="1"/>
    <col min="5385" max="5385" width="17.85546875" style="29" customWidth="1"/>
    <col min="5386" max="5386" width="10.140625" style="29" bestFit="1" customWidth="1"/>
    <col min="5387" max="5387" width="13.5703125" style="29" bestFit="1" customWidth="1"/>
    <col min="5388" max="5388" width="9.85546875" style="29" bestFit="1" customWidth="1"/>
    <col min="5389" max="5389" width="10.42578125" style="29" bestFit="1" customWidth="1"/>
    <col min="5390" max="5632" width="9.140625" style="29"/>
    <col min="5633" max="5633" width="8.140625" style="29" bestFit="1" customWidth="1"/>
    <col min="5634" max="5634" width="38" style="29" customWidth="1"/>
    <col min="5635" max="5635" width="14.85546875" style="29" customWidth="1"/>
    <col min="5636" max="5636" width="16.85546875" style="29" customWidth="1"/>
    <col min="5637" max="5637" width="16.28515625" style="29" customWidth="1"/>
    <col min="5638" max="5638" width="14.85546875" style="29" customWidth="1"/>
    <col min="5639" max="5639" width="15.42578125" style="29" customWidth="1"/>
    <col min="5640" max="5640" width="16.140625" style="29" customWidth="1"/>
    <col min="5641" max="5641" width="17.85546875" style="29" customWidth="1"/>
    <col min="5642" max="5642" width="10.140625" style="29" bestFit="1" customWidth="1"/>
    <col min="5643" max="5643" width="13.5703125" style="29" bestFit="1" customWidth="1"/>
    <col min="5644" max="5644" width="9.85546875" style="29" bestFit="1" customWidth="1"/>
    <col min="5645" max="5645" width="10.42578125" style="29" bestFit="1" customWidth="1"/>
    <col min="5646" max="5888" width="9.140625" style="29"/>
    <col min="5889" max="5889" width="8.140625" style="29" bestFit="1" customWidth="1"/>
    <col min="5890" max="5890" width="38" style="29" customWidth="1"/>
    <col min="5891" max="5891" width="14.85546875" style="29" customWidth="1"/>
    <col min="5892" max="5892" width="16.85546875" style="29" customWidth="1"/>
    <col min="5893" max="5893" width="16.28515625" style="29" customWidth="1"/>
    <col min="5894" max="5894" width="14.85546875" style="29" customWidth="1"/>
    <col min="5895" max="5895" width="15.42578125" style="29" customWidth="1"/>
    <col min="5896" max="5896" width="16.140625" style="29" customWidth="1"/>
    <col min="5897" max="5897" width="17.85546875" style="29" customWidth="1"/>
    <col min="5898" max="5898" width="10.140625" style="29" bestFit="1" customWidth="1"/>
    <col min="5899" max="5899" width="13.5703125" style="29" bestFit="1" customWidth="1"/>
    <col min="5900" max="5900" width="9.85546875" style="29" bestFit="1" customWidth="1"/>
    <col min="5901" max="5901" width="10.42578125" style="29" bestFit="1" customWidth="1"/>
    <col min="5902" max="6144" width="9.140625" style="29"/>
    <col min="6145" max="6145" width="8.140625" style="29" bestFit="1" customWidth="1"/>
    <col min="6146" max="6146" width="38" style="29" customWidth="1"/>
    <col min="6147" max="6147" width="14.85546875" style="29" customWidth="1"/>
    <col min="6148" max="6148" width="16.85546875" style="29" customWidth="1"/>
    <col min="6149" max="6149" width="16.28515625" style="29" customWidth="1"/>
    <col min="6150" max="6150" width="14.85546875" style="29" customWidth="1"/>
    <col min="6151" max="6151" width="15.42578125" style="29" customWidth="1"/>
    <col min="6152" max="6152" width="16.140625" style="29" customWidth="1"/>
    <col min="6153" max="6153" width="17.85546875" style="29" customWidth="1"/>
    <col min="6154" max="6154" width="10.140625" style="29" bestFit="1" customWidth="1"/>
    <col min="6155" max="6155" width="13.5703125" style="29" bestFit="1" customWidth="1"/>
    <col min="6156" max="6156" width="9.85546875" style="29" bestFit="1" customWidth="1"/>
    <col min="6157" max="6157" width="10.42578125" style="29" bestFit="1" customWidth="1"/>
    <col min="6158" max="6400" width="9.140625" style="29"/>
    <col min="6401" max="6401" width="8.140625" style="29" bestFit="1" customWidth="1"/>
    <col min="6402" max="6402" width="38" style="29" customWidth="1"/>
    <col min="6403" max="6403" width="14.85546875" style="29" customWidth="1"/>
    <col min="6404" max="6404" width="16.85546875" style="29" customWidth="1"/>
    <col min="6405" max="6405" width="16.28515625" style="29" customWidth="1"/>
    <col min="6406" max="6406" width="14.85546875" style="29" customWidth="1"/>
    <col min="6407" max="6407" width="15.42578125" style="29" customWidth="1"/>
    <col min="6408" max="6408" width="16.140625" style="29" customWidth="1"/>
    <col min="6409" max="6409" width="17.85546875" style="29" customWidth="1"/>
    <col min="6410" max="6410" width="10.140625" style="29" bestFit="1" customWidth="1"/>
    <col min="6411" max="6411" width="13.5703125" style="29" bestFit="1" customWidth="1"/>
    <col min="6412" max="6412" width="9.85546875" style="29" bestFit="1" customWidth="1"/>
    <col min="6413" max="6413" width="10.42578125" style="29" bestFit="1" customWidth="1"/>
    <col min="6414" max="6656" width="9.140625" style="29"/>
    <col min="6657" max="6657" width="8.140625" style="29" bestFit="1" customWidth="1"/>
    <col min="6658" max="6658" width="38" style="29" customWidth="1"/>
    <col min="6659" max="6659" width="14.85546875" style="29" customWidth="1"/>
    <col min="6660" max="6660" width="16.85546875" style="29" customWidth="1"/>
    <col min="6661" max="6661" width="16.28515625" style="29" customWidth="1"/>
    <col min="6662" max="6662" width="14.85546875" style="29" customWidth="1"/>
    <col min="6663" max="6663" width="15.42578125" style="29" customWidth="1"/>
    <col min="6664" max="6664" width="16.140625" style="29" customWidth="1"/>
    <col min="6665" max="6665" width="17.85546875" style="29" customWidth="1"/>
    <col min="6666" max="6666" width="10.140625" style="29" bestFit="1" customWidth="1"/>
    <col min="6667" max="6667" width="13.5703125" style="29" bestFit="1" customWidth="1"/>
    <col min="6668" max="6668" width="9.85546875" style="29" bestFit="1" customWidth="1"/>
    <col min="6669" max="6669" width="10.42578125" style="29" bestFit="1" customWidth="1"/>
    <col min="6670" max="6912" width="9.140625" style="29"/>
    <col min="6913" max="6913" width="8.140625" style="29" bestFit="1" customWidth="1"/>
    <col min="6914" max="6914" width="38" style="29" customWidth="1"/>
    <col min="6915" max="6915" width="14.85546875" style="29" customWidth="1"/>
    <col min="6916" max="6916" width="16.85546875" style="29" customWidth="1"/>
    <col min="6917" max="6917" width="16.28515625" style="29" customWidth="1"/>
    <col min="6918" max="6918" width="14.85546875" style="29" customWidth="1"/>
    <col min="6919" max="6919" width="15.42578125" style="29" customWidth="1"/>
    <col min="6920" max="6920" width="16.140625" style="29" customWidth="1"/>
    <col min="6921" max="6921" width="17.85546875" style="29" customWidth="1"/>
    <col min="6922" max="6922" width="10.140625" style="29" bestFit="1" customWidth="1"/>
    <col min="6923" max="6923" width="13.5703125" style="29" bestFit="1" customWidth="1"/>
    <col min="6924" max="6924" width="9.85546875" style="29" bestFit="1" customWidth="1"/>
    <col min="6925" max="6925" width="10.42578125" style="29" bestFit="1" customWidth="1"/>
    <col min="6926" max="7168" width="9.140625" style="29"/>
    <col min="7169" max="7169" width="8.140625" style="29" bestFit="1" customWidth="1"/>
    <col min="7170" max="7170" width="38" style="29" customWidth="1"/>
    <col min="7171" max="7171" width="14.85546875" style="29" customWidth="1"/>
    <col min="7172" max="7172" width="16.85546875" style="29" customWidth="1"/>
    <col min="7173" max="7173" width="16.28515625" style="29" customWidth="1"/>
    <col min="7174" max="7174" width="14.85546875" style="29" customWidth="1"/>
    <col min="7175" max="7175" width="15.42578125" style="29" customWidth="1"/>
    <col min="7176" max="7176" width="16.140625" style="29" customWidth="1"/>
    <col min="7177" max="7177" width="17.85546875" style="29" customWidth="1"/>
    <col min="7178" max="7178" width="10.140625" style="29" bestFit="1" customWidth="1"/>
    <col min="7179" max="7179" width="13.5703125" style="29" bestFit="1" customWidth="1"/>
    <col min="7180" max="7180" width="9.85546875" style="29" bestFit="1" customWidth="1"/>
    <col min="7181" max="7181" width="10.42578125" style="29" bestFit="1" customWidth="1"/>
    <col min="7182" max="7424" width="9.140625" style="29"/>
    <col min="7425" max="7425" width="8.140625" style="29" bestFit="1" customWidth="1"/>
    <col min="7426" max="7426" width="38" style="29" customWidth="1"/>
    <col min="7427" max="7427" width="14.85546875" style="29" customWidth="1"/>
    <col min="7428" max="7428" width="16.85546875" style="29" customWidth="1"/>
    <col min="7429" max="7429" width="16.28515625" style="29" customWidth="1"/>
    <col min="7430" max="7430" width="14.85546875" style="29" customWidth="1"/>
    <col min="7431" max="7431" width="15.42578125" style="29" customWidth="1"/>
    <col min="7432" max="7432" width="16.140625" style="29" customWidth="1"/>
    <col min="7433" max="7433" width="17.85546875" style="29" customWidth="1"/>
    <col min="7434" max="7434" width="10.140625" style="29" bestFit="1" customWidth="1"/>
    <col min="7435" max="7435" width="13.5703125" style="29" bestFit="1" customWidth="1"/>
    <col min="7436" max="7436" width="9.85546875" style="29" bestFit="1" customWidth="1"/>
    <col min="7437" max="7437" width="10.42578125" style="29" bestFit="1" customWidth="1"/>
    <col min="7438" max="7680" width="9.140625" style="29"/>
    <col min="7681" max="7681" width="8.140625" style="29" bestFit="1" customWidth="1"/>
    <col min="7682" max="7682" width="38" style="29" customWidth="1"/>
    <col min="7683" max="7683" width="14.85546875" style="29" customWidth="1"/>
    <col min="7684" max="7684" width="16.85546875" style="29" customWidth="1"/>
    <col min="7685" max="7685" width="16.28515625" style="29" customWidth="1"/>
    <col min="7686" max="7686" width="14.85546875" style="29" customWidth="1"/>
    <col min="7687" max="7687" width="15.42578125" style="29" customWidth="1"/>
    <col min="7688" max="7688" width="16.140625" style="29" customWidth="1"/>
    <col min="7689" max="7689" width="17.85546875" style="29" customWidth="1"/>
    <col min="7690" max="7690" width="10.140625" style="29" bestFit="1" customWidth="1"/>
    <col min="7691" max="7691" width="13.5703125" style="29" bestFit="1" customWidth="1"/>
    <col min="7692" max="7692" width="9.85546875" style="29" bestFit="1" customWidth="1"/>
    <col min="7693" max="7693" width="10.42578125" style="29" bestFit="1" customWidth="1"/>
    <col min="7694" max="7936" width="9.140625" style="29"/>
    <col min="7937" max="7937" width="8.140625" style="29" bestFit="1" customWidth="1"/>
    <col min="7938" max="7938" width="38" style="29" customWidth="1"/>
    <col min="7939" max="7939" width="14.85546875" style="29" customWidth="1"/>
    <col min="7940" max="7940" width="16.85546875" style="29" customWidth="1"/>
    <col min="7941" max="7941" width="16.28515625" style="29" customWidth="1"/>
    <col min="7942" max="7942" width="14.85546875" style="29" customWidth="1"/>
    <col min="7943" max="7943" width="15.42578125" style="29" customWidth="1"/>
    <col min="7944" max="7944" width="16.140625" style="29" customWidth="1"/>
    <col min="7945" max="7945" width="17.85546875" style="29" customWidth="1"/>
    <col min="7946" max="7946" width="10.140625" style="29" bestFit="1" customWidth="1"/>
    <col min="7947" max="7947" width="13.5703125" style="29" bestFit="1" customWidth="1"/>
    <col min="7948" max="7948" width="9.85546875" style="29" bestFit="1" customWidth="1"/>
    <col min="7949" max="7949" width="10.42578125" style="29" bestFit="1" customWidth="1"/>
    <col min="7950" max="8192" width="9.140625" style="29"/>
    <col min="8193" max="8193" width="8.140625" style="29" bestFit="1" customWidth="1"/>
    <col min="8194" max="8194" width="38" style="29" customWidth="1"/>
    <col min="8195" max="8195" width="14.85546875" style="29" customWidth="1"/>
    <col min="8196" max="8196" width="16.85546875" style="29" customWidth="1"/>
    <col min="8197" max="8197" width="16.28515625" style="29" customWidth="1"/>
    <col min="8198" max="8198" width="14.85546875" style="29" customWidth="1"/>
    <col min="8199" max="8199" width="15.42578125" style="29" customWidth="1"/>
    <col min="8200" max="8200" width="16.140625" style="29" customWidth="1"/>
    <col min="8201" max="8201" width="17.85546875" style="29" customWidth="1"/>
    <col min="8202" max="8202" width="10.140625" style="29" bestFit="1" customWidth="1"/>
    <col min="8203" max="8203" width="13.5703125" style="29" bestFit="1" customWidth="1"/>
    <col min="8204" max="8204" width="9.85546875" style="29" bestFit="1" customWidth="1"/>
    <col min="8205" max="8205" width="10.42578125" style="29" bestFit="1" customWidth="1"/>
    <col min="8206" max="8448" width="9.140625" style="29"/>
    <col min="8449" max="8449" width="8.140625" style="29" bestFit="1" customWidth="1"/>
    <col min="8450" max="8450" width="38" style="29" customWidth="1"/>
    <col min="8451" max="8451" width="14.85546875" style="29" customWidth="1"/>
    <col min="8452" max="8452" width="16.85546875" style="29" customWidth="1"/>
    <col min="8453" max="8453" width="16.28515625" style="29" customWidth="1"/>
    <col min="8454" max="8454" width="14.85546875" style="29" customWidth="1"/>
    <col min="8455" max="8455" width="15.42578125" style="29" customWidth="1"/>
    <col min="8456" max="8456" width="16.140625" style="29" customWidth="1"/>
    <col min="8457" max="8457" width="17.85546875" style="29" customWidth="1"/>
    <col min="8458" max="8458" width="10.140625" style="29" bestFit="1" customWidth="1"/>
    <col min="8459" max="8459" width="13.5703125" style="29" bestFit="1" customWidth="1"/>
    <col min="8460" max="8460" width="9.85546875" style="29" bestFit="1" customWidth="1"/>
    <col min="8461" max="8461" width="10.42578125" style="29" bestFit="1" customWidth="1"/>
    <col min="8462" max="8704" width="9.140625" style="29"/>
    <col min="8705" max="8705" width="8.140625" style="29" bestFit="1" customWidth="1"/>
    <col min="8706" max="8706" width="38" style="29" customWidth="1"/>
    <col min="8707" max="8707" width="14.85546875" style="29" customWidth="1"/>
    <col min="8708" max="8708" width="16.85546875" style="29" customWidth="1"/>
    <col min="8709" max="8709" width="16.28515625" style="29" customWidth="1"/>
    <col min="8710" max="8710" width="14.85546875" style="29" customWidth="1"/>
    <col min="8711" max="8711" width="15.42578125" style="29" customWidth="1"/>
    <col min="8712" max="8712" width="16.140625" style="29" customWidth="1"/>
    <col min="8713" max="8713" width="17.85546875" style="29" customWidth="1"/>
    <col min="8714" max="8714" width="10.140625" style="29" bestFit="1" customWidth="1"/>
    <col min="8715" max="8715" width="13.5703125" style="29" bestFit="1" customWidth="1"/>
    <col min="8716" max="8716" width="9.85546875" style="29" bestFit="1" customWidth="1"/>
    <col min="8717" max="8717" width="10.42578125" style="29" bestFit="1" customWidth="1"/>
    <col min="8718" max="8960" width="9.140625" style="29"/>
    <col min="8961" max="8961" width="8.140625" style="29" bestFit="1" customWidth="1"/>
    <col min="8962" max="8962" width="38" style="29" customWidth="1"/>
    <col min="8963" max="8963" width="14.85546875" style="29" customWidth="1"/>
    <col min="8964" max="8964" width="16.85546875" style="29" customWidth="1"/>
    <col min="8965" max="8965" width="16.28515625" style="29" customWidth="1"/>
    <col min="8966" max="8966" width="14.85546875" style="29" customWidth="1"/>
    <col min="8967" max="8967" width="15.42578125" style="29" customWidth="1"/>
    <col min="8968" max="8968" width="16.140625" style="29" customWidth="1"/>
    <col min="8969" max="8969" width="17.85546875" style="29" customWidth="1"/>
    <col min="8970" max="8970" width="10.140625" style="29" bestFit="1" customWidth="1"/>
    <col min="8971" max="8971" width="13.5703125" style="29" bestFit="1" customWidth="1"/>
    <col min="8972" max="8972" width="9.85546875" style="29" bestFit="1" customWidth="1"/>
    <col min="8973" max="8973" width="10.42578125" style="29" bestFit="1" customWidth="1"/>
    <col min="8974" max="9216" width="9.140625" style="29"/>
    <col min="9217" max="9217" width="8.140625" style="29" bestFit="1" customWidth="1"/>
    <col min="9218" max="9218" width="38" style="29" customWidth="1"/>
    <col min="9219" max="9219" width="14.85546875" style="29" customWidth="1"/>
    <col min="9220" max="9220" width="16.85546875" style="29" customWidth="1"/>
    <col min="9221" max="9221" width="16.28515625" style="29" customWidth="1"/>
    <col min="9222" max="9222" width="14.85546875" style="29" customWidth="1"/>
    <col min="9223" max="9223" width="15.42578125" style="29" customWidth="1"/>
    <col min="9224" max="9224" width="16.140625" style="29" customWidth="1"/>
    <col min="9225" max="9225" width="17.85546875" style="29" customWidth="1"/>
    <col min="9226" max="9226" width="10.140625" style="29" bestFit="1" customWidth="1"/>
    <col min="9227" max="9227" width="13.5703125" style="29" bestFit="1" customWidth="1"/>
    <col min="9228" max="9228" width="9.85546875" style="29" bestFit="1" customWidth="1"/>
    <col min="9229" max="9229" width="10.42578125" style="29" bestFit="1" customWidth="1"/>
    <col min="9230" max="9472" width="9.140625" style="29"/>
    <col min="9473" max="9473" width="8.140625" style="29" bestFit="1" customWidth="1"/>
    <col min="9474" max="9474" width="38" style="29" customWidth="1"/>
    <col min="9475" max="9475" width="14.85546875" style="29" customWidth="1"/>
    <col min="9476" max="9476" width="16.85546875" style="29" customWidth="1"/>
    <col min="9477" max="9477" width="16.28515625" style="29" customWidth="1"/>
    <col min="9478" max="9478" width="14.85546875" style="29" customWidth="1"/>
    <col min="9479" max="9479" width="15.42578125" style="29" customWidth="1"/>
    <col min="9480" max="9480" width="16.140625" style="29" customWidth="1"/>
    <col min="9481" max="9481" width="17.85546875" style="29" customWidth="1"/>
    <col min="9482" max="9482" width="10.140625" style="29" bestFit="1" customWidth="1"/>
    <col min="9483" max="9483" width="13.5703125" style="29" bestFit="1" customWidth="1"/>
    <col min="9484" max="9484" width="9.85546875" style="29" bestFit="1" customWidth="1"/>
    <col min="9485" max="9485" width="10.42578125" style="29" bestFit="1" customWidth="1"/>
    <col min="9486" max="9728" width="9.140625" style="29"/>
    <col min="9729" max="9729" width="8.140625" style="29" bestFit="1" customWidth="1"/>
    <col min="9730" max="9730" width="38" style="29" customWidth="1"/>
    <col min="9731" max="9731" width="14.85546875" style="29" customWidth="1"/>
    <col min="9732" max="9732" width="16.85546875" style="29" customWidth="1"/>
    <col min="9733" max="9733" width="16.28515625" style="29" customWidth="1"/>
    <col min="9734" max="9734" width="14.85546875" style="29" customWidth="1"/>
    <col min="9735" max="9735" width="15.42578125" style="29" customWidth="1"/>
    <col min="9736" max="9736" width="16.140625" style="29" customWidth="1"/>
    <col min="9737" max="9737" width="17.85546875" style="29" customWidth="1"/>
    <col min="9738" max="9738" width="10.140625" style="29" bestFit="1" customWidth="1"/>
    <col min="9739" max="9739" width="13.5703125" style="29" bestFit="1" customWidth="1"/>
    <col min="9740" max="9740" width="9.85546875" style="29" bestFit="1" customWidth="1"/>
    <col min="9741" max="9741" width="10.42578125" style="29" bestFit="1" customWidth="1"/>
    <col min="9742" max="9984" width="9.140625" style="29"/>
    <col min="9985" max="9985" width="8.140625" style="29" bestFit="1" customWidth="1"/>
    <col min="9986" max="9986" width="38" style="29" customWidth="1"/>
    <col min="9987" max="9987" width="14.85546875" style="29" customWidth="1"/>
    <col min="9988" max="9988" width="16.85546875" style="29" customWidth="1"/>
    <col min="9989" max="9989" width="16.28515625" style="29" customWidth="1"/>
    <col min="9990" max="9990" width="14.85546875" style="29" customWidth="1"/>
    <col min="9991" max="9991" width="15.42578125" style="29" customWidth="1"/>
    <col min="9992" max="9992" width="16.140625" style="29" customWidth="1"/>
    <col min="9993" max="9993" width="17.85546875" style="29" customWidth="1"/>
    <col min="9994" max="9994" width="10.140625" style="29" bestFit="1" customWidth="1"/>
    <col min="9995" max="9995" width="13.5703125" style="29" bestFit="1" customWidth="1"/>
    <col min="9996" max="9996" width="9.85546875" style="29" bestFit="1" customWidth="1"/>
    <col min="9997" max="9997" width="10.42578125" style="29" bestFit="1" customWidth="1"/>
    <col min="9998" max="10240" width="9.140625" style="29"/>
    <col min="10241" max="10241" width="8.140625" style="29" bestFit="1" customWidth="1"/>
    <col min="10242" max="10242" width="38" style="29" customWidth="1"/>
    <col min="10243" max="10243" width="14.85546875" style="29" customWidth="1"/>
    <col min="10244" max="10244" width="16.85546875" style="29" customWidth="1"/>
    <col min="10245" max="10245" width="16.28515625" style="29" customWidth="1"/>
    <col min="10246" max="10246" width="14.85546875" style="29" customWidth="1"/>
    <col min="10247" max="10247" width="15.42578125" style="29" customWidth="1"/>
    <col min="10248" max="10248" width="16.140625" style="29" customWidth="1"/>
    <col min="10249" max="10249" width="17.85546875" style="29" customWidth="1"/>
    <col min="10250" max="10250" width="10.140625" style="29" bestFit="1" customWidth="1"/>
    <col min="10251" max="10251" width="13.5703125" style="29" bestFit="1" customWidth="1"/>
    <col min="10252" max="10252" width="9.85546875" style="29" bestFit="1" customWidth="1"/>
    <col min="10253" max="10253" width="10.42578125" style="29" bestFit="1" customWidth="1"/>
    <col min="10254" max="10496" width="9.140625" style="29"/>
    <col min="10497" max="10497" width="8.140625" style="29" bestFit="1" customWidth="1"/>
    <col min="10498" max="10498" width="38" style="29" customWidth="1"/>
    <col min="10499" max="10499" width="14.85546875" style="29" customWidth="1"/>
    <col min="10500" max="10500" width="16.85546875" style="29" customWidth="1"/>
    <col min="10501" max="10501" width="16.28515625" style="29" customWidth="1"/>
    <col min="10502" max="10502" width="14.85546875" style="29" customWidth="1"/>
    <col min="10503" max="10503" width="15.42578125" style="29" customWidth="1"/>
    <col min="10504" max="10504" width="16.140625" style="29" customWidth="1"/>
    <col min="10505" max="10505" width="17.85546875" style="29" customWidth="1"/>
    <col min="10506" max="10506" width="10.140625" style="29" bestFit="1" customWidth="1"/>
    <col min="10507" max="10507" width="13.5703125" style="29" bestFit="1" customWidth="1"/>
    <col min="10508" max="10508" width="9.85546875" style="29" bestFit="1" customWidth="1"/>
    <col min="10509" max="10509" width="10.42578125" style="29" bestFit="1" customWidth="1"/>
    <col min="10510" max="10752" width="9.140625" style="29"/>
    <col min="10753" max="10753" width="8.140625" style="29" bestFit="1" customWidth="1"/>
    <col min="10754" max="10754" width="38" style="29" customWidth="1"/>
    <col min="10755" max="10755" width="14.85546875" style="29" customWidth="1"/>
    <col min="10756" max="10756" width="16.85546875" style="29" customWidth="1"/>
    <col min="10757" max="10757" width="16.28515625" style="29" customWidth="1"/>
    <col min="10758" max="10758" width="14.85546875" style="29" customWidth="1"/>
    <col min="10759" max="10759" width="15.42578125" style="29" customWidth="1"/>
    <col min="10760" max="10760" width="16.140625" style="29" customWidth="1"/>
    <col min="10761" max="10761" width="17.85546875" style="29" customWidth="1"/>
    <col min="10762" max="10762" width="10.140625" style="29" bestFit="1" customWidth="1"/>
    <col min="10763" max="10763" width="13.5703125" style="29" bestFit="1" customWidth="1"/>
    <col min="10764" max="10764" width="9.85546875" style="29" bestFit="1" customWidth="1"/>
    <col min="10765" max="10765" width="10.42578125" style="29" bestFit="1" customWidth="1"/>
    <col min="10766" max="11008" width="9.140625" style="29"/>
    <col min="11009" max="11009" width="8.140625" style="29" bestFit="1" customWidth="1"/>
    <col min="11010" max="11010" width="38" style="29" customWidth="1"/>
    <col min="11011" max="11011" width="14.85546875" style="29" customWidth="1"/>
    <col min="11012" max="11012" width="16.85546875" style="29" customWidth="1"/>
    <col min="11013" max="11013" width="16.28515625" style="29" customWidth="1"/>
    <col min="11014" max="11014" width="14.85546875" style="29" customWidth="1"/>
    <col min="11015" max="11015" width="15.42578125" style="29" customWidth="1"/>
    <col min="11016" max="11016" width="16.140625" style="29" customWidth="1"/>
    <col min="11017" max="11017" width="17.85546875" style="29" customWidth="1"/>
    <col min="11018" max="11018" width="10.140625" style="29" bestFit="1" customWidth="1"/>
    <col min="11019" max="11019" width="13.5703125" style="29" bestFit="1" customWidth="1"/>
    <col min="11020" max="11020" width="9.85546875" style="29" bestFit="1" customWidth="1"/>
    <col min="11021" max="11021" width="10.42578125" style="29" bestFit="1" customWidth="1"/>
    <col min="11022" max="11264" width="9.140625" style="29"/>
    <col min="11265" max="11265" width="8.140625" style="29" bestFit="1" customWidth="1"/>
    <col min="11266" max="11266" width="38" style="29" customWidth="1"/>
    <col min="11267" max="11267" width="14.85546875" style="29" customWidth="1"/>
    <col min="11268" max="11268" width="16.85546875" style="29" customWidth="1"/>
    <col min="11269" max="11269" width="16.28515625" style="29" customWidth="1"/>
    <col min="11270" max="11270" width="14.85546875" style="29" customWidth="1"/>
    <col min="11271" max="11271" width="15.42578125" style="29" customWidth="1"/>
    <col min="11272" max="11272" width="16.140625" style="29" customWidth="1"/>
    <col min="11273" max="11273" width="17.85546875" style="29" customWidth="1"/>
    <col min="11274" max="11274" width="10.140625" style="29" bestFit="1" customWidth="1"/>
    <col min="11275" max="11275" width="13.5703125" style="29" bestFit="1" customWidth="1"/>
    <col min="11276" max="11276" width="9.85546875" style="29" bestFit="1" customWidth="1"/>
    <col min="11277" max="11277" width="10.42578125" style="29" bestFit="1" customWidth="1"/>
    <col min="11278" max="11520" width="9.140625" style="29"/>
    <col min="11521" max="11521" width="8.140625" style="29" bestFit="1" customWidth="1"/>
    <col min="11522" max="11522" width="38" style="29" customWidth="1"/>
    <col min="11523" max="11523" width="14.85546875" style="29" customWidth="1"/>
    <col min="11524" max="11524" width="16.85546875" style="29" customWidth="1"/>
    <col min="11525" max="11525" width="16.28515625" style="29" customWidth="1"/>
    <col min="11526" max="11526" width="14.85546875" style="29" customWidth="1"/>
    <col min="11527" max="11527" width="15.42578125" style="29" customWidth="1"/>
    <col min="11528" max="11528" width="16.140625" style="29" customWidth="1"/>
    <col min="11529" max="11529" width="17.85546875" style="29" customWidth="1"/>
    <col min="11530" max="11530" width="10.140625" style="29" bestFit="1" customWidth="1"/>
    <col min="11531" max="11531" width="13.5703125" style="29" bestFit="1" customWidth="1"/>
    <col min="11532" max="11532" width="9.85546875" style="29" bestFit="1" customWidth="1"/>
    <col min="11533" max="11533" width="10.42578125" style="29" bestFit="1" customWidth="1"/>
    <col min="11534" max="11776" width="9.140625" style="29"/>
    <col min="11777" max="11777" width="8.140625" style="29" bestFit="1" customWidth="1"/>
    <col min="11778" max="11778" width="38" style="29" customWidth="1"/>
    <col min="11779" max="11779" width="14.85546875" style="29" customWidth="1"/>
    <col min="11780" max="11780" width="16.85546875" style="29" customWidth="1"/>
    <col min="11781" max="11781" width="16.28515625" style="29" customWidth="1"/>
    <col min="11782" max="11782" width="14.85546875" style="29" customWidth="1"/>
    <col min="11783" max="11783" width="15.42578125" style="29" customWidth="1"/>
    <col min="11784" max="11784" width="16.140625" style="29" customWidth="1"/>
    <col min="11785" max="11785" width="17.85546875" style="29" customWidth="1"/>
    <col min="11786" max="11786" width="10.140625" style="29" bestFit="1" customWidth="1"/>
    <col min="11787" max="11787" width="13.5703125" style="29" bestFit="1" customWidth="1"/>
    <col min="11788" max="11788" width="9.85546875" style="29" bestFit="1" customWidth="1"/>
    <col min="11789" max="11789" width="10.42578125" style="29" bestFit="1" customWidth="1"/>
    <col min="11790" max="12032" width="9.140625" style="29"/>
    <col min="12033" max="12033" width="8.140625" style="29" bestFit="1" customWidth="1"/>
    <col min="12034" max="12034" width="38" style="29" customWidth="1"/>
    <col min="12035" max="12035" width="14.85546875" style="29" customWidth="1"/>
    <col min="12036" max="12036" width="16.85546875" style="29" customWidth="1"/>
    <col min="12037" max="12037" width="16.28515625" style="29" customWidth="1"/>
    <col min="12038" max="12038" width="14.85546875" style="29" customWidth="1"/>
    <col min="12039" max="12039" width="15.42578125" style="29" customWidth="1"/>
    <col min="12040" max="12040" width="16.140625" style="29" customWidth="1"/>
    <col min="12041" max="12041" width="17.85546875" style="29" customWidth="1"/>
    <col min="12042" max="12042" width="10.140625" style="29" bestFit="1" customWidth="1"/>
    <col min="12043" max="12043" width="13.5703125" style="29" bestFit="1" customWidth="1"/>
    <col min="12044" max="12044" width="9.85546875" style="29" bestFit="1" customWidth="1"/>
    <col min="12045" max="12045" width="10.42578125" style="29" bestFit="1" customWidth="1"/>
    <col min="12046" max="12288" width="9.140625" style="29"/>
    <col min="12289" max="12289" width="8.140625" style="29" bestFit="1" customWidth="1"/>
    <col min="12290" max="12290" width="38" style="29" customWidth="1"/>
    <col min="12291" max="12291" width="14.85546875" style="29" customWidth="1"/>
    <col min="12292" max="12292" width="16.85546875" style="29" customWidth="1"/>
    <col min="12293" max="12293" width="16.28515625" style="29" customWidth="1"/>
    <col min="12294" max="12294" width="14.85546875" style="29" customWidth="1"/>
    <col min="12295" max="12295" width="15.42578125" style="29" customWidth="1"/>
    <col min="12296" max="12296" width="16.140625" style="29" customWidth="1"/>
    <col min="12297" max="12297" width="17.85546875" style="29" customWidth="1"/>
    <col min="12298" max="12298" width="10.140625" style="29" bestFit="1" customWidth="1"/>
    <col min="12299" max="12299" width="13.5703125" style="29" bestFit="1" customWidth="1"/>
    <col min="12300" max="12300" width="9.85546875" style="29" bestFit="1" customWidth="1"/>
    <col min="12301" max="12301" width="10.42578125" style="29" bestFit="1" customWidth="1"/>
    <col min="12302" max="12544" width="9.140625" style="29"/>
    <col min="12545" max="12545" width="8.140625" style="29" bestFit="1" customWidth="1"/>
    <col min="12546" max="12546" width="38" style="29" customWidth="1"/>
    <col min="12547" max="12547" width="14.85546875" style="29" customWidth="1"/>
    <col min="12548" max="12548" width="16.85546875" style="29" customWidth="1"/>
    <col min="12549" max="12549" width="16.28515625" style="29" customWidth="1"/>
    <col min="12550" max="12550" width="14.85546875" style="29" customWidth="1"/>
    <col min="12551" max="12551" width="15.42578125" style="29" customWidth="1"/>
    <col min="12552" max="12552" width="16.140625" style="29" customWidth="1"/>
    <col min="12553" max="12553" width="17.85546875" style="29" customWidth="1"/>
    <col min="12554" max="12554" width="10.140625" style="29" bestFit="1" customWidth="1"/>
    <col min="12555" max="12555" width="13.5703125" style="29" bestFit="1" customWidth="1"/>
    <col min="12556" max="12556" width="9.85546875" style="29" bestFit="1" customWidth="1"/>
    <col min="12557" max="12557" width="10.42578125" style="29" bestFit="1" customWidth="1"/>
    <col min="12558" max="12800" width="9.140625" style="29"/>
    <col min="12801" max="12801" width="8.140625" style="29" bestFit="1" customWidth="1"/>
    <col min="12802" max="12802" width="38" style="29" customWidth="1"/>
    <col min="12803" max="12803" width="14.85546875" style="29" customWidth="1"/>
    <col min="12804" max="12804" width="16.85546875" style="29" customWidth="1"/>
    <col min="12805" max="12805" width="16.28515625" style="29" customWidth="1"/>
    <col min="12806" max="12806" width="14.85546875" style="29" customWidth="1"/>
    <col min="12807" max="12807" width="15.42578125" style="29" customWidth="1"/>
    <col min="12808" max="12808" width="16.140625" style="29" customWidth="1"/>
    <col min="12809" max="12809" width="17.85546875" style="29" customWidth="1"/>
    <col min="12810" max="12810" width="10.140625" style="29" bestFit="1" customWidth="1"/>
    <col min="12811" max="12811" width="13.5703125" style="29" bestFit="1" customWidth="1"/>
    <col min="12812" max="12812" width="9.85546875" style="29" bestFit="1" customWidth="1"/>
    <col min="12813" max="12813" width="10.42578125" style="29" bestFit="1" customWidth="1"/>
    <col min="12814" max="13056" width="9.140625" style="29"/>
    <col min="13057" max="13057" width="8.140625" style="29" bestFit="1" customWidth="1"/>
    <col min="13058" max="13058" width="38" style="29" customWidth="1"/>
    <col min="13059" max="13059" width="14.85546875" style="29" customWidth="1"/>
    <col min="13060" max="13060" width="16.85546875" style="29" customWidth="1"/>
    <col min="13061" max="13061" width="16.28515625" style="29" customWidth="1"/>
    <col min="13062" max="13062" width="14.85546875" style="29" customWidth="1"/>
    <col min="13063" max="13063" width="15.42578125" style="29" customWidth="1"/>
    <col min="13064" max="13064" width="16.140625" style="29" customWidth="1"/>
    <col min="13065" max="13065" width="17.85546875" style="29" customWidth="1"/>
    <col min="13066" max="13066" width="10.140625" style="29" bestFit="1" customWidth="1"/>
    <col min="13067" max="13067" width="13.5703125" style="29" bestFit="1" customWidth="1"/>
    <col min="13068" max="13068" width="9.85546875" style="29" bestFit="1" customWidth="1"/>
    <col min="13069" max="13069" width="10.42578125" style="29" bestFit="1" customWidth="1"/>
    <col min="13070" max="13312" width="9.140625" style="29"/>
    <col min="13313" max="13313" width="8.140625" style="29" bestFit="1" customWidth="1"/>
    <col min="13314" max="13314" width="38" style="29" customWidth="1"/>
    <col min="13315" max="13315" width="14.85546875" style="29" customWidth="1"/>
    <col min="13316" max="13316" width="16.85546875" style="29" customWidth="1"/>
    <col min="13317" max="13317" width="16.28515625" style="29" customWidth="1"/>
    <col min="13318" max="13318" width="14.85546875" style="29" customWidth="1"/>
    <col min="13319" max="13319" width="15.42578125" style="29" customWidth="1"/>
    <col min="13320" max="13320" width="16.140625" style="29" customWidth="1"/>
    <col min="13321" max="13321" width="17.85546875" style="29" customWidth="1"/>
    <col min="13322" max="13322" width="10.140625" style="29" bestFit="1" customWidth="1"/>
    <col min="13323" max="13323" width="13.5703125" style="29" bestFit="1" customWidth="1"/>
    <col min="13324" max="13324" width="9.85546875" style="29" bestFit="1" customWidth="1"/>
    <col min="13325" max="13325" width="10.42578125" style="29" bestFit="1" customWidth="1"/>
    <col min="13326" max="13568" width="9.140625" style="29"/>
    <col min="13569" max="13569" width="8.140625" style="29" bestFit="1" customWidth="1"/>
    <col min="13570" max="13570" width="38" style="29" customWidth="1"/>
    <col min="13571" max="13571" width="14.85546875" style="29" customWidth="1"/>
    <col min="13572" max="13572" width="16.85546875" style="29" customWidth="1"/>
    <col min="13573" max="13573" width="16.28515625" style="29" customWidth="1"/>
    <col min="13574" max="13574" width="14.85546875" style="29" customWidth="1"/>
    <col min="13575" max="13575" width="15.42578125" style="29" customWidth="1"/>
    <col min="13576" max="13576" width="16.140625" style="29" customWidth="1"/>
    <col min="13577" max="13577" width="17.85546875" style="29" customWidth="1"/>
    <col min="13578" max="13578" width="10.140625" style="29" bestFit="1" customWidth="1"/>
    <col min="13579" max="13579" width="13.5703125" style="29" bestFit="1" customWidth="1"/>
    <col min="13580" max="13580" width="9.85546875" style="29" bestFit="1" customWidth="1"/>
    <col min="13581" max="13581" width="10.42578125" style="29" bestFit="1" customWidth="1"/>
    <col min="13582" max="13824" width="9.140625" style="29"/>
    <col min="13825" max="13825" width="8.140625" style="29" bestFit="1" customWidth="1"/>
    <col min="13826" max="13826" width="38" style="29" customWidth="1"/>
    <col min="13827" max="13827" width="14.85546875" style="29" customWidth="1"/>
    <col min="13828" max="13828" width="16.85546875" style="29" customWidth="1"/>
    <col min="13829" max="13829" width="16.28515625" style="29" customWidth="1"/>
    <col min="13830" max="13830" width="14.85546875" style="29" customWidth="1"/>
    <col min="13831" max="13831" width="15.42578125" style="29" customWidth="1"/>
    <col min="13832" max="13832" width="16.140625" style="29" customWidth="1"/>
    <col min="13833" max="13833" width="17.85546875" style="29" customWidth="1"/>
    <col min="13834" max="13834" width="10.140625" style="29" bestFit="1" customWidth="1"/>
    <col min="13835" max="13835" width="13.5703125" style="29" bestFit="1" customWidth="1"/>
    <col min="13836" max="13836" width="9.85546875" style="29" bestFit="1" customWidth="1"/>
    <col min="13837" max="13837" width="10.42578125" style="29" bestFit="1" customWidth="1"/>
    <col min="13838" max="14080" width="9.140625" style="29"/>
    <col min="14081" max="14081" width="8.140625" style="29" bestFit="1" customWidth="1"/>
    <col min="14082" max="14082" width="38" style="29" customWidth="1"/>
    <col min="14083" max="14083" width="14.85546875" style="29" customWidth="1"/>
    <col min="14084" max="14084" width="16.85546875" style="29" customWidth="1"/>
    <col min="14085" max="14085" width="16.28515625" style="29" customWidth="1"/>
    <col min="14086" max="14086" width="14.85546875" style="29" customWidth="1"/>
    <col min="14087" max="14087" width="15.42578125" style="29" customWidth="1"/>
    <col min="14088" max="14088" width="16.140625" style="29" customWidth="1"/>
    <col min="14089" max="14089" width="17.85546875" style="29" customWidth="1"/>
    <col min="14090" max="14090" width="10.140625" style="29" bestFit="1" customWidth="1"/>
    <col min="14091" max="14091" width="13.5703125" style="29" bestFit="1" customWidth="1"/>
    <col min="14092" max="14092" width="9.85546875" style="29" bestFit="1" customWidth="1"/>
    <col min="14093" max="14093" width="10.42578125" style="29" bestFit="1" customWidth="1"/>
    <col min="14094" max="14336" width="9.140625" style="29"/>
    <col min="14337" max="14337" width="8.140625" style="29" bestFit="1" customWidth="1"/>
    <col min="14338" max="14338" width="38" style="29" customWidth="1"/>
    <col min="14339" max="14339" width="14.85546875" style="29" customWidth="1"/>
    <col min="14340" max="14340" width="16.85546875" style="29" customWidth="1"/>
    <col min="14341" max="14341" width="16.28515625" style="29" customWidth="1"/>
    <col min="14342" max="14342" width="14.85546875" style="29" customWidth="1"/>
    <col min="14343" max="14343" width="15.42578125" style="29" customWidth="1"/>
    <col min="14344" max="14344" width="16.140625" style="29" customWidth="1"/>
    <col min="14345" max="14345" width="17.85546875" style="29" customWidth="1"/>
    <col min="14346" max="14346" width="10.140625" style="29" bestFit="1" customWidth="1"/>
    <col min="14347" max="14347" width="13.5703125" style="29" bestFit="1" customWidth="1"/>
    <col min="14348" max="14348" width="9.85546875" style="29" bestFit="1" customWidth="1"/>
    <col min="14349" max="14349" width="10.42578125" style="29" bestFit="1" customWidth="1"/>
    <col min="14350" max="14592" width="9.140625" style="29"/>
    <col min="14593" max="14593" width="8.140625" style="29" bestFit="1" customWidth="1"/>
    <col min="14594" max="14594" width="38" style="29" customWidth="1"/>
    <col min="14595" max="14595" width="14.85546875" style="29" customWidth="1"/>
    <col min="14596" max="14596" width="16.85546875" style="29" customWidth="1"/>
    <col min="14597" max="14597" width="16.28515625" style="29" customWidth="1"/>
    <col min="14598" max="14598" width="14.85546875" style="29" customWidth="1"/>
    <col min="14599" max="14599" width="15.42578125" style="29" customWidth="1"/>
    <col min="14600" max="14600" width="16.140625" style="29" customWidth="1"/>
    <col min="14601" max="14601" width="17.85546875" style="29" customWidth="1"/>
    <col min="14602" max="14602" width="10.140625" style="29" bestFit="1" customWidth="1"/>
    <col min="14603" max="14603" width="13.5703125" style="29" bestFit="1" customWidth="1"/>
    <col min="14604" max="14604" width="9.85546875" style="29" bestFit="1" customWidth="1"/>
    <col min="14605" max="14605" width="10.42578125" style="29" bestFit="1" customWidth="1"/>
    <col min="14606" max="14848" width="9.140625" style="29"/>
    <col min="14849" max="14849" width="8.140625" style="29" bestFit="1" customWidth="1"/>
    <col min="14850" max="14850" width="38" style="29" customWidth="1"/>
    <col min="14851" max="14851" width="14.85546875" style="29" customWidth="1"/>
    <col min="14852" max="14852" width="16.85546875" style="29" customWidth="1"/>
    <col min="14853" max="14853" width="16.28515625" style="29" customWidth="1"/>
    <col min="14854" max="14854" width="14.85546875" style="29" customWidth="1"/>
    <col min="14855" max="14855" width="15.42578125" style="29" customWidth="1"/>
    <col min="14856" max="14856" width="16.140625" style="29" customWidth="1"/>
    <col min="14857" max="14857" width="17.85546875" style="29" customWidth="1"/>
    <col min="14858" max="14858" width="10.140625" style="29" bestFit="1" customWidth="1"/>
    <col min="14859" max="14859" width="13.5703125" style="29" bestFit="1" customWidth="1"/>
    <col min="14860" max="14860" width="9.85546875" style="29" bestFit="1" customWidth="1"/>
    <col min="14861" max="14861" width="10.42578125" style="29" bestFit="1" customWidth="1"/>
    <col min="14862" max="15104" width="9.140625" style="29"/>
    <col min="15105" max="15105" width="8.140625" style="29" bestFit="1" customWidth="1"/>
    <col min="15106" max="15106" width="38" style="29" customWidth="1"/>
    <col min="15107" max="15107" width="14.85546875" style="29" customWidth="1"/>
    <col min="15108" max="15108" width="16.85546875" style="29" customWidth="1"/>
    <col min="15109" max="15109" width="16.28515625" style="29" customWidth="1"/>
    <col min="15110" max="15110" width="14.85546875" style="29" customWidth="1"/>
    <col min="15111" max="15111" width="15.42578125" style="29" customWidth="1"/>
    <col min="15112" max="15112" width="16.140625" style="29" customWidth="1"/>
    <col min="15113" max="15113" width="17.85546875" style="29" customWidth="1"/>
    <col min="15114" max="15114" width="10.140625" style="29" bestFit="1" customWidth="1"/>
    <col min="15115" max="15115" width="13.5703125" style="29" bestFit="1" customWidth="1"/>
    <col min="15116" max="15116" width="9.85546875" style="29" bestFit="1" customWidth="1"/>
    <col min="15117" max="15117" width="10.42578125" style="29" bestFit="1" customWidth="1"/>
    <col min="15118" max="15360" width="9.140625" style="29"/>
    <col min="15361" max="15361" width="8.140625" style="29" bestFit="1" customWidth="1"/>
    <col min="15362" max="15362" width="38" style="29" customWidth="1"/>
    <col min="15363" max="15363" width="14.85546875" style="29" customWidth="1"/>
    <col min="15364" max="15364" width="16.85546875" style="29" customWidth="1"/>
    <col min="15365" max="15365" width="16.28515625" style="29" customWidth="1"/>
    <col min="15366" max="15366" width="14.85546875" style="29" customWidth="1"/>
    <col min="15367" max="15367" width="15.42578125" style="29" customWidth="1"/>
    <col min="15368" max="15368" width="16.140625" style="29" customWidth="1"/>
    <col min="15369" max="15369" width="17.85546875" style="29" customWidth="1"/>
    <col min="15370" max="15370" width="10.140625" style="29" bestFit="1" customWidth="1"/>
    <col min="15371" max="15371" width="13.5703125" style="29" bestFit="1" customWidth="1"/>
    <col min="15372" max="15372" width="9.85546875" style="29" bestFit="1" customWidth="1"/>
    <col min="15373" max="15373" width="10.42578125" style="29" bestFit="1" customWidth="1"/>
    <col min="15374" max="15616" width="9.140625" style="29"/>
    <col min="15617" max="15617" width="8.140625" style="29" bestFit="1" customWidth="1"/>
    <col min="15618" max="15618" width="38" style="29" customWidth="1"/>
    <col min="15619" max="15619" width="14.85546875" style="29" customWidth="1"/>
    <col min="15620" max="15620" width="16.85546875" style="29" customWidth="1"/>
    <col min="15621" max="15621" width="16.28515625" style="29" customWidth="1"/>
    <col min="15622" max="15622" width="14.85546875" style="29" customWidth="1"/>
    <col min="15623" max="15623" width="15.42578125" style="29" customWidth="1"/>
    <col min="15624" max="15624" width="16.140625" style="29" customWidth="1"/>
    <col min="15625" max="15625" width="17.85546875" style="29" customWidth="1"/>
    <col min="15626" max="15626" width="10.140625" style="29" bestFit="1" customWidth="1"/>
    <col min="15627" max="15627" width="13.5703125" style="29" bestFit="1" customWidth="1"/>
    <col min="15628" max="15628" width="9.85546875" style="29" bestFit="1" customWidth="1"/>
    <col min="15629" max="15629" width="10.42578125" style="29" bestFit="1" customWidth="1"/>
    <col min="15630" max="15872" width="9.140625" style="29"/>
    <col min="15873" max="15873" width="8.140625" style="29" bestFit="1" customWidth="1"/>
    <col min="15874" max="15874" width="38" style="29" customWidth="1"/>
    <col min="15875" max="15875" width="14.85546875" style="29" customWidth="1"/>
    <col min="15876" max="15876" width="16.85546875" style="29" customWidth="1"/>
    <col min="15877" max="15877" width="16.28515625" style="29" customWidth="1"/>
    <col min="15878" max="15878" width="14.85546875" style="29" customWidth="1"/>
    <col min="15879" max="15879" width="15.42578125" style="29" customWidth="1"/>
    <col min="15880" max="15880" width="16.140625" style="29" customWidth="1"/>
    <col min="15881" max="15881" width="17.85546875" style="29" customWidth="1"/>
    <col min="15882" max="15882" width="10.140625" style="29" bestFit="1" customWidth="1"/>
    <col min="15883" max="15883" width="13.5703125" style="29" bestFit="1" customWidth="1"/>
    <col min="15884" max="15884" width="9.85546875" style="29" bestFit="1" customWidth="1"/>
    <col min="15885" max="15885" width="10.42578125" style="29" bestFit="1" customWidth="1"/>
    <col min="15886" max="16128" width="9.140625" style="29"/>
    <col min="16129" max="16129" width="8.140625" style="29" bestFit="1" customWidth="1"/>
    <col min="16130" max="16130" width="38" style="29" customWidth="1"/>
    <col min="16131" max="16131" width="14.85546875" style="29" customWidth="1"/>
    <col min="16132" max="16132" width="16.85546875" style="29" customWidth="1"/>
    <col min="16133" max="16133" width="16.28515625" style="29" customWidth="1"/>
    <col min="16134" max="16134" width="14.85546875" style="29" customWidth="1"/>
    <col min="16135" max="16135" width="15.42578125" style="29" customWidth="1"/>
    <col min="16136" max="16136" width="16.140625" style="29" customWidth="1"/>
    <col min="16137" max="16137" width="17.85546875" style="29" customWidth="1"/>
    <col min="16138" max="16138" width="10.140625" style="29" bestFit="1" customWidth="1"/>
    <col min="16139" max="16139" width="13.5703125" style="29" bestFit="1" customWidth="1"/>
    <col min="16140" max="16140" width="9.85546875" style="29" bestFit="1" customWidth="1"/>
    <col min="16141" max="16141" width="10.42578125" style="29" bestFit="1" customWidth="1"/>
    <col min="16142" max="16384" width="9.140625" style="29"/>
  </cols>
  <sheetData>
    <row r="1" spans="1:13" ht="25.5" customHeight="1" thickBo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6"/>
    </row>
    <row r="2" spans="1:13" x14ac:dyDescent="0.2">
      <c r="A2" s="30"/>
      <c r="B2" s="31"/>
      <c r="C2" s="31"/>
      <c r="D2" s="32"/>
      <c r="E2" s="97" t="s">
        <v>74</v>
      </c>
      <c r="F2" s="98"/>
      <c r="G2" s="98"/>
      <c r="H2" s="98"/>
      <c r="I2" s="99"/>
      <c r="K2" s="33"/>
    </row>
    <row r="3" spans="1:13" ht="24" x14ac:dyDescent="0.2">
      <c r="A3" s="34"/>
      <c r="B3" s="35"/>
      <c r="C3" s="36" t="s">
        <v>72</v>
      </c>
      <c r="D3" s="93" t="s">
        <v>73</v>
      </c>
      <c r="E3" s="37" t="s">
        <v>3</v>
      </c>
      <c r="F3" s="38" t="s">
        <v>4</v>
      </c>
      <c r="G3" s="39" t="s">
        <v>5</v>
      </c>
      <c r="H3" s="40" t="s">
        <v>6</v>
      </c>
      <c r="I3" s="41" t="s">
        <v>7</v>
      </c>
      <c r="K3" s="33"/>
    </row>
    <row r="4" spans="1:13" s="49" customFormat="1" ht="30" customHeight="1" thickBot="1" x14ac:dyDescent="0.25">
      <c r="A4" s="42"/>
      <c r="B4" s="43" t="s">
        <v>8</v>
      </c>
      <c r="C4" s="43" t="s">
        <v>9</v>
      </c>
      <c r="D4" s="44" t="s">
        <v>10</v>
      </c>
      <c r="E4" s="45" t="s">
        <v>11</v>
      </c>
      <c r="F4" s="46" t="s">
        <v>12</v>
      </c>
      <c r="G4" s="43" t="s">
        <v>13</v>
      </c>
      <c r="H4" s="47" t="s">
        <v>14</v>
      </c>
      <c r="I4" s="48" t="s">
        <v>15</v>
      </c>
    </row>
    <row r="5" spans="1:13" x14ac:dyDescent="0.2">
      <c r="A5" s="50">
        <v>1</v>
      </c>
      <c r="B5" s="51" t="s">
        <v>16</v>
      </c>
      <c r="C5" s="52">
        <f>SUM(C18:C20,C14,C21:C23,C7:C13)</f>
        <v>2969674732</v>
      </c>
      <c r="D5" s="53">
        <f>SUM(D18:D20,D14,D21:D23,D7:D13)</f>
        <v>2993441389</v>
      </c>
      <c r="E5" s="50">
        <f>SUM(E7:E14,E20:E23,E18:E19)</f>
        <v>2052289765</v>
      </c>
      <c r="F5" s="52">
        <f>SUM(F7:F19,F14,F21:F23)</f>
        <v>311623263</v>
      </c>
      <c r="G5" s="52">
        <f>SUM(G7:G19,G14,G21:G23)</f>
        <v>114710573</v>
      </c>
      <c r="H5" s="52">
        <f>SUM(H7:H19,H14,H21:H23)</f>
        <v>123322082</v>
      </c>
      <c r="I5" s="54">
        <f>SUM(I7:I19,I14,I21:I23)</f>
        <v>391495706</v>
      </c>
      <c r="K5" s="55"/>
      <c r="M5" s="55"/>
    </row>
    <row r="6" spans="1:13" ht="39" customHeight="1" thickBot="1" x14ac:dyDescent="0.25">
      <c r="A6" s="56"/>
      <c r="B6" s="57" t="s">
        <v>17</v>
      </c>
      <c r="C6" s="58">
        <f>SUM(C7:C12,C18:C21,C13:C14,)</f>
        <v>2051691474</v>
      </c>
      <c r="D6" s="58">
        <f>SUM(D7:D12,D18:D21,D13:D14)</f>
        <v>2078888302</v>
      </c>
      <c r="E6" s="56">
        <f>SUM(E7:E10,E11:E14,E18:E21)</f>
        <v>1137736678</v>
      </c>
      <c r="F6" s="59">
        <f>SUM(F7:F10,F11:F18,F14:F14,F21)</f>
        <v>311623263</v>
      </c>
      <c r="G6" s="59">
        <f>SUM(G7:G10,G11:G18,G14:G14,G21)</f>
        <v>114710573</v>
      </c>
      <c r="H6" s="59">
        <f>SUM(H7:H10,H11:H18,H14:H14,H21)</f>
        <v>123322082</v>
      </c>
      <c r="I6" s="60">
        <f>SUM(I7:I10,I11:I19,I14:I14,I21)</f>
        <v>391495706</v>
      </c>
      <c r="J6" s="61" t="s">
        <v>18</v>
      </c>
      <c r="K6" s="62">
        <f>D24-D5</f>
        <v>0</v>
      </c>
      <c r="L6" s="63"/>
      <c r="M6" s="55"/>
    </row>
    <row r="7" spans="1:13" x14ac:dyDescent="0.2">
      <c r="A7" s="64" t="s">
        <v>19</v>
      </c>
      <c r="B7" s="65" t="s">
        <v>20</v>
      </c>
      <c r="C7" s="1">
        <v>705651784</v>
      </c>
      <c r="D7" s="66">
        <f t="shared" ref="D7:D13" si="0">SUM(E7:I7)</f>
        <v>705973440</v>
      </c>
      <c r="E7" s="67">
        <v>61228582</v>
      </c>
      <c r="F7" s="13">
        <v>217794332</v>
      </c>
      <c r="G7" s="2">
        <f>SUM('[1]6.intézm.kiadások'!F101)</f>
        <v>56757270</v>
      </c>
      <c r="H7" s="2">
        <v>95681814</v>
      </c>
      <c r="I7" s="3">
        <f>SUM('[1]6.intézm.kiadások'!F192)</f>
        <v>274511442</v>
      </c>
      <c r="M7" s="55"/>
    </row>
    <row r="8" spans="1:13" x14ac:dyDescent="0.2">
      <c r="A8" s="68" t="s">
        <v>21</v>
      </c>
      <c r="B8" s="69" t="s">
        <v>22</v>
      </c>
      <c r="C8" s="4">
        <v>130044471</v>
      </c>
      <c r="D8" s="70">
        <f t="shared" si="0"/>
        <v>130208489</v>
      </c>
      <c r="E8" s="71">
        <v>10509227</v>
      </c>
      <c r="F8" s="7">
        <v>43202362</v>
      </c>
      <c r="G8" s="4">
        <f>SUM('[1]6.intézm.kiadások'!F102)</f>
        <v>10045205</v>
      </c>
      <c r="H8" s="4">
        <v>16130158</v>
      </c>
      <c r="I8" s="5">
        <f>SUM('[1]6.intézm.kiadások'!F193)</f>
        <v>50321537</v>
      </c>
      <c r="M8" s="55"/>
    </row>
    <row r="9" spans="1:13" x14ac:dyDescent="0.2">
      <c r="A9" s="72" t="s">
        <v>23</v>
      </c>
      <c r="B9" s="69" t="s">
        <v>24</v>
      </c>
      <c r="C9" s="4">
        <v>432196140</v>
      </c>
      <c r="D9" s="70">
        <f t="shared" si="0"/>
        <v>442668745</v>
      </c>
      <c r="E9" s="71">
        <v>284236992</v>
      </c>
      <c r="F9" s="7">
        <v>37132368</v>
      </c>
      <c r="G9" s="4">
        <v>46688898</v>
      </c>
      <c r="H9" s="4">
        <f>SUM('[1]6.intézm.kiadások'!F148)</f>
        <v>11256110</v>
      </c>
      <c r="I9" s="5">
        <f>SUM('[1]6.intézm.kiadások'!F194)</f>
        <v>63354377</v>
      </c>
      <c r="M9" s="55"/>
    </row>
    <row r="10" spans="1:13" x14ac:dyDescent="0.2">
      <c r="A10" s="72" t="s">
        <v>25</v>
      </c>
      <c r="B10" s="73" t="s">
        <v>26</v>
      </c>
      <c r="C10" s="74">
        <v>22600000</v>
      </c>
      <c r="D10" s="70">
        <f t="shared" si="0"/>
        <v>22600000</v>
      </c>
      <c r="E10" s="71">
        <f>SUM('[1]6.intézm.kiadások'!F14)</f>
        <v>22600000</v>
      </c>
      <c r="F10" s="7">
        <f>SUM('[1]6.intézm.kiadások'!F59)</f>
        <v>0</v>
      </c>
      <c r="G10" s="4">
        <f>SUM('[1]6.intézm.kiadások'!F104)</f>
        <v>0</v>
      </c>
      <c r="H10" s="4">
        <f>SUM('[1]6.intézm.kiadások'!F149)</f>
        <v>0</v>
      </c>
      <c r="I10" s="5">
        <f>SUM('[1]6.intézm.kiadások'!F195)</f>
        <v>0</v>
      </c>
      <c r="M10" s="55"/>
    </row>
    <row r="11" spans="1:13" x14ac:dyDescent="0.2">
      <c r="A11" s="72" t="s">
        <v>27</v>
      </c>
      <c r="B11" s="75" t="s">
        <v>28</v>
      </c>
      <c r="C11" s="6">
        <v>62000000</v>
      </c>
      <c r="D11" s="70">
        <f t="shared" si="0"/>
        <v>62562433</v>
      </c>
      <c r="E11" s="71">
        <v>62562433</v>
      </c>
      <c r="F11" s="7">
        <f>SUM('[1]6.intézm.kiadások'!F60)</f>
        <v>0</v>
      </c>
      <c r="G11" s="4">
        <f>SUM('[1]6.intézm.kiadások'!F105)</f>
        <v>0</v>
      </c>
      <c r="H11" s="4">
        <f>SUM('[1]6.intézm.kiadások'!F150)</f>
        <v>0</v>
      </c>
      <c r="I11" s="5">
        <f>SUM('[1]6.intézm.kiadások'!F196)</f>
        <v>0</v>
      </c>
      <c r="M11" s="55"/>
    </row>
    <row r="12" spans="1:13" x14ac:dyDescent="0.2">
      <c r="A12" s="68" t="s">
        <v>29</v>
      </c>
      <c r="B12" s="75" t="s">
        <v>30</v>
      </c>
      <c r="C12" s="6">
        <v>43394295</v>
      </c>
      <c r="D12" s="70">
        <f t="shared" si="0"/>
        <v>43394295</v>
      </c>
      <c r="E12" s="71">
        <f>SUM('[1]6.intézm.kiadások'!F16)</f>
        <v>43394295</v>
      </c>
      <c r="F12" s="7">
        <f>SUM('[1]6.intézm.kiadások'!F61)</f>
        <v>0</v>
      </c>
      <c r="G12" s="4">
        <f>SUM('[1]6.intézm.kiadások'!F106)</f>
        <v>0</v>
      </c>
      <c r="H12" s="4">
        <f>SUM('[1]6.intézm.kiadások'!F151)</f>
        <v>0</v>
      </c>
      <c r="I12" s="5">
        <f>SUM('[1]6.intézm.kiadások'!F197)</f>
        <v>0</v>
      </c>
      <c r="M12" s="55"/>
    </row>
    <row r="13" spans="1:13" x14ac:dyDescent="0.2">
      <c r="A13" s="68" t="s">
        <v>31</v>
      </c>
      <c r="B13" s="75" t="s">
        <v>32</v>
      </c>
      <c r="C13" s="6">
        <v>210712520</v>
      </c>
      <c r="D13" s="70">
        <f t="shared" si="0"/>
        <v>210631621</v>
      </c>
      <c r="E13" s="71">
        <v>210631621</v>
      </c>
      <c r="F13" s="7">
        <f>SUM('[1]6.intézm.kiadások'!F62)</f>
        <v>0</v>
      </c>
      <c r="G13" s="4">
        <f>SUM('[1]6.intézm.kiadások'!F107)</f>
        <v>0</v>
      </c>
      <c r="H13" s="4">
        <f>SUM('[1]6.intézm.kiadások'!F152)</f>
        <v>0</v>
      </c>
      <c r="I13" s="5">
        <f>SUM('[1]6.intézm.kiadások'!F198)</f>
        <v>0</v>
      </c>
      <c r="M13" s="55"/>
    </row>
    <row r="14" spans="1:13" x14ac:dyDescent="0.2">
      <c r="A14" s="76" t="s">
        <v>33</v>
      </c>
      <c r="B14" s="69" t="s">
        <v>34</v>
      </c>
      <c r="C14" s="4">
        <v>300064260</v>
      </c>
      <c r="D14" s="7">
        <f t="shared" ref="D14:I14" si="1">SUM(D15:D17)</f>
        <v>222866943</v>
      </c>
      <c r="E14" s="8">
        <f t="shared" si="1"/>
        <v>222866943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5">
        <f t="shared" si="1"/>
        <v>0</v>
      </c>
      <c r="M14" s="55"/>
    </row>
    <row r="15" spans="1:13" x14ac:dyDescent="0.2">
      <c r="A15" s="76" t="s">
        <v>33</v>
      </c>
      <c r="B15" s="69" t="s">
        <v>35</v>
      </c>
      <c r="C15" s="4">
        <v>0</v>
      </c>
      <c r="D15" s="70">
        <f t="shared" ref="D15:D23" si="2">SUM(E15:I15)</f>
        <v>0</v>
      </c>
      <c r="E15" s="77">
        <f>SUM('[1]6.intézm.kiadások'!F30)</f>
        <v>0</v>
      </c>
      <c r="F15" s="7">
        <f>SUM('[1]6.intézm.kiadások'!F75)</f>
        <v>0</v>
      </c>
      <c r="G15" s="4">
        <f>SUM('[1]6.intézm.kiadások'!F120)</f>
        <v>0</v>
      </c>
      <c r="H15" s="4">
        <f>SUM('[1]6.intézm.kiadások'!F165)</f>
        <v>0</v>
      </c>
      <c r="I15" s="5">
        <f>SUM('[1]6.intézm.kiadások'!F211)</f>
        <v>0</v>
      </c>
      <c r="M15" s="55"/>
    </row>
    <row r="16" spans="1:13" x14ac:dyDescent="0.2">
      <c r="A16" s="76" t="s">
        <v>33</v>
      </c>
      <c r="B16" s="69" t="s">
        <v>36</v>
      </c>
      <c r="C16" s="7">
        <v>5000000</v>
      </c>
      <c r="D16" s="78">
        <f t="shared" si="2"/>
        <v>23033964</v>
      </c>
      <c r="E16" s="8">
        <v>23033964</v>
      </c>
      <c r="F16" s="4">
        <f>SUM('[1]6.intézm.kiadások'!F77)</f>
        <v>0</v>
      </c>
      <c r="G16" s="4">
        <f>SUM('[1]6.intézm.kiadások'!F122)</f>
        <v>0</v>
      </c>
      <c r="H16" s="4">
        <f>SUM('[1]6.intézm.kiadások'!F167)</f>
        <v>0</v>
      </c>
      <c r="I16" s="5">
        <f>SUM('[1]6.intézm.kiadások'!F213)</f>
        <v>0</v>
      </c>
      <c r="M16" s="55"/>
    </row>
    <row r="17" spans="1:13" x14ac:dyDescent="0.2">
      <c r="A17" s="76" t="s">
        <v>33</v>
      </c>
      <c r="B17" s="73" t="s">
        <v>37</v>
      </c>
      <c r="C17" s="4">
        <v>295064260</v>
      </c>
      <c r="D17" s="70">
        <f t="shared" si="2"/>
        <v>199832979</v>
      </c>
      <c r="E17" s="8">
        <v>199832979</v>
      </c>
      <c r="F17" s="4">
        <f>SUM('[1]6.intézm.kiadások'!F78)</f>
        <v>0</v>
      </c>
      <c r="G17" s="4">
        <f>SUM('[1]6.intézm.kiadások'!F123)</f>
        <v>0</v>
      </c>
      <c r="H17" s="4">
        <f>SUM('[1]6.intézm.kiadások'!F168)</f>
        <v>0</v>
      </c>
      <c r="I17" s="5">
        <f>SUM('[1]6.intézm.kiadások'!F214)</f>
        <v>0</v>
      </c>
      <c r="M17" s="55"/>
    </row>
    <row r="18" spans="1:13" x14ac:dyDescent="0.2">
      <c r="A18" s="68" t="s">
        <v>38</v>
      </c>
      <c r="B18" s="75" t="s">
        <v>39</v>
      </c>
      <c r="C18" s="6">
        <v>32787104</v>
      </c>
      <c r="D18" s="70">
        <f>SUM(E18:I18)</f>
        <v>87426744</v>
      </c>
      <c r="E18" s="9">
        <v>69150993</v>
      </c>
      <c r="F18" s="7">
        <v>13494201</v>
      </c>
      <c r="G18" s="4">
        <f>SUM('[1]6.intézm.kiadások'!F109)</f>
        <v>1219200</v>
      </c>
      <c r="H18" s="4">
        <f>SUM('[1]6.intézm.kiadások'!F154)</f>
        <v>254000</v>
      </c>
      <c r="I18" s="5">
        <f>SUM('[1]6.intézm.kiadások'!F200)</f>
        <v>3308350</v>
      </c>
      <c r="M18" s="55"/>
    </row>
    <row r="19" spans="1:13" x14ac:dyDescent="0.2">
      <c r="A19" s="68" t="s">
        <v>40</v>
      </c>
      <c r="B19" s="75" t="s">
        <v>41</v>
      </c>
      <c r="C19" s="6">
        <v>97235104</v>
      </c>
      <c r="D19" s="70">
        <f>SUM(E19:I19)</f>
        <v>133824796</v>
      </c>
      <c r="E19" s="9">
        <v>133824796</v>
      </c>
      <c r="F19" s="7">
        <f>SUM('[1]6.intézm.kiadások'!F65)</f>
        <v>0</v>
      </c>
      <c r="G19" s="4">
        <f>SUM('[1]6.intézm.kiadások'!F110)</f>
        <v>0</v>
      </c>
      <c r="H19" s="4">
        <f>SUM('[1]6.intézm.kiadások'!F155)</f>
        <v>0</v>
      </c>
      <c r="I19" s="5">
        <f>SUM('[1]6.intézm.kiadások'!F201)</f>
        <v>0</v>
      </c>
      <c r="K19" s="55"/>
      <c r="M19" s="55"/>
    </row>
    <row r="20" spans="1:13" x14ac:dyDescent="0.2">
      <c r="A20" s="76" t="s">
        <v>75</v>
      </c>
      <c r="B20" s="79" t="s">
        <v>76</v>
      </c>
      <c r="C20" s="10">
        <v>0</v>
      </c>
      <c r="D20" s="70">
        <f t="shared" ref="D20" si="3">SUM(E20:I20)</f>
        <v>1725000</v>
      </c>
      <c r="E20" s="80">
        <v>1725000</v>
      </c>
      <c r="F20" s="11">
        <f>SUM('[1]6.intézm.kiadások'!F83)</f>
        <v>0</v>
      </c>
      <c r="G20" s="11">
        <f>SUM('[1]6.intézm.kiadások'!F128)</f>
        <v>0</v>
      </c>
      <c r="H20" s="11">
        <f>SUM('[1]6.intézm.kiadások'!F173)</f>
        <v>0</v>
      </c>
      <c r="I20" s="12">
        <f>SUM('[1]6.intézm.kiadások'!F219)</f>
        <v>0</v>
      </c>
      <c r="M20" s="55"/>
    </row>
    <row r="21" spans="1:13" x14ac:dyDescent="0.2">
      <c r="A21" s="76" t="s">
        <v>42</v>
      </c>
      <c r="B21" s="79" t="s">
        <v>43</v>
      </c>
      <c r="C21" s="10">
        <v>15005796</v>
      </c>
      <c r="D21" s="70">
        <f t="shared" si="2"/>
        <v>15005796</v>
      </c>
      <c r="E21" s="80">
        <f>SUM('[1]6.intézm.kiadások'!F39)</f>
        <v>15005796</v>
      </c>
      <c r="F21" s="11">
        <f>SUM('[1]6.intézm.kiadások'!F84)</f>
        <v>0</v>
      </c>
      <c r="G21" s="11">
        <f>SUM('[1]6.intézm.kiadások'!F129)</f>
        <v>0</v>
      </c>
      <c r="H21" s="11">
        <f>SUM('[1]6.intézm.kiadások'!F174)</f>
        <v>0</v>
      </c>
      <c r="I21" s="12">
        <f>SUM('[1]6.intézm.kiadások'!F220)</f>
        <v>0</v>
      </c>
      <c r="M21" s="55"/>
    </row>
    <row r="22" spans="1:13" x14ac:dyDescent="0.2">
      <c r="A22" s="76" t="s">
        <v>44</v>
      </c>
      <c r="B22" s="81" t="s">
        <v>45</v>
      </c>
      <c r="C22" s="10">
        <v>898914208</v>
      </c>
      <c r="D22" s="70">
        <f t="shared" si="2"/>
        <v>895484037</v>
      </c>
      <c r="E22" s="80">
        <v>895484037</v>
      </c>
      <c r="F22" s="11">
        <f>SUM('[1]6.intézm.kiadások'!F85)</f>
        <v>0</v>
      </c>
      <c r="G22" s="11">
        <f>SUM('[1]6.intézm.kiadások'!F130)</f>
        <v>0</v>
      </c>
      <c r="H22" s="11">
        <f>SUM('[1]6.intézm.kiadások'!F175)</f>
        <v>0</v>
      </c>
      <c r="I22" s="12">
        <f>SUM('[1]6.intézm.kiadások'!F221)</f>
        <v>0</v>
      </c>
      <c r="K22" s="55"/>
      <c r="M22" s="55"/>
    </row>
    <row r="23" spans="1:13" ht="13.5" thickBot="1" x14ac:dyDescent="0.25">
      <c r="A23" s="76" t="s">
        <v>46</v>
      </c>
      <c r="B23" s="81" t="s">
        <v>47</v>
      </c>
      <c r="C23" s="10">
        <v>19069050</v>
      </c>
      <c r="D23" s="70">
        <f t="shared" si="2"/>
        <v>19069050</v>
      </c>
      <c r="E23" s="80">
        <f>SUM('[1]6.intézm.kiadások'!F41)</f>
        <v>19069050</v>
      </c>
      <c r="F23" s="11">
        <f>SUM('[1]6.intézm.kiadások'!F86)</f>
        <v>0</v>
      </c>
      <c r="G23" s="11">
        <f>SUM('[1]6.intézm.kiadások'!F131)</f>
        <v>0</v>
      </c>
      <c r="H23" s="11">
        <f>SUM('[1]6.intézm.kiadások'!F176)</f>
        <v>0</v>
      </c>
      <c r="I23" s="12">
        <f>SUM('[1]6.intézm.kiadások'!F222)</f>
        <v>0</v>
      </c>
      <c r="M23" s="55"/>
    </row>
    <row r="24" spans="1:13" x14ac:dyDescent="0.2">
      <c r="A24" s="50">
        <v>2</v>
      </c>
      <c r="B24" s="51" t="s">
        <v>48</v>
      </c>
      <c r="C24" s="53">
        <f t="shared" ref="C24:H24" si="4">SUM(C26:C38,)</f>
        <v>2969674732</v>
      </c>
      <c r="D24" s="53">
        <f>SUM(D26:D38,)</f>
        <v>2993441389</v>
      </c>
      <c r="E24" s="50">
        <f>SUM(E26:E38,)</f>
        <v>2052289765</v>
      </c>
      <c r="F24" s="53">
        <f>SUM(F26:F38,)</f>
        <v>311623263</v>
      </c>
      <c r="G24" s="53">
        <f t="shared" si="4"/>
        <v>114710573</v>
      </c>
      <c r="H24" s="53">
        <f t="shared" si="4"/>
        <v>123322082</v>
      </c>
      <c r="I24" s="54">
        <f>SUM(I26:I38,)</f>
        <v>391495706</v>
      </c>
      <c r="K24" s="55"/>
      <c r="L24" s="55"/>
      <c r="M24" s="55"/>
    </row>
    <row r="25" spans="1:13" ht="47.25" customHeight="1" thickBot="1" x14ac:dyDescent="0.25">
      <c r="A25" s="56"/>
      <c r="B25" s="57" t="s">
        <v>17</v>
      </c>
      <c r="C25" s="58">
        <f t="shared" ref="C25:I25" si="5">SUM(C26:C29,C32:C34,C30:C31,C35:C36)</f>
        <v>2051691474</v>
      </c>
      <c r="D25" s="58">
        <f>SUM(D26:D29,D32:D34,D30:D31,D35:D36)</f>
        <v>2078888302</v>
      </c>
      <c r="E25" s="56">
        <f>SUM(E26:E29,E32:E34,E30:E31,E35:E36)</f>
        <v>2052289765</v>
      </c>
      <c r="F25" s="59">
        <f t="shared" si="5"/>
        <v>1649326</v>
      </c>
      <c r="G25" s="59">
        <f t="shared" si="5"/>
        <v>10143105</v>
      </c>
      <c r="H25" s="59">
        <f t="shared" si="5"/>
        <v>2899743</v>
      </c>
      <c r="I25" s="60">
        <f t="shared" si="5"/>
        <v>11906363</v>
      </c>
      <c r="L25" s="55"/>
      <c r="M25" s="55"/>
    </row>
    <row r="26" spans="1:13" x14ac:dyDescent="0.2">
      <c r="A26" s="82" t="s">
        <v>49</v>
      </c>
      <c r="B26" s="83" t="s">
        <v>50</v>
      </c>
      <c r="C26" s="13">
        <v>375144892</v>
      </c>
      <c r="D26" s="13">
        <f>SUM(E26:I26)</f>
        <v>381940017</v>
      </c>
      <c r="E26" s="14">
        <v>381940017</v>
      </c>
      <c r="F26" s="84">
        <f>SUM('[1]3.INTÉZMÉNYEK BEV.'!F50)</f>
        <v>0</v>
      </c>
      <c r="G26" s="2">
        <f>SUM('[1]3.INTÉZMÉNYEK BEV.'!F90)</f>
        <v>0</v>
      </c>
      <c r="H26" s="2">
        <f>SUM('[1]3.INTÉZMÉNYEK BEV.'!F130)</f>
        <v>0</v>
      </c>
      <c r="I26" s="15">
        <f>SUM('[1]3.INTÉZMÉNYEK BEV.'!F170)</f>
        <v>0</v>
      </c>
      <c r="M26" s="55"/>
    </row>
    <row r="27" spans="1:13" x14ac:dyDescent="0.2">
      <c r="A27" s="68" t="s">
        <v>51</v>
      </c>
      <c r="B27" s="69" t="s">
        <v>52</v>
      </c>
      <c r="C27" s="16">
        <v>64907200</v>
      </c>
      <c r="D27" s="16">
        <f t="shared" ref="D27:D36" si="6">SUM(E27:I27)</f>
        <v>69754847</v>
      </c>
      <c r="E27" s="9">
        <v>69611743</v>
      </c>
      <c r="F27" s="7">
        <v>143104</v>
      </c>
      <c r="G27" s="4">
        <f>SUM('[1]3.INTÉZMÉNYEK BEV.'!F91)</f>
        <v>0</v>
      </c>
      <c r="H27" s="4">
        <f>SUM('[1]3.INTÉZMÉNYEK BEV.'!F131)</f>
        <v>0</v>
      </c>
      <c r="I27" s="5">
        <f>SUM('[1]3.INTÉZMÉNYEK BEV.'!F171)</f>
        <v>0</v>
      </c>
      <c r="M27" s="55"/>
    </row>
    <row r="28" spans="1:13" x14ac:dyDescent="0.2">
      <c r="A28" s="68" t="s">
        <v>53</v>
      </c>
      <c r="B28" s="69" t="s">
        <v>54</v>
      </c>
      <c r="C28" s="7">
        <v>16909000</v>
      </c>
      <c r="D28" s="7">
        <f t="shared" si="6"/>
        <v>16909000</v>
      </c>
      <c r="E28" s="8">
        <f>SUM('[1]3.INTÉZMÉNYEK BEV.'!F13)</f>
        <v>16909000</v>
      </c>
      <c r="F28" s="7">
        <f>SUM('[1]3.INTÉZMÉNYEK BEV.'!F52)</f>
        <v>0</v>
      </c>
      <c r="G28" s="4">
        <f>SUM('[1]3.INTÉZMÉNYEK BEV.'!F92)</f>
        <v>0</v>
      </c>
      <c r="H28" s="4">
        <f>SUM('[1]3.INTÉZMÉNYEK BEV.'!F132)</f>
        <v>0</v>
      </c>
      <c r="I28" s="5">
        <f>SUM('[1]3.INTÉZMÉNYEK BEV.'!F172)</f>
        <v>0</v>
      </c>
      <c r="K28" s="55"/>
      <c r="M28" s="55"/>
    </row>
    <row r="29" spans="1:13" x14ac:dyDescent="0.2">
      <c r="A29" s="68" t="s">
        <v>55</v>
      </c>
      <c r="B29" s="73" t="s">
        <v>56</v>
      </c>
      <c r="C29" s="5">
        <v>942000000</v>
      </c>
      <c r="D29" s="5">
        <f t="shared" si="6"/>
        <v>942000000</v>
      </c>
      <c r="E29" s="8">
        <f>SUM('[1]3.INTÉZMÉNYEK BEV.'!F14)</f>
        <v>942000000</v>
      </c>
      <c r="F29" s="7">
        <f>SUM('[1]3.INTÉZMÉNYEK BEV.'!F53)</f>
        <v>0</v>
      </c>
      <c r="G29" s="4">
        <f>SUM('[1]3.INTÉZMÉNYEK BEV.'!F93)</f>
        <v>0</v>
      </c>
      <c r="H29" s="4">
        <f>SUM('[1]3.INTÉZMÉNYEK BEV.'!F133)</f>
        <v>0</v>
      </c>
      <c r="I29" s="5">
        <f>SUM('[1]3.INTÉZMÉNYEK BEV.'!F173)</f>
        <v>0</v>
      </c>
      <c r="K29" s="55"/>
      <c r="M29" s="55"/>
    </row>
    <row r="30" spans="1:13" x14ac:dyDescent="0.2">
      <c r="A30" s="68" t="s">
        <v>57</v>
      </c>
      <c r="B30" s="75" t="s">
        <v>58</v>
      </c>
      <c r="C30" s="7">
        <v>79967571</v>
      </c>
      <c r="D30" s="7">
        <f>SUM(E30:I30)</f>
        <v>87090528</v>
      </c>
      <c r="E30" s="9">
        <v>63982404</v>
      </c>
      <c r="F30" s="7">
        <f>SUM('[1]3.INTÉZMÉNYEK BEV.'!F54)</f>
        <v>500000</v>
      </c>
      <c r="G30" s="4">
        <f>SUM('[1]3.INTÉZMÉNYEK BEV.'!F94)</f>
        <v>8250000</v>
      </c>
      <c r="H30" s="4">
        <f>SUM('[1]3.INTÉZMÉNYEK BEV.'!F134)</f>
        <v>2452062</v>
      </c>
      <c r="I30" s="18">
        <f>SUM('[1]3.INTÉZMÉNYEK BEV.'!F174)</f>
        <v>11906062</v>
      </c>
      <c r="M30" s="55"/>
    </row>
    <row r="31" spans="1:13" x14ac:dyDescent="0.2">
      <c r="A31" s="68" t="s">
        <v>59</v>
      </c>
      <c r="B31" s="75" t="s">
        <v>60</v>
      </c>
      <c r="C31" s="7">
        <v>260000000</v>
      </c>
      <c r="D31" s="7">
        <f t="shared" si="6"/>
        <v>260000000</v>
      </c>
      <c r="E31" s="19">
        <f>SUM('[1]3.INTÉZMÉNYEK BEV.'!F17)</f>
        <v>260000000</v>
      </c>
      <c r="F31" s="85">
        <f>SUM('[1]3.INTÉZMÉNYEK BEV.'!F56)</f>
        <v>0</v>
      </c>
      <c r="G31" s="20">
        <f>SUM('[1]3.INTÉZMÉNYEK BEV.'!F96:F97)</f>
        <v>0</v>
      </c>
      <c r="H31" s="20">
        <f>SUM('[1]3.INTÉZMÉNYEK BEV.'!F136)</f>
        <v>0</v>
      </c>
      <c r="I31" s="21">
        <f>SUM('[1]3.INTÉZMÉNYEK BEV.'!F176)</f>
        <v>0</v>
      </c>
      <c r="M31" s="55"/>
    </row>
    <row r="32" spans="1:13" x14ac:dyDescent="0.2">
      <c r="A32" s="68" t="s">
        <v>61</v>
      </c>
      <c r="B32" s="75" t="s">
        <v>62</v>
      </c>
      <c r="C32" s="7">
        <v>9180000</v>
      </c>
      <c r="D32" s="7">
        <f>SUM(E32:I32)</f>
        <v>9180000</v>
      </c>
      <c r="E32" s="19">
        <f>SUM('[1]3.INTÉZMÉNYEK BEV.'!F18)</f>
        <v>9180000</v>
      </c>
      <c r="F32" s="85">
        <f>SUM('[1]3.INTÉZMÉNYEK BEV.'!F57)</f>
        <v>0</v>
      </c>
      <c r="G32" s="20">
        <f>SUM('[1]3.INTÉZMÉNYEK BEV.'!F97:F98)</f>
        <v>0</v>
      </c>
      <c r="H32" s="20">
        <f>SUM('[1]3.INTÉZMÉNYEK BEV.'!F137)</f>
        <v>0</v>
      </c>
      <c r="I32" s="21">
        <f>SUM('[1]3.INTÉZMÉNYEK BEV.'!F177)</f>
        <v>0</v>
      </c>
      <c r="M32" s="55"/>
    </row>
    <row r="33" spans="1:13" hidden="1" x14ac:dyDescent="0.2">
      <c r="A33" s="68"/>
      <c r="B33" s="75" t="s">
        <v>63</v>
      </c>
      <c r="C33" s="7">
        <v>0</v>
      </c>
      <c r="D33" s="7">
        <f t="shared" si="6"/>
        <v>0</v>
      </c>
      <c r="E33" s="86"/>
      <c r="F33" s="87">
        <v>0</v>
      </c>
      <c r="G33" s="20">
        <v>0</v>
      </c>
      <c r="H33" s="20">
        <v>0</v>
      </c>
      <c r="I33" s="21">
        <v>0</v>
      </c>
      <c r="M33" s="55"/>
    </row>
    <row r="34" spans="1:13" x14ac:dyDescent="0.2">
      <c r="A34" s="68" t="s">
        <v>64</v>
      </c>
      <c r="B34" s="75" t="s">
        <v>65</v>
      </c>
      <c r="C34" s="7">
        <v>235500</v>
      </c>
      <c r="D34" s="7">
        <f t="shared" si="6"/>
        <v>235500</v>
      </c>
      <c r="E34" s="19">
        <f>SUM('[1]3.INTÉZMÉNYEK BEV.'!F19)</f>
        <v>235500</v>
      </c>
      <c r="F34" s="87">
        <f>SUM('[1]3.INTÉZMÉNYEK BEV.'!F58)</f>
        <v>0</v>
      </c>
      <c r="G34" s="20">
        <f>SUM('[1]3.INTÉZMÉNYEK BEV.'!F98)</f>
        <v>0</v>
      </c>
      <c r="H34" s="20">
        <f>SUM('[1]3.INTÉZMÉNYEK BEV.'!F138)</f>
        <v>0</v>
      </c>
      <c r="I34" s="21">
        <f>SUM('[1]3.INTÉZMÉNYEK BEV.'!F178)</f>
        <v>0</v>
      </c>
      <c r="M34" s="55"/>
    </row>
    <row r="35" spans="1:13" x14ac:dyDescent="0.2">
      <c r="A35" s="88" t="s">
        <v>66</v>
      </c>
      <c r="B35" s="73" t="s">
        <v>67</v>
      </c>
      <c r="C35" s="7">
        <v>303347311</v>
      </c>
      <c r="D35" s="7">
        <f t="shared" si="6"/>
        <v>311778410</v>
      </c>
      <c r="E35" s="19">
        <v>308431101</v>
      </c>
      <c r="F35" s="87">
        <f>SUM('[1]3.INTÉZMÉNYEK BEV.'!F68)</f>
        <v>1006222</v>
      </c>
      <c r="G35" s="20">
        <v>1893105</v>
      </c>
      <c r="H35" s="20">
        <f>SUM('[1]3.INTÉZMÉNYEK BEV.'!F148)</f>
        <v>447681</v>
      </c>
      <c r="I35" s="21">
        <f>SUM('[1]3.INTÉZMÉNYEK BEV.'!F188)</f>
        <v>301</v>
      </c>
      <c r="M35" s="55"/>
    </row>
    <row r="36" spans="1:13" hidden="1" x14ac:dyDescent="0.2">
      <c r="A36" s="88" t="s">
        <v>68</v>
      </c>
      <c r="B36" s="89" t="s">
        <v>69</v>
      </c>
      <c r="C36" s="7">
        <v>0</v>
      </c>
      <c r="D36" s="7">
        <f t="shared" si="6"/>
        <v>0</v>
      </c>
      <c r="E36" s="19">
        <f>SUM('[1]3.INTÉZMÉNYEK BEV.'!F30)</f>
        <v>0</v>
      </c>
      <c r="F36" s="87">
        <f>SUM('[1]3.INTÉZMÉNYEK BEV.'!F69)</f>
        <v>0</v>
      </c>
      <c r="G36" s="20">
        <f>SUM('[1]3.INTÉZMÉNYEK BEV.'!F109)</f>
        <v>0</v>
      </c>
      <c r="H36" s="20">
        <f>SUM('[1]3.INTÉZMÉNYEK BEV.'!F149)</f>
        <v>0</v>
      </c>
      <c r="I36" s="21">
        <f>SUM('[1]3.INTÉZMÉNYEK BEV.'!F189)</f>
        <v>0</v>
      </c>
      <c r="M36" s="55"/>
    </row>
    <row r="37" spans="1:13" x14ac:dyDescent="0.2">
      <c r="A37" s="68" t="s">
        <v>70</v>
      </c>
      <c r="B37" s="75" t="s">
        <v>45</v>
      </c>
      <c r="C37" s="7">
        <v>898914208</v>
      </c>
      <c r="D37" s="7">
        <f>SUM(E37:I37)</f>
        <v>895484037</v>
      </c>
      <c r="E37" s="22">
        <f>SUM('[1]3.INTÉZMÉNYEK BEV.'!F35)</f>
        <v>0</v>
      </c>
      <c r="F37" s="85">
        <v>295686437</v>
      </c>
      <c r="G37" s="17">
        <f>SUM('[1]3.INTÉZMÉNYEK BEV.'!F114)</f>
        <v>103348268</v>
      </c>
      <c r="H37" s="17">
        <v>120168339</v>
      </c>
      <c r="I37" s="23">
        <f>SUM('[1]3.INTÉZMÉNYEK BEV.'!F194)</f>
        <v>376280993</v>
      </c>
      <c r="K37" s="55"/>
      <c r="M37" s="55"/>
    </row>
    <row r="38" spans="1:13" ht="13.5" thickBot="1" x14ac:dyDescent="0.25">
      <c r="A38" s="90" t="s">
        <v>71</v>
      </c>
      <c r="B38" s="91" t="s">
        <v>47</v>
      </c>
      <c r="C38" s="25">
        <v>19069050</v>
      </c>
      <c r="D38" s="25">
        <f>SUM(E38:I38)</f>
        <v>19069050</v>
      </c>
      <c r="E38" s="26">
        <f>SUM('[1]3.INTÉZMÉNYEK BEV.'!F36)</f>
        <v>0</v>
      </c>
      <c r="F38" s="92">
        <f>SUM('[1]3.INTÉZMÉNYEK BEV.'!F75)</f>
        <v>14287500</v>
      </c>
      <c r="G38" s="27">
        <f>SUM('[1]3.INTÉZMÉNYEK BEV.'!F115)</f>
        <v>1219200</v>
      </c>
      <c r="H38" s="27">
        <f>SUM('[1]3.INTÉZMÉNYEK BEV.'!F155)</f>
        <v>254000</v>
      </c>
      <c r="I38" s="28">
        <f>SUM('[1]3.INTÉZMÉNYEK BEV.'!F195)</f>
        <v>3308350</v>
      </c>
      <c r="M38" s="55"/>
    </row>
    <row r="41" spans="1:13" x14ac:dyDescent="0.2">
      <c r="D41" s="55"/>
      <c r="E41" s="55"/>
    </row>
    <row r="43" spans="1:13" x14ac:dyDescent="0.2">
      <c r="D43" s="55"/>
      <c r="E43" s="55"/>
      <c r="F43" s="55"/>
    </row>
  </sheetData>
  <mergeCells count="2">
    <mergeCell ref="A1:I1"/>
    <mergeCell ref="E2:I2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Ktgv</vt:lpstr>
      <vt:lpstr>03.31</vt:lpstr>
      <vt:lpstr>05.31</vt:lpstr>
      <vt:lpstr>06.30</vt:lpstr>
      <vt:lpstr>08.31</vt:lpstr>
      <vt:lpstr>'03.31'!Nyomtatási_terület</vt:lpstr>
      <vt:lpstr>'05.31'!Nyomtatási_terület</vt:lpstr>
      <vt:lpstr>'06.30'!Nyomtatási_terület</vt:lpstr>
      <vt:lpstr>'08.31'!Nyomtatási_terület</vt:lpstr>
      <vt:lpstr>Ktgv!Nyomtatási_terület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darabos.orsolya</dc:creator>
  <cp:lastModifiedBy>darabos.orsolya</cp:lastModifiedBy>
  <cp:lastPrinted>2020-09-21T13:00:53Z</cp:lastPrinted>
  <dcterms:created xsi:type="dcterms:W3CDTF">2019-05-24T07:31:21Z</dcterms:created>
  <dcterms:modified xsi:type="dcterms:W3CDTF">2020-09-21T13:00:55Z</dcterms:modified>
</cp:coreProperties>
</file>