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költségvetés 2019\módosítás 2020.07.08\módosítás\"/>
    </mc:Choice>
  </mc:AlternateContent>
  <xr:revisionPtr revIDLastSave="0" documentId="13_ncr:1_{365DD6D4-9889-453B-B4A7-A9DEAACC33CD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5" i="1" l="1"/>
  <c r="G83" i="1"/>
  <c r="G84" i="1"/>
  <c r="G85" i="1"/>
  <c r="G82" i="1"/>
  <c r="G75" i="1"/>
  <c r="G76" i="1"/>
  <c r="G77" i="1"/>
  <c r="G78" i="1"/>
  <c r="G79" i="1"/>
  <c r="G80" i="1"/>
  <c r="G74" i="1"/>
  <c r="G66" i="1"/>
  <c r="G67" i="1"/>
  <c r="G68" i="1"/>
  <c r="G69" i="1"/>
  <c r="G70" i="1"/>
  <c r="G71" i="1"/>
  <c r="G72" i="1"/>
  <c r="G65" i="1"/>
  <c r="G55" i="1"/>
  <c r="G42" i="1"/>
  <c r="G43" i="1"/>
  <c r="G44" i="1"/>
  <c r="G45" i="1"/>
  <c r="G41" i="1"/>
  <c r="G31" i="1"/>
  <c r="G32" i="1"/>
  <c r="G33" i="1"/>
  <c r="G34" i="1"/>
  <c r="G35" i="1"/>
  <c r="G36" i="1"/>
  <c r="G30" i="1"/>
  <c r="G28" i="1"/>
  <c r="G27" i="1"/>
  <c r="G24" i="1"/>
  <c r="G18" i="1"/>
  <c r="G19" i="1"/>
  <c r="G22" i="1"/>
  <c r="G17" i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G16" i="1" l="1"/>
  <c r="F16" i="1"/>
  <c r="F20" i="1"/>
  <c r="G20" i="1"/>
  <c r="F26" i="1"/>
  <c r="G26" i="1"/>
  <c r="F28" i="1"/>
  <c r="G29" i="1"/>
  <c r="F29" i="1"/>
  <c r="F37" i="1"/>
  <c r="G37" i="1"/>
  <c r="F40" i="1"/>
  <c r="G40" i="1"/>
  <c r="F46" i="1"/>
  <c r="G46" i="1"/>
  <c r="F56" i="1"/>
  <c r="G56" i="1"/>
  <c r="F61" i="1"/>
  <c r="F73" i="1" s="1"/>
  <c r="G61" i="1"/>
  <c r="G73" i="1" s="1"/>
  <c r="F81" i="1"/>
  <c r="G81" i="1"/>
  <c r="F86" i="1"/>
  <c r="G86" i="1"/>
  <c r="F96" i="1"/>
  <c r="G96" i="1"/>
  <c r="G21" i="1" l="1"/>
  <c r="F21" i="1"/>
  <c r="F47" i="1"/>
  <c r="G47" i="1"/>
  <c r="G97" i="1" s="1"/>
  <c r="E31" i="1"/>
  <c r="E33" i="1"/>
  <c r="E65" i="1"/>
  <c r="E41" i="1"/>
  <c r="E36" i="1"/>
  <c r="E30" i="1"/>
  <c r="E28" i="1"/>
  <c r="E27" i="1"/>
  <c r="E24" i="1"/>
  <c r="E22" i="1"/>
  <c r="E9" i="1"/>
  <c r="E3" i="1"/>
  <c r="F97" i="1" l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<sst xmlns="http://schemas.openxmlformats.org/spreadsheetml/2006/main" count="252" uniqueCount="252">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</sst>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G97"/>
  <sheetViews>
    <sheetView tabSelected="1" zoomScaleNormal="100" zoomScaleSheetLayoutView="100" workbookViewId="0">
      <selection activeCell="G97" sqref="G97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7" width="11.4414062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1" t="s">
        <v>0</v>
      </c>
      <c r="C1" s="31"/>
      <c r="D1" s="31"/>
      <c r="E1" s="31"/>
      <c r="F1" s="31"/>
      <c r="G1" s="31"/>
    </row>
    <row r="2" spans="2:7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f>1964895+2531408</f>
        <v>4496303</v>
      </c>
      <c r="F3" s="17">
        <v>10123303</v>
      </c>
      <c r="G3" s="17">
        <f>F3-E3</f>
        <v>5627000</v>
      </c>
    </row>
    <row r="4" spans="2:7" hidden="1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15" si="0">F4-E4</f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76000</v>
      </c>
      <c r="G5" s="17">
        <f t="shared" si="0"/>
        <v>76000</v>
      </c>
    </row>
    <row r="6" spans="2:7" hidden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hidden="1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hidden="1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f>100000</f>
        <v>100000</v>
      </c>
      <c r="F9" s="17">
        <v>150000</v>
      </c>
      <c r="G9" s="17">
        <f t="shared" si="0"/>
        <v>50000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50000</v>
      </c>
      <c r="F10" s="17">
        <v>50000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f t="shared" si="0"/>
        <v>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f t="shared" si="0"/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11800</v>
      </c>
      <c r="F15" s="17">
        <v>1913096</v>
      </c>
      <c r="G15" s="17">
        <f t="shared" si="0"/>
        <v>1901296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4658103</v>
      </c>
      <c r="F16" s="22">
        <f t="shared" ref="F16:G16" si="1">SUM(F3:F15)</f>
        <v>12312399</v>
      </c>
      <c r="G16" s="22">
        <f t="shared" si="1"/>
        <v>7654296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5598019</v>
      </c>
      <c r="F17" s="17">
        <v>6957019</v>
      </c>
      <c r="G17" s="17">
        <f>F17-E17</f>
        <v>1359000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330000</v>
      </c>
      <c r="F18" s="17">
        <v>330000</v>
      </c>
      <c r="G18" s="17">
        <f t="shared" ref="G18:G19" si="2">F18-E18</f>
        <v>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97000</v>
      </c>
      <c r="G19" s="17">
        <f t="shared" si="2"/>
        <v>97000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5928019</v>
      </c>
      <c r="F20" s="22">
        <f t="shared" ref="F20:G20" si="3">SUM(F17:F19)</f>
        <v>7384019</v>
      </c>
      <c r="G20" s="22">
        <f t="shared" si="3"/>
        <v>1456000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10586122</v>
      </c>
      <c r="F21" s="26">
        <f t="shared" ref="F21:G21" si="4">F16+F20</f>
        <v>19696418</v>
      </c>
      <c r="G21" s="26">
        <f t="shared" si="4"/>
        <v>9110296</v>
      </c>
    </row>
    <row r="22" spans="2:7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1105741+191573+57915+547676</f>
        <v>1902905</v>
      </c>
      <c r="F22" s="27">
        <v>2655905</v>
      </c>
      <c r="G22" s="27">
        <f>F22-E22</f>
        <v>753000</v>
      </c>
    </row>
    <row r="23" spans="2:7" hidden="1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f>100000+90000+83000+800000+300000+50000+50000+370000+75591</f>
        <v>1918591</v>
      </c>
      <c r="F24" s="17">
        <v>5395715</v>
      </c>
      <c r="G24" s="17">
        <f>F24-E24</f>
        <v>3477124</v>
      </c>
    </row>
    <row r="25" spans="2:7" hidden="1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1918591</v>
      </c>
      <c r="F26" s="22">
        <f t="shared" ref="F26:G26" si="5">SUM(F23:F25)</f>
        <v>5395715</v>
      </c>
      <c r="G26" s="22">
        <f t="shared" si="5"/>
        <v>3477124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f>30000</f>
        <v>30000</v>
      </c>
      <c r="F27" s="17">
        <v>117000</v>
      </c>
      <c r="G27" s="17">
        <f>F27-E27</f>
        <v>87000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f>30000</f>
        <v>30000</v>
      </c>
      <c r="F28" s="17">
        <f>30000</f>
        <v>30000</v>
      </c>
      <c r="G28" s="17">
        <f>F28-E28</f>
        <v>0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60000</v>
      </c>
      <c r="F29" s="22">
        <f t="shared" ref="F29:G29" si="6">SUM(F27:F28)</f>
        <v>147000</v>
      </c>
      <c r="G29" s="22">
        <f t="shared" si="6"/>
        <v>87000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f>200000+20000+10000+262000+179000+27000+250000+20000</f>
        <v>968000</v>
      </c>
      <c r="F30" s="17">
        <v>1267540</v>
      </c>
      <c r="G30" s="17">
        <f>F30-E30</f>
        <v>299540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f>100000+169000</f>
        <v>269000</v>
      </c>
      <c r="F31" s="17">
        <v>563028</v>
      </c>
      <c r="G31" s="17">
        <f t="shared" ref="G31:G36" si="7">F31-E31</f>
        <v>294028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0</v>
      </c>
      <c r="F32" s="17">
        <v>20000</v>
      </c>
      <c r="G32" s="17">
        <f t="shared" si="7"/>
        <v>20000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f>60000+10000+100000</f>
        <v>170000</v>
      </c>
      <c r="F33" s="17">
        <v>200000</v>
      </c>
      <c r="G33" s="17">
        <f t="shared" si="7"/>
        <v>30000</v>
      </c>
    </row>
    <row r="34" spans="2:7" hidden="1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7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250000</v>
      </c>
      <c r="G35" s="17">
        <f t="shared" si="7"/>
        <v>250000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f>30000+600000+15000+50000+20000+2495000+130000</f>
        <v>3340000</v>
      </c>
      <c r="F36" s="17">
        <v>3458043</v>
      </c>
      <c r="G36" s="17">
        <f t="shared" si="7"/>
        <v>118043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4747000</v>
      </c>
      <c r="F37" s="22">
        <f t="shared" ref="F37:G37" si="8">SUM(F30:F36)</f>
        <v>5758611</v>
      </c>
      <c r="G37" s="22">
        <f t="shared" si="8"/>
        <v>1011611</v>
      </c>
    </row>
    <row r="38" spans="2:7" hidden="1" x14ac:dyDescent="0.3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</row>
    <row r="39" spans="2:7" hidden="1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G40" si="9">F38+F39</f>
        <v>0</v>
      </c>
      <c r="G40" s="22">
        <f t="shared" si="9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f>259200+36450+149000+83700+229500+781650+13500+46000+140400+20409</f>
        <v>1759809</v>
      </c>
      <c r="F41" s="17">
        <v>2239805</v>
      </c>
      <c r="G41" s="17">
        <f>F41-E41</f>
        <v>479996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ref="G42:G45" si="10">F42-E42</f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8126</v>
      </c>
      <c r="G43" s="17">
        <f t="shared" si="10"/>
        <v>8126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10"/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v>0</v>
      </c>
      <c r="F45" s="17">
        <v>1001</v>
      </c>
      <c r="G45" s="17">
        <f t="shared" si="10"/>
        <v>1001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1759809</v>
      </c>
      <c r="F46" s="22">
        <f t="shared" ref="F46:G46" si="11">SUM(F41:F45)</f>
        <v>2248932</v>
      </c>
      <c r="G46" s="22">
        <f t="shared" si="11"/>
        <v>489123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8485400</v>
      </c>
      <c r="F47" s="26">
        <f t="shared" ref="F47:G47" si="12">F26+F29+F37+F40+F46</f>
        <v>13550258</v>
      </c>
      <c r="G47" s="26">
        <f t="shared" si="12"/>
        <v>5064858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v>310000</v>
      </c>
      <c r="F55" s="17">
        <v>200000</v>
      </c>
      <c r="G55" s="17">
        <f>F55-E55</f>
        <v>-110000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310000</v>
      </c>
      <c r="F56" s="26">
        <f t="shared" ref="F56:G56" si="13">SUM(F48:F55)</f>
        <v>200000</v>
      </c>
      <c r="G56" s="26">
        <f t="shared" si="13"/>
        <v>-110000</v>
      </c>
    </row>
    <row r="57" spans="2:7" hidden="1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31.2" hidden="1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</row>
    <row r="59" spans="2:7" hidden="1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hidden="1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</row>
    <row r="61" spans="2:7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G61" si="14">SUM(F58:F60)</f>
        <v>0</v>
      </c>
      <c r="G61" s="22">
        <f t="shared" si="14"/>
        <v>0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</row>
    <row r="65" spans="2:7" x14ac:dyDescent="0.3">
      <c r="B65" s="3">
        <v>63</v>
      </c>
      <c r="C65" s="7" t="s">
        <v>183</v>
      </c>
      <c r="D65" s="18" t="s">
        <v>184</v>
      </c>
      <c r="E65" s="17">
        <f>116594+308373</f>
        <v>424967</v>
      </c>
      <c r="F65" s="17">
        <v>494509</v>
      </c>
      <c r="G65" s="17">
        <f>F65-E65</f>
        <v>69542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f t="shared" ref="G66:G72" si="15">F66-E66</f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f t="shared" si="15"/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f t="shared" si="15"/>
        <v>0</v>
      </c>
    </row>
    <row r="69" spans="2:7" hidden="1" x14ac:dyDescent="0.3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f t="shared" si="15"/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f t="shared" si="15"/>
        <v>0</v>
      </c>
    </row>
    <row r="71" spans="2:7" x14ac:dyDescent="0.3">
      <c r="B71" s="3">
        <v>69</v>
      </c>
      <c r="C71" s="7" t="s">
        <v>195</v>
      </c>
      <c r="D71" s="18" t="s">
        <v>196</v>
      </c>
      <c r="E71" s="17">
        <v>50000</v>
      </c>
      <c r="F71" s="17">
        <v>50000</v>
      </c>
      <c r="G71" s="17">
        <f t="shared" si="15"/>
        <v>0</v>
      </c>
    </row>
    <row r="72" spans="2:7" x14ac:dyDescent="0.3">
      <c r="B72" s="3">
        <v>70</v>
      </c>
      <c r="C72" s="30" t="s">
        <v>197</v>
      </c>
      <c r="D72" s="18" t="s">
        <v>198</v>
      </c>
      <c r="E72" s="17">
        <v>50000</v>
      </c>
      <c r="F72" s="17">
        <v>50000</v>
      </c>
      <c r="G72" s="17">
        <f t="shared" si="15"/>
        <v>0</v>
      </c>
    </row>
    <row r="73" spans="2:7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524967</v>
      </c>
      <c r="F73" s="26">
        <f t="shared" ref="F73:G73" si="16">F57+F61+F62+F63+F64+F65+F66+F67+F68+F69+F70+F71+F72</f>
        <v>594509</v>
      </c>
      <c r="G73" s="26">
        <f t="shared" si="16"/>
        <v>69542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f>F74-E74</f>
        <v>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f t="shared" ref="G75:G80" si="17">F75-E75</f>
        <v>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f t="shared" si="17"/>
        <v>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v>0</v>
      </c>
      <c r="F77" s="17">
        <v>2840180</v>
      </c>
      <c r="G77" s="17">
        <f t="shared" si="17"/>
        <v>2840180</v>
      </c>
    </row>
    <row r="78" spans="2:7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f t="shared" si="17"/>
        <v>0</v>
      </c>
    </row>
    <row r="79" spans="2:7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f t="shared" si="17"/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v>0</v>
      </c>
      <c r="F80" s="17">
        <v>730168</v>
      </c>
      <c r="G80" s="17">
        <f t="shared" si="17"/>
        <v>730168</v>
      </c>
    </row>
    <row r="81" spans="2:7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 t="shared" ref="F81:G81" si="18">SUM(F74:F80)</f>
        <v>3570348</v>
      </c>
      <c r="G81" s="26">
        <f t="shared" si="18"/>
        <v>3570348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v>14131891</v>
      </c>
      <c r="F82" s="17">
        <v>17131891</v>
      </c>
      <c r="G82" s="17">
        <f>F82-E82</f>
        <v>3000000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f t="shared" ref="G83:G85" si="19">F83-E83</f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f t="shared" si="19"/>
        <v>0</v>
      </c>
    </row>
    <row r="85" spans="2:7" x14ac:dyDescent="0.3">
      <c r="B85" s="3">
        <v>83</v>
      </c>
      <c r="C85" s="7" t="s">
        <v>223</v>
      </c>
      <c r="D85" s="18" t="s">
        <v>224</v>
      </c>
      <c r="E85" s="17">
        <v>3815610</v>
      </c>
      <c r="F85" s="17">
        <v>4615610</v>
      </c>
      <c r="G85" s="17">
        <f t="shared" si="19"/>
        <v>800000</v>
      </c>
    </row>
    <row r="86" spans="2:7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17947501</v>
      </c>
      <c r="F86" s="26">
        <f t="shared" ref="F86:G86" si="20">SUM(F82:F85)</f>
        <v>21747501</v>
      </c>
      <c r="G86" s="26">
        <f t="shared" si="20"/>
        <v>3800000</v>
      </c>
    </row>
    <row r="87" spans="2:7" ht="31.2" hidden="1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</row>
    <row r="88" spans="2:7" ht="31.2" hidden="1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</row>
    <row r="89" spans="2:7" ht="31.2" hidden="1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</row>
    <row r="90" spans="2:7" hidden="1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</row>
    <row r="91" spans="2:7" ht="31.2" hidden="1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</row>
    <row r="92" spans="2:7" ht="31.2" hidden="1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</row>
    <row r="93" spans="2:7" hidden="1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</row>
    <row r="94" spans="2:7" hidden="1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</row>
    <row r="95" spans="2:7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f>F95-E95</f>
        <v>0</v>
      </c>
    </row>
    <row r="96" spans="2:7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G96" si="21">SUM(F87:F95)</f>
        <v>0</v>
      </c>
      <c r="G96" s="26">
        <f t="shared" si="21"/>
        <v>0</v>
      </c>
    </row>
    <row r="97" spans="2:7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39756895</v>
      </c>
      <c r="F97" s="26">
        <f t="shared" ref="F97:G97" si="22">F21+F22+F47+F56+F73+F81+F86+F96</f>
        <v>62014939</v>
      </c>
      <c r="G97" s="26">
        <f t="shared" si="22"/>
        <v>22258044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7" fitToHeight="0" orientation="portrait" r:id="rId1"/>
  <headerFooter alignWithMargins="0">
    <oddHeader>&amp;C&amp;"Times New Roman,Normál"&amp;13 1. melléklet
a 2/2020. (VII.09.)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2020-07-10T14:10:46Z</cp:lastPrinted>
  <dcterms:created xsi:type="dcterms:W3CDTF">2019-02-06T16:32:14Z</dcterms:created>
  <dcterms:modified xsi:type="dcterms:W3CDTF">2020-07-10T14:10:47Z</dcterms:modified>
</cp:coreProperties>
</file>