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10." sheetId="12" r:id="rId12"/>
  </sheets>
  <definedNames>
    <definedName name="_xlnm.Print_Area" localSheetId="0">'1.'!$A$1:$E$34</definedName>
    <definedName name="_xlnm.Print_Area" localSheetId="8">'7.'!$A$1:$C$26</definedName>
    <definedName name="_xlnm.Print_Area" localSheetId="9">'8.'!$A$1:$C$17</definedName>
  </definedNames>
  <calcPr fullCalcOnLoad="1"/>
</workbook>
</file>

<file path=xl/sharedStrings.xml><?xml version="1.0" encoding="utf-8"?>
<sst xmlns="http://schemas.openxmlformats.org/spreadsheetml/2006/main" count="524" uniqueCount="329">
  <si>
    <r>
      <t xml:space="preserve">Harta Nagyközség Önkormányzat 2016.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</si>
  <si>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B E V É T E L E K</t>
  </si>
  <si>
    <t>E Ft</t>
  </si>
  <si>
    <t>K I A D Á S O K</t>
  </si>
  <si>
    <t>1. sz. melléklet</t>
  </si>
  <si>
    <t>Sor-
szám</t>
  </si>
  <si>
    <t>Bevételi jogcím</t>
  </si>
  <si>
    <t>2016. évi előirányzat</t>
  </si>
  <si>
    <t>Kiadási jogcímek</t>
  </si>
  <si>
    <t>A</t>
  </si>
  <si>
    <t>B</t>
  </si>
  <si>
    <t>C</t>
  </si>
  <si>
    <t>D</t>
  </si>
  <si>
    <t>1</t>
  </si>
  <si>
    <t>1. Működési célú támogatások ÁH-n belülről</t>
  </si>
  <si>
    <t>1. Személyi juttatások</t>
  </si>
  <si>
    <t>2</t>
  </si>
  <si>
    <t xml:space="preserve">     1.1. Önkormányzatok működési támogatásai</t>
  </si>
  <si>
    <t>2. Munkaadókat terhelő járulékok és szoc. hozzájárulási adó</t>
  </si>
  <si>
    <t>3</t>
  </si>
  <si>
    <t xml:space="preserve">     1.2. Egyéb működési célú támogatások ÁH-n belülről</t>
  </si>
  <si>
    <t>3. Dologi kiadások</t>
  </si>
  <si>
    <t>4</t>
  </si>
  <si>
    <t>2. Felhalmozási célú támogatások ÁH-n belülről</t>
  </si>
  <si>
    <t>4. Ellátottak pénzbeli juttatásai</t>
  </si>
  <si>
    <t>5</t>
  </si>
  <si>
    <t>3. Közhatalmi bevételek</t>
  </si>
  <si>
    <t>5. Egyéb működési célú kiadások</t>
  </si>
  <si>
    <t>6</t>
  </si>
  <si>
    <t xml:space="preserve">     3.1. Vagyoni típusú adók</t>
  </si>
  <si>
    <t xml:space="preserve">     5.1. Elvonások és befizetések</t>
  </si>
  <si>
    <t>7</t>
  </si>
  <si>
    <t xml:space="preserve">     3.2. Termékek és szolgáltatások adói</t>
  </si>
  <si>
    <t xml:space="preserve">     5.2. Egyéb működési célú támogatások ÁH-n belülre</t>
  </si>
  <si>
    <t>8</t>
  </si>
  <si>
    <t xml:space="preserve">     3.3. Egyéb közhatalmi bevételek</t>
  </si>
  <si>
    <t xml:space="preserve">     5.3. Egyéb működési célú támogatások ÁH-n kívülre</t>
  </si>
  <si>
    <t>9</t>
  </si>
  <si>
    <t>4. Működési bevételek</t>
  </si>
  <si>
    <t xml:space="preserve">     5.4. Tartalékok</t>
  </si>
  <si>
    <t>10</t>
  </si>
  <si>
    <t>5. Felhalmozási bevételek</t>
  </si>
  <si>
    <t>6. Beruházások</t>
  </si>
  <si>
    <t>11</t>
  </si>
  <si>
    <t>6. Működési célú átvett pénzeszközök</t>
  </si>
  <si>
    <t>7. Felújítások</t>
  </si>
  <si>
    <t>12</t>
  </si>
  <si>
    <t>7. Felhalmozási célú átvett pénzeszközök</t>
  </si>
  <si>
    <t>8. Egyéb felhalmozási célú kiadások</t>
  </si>
  <si>
    <t>13</t>
  </si>
  <si>
    <t xml:space="preserve">     8.1. Egyéb felhalmozási célú támogatások ÁH-n belülre</t>
  </si>
  <si>
    <t>14</t>
  </si>
  <si>
    <t xml:space="preserve">     8.2. Egyéb felhalmozási célú támogatások ÁH-n kívülre</t>
  </si>
  <si>
    <t>15</t>
  </si>
  <si>
    <t>I. Működési költségvetés (1+3+4+6)</t>
  </si>
  <si>
    <t>I. Működési költségvetés (1+2+3+4+5)</t>
  </si>
  <si>
    <t>16</t>
  </si>
  <si>
    <t>II. Felhalmozási költségvetés (2+5+7)</t>
  </si>
  <si>
    <t>II. Felhalmozási költségvetés (6+7+8)</t>
  </si>
  <si>
    <t>A/ TÁRGYÉVI KÖLTSÉGVETÉSI BEVÉTELEK (I+II)</t>
  </si>
  <si>
    <t>A/ TÁRGYÉVI KÖLTSÉGVETÉSI KIADÁSOK (I+II)</t>
  </si>
  <si>
    <t>18</t>
  </si>
  <si>
    <t>Működési célú finanszírozási kiadás</t>
  </si>
  <si>
    <t>19</t>
  </si>
  <si>
    <t>Felhalmozási célú finanszírozási kiadás</t>
  </si>
  <si>
    <t>20</t>
  </si>
  <si>
    <t>B/ FINANSZÍROZÁSI CÉLÚ KIADÁSOK</t>
  </si>
  <si>
    <t>21</t>
  </si>
  <si>
    <t>B/ FINANSZÍROZÁSI BEVÉTELEK                                               HIÁNY FINANSZÍROZÁSÁNAK MÓDJA</t>
  </si>
  <si>
    <t>TÁRGYÉVI KÖLTSÉGVETÉSI BEVÉTELEK ÉS KIADÁSOK EGYENLEGE</t>
  </si>
  <si>
    <t>22</t>
  </si>
  <si>
    <t>III. Belső forrásból (Előző évi maradvány igénybevétele)</t>
  </si>
  <si>
    <t xml:space="preserve">    - működési célú</t>
  </si>
  <si>
    <t>23</t>
  </si>
  <si>
    <t>1. Költségvetési maradvány működési célra</t>
  </si>
  <si>
    <t xml:space="preserve">    - felhalmozási célú</t>
  </si>
  <si>
    <t>24</t>
  </si>
  <si>
    <t>2. Költségvetési maradvány felhalmozási célra</t>
  </si>
  <si>
    <t>25</t>
  </si>
  <si>
    <t>IV. Külső forrásból (Hitelek felvétele)</t>
  </si>
  <si>
    <t>26</t>
  </si>
  <si>
    <t>1. Működési célú hitel felvétel</t>
  </si>
  <si>
    <t>27</t>
  </si>
  <si>
    <t>2. Felhalmozási célú hitel felvétel</t>
  </si>
  <si>
    <t xml:space="preserve"> BEVÉTELEK ÖSSZESEN: (A+B)</t>
  </si>
  <si>
    <t xml:space="preserve"> KIADÁSOK ÖSSZESEN: (A+B)</t>
  </si>
  <si>
    <t>29</t>
  </si>
  <si>
    <t xml:space="preserve">    Működési célú bevételek</t>
  </si>
  <si>
    <t xml:space="preserve">    Működési célú kiadások</t>
  </si>
  <si>
    <t>30</t>
  </si>
  <si>
    <t>Felhalmozási célú bevételek</t>
  </si>
  <si>
    <t>Felhalmozási célú kiadások</t>
  </si>
  <si>
    <t>Harta Nagyközség Önkormányzat</t>
  </si>
  <si>
    <t>2016. évi költségvetése bevételeinek előirányzata</t>
  </si>
  <si>
    <t>2.sz. melléklet</t>
  </si>
  <si>
    <t>Sorszám</t>
  </si>
  <si>
    <t>BEVÉTELEK</t>
  </si>
  <si>
    <t>Eredeti előirányzat</t>
  </si>
  <si>
    <t>Kötelező feladatok</t>
  </si>
  <si>
    <t>Önként vállalt feladatok</t>
  </si>
  <si>
    <t>Állami feladatok</t>
  </si>
  <si>
    <t>Összesen</t>
  </si>
  <si>
    <t>E</t>
  </si>
  <si>
    <t>I. MŰKÖDÉSI BEVÉTELEK</t>
  </si>
  <si>
    <t>1.</t>
  </si>
  <si>
    <t>Működési célú támogatások ÁH-n belülről</t>
  </si>
  <si>
    <t>1.1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</si>
  <si>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</si>
  <si>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</si>
  <si>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</si>
  <si>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</si>
  <si>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1.2</t>
  </si>
  <si>
    <t>Egyéb működési célú támogatások ÁH-n belülről</t>
  </si>
  <si>
    <t xml:space="preserve"> - OEP finanszírozás</t>
  </si>
  <si>
    <t xml:space="preserve"> - Építésügyi feladatok támogatása</t>
  </si>
  <si>
    <t xml:space="preserve"> - Közfoglalkoztatási program támogatása</t>
  </si>
  <si>
    <t>2.</t>
  </si>
  <si>
    <t>Közhatalmi bevételek</t>
  </si>
  <si>
    <t>2.1</t>
  </si>
  <si>
    <t>Vagyoni típusú adók</t>
  </si>
  <si>
    <t xml:space="preserve"> - Építményadó</t>
  </si>
  <si>
    <t>2.2</t>
  </si>
  <si>
    <t>Értékesítési és forgalmi adók</t>
  </si>
  <si>
    <t xml:space="preserve"> - Helyi iparűzési adó - állandó</t>
  </si>
  <si>
    <t xml:space="preserve"> - Helyi iparűzési adó - ideiglenes</t>
  </si>
  <si>
    <t>2.3</t>
  </si>
  <si>
    <t>Gépjárműadók</t>
  </si>
  <si>
    <t xml:space="preserve"> - Belföldi gépjárművek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</si>
  <si>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</si>
  <si>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</si>
  <si>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</si>
  <si>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</si>
  <si>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</si>
  <si>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</si>
  <si>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3.</t>
  </si>
  <si>
    <t>Működési bevételek</t>
  </si>
  <si>
    <t>3.1</t>
  </si>
  <si>
    <t>Készletértékesítés ellenértéke</t>
  </si>
  <si>
    <t>3.2</t>
  </si>
  <si>
    <t>Szolgáltatások ellenértéke</t>
  </si>
  <si>
    <t>3.3</t>
  </si>
  <si>
    <t>Közvetített szolgáltatások ellenértéke</t>
  </si>
  <si>
    <t>3.4</t>
  </si>
  <si>
    <t>Tulajdonosi bevételek</t>
  </si>
  <si>
    <t>3.5</t>
  </si>
  <si>
    <t>Kiszámlázott ÁFA</t>
  </si>
  <si>
    <t>3.6</t>
  </si>
  <si>
    <t>Kamatbevételek</t>
  </si>
  <si>
    <t>3.7</t>
  </si>
  <si>
    <t>Biztosító által fizetett kártérítés</t>
  </si>
  <si>
    <t>3.8</t>
  </si>
  <si>
    <t>Egyéb működési bevételek</t>
  </si>
  <si>
    <t xml:space="preserve"> II. FELHALMOZÁSI BEVÉTELEK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</si>
  <si>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</si>
  <si>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</si>
  <si>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</si>
  <si>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</si>
  <si>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</si>
  <si>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</si>
  <si>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 xml:space="preserve"> - JETA Nagykékesi út pályázat támogatása</t>
  </si>
  <si>
    <t xml:space="preserve"> - JETA Iskola B épület pályázat támogatása</t>
  </si>
  <si>
    <t>A/KÖLTSÉGVETÉSI BEVÉTELEK ÖSSZESEN:</t>
  </si>
  <si>
    <t>III. FINANSZÍROZÁSI BEVÉTELEK</t>
  </si>
  <si>
    <t>Maradvány igénybevétele</t>
  </si>
  <si>
    <t>B/FINANSZÍROZÁSI BEVÉTELEK</t>
  </si>
  <si>
    <t>BEVÉTELEK ÖSSZESEN (A+B)</t>
  </si>
  <si>
    <t>2016. évi költségvetése kiadásainak előirányzata</t>
  </si>
  <si>
    <t>3.sz. melléklet</t>
  </si>
  <si>
    <t>KIADÁSOK</t>
  </si>
  <si>
    <t xml:space="preserve"> I. MŰKÖDÉSI KIADÁSOK</t>
  </si>
  <si>
    <t>Személyi juttatások</t>
  </si>
  <si>
    <t>Munkáltatót terhelő járulékok</t>
  </si>
  <si>
    <t>Dologi kiadások</t>
  </si>
  <si>
    <t>Készletbeszerzés</t>
  </si>
  <si>
    <t xml:space="preserve"> - Szakmai anyagok beszerzése</t>
  </si>
  <si>
    <t xml:space="preserve"> - Üzemeltetési anyagok beszerzése</t>
  </si>
  <si>
    <t>Kommunikációs szolgáltatások</t>
  </si>
  <si>
    <t xml:space="preserve"> - Informatikai szolgáltatások igénybevétele</t>
  </si>
  <si>
    <t xml:space="preserve"> - Egyéb kommunikációs szolgáltatások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</si>
  <si>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</si>
  <si>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</si>
  <si>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</si>
  <si>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</si>
  <si>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</si>
  <si>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</si>
  <si>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</si>
  <si>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</si>
  <si>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Kiküldetések, reklám- és propaganda kiadások</t>
  </si>
  <si>
    <t xml:space="preserve"> - Kiküldetések kiadásai</t>
  </si>
  <si>
    <t>Különféle befizetések és egyéb dologi kiadások</t>
  </si>
  <si>
    <t xml:space="preserve"> - Működési célú előzetesen felszámított ÁFA</t>
  </si>
  <si>
    <t xml:space="preserve"> - Egyéb dologi kiadások</t>
  </si>
  <si>
    <t>4.</t>
  </si>
  <si>
    <t>Ellátottak pénzbeli juttatásai</t>
  </si>
  <si>
    <t>4.1</t>
  </si>
  <si>
    <t>Betegséggel kapcsolatos ellátások</t>
  </si>
  <si>
    <t>4.2</t>
  </si>
  <si>
    <t>Foglalkoztatással, munkanélküliséggel kapcs.ellátások</t>
  </si>
  <si>
    <t>4.3</t>
  </si>
  <si>
    <t>Lakhatással kapcsolatos ellátások</t>
  </si>
  <si>
    <t>4.4</t>
  </si>
  <si>
    <t>Intézményi ellátottak pénzbeli juttatásai</t>
  </si>
  <si>
    <t>4.5</t>
  </si>
  <si>
    <t>Egyéb nem intézményi ellátások</t>
  </si>
  <si>
    <t>5.</t>
  </si>
  <si>
    <t>Egyéb működési célú kiadások</t>
  </si>
  <si>
    <t>5.1</t>
  </si>
  <si>
    <t>Elvonások, befizetések</t>
  </si>
  <si>
    <t xml:space="preserve"> - 2014.évi állami támogatás visszafizetése</t>
  </si>
  <si>
    <t>5.2</t>
  </si>
  <si>
    <t>Egyéb működési célú támogatások áht. belülre</t>
  </si>
  <si>
    <t xml:space="preserve"> - Intézményfenntartó társulásnak átadott pée.</t>
  </si>
  <si>
    <t>5.3</t>
  </si>
  <si>
    <t>Egyéb működési célú támogatások áht. kívülre</t>
  </si>
  <si>
    <t xml:space="preserve"> - Civil szervezetek támogatása</t>
  </si>
  <si>
    <t>5.4</t>
  </si>
  <si>
    <t>Tartalékok</t>
  </si>
  <si>
    <t>II. FELHALMOZÁSI KIADÁSOK</t>
  </si>
  <si>
    <t>Beruházások</t>
  </si>
  <si>
    <t>Felújítások</t>
  </si>
  <si>
    <t>Egyéb felhalmozási célú kiadások</t>
  </si>
  <si>
    <t xml:space="preserve"> - Felhalm. célú pénzeszköz átadás áht. belülre</t>
  </si>
  <si>
    <t xml:space="preserve"> - Felhalm. célú pénzeszköz átadás áht. kívülre</t>
  </si>
  <si>
    <t xml:space="preserve"> - Lakástámogatás</t>
  </si>
  <si>
    <t>A/KÖLTSÉGVETÉSI KIADÁSOK ÖSSZESEN</t>
  </si>
  <si>
    <t>III. FINANSZÍROZÁSI KIADÁSOK</t>
  </si>
  <si>
    <t>ÁH-on belüli megelőlegezések visszafizetése</t>
  </si>
  <si>
    <t>Központi, irányítószervi támogatás folyósítása</t>
  </si>
  <si>
    <t>B/FINANSZÍROZÁSI KIADÁSOK</t>
  </si>
  <si>
    <t>KIADÁSOK ÖSSZESEN (A+B)</t>
  </si>
  <si>
    <t>Hartai Közös Önkormányzati Hivatal</t>
  </si>
  <si>
    <t>4.sz. melléklet</t>
  </si>
  <si>
    <t xml:space="preserve"> - Házasságkötési díj</t>
  </si>
  <si>
    <t xml:space="preserve"> - Telefon térítés</t>
  </si>
  <si>
    <t>5.sz. melléklet</t>
  </si>
  <si>
    <t xml:space="preserve"> - Fizetendő ÁFA</t>
  </si>
  <si>
    <t>Harta Nagyközség Önkormányzat 2016. évben tervezett tartalékai</t>
  </si>
  <si>
    <t>6.sz.melléklet</t>
  </si>
  <si>
    <t>Általános tartalék</t>
  </si>
  <si>
    <t xml:space="preserve">2016. évi tervezett előirányzat </t>
  </si>
  <si>
    <t>Általános tartalék összesen:</t>
  </si>
  <si>
    <t>Rendezvények</t>
  </si>
  <si>
    <t>Munkahely-teremtés</t>
  </si>
  <si>
    <t>Pályázati, fejlesztési tartalék</t>
  </si>
  <si>
    <t>Céltartalék összesen:</t>
  </si>
  <si>
    <t>TARTALÉKOK ÖSSZESEN:</t>
  </si>
  <si>
    <t>7.sz.melléklet</t>
  </si>
  <si>
    <t>Harta Nagyközség Önkormányzata 2016. évi beruházási kiadásainak előirányzata</t>
  </si>
  <si>
    <t>Beruházások  megnevezése</t>
  </si>
  <si>
    <t>Ingatlanok beszerzése, létesítése</t>
  </si>
  <si>
    <t xml:space="preserve">Életfa </t>
  </si>
  <si>
    <t>Duna-sziget területvásárlás</t>
  </si>
  <si>
    <t>Sziget villamosítás</t>
  </si>
  <si>
    <t>Urnafal</t>
  </si>
  <si>
    <t>Buszmegálló építése</t>
  </si>
  <si>
    <t>JETA pályázat - Nagykékesi út</t>
  </si>
  <si>
    <t>Egyéb tárgyi eszközök beszerzése</t>
  </si>
  <si>
    <t>Védőnő - szívhanghallgató, vérnyomásmérő</t>
  </si>
  <si>
    <t>Védőnő - bútorok (pólyázó, tároló, várótermi pad)</t>
  </si>
  <si>
    <t>Karbantartók - sarokcsiszoló, fúrógép</t>
  </si>
  <si>
    <t>Művelődési Ház - hangosítás</t>
  </si>
  <si>
    <t>Faluház hűtők, székek</t>
  </si>
  <si>
    <t>Zarándokszállás TV</t>
  </si>
  <si>
    <t>Jogalkotás - asztal, székek</t>
  </si>
  <si>
    <t>Beruházási célú ÁFA</t>
  </si>
  <si>
    <t>Ingatlanok beszerzése ÁFA</t>
  </si>
  <si>
    <t>Egyéb tárgyi eszközök ÁFA</t>
  </si>
  <si>
    <t>BERUHÁZÁSOK ÖSSZESEN:</t>
  </si>
  <si>
    <t>8.sz.melléklet</t>
  </si>
  <si>
    <t>Harta Nagyközség Önkormányzata 2016. évi felújítási kiadásainak előirányzata</t>
  </si>
  <si>
    <t>Felújítás megnevezése</t>
  </si>
  <si>
    <t>Ingatlanok felújítása</t>
  </si>
  <si>
    <t>Járdák felújítása</t>
  </si>
  <si>
    <t>Wéber ház felújítása</t>
  </si>
  <si>
    <t>Posta parkoló felújítása</t>
  </si>
  <si>
    <t>Védőnő - terasz felújítása</t>
  </si>
  <si>
    <t>Múzeum - nyitott kémény visszaállítása</t>
  </si>
  <si>
    <t>JETA pályázat - Iskola B épület felújítása</t>
  </si>
  <si>
    <t>Felújítási célú ÁFA</t>
  </si>
  <si>
    <t>Ingatlanok felújítása ÁFA</t>
  </si>
  <si>
    <t>FELÚJÍTÁS ÖSSZESEN:</t>
  </si>
  <si>
    <t>Harta Nagyközség Önkormányzatának Európai uniós támogatással megvalósuló projektek bevételei, kiadásai, hozzájárulások</t>
  </si>
  <si>
    <t>2016.</t>
  </si>
  <si>
    <t>9.sz.melléklet</t>
  </si>
  <si>
    <t>EU-s projekt megnevezése:</t>
  </si>
  <si>
    <t>"Vízvédelmi rendszerek fejlesztése a Kalocsai kistérségben"</t>
  </si>
  <si>
    <t>Azonosító:</t>
  </si>
  <si>
    <t>DAOP-5.2.1/A-11-2011-0014</t>
  </si>
  <si>
    <t>Ezer forintban</t>
  </si>
  <si>
    <t>Források</t>
  </si>
  <si>
    <t>2013.</t>
  </si>
  <si>
    <t>2014.</t>
  </si>
  <si>
    <t>2015.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</si>
  <si>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</si>
  <si>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</si>
  <si>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</si>
  <si>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</si>
  <si>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</si>
  <si>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</si>
  <si>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</si>
  <si>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</si>
  <si>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</si>
  <si>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</si>
  <si>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</si>
  <si>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Összesen:</t>
  </si>
  <si>
    <t>Harta Nagyközség Önkormányzat és intézménye engedélyezett létszámadata</t>
  </si>
  <si>
    <t>2016. január 1.</t>
  </si>
  <si>
    <t>10.sz. melléklet</t>
  </si>
  <si>
    <t>Intézmény neve</t>
  </si>
  <si>
    <t>Engedélyezett létszámkeret (fő)</t>
  </si>
  <si>
    <t>I.</t>
  </si>
  <si>
    <t>Hivatal Harta</t>
  </si>
  <si>
    <t>Hivatal Dunatetétlen</t>
  </si>
  <si>
    <t>Hartai Közös Önkormányzati Hivatal összesen:</t>
  </si>
  <si>
    <t>II.</t>
  </si>
  <si>
    <t>Önkormányzati feladatok</t>
  </si>
  <si>
    <t>Önkormányzati jogalkotás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</si>
  <si>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</si>
  <si>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</si>
  <si>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</si>
  <si>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</si>
  <si>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</si>
  <si>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</si>
  <si>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</si>
  <si>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</si>
  <si>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Önkormányzati feladatok összesen:</t>
  </si>
  <si>
    <t>Közfoglalkoztatottak</t>
  </si>
  <si>
    <t>ÖNKORMÁNYZAT ÖSSZESEN:</t>
  </si>
  <si>
    <t>LÉTSZÁM MINDÖSSZESEN: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</si>
</sst>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#"/>
    <numFmt numFmtId="168" formatCode="@"/>
    <numFmt numFmtId="169" formatCode="#,##0"/>
    <numFmt numFmtId="170" formatCode="0"/>
    <numFmt numFmtId="171" formatCode="0.0"/>
    <numFmt numFmtId="172" formatCode="#,##0.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 CE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sz val="13"/>
      <name val="Arial"/>
      <family val="2"/>
    </font>
    <font>
      <b/>
      <sz val="9"/>
      <name val="Arial CE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Arial CE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Arial CE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i/>
      <sz val="11"/>
      <name val="Arial CE"/>
      <family val="2"/>
    </font>
    <font>
      <b/>
      <sz val="13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2"/>
      <color indexed="8"/>
      <name val="Calibri"/>
      <family val="2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sz val="12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26">
    <xf numFmtId="164" fontId="0" fillId="0" borderId="0" xfId="0" applyAlignment="1">
      <alignment/>
    </xf>
    <xf numFmtId="164" fontId="0" fillId="0" borderId="0" xfId="0" applyAlignment="1">
      <alignment horizontal="center" readingOrder="1"/>
    </xf>
    <xf numFmtId="166" fontId="0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/>
    </xf>
    <xf numFmtId="167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readingOrder="1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4" fontId="8" fillId="0" borderId="2" xfId="20" applyFont="1" applyFill="1" applyBorder="1" applyAlignment="1" applyProtection="1">
      <alignment horizontal="center" vertical="center" wrapText="1"/>
      <protection/>
    </xf>
    <xf numFmtId="164" fontId="7" fillId="0" borderId="3" xfId="20" applyFont="1" applyFill="1" applyBorder="1" applyAlignment="1" applyProtection="1">
      <alignment horizontal="center" vertical="center" wrapText="1" readingOrder="1"/>
      <protection/>
    </xf>
    <xf numFmtId="164" fontId="7" fillId="0" borderId="4" xfId="20" applyFont="1" applyFill="1" applyBorder="1" applyAlignment="1" applyProtection="1">
      <alignment horizontal="center" vertical="center" wrapText="1" readingOrder="1"/>
      <protection/>
    </xf>
    <xf numFmtId="164" fontId="8" fillId="0" borderId="5" xfId="20" applyFont="1" applyFill="1" applyBorder="1" applyAlignment="1" applyProtection="1">
      <alignment horizontal="center" vertical="center" wrapText="1"/>
      <protection/>
    </xf>
    <xf numFmtId="164" fontId="8" fillId="0" borderId="6" xfId="20" applyFont="1" applyFill="1" applyBorder="1" applyAlignment="1" applyProtection="1">
      <alignment horizontal="center" vertical="center" wrapText="1"/>
      <protection/>
    </xf>
    <xf numFmtId="164" fontId="8" fillId="0" borderId="7" xfId="20" applyFont="1" applyFill="1" applyBorder="1" applyAlignment="1" applyProtection="1">
      <alignment horizontal="center" vertical="center" wrapText="1" readingOrder="1"/>
      <protection/>
    </xf>
    <xf numFmtId="164" fontId="8" fillId="0" borderId="8" xfId="20" applyFont="1" applyFill="1" applyBorder="1" applyAlignment="1" applyProtection="1">
      <alignment horizontal="center" vertical="center" wrapText="1" readingOrder="1"/>
      <protection/>
    </xf>
    <xf numFmtId="168" fontId="7" fillId="0" borderId="9" xfId="20" applyNumberFormat="1" applyFont="1" applyFill="1" applyBorder="1" applyAlignment="1" applyProtection="1">
      <alignment horizontal="center" vertical="center" wrapText="1"/>
      <protection/>
    </xf>
    <xf numFmtId="164" fontId="9" fillId="0" borderId="10" xfId="20" applyFont="1" applyFill="1" applyBorder="1" applyAlignment="1" applyProtection="1">
      <alignment horizontal="left" vertical="center" wrapText="1" indent="1"/>
      <protection/>
    </xf>
    <xf numFmtId="167" fontId="9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7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9" fontId="9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Font="1" applyAlignment="1">
      <alignment/>
    </xf>
    <xf numFmtId="164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9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9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10" xfId="20" applyFont="1" applyFill="1" applyBorder="1" applyAlignment="1" applyProtection="1">
      <alignment horizontal="left" vertical="center" wrapText="1" indent="1"/>
      <protection/>
    </xf>
    <xf numFmtId="167" fontId="7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7" fontId="7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7" fillId="2" borderId="9" xfId="20" applyFont="1" applyFill="1" applyBorder="1" applyAlignment="1" applyProtection="1">
      <alignment horizontal="center" vertical="center" wrapText="1"/>
      <protection/>
    </xf>
    <xf numFmtId="164" fontId="7" fillId="2" borderId="10" xfId="20" applyFont="1" applyFill="1" applyBorder="1" applyAlignment="1" applyProtection="1">
      <alignment horizontal="left" vertical="center" wrapText="1" indent="1"/>
      <protection/>
    </xf>
    <xf numFmtId="167" fontId="7" fillId="2" borderId="11" xfId="20" applyNumberFormat="1" applyFont="1" applyFill="1" applyBorder="1" applyAlignment="1" applyProtection="1">
      <alignment horizontal="right" vertical="center" wrapText="1" readingOrder="1"/>
      <protection/>
    </xf>
    <xf numFmtId="167" fontId="7" fillId="2" borderId="12" xfId="20" applyNumberFormat="1" applyFont="1" applyFill="1" applyBorder="1" applyAlignment="1" applyProtection="1">
      <alignment horizontal="right" vertical="center" wrapText="1" readingOrder="1"/>
      <protection/>
    </xf>
    <xf numFmtId="164" fontId="0" fillId="2" borderId="0" xfId="0" applyFill="1" applyAlignment="1">
      <alignment/>
    </xf>
    <xf numFmtId="164" fontId="10" fillId="0" borderId="10" xfId="20" applyFont="1" applyFill="1" applyBorder="1" applyAlignment="1" applyProtection="1">
      <alignment horizontal="left" vertical="center" wrapText="1" indent="1"/>
      <protection/>
    </xf>
    <xf numFmtId="167" fontId="9" fillId="0" borderId="11" xfId="20" applyNumberFormat="1" applyFont="1" applyFill="1" applyBorder="1" applyAlignment="1" applyProtection="1">
      <alignment horizontal="right" vertical="center" wrapText="1" readingOrder="1"/>
      <protection/>
    </xf>
    <xf numFmtId="164" fontId="9" fillId="0" borderId="13" xfId="20" applyFont="1" applyFill="1" applyBorder="1" applyAlignment="1" applyProtection="1">
      <alignment horizontal="left" vertical="center" wrapText="1" indent="6"/>
      <protection/>
    </xf>
    <xf numFmtId="164" fontId="9" fillId="0" borderId="10" xfId="20" applyFont="1" applyFill="1" applyBorder="1" applyAlignment="1" applyProtection="1">
      <alignment horizontal="left" vertical="center" wrapText="1" indent="2"/>
      <protection/>
    </xf>
    <xf numFmtId="164" fontId="9" fillId="0" borderId="10" xfId="20" applyFont="1" applyFill="1" applyBorder="1" applyAlignment="1" applyProtection="1">
      <alignment horizontal="left" vertical="center" wrapText="1" indent="6"/>
      <protection/>
    </xf>
    <xf numFmtId="169" fontId="7" fillId="2" borderId="12" xfId="20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0" xfId="20" applyFont="1" applyFill="1" applyBorder="1" applyAlignment="1" applyProtection="1">
      <alignment horizontal="left" vertical="center" wrapText="1" indent="2"/>
      <protection/>
    </xf>
    <xf numFmtId="167" fontId="7" fillId="2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9" fillId="0" borderId="12" xfId="20" applyFont="1" applyFill="1" applyBorder="1" applyAlignment="1" applyProtection="1">
      <alignment horizontal="left" vertical="center" wrapText="1" indent="1"/>
      <protection/>
    </xf>
    <xf numFmtId="167" fontId="9" fillId="0" borderId="14" xfId="20" applyNumberFormat="1" applyFont="1" applyFill="1" applyBorder="1" applyAlignment="1" applyProtection="1">
      <alignment horizontal="right" vertical="center" wrapText="1" readingOrder="1"/>
      <protection locked="0"/>
    </xf>
    <xf numFmtId="169" fontId="7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4" fontId="6" fillId="2" borderId="10" xfId="20" applyFont="1" applyFill="1" applyBorder="1" applyAlignment="1" applyProtection="1">
      <alignment horizontal="left" vertical="center" wrapText="1" indent="1"/>
      <protection/>
    </xf>
    <xf numFmtId="167" fontId="11" fillId="2" borderId="11" xfId="20" applyNumberFormat="1" applyFont="1" applyFill="1" applyBorder="1" applyAlignment="1" applyProtection="1">
      <alignment horizontal="right" vertical="center" wrapText="1" readingOrder="1"/>
      <protection/>
    </xf>
    <xf numFmtId="167" fontId="11" fillId="2" borderId="12" xfId="20" applyNumberFormat="1" applyFont="1" applyFill="1" applyBorder="1" applyAlignment="1" applyProtection="1">
      <alignment horizontal="right" vertical="center" wrapText="1" readingOrder="1"/>
      <protection/>
    </xf>
    <xf numFmtId="167" fontId="10" fillId="0" borderId="11" xfId="20" applyNumberFormat="1" applyFont="1" applyFill="1" applyBorder="1" applyAlignment="1" applyProtection="1">
      <alignment horizontal="right" vertical="center" wrapText="1" readingOrder="1"/>
      <protection/>
    </xf>
    <xf numFmtId="168" fontId="7" fillId="0" borderId="15" xfId="20" applyNumberFormat="1" applyFont="1" applyFill="1" applyBorder="1" applyAlignment="1" applyProtection="1">
      <alignment horizontal="center" vertical="center" wrapText="1"/>
      <protection/>
    </xf>
    <xf numFmtId="164" fontId="9" fillId="0" borderId="16" xfId="20" applyFont="1" applyFill="1" applyBorder="1" applyAlignment="1" applyProtection="1">
      <alignment horizontal="left" vertical="center" wrapText="1" indent="2"/>
      <protection/>
    </xf>
    <xf numFmtId="167" fontId="9" fillId="0" borderId="17" xfId="20" applyNumberFormat="1" applyFont="1" applyFill="1" applyBorder="1" applyAlignment="1" applyProtection="1">
      <alignment horizontal="right" vertical="center" wrapText="1" readingOrder="1"/>
      <protection locked="0"/>
    </xf>
    <xf numFmtId="164" fontId="12" fillId="0" borderId="0" xfId="0" applyFont="1" applyBorder="1" applyAlignment="1">
      <alignment/>
    </xf>
    <xf numFmtId="164" fontId="0" fillId="0" borderId="0" xfId="0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top"/>
    </xf>
    <xf numFmtId="164" fontId="13" fillId="0" borderId="18" xfId="0" applyFont="1" applyBorder="1" applyAlignment="1">
      <alignment horizontal="center" vertical="top"/>
    </xf>
    <xf numFmtId="164" fontId="14" fillId="0" borderId="18" xfId="0" applyFont="1" applyBorder="1" applyAlignment="1">
      <alignment horizontal="right" vertical="top"/>
    </xf>
    <xf numFmtId="164" fontId="1" fillId="0" borderId="10" xfId="0" applyFont="1" applyBorder="1" applyAlignment="1">
      <alignment vertical="center" textRotation="90"/>
    </xf>
    <xf numFmtId="164" fontId="1" fillId="0" borderId="0" xfId="0" applyFont="1" applyAlignment="1">
      <alignment/>
    </xf>
    <xf numFmtId="164" fontId="13" fillId="0" borderId="19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14" fillId="0" borderId="10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7" fillId="0" borderId="10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8" fillId="0" borderId="10" xfId="0" applyFont="1" applyBorder="1" applyAlignment="1">
      <alignment vertical="center"/>
    </xf>
    <xf numFmtId="169" fontId="19" fillId="0" borderId="10" xfId="0" applyNumberFormat="1" applyFont="1" applyBorder="1" applyAlignment="1">
      <alignment vertical="center"/>
    </xf>
    <xf numFmtId="164" fontId="20" fillId="0" borderId="1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9" fontId="22" fillId="0" borderId="10" xfId="0" applyNumberFormat="1" applyFont="1" applyBorder="1" applyAlignment="1">
      <alignment/>
    </xf>
    <xf numFmtId="164" fontId="17" fillId="0" borderId="10" xfId="0" applyFont="1" applyBorder="1" applyAlignment="1">
      <alignment horizontal="center"/>
    </xf>
    <xf numFmtId="164" fontId="23" fillId="0" borderId="0" xfId="0" applyFont="1" applyAlignment="1">
      <alignment/>
    </xf>
    <xf numFmtId="164" fontId="24" fillId="0" borderId="10" xfId="0" applyFont="1" applyBorder="1" applyAlignment="1">
      <alignment/>
    </xf>
    <xf numFmtId="168" fontId="24" fillId="0" borderId="10" xfId="0" applyNumberFormat="1" applyFont="1" applyBorder="1" applyAlignment="1">
      <alignment horizontal="center"/>
    </xf>
    <xf numFmtId="169" fontId="25" fillId="0" borderId="10" xfId="0" applyNumberFormat="1" applyFont="1" applyBorder="1" applyAlignment="1">
      <alignment/>
    </xf>
    <xf numFmtId="164" fontId="12" fillId="0" borderId="10" xfId="0" applyFont="1" applyBorder="1" applyAlignment="1">
      <alignment/>
    </xf>
    <xf numFmtId="169" fontId="26" fillId="0" borderId="10" xfId="0" applyNumberFormat="1" applyFont="1" applyBorder="1" applyAlignment="1">
      <alignment/>
    </xf>
    <xf numFmtId="164" fontId="27" fillId="0" borderId="0" xfId="0" applyFont="1" applyAlignment="1">
      <alignment/>
    </xf>
    <xf numFmtId="164" fontId="12" fillId="0" borderId="10" xfId="0" applyFont="1" applyBorder="1" applyAlignment="1">
      <alignment horizontal="center"/>
    </xf>
    <xf numFmtId="164" fontId="17" fillId="0" borderId="0" xfId="0" applyFont="1" applyAlignment="1">
      <alignment/>
    </xf>
    <xf numFmtId="169" fontId="19" fillId="0" borderId="10" xfId="0" applyNumberFormat="1" applyFont="1" applyBorder="1" applyAlignment="1">
      <alignment/>
    </xf>
    <xf numFmtId="164" fontId="21" fillId="0" borderId="10" xfId="0" applyFont="1" applyBorder="1" applyAlignment="1">
      <alignment/>
    </xf>
    <xf numFmtId="164" fontId="28" fillId="0" borderId="10" xfId="0" applyFont="1" applyBorder="1" applyAlignment="1">
      <alignment horizontal="center"/>
    </xf>
    <xf numFmtId="164" fontId="28" fillId="0" borderId="0" xfId="0" applyFont="1" applyAlignment="1">
      <alignment/>
    </xf>
    <xf numFmtId="164" fontId="14" fillId="0" borderId="10" xfId="0" applyFont="1" applyBorder="1" applyAlignment="1">
      <alignment/>
    </xf>
    <xf numFmtId="169" fontId="14" fillId="0" borderId="10" xfId="0" applyNumberFormat="1" applyFont="1" applyBorder="1" applyAlignment="1">
      <alignment/>
    </xf>
    <xf numFmtId="164" fontId="18" fillId="0" borderId="13" xfId="0" applyFont="1" applyBorder="1" applyAlignment="1">
      <alignment vertical="center"/>
    </xf>
    <xf numFmtId="164" fontId="18" fillId="0" borderId="20" xfId="0" applyFont="1" applyBorder="1" applyAlignment="1">
      <alignment vertical="center"/>
    </xf>
    <xf numFmtId="164" fontId="18" fillId="0" borderId="19" xfId="0" applyFont="1" applyBorder="1" applyAlignment="1">
      <alignment vertical="center"/>
    </xf>
    <xf numFmtId="169" fontId="29" fillId="0" borderId="10" xfId="0" applyNumberFormat="1" applyFont="1" applyBorder="1" applyAlignment="1">
      <alignment/>
    </xf>
    <xf numFmtId="164" fontId="30" fillId="0" borderId="0" xfId="0" applyFont="1" applyAlignment="1">
      <alignment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vertical="center"/>
    </xf>
    <xf numFmtId="164" fontId="21" fillId="0" borderId="19" xfId="0" applyFont="1" applyBorder="1" applyAlignment="1">
      <alignment vertical="center"/>
    </xf>
    <xf numFmtId="169" fontId="24" fillId="0" borderId="10" xfId="0" applyNumberFormat="1" applyFont="1" applyBorder="1" applyAlignment="1">
      <alignment vertical="center"/>
    </xf>
    <xf numFmtId="164" fontId="31" fillId="0" borderId="10" xfId="0" applyFont="1" applyBorder="1" applyAlignment="1">
      <alignment/>
    </xf>
    <xf numFmtId="164" fontId="19" fillId="0" borderId="10" xfId="0" applyFont="1" applyBorder="1" applyAlignment="1">
      <alignment vertical="center"/>
    </xf>
    <xf numFmtId="169" fontId="22" fillId="0" borderId="10" xfId="0" applyNumberFormat="1" applyFont="1" applyBorder="1" applyAlignment="1">
      <alignment horizontal="right"/>
    </xf>
    <xf numFmtId="168" fontId="12" fillId="0" borderId="10" xfId="0" applyNumberFormat="1" applyFont="1" applyBorder="1" applyAlignment="1">
      <alignment/>
    </xf>
    <xf numFmtId="168" fontId="12" fillId="0" borderId="10" xfId="0" applyNumberFormat="1" applyFont="1" applyBorder="1" applyAlignment="1">
      <alignment horizontal="center"/>
    </xf>
    <xf numFmtId="164" fontId="24" fillId="0" borderId="19" xfId="0" applyFont="1" applyBorder="1" applyAlignment="1">
      <alignment vertical="center"/>
    </xf>
    <xf numFmtId="169" fontId="24" fillId="0" borderId="10" xfId="0" applyNumberFormat="1" applyFont="1" applyBorder="1" applyAlignment="1">
      <alignment/>
    </xf>
    <xf numFmtId="168" fontId="24" fillId="0" borderId="10" xfId="0" applyNumberFormat="1" applyFont="1" applyBorder="1" applyAlignment="1">
      <alignment/>
    </xf>
    <xf numFmtId="164" fontId="32" fillId="0" borderId="0" xfId="0" applyFont="1" applyBorder="1" applyAlignment="1">
      <alignment horizontal="center" vertical="center"/>
    </xf>
    <xf numFmtId="164" fontId="32" fillId="0" borderId="0" xfId="0" applyFont="1" applyAlignment="1">
      <alignment/>
    </xf>
    <xf numFmtId="164" fontId="0" fillId="0" borderId="0" xfId="0" applyAlignment="1">
      <alignment horizontal="center"/>
    </xf>
    <xf numFmtId="164" fontId="3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29" fillId="0" borderId="10" xfId="0" applyFont="1" applyBorder="1" applyAlignment="1" applyProtection="1">
      <alignment horizontal="center" vertical="center" textRotation="90"/>
      <protection locked="0"/>
    </xf>
    <xf numFmtId="164" fontId="29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/>
    </xf>
    <xf numFmtId="164" fontId="33" fillId="0" borderId="10" xfId="0" applyFont="1" applyBorder="1" applyAlignment="1">
      <alignment horizontal="center"/>
    </xf>
    <xf numFmtId="164" fontId="34" fillId="0" borderId="10" xfId="0" applyFont="1" applyBorder="1" applyAlignment="1">
      <alignment horizontal="center"/>
    </xf>
    <xf numFmtId="169" fontId="34" fillId="0" borderId="10" xfId="0" applyNumberFormat="1" applyFont="1" applyBorder="1" applyAlignment="1">
      <alignment/>
    </xf>
    <xf numFmtId="169" fontId="34" fillId="0" borderId="10" xfId="0" applyNumberFormat="1" applyFont="1" applyBorder="1" applyAlignment="1">
      <alignment horizontal="right" vertical="center" wrapText="1"/>
    </xf>
    <xf numFmtId="164" fontId="29" fillId="0" borderId="10" xfId="0" applyFont="1" applyBorder="1" applyAlignment="1">
      <alignment horizontal="center"/>
    </xf>
    <xf numFmtId="169" fontId="29" fillId="0" borderId="10" xfId="0" applyNumberFormat="1" applyFont="1" applyBorder="1" applyAlignment="1">
      <alignment vertical="center" wrapText="1"/>
    </xf>
    <xf numFmtId="169" fontId="34" fillId="0" borderId="10" xfId="0" applyNumberFormat="1" applyFont="1" applyBorder="1" applyAlignment="1">
      <alignment horizontal="left"/>
    </xf>
    <xf numFmtId="169" fontId="34" fillId="0" borderId="10" xfId="0" applyNumberFormat="1" applyFont="1" applyBorder="1" applyAlignment="1">
      <alignment vertical="center" wrapText="1"/>
    </xf>
    <xf numFmtId="169" fontId="33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164" fontId="3" fillId="0" borderId="0" xfId="0" applyFont="1" applyAlignment="1">
      <alignment/>
    </xf>
    <xf numFmtId="167" fontId="0" fillId="0" borderId="0" xfId="0" applyNumberFormat="1" applyFill="1" applyAlignment="1">
      <alignment vertical="center" wrapText="1"/>
    </xf>
    <xf numFmtId="167" fontId="0" fillId="0" borderId="0" xfId="0" applyNumberFormat="1" applyFill="1" applyAlignment="1">
      <alignment horizontal="center" vertical="center" wrapText="1"/>
    </xf>
    <xf numFmtId="167" fontId="3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 applyProtection="1">
      <alignment horizontal="center" vertical="center" wrapText="1"/>
      <protection/>
    </xf>
    <xf numFmtId="167" fontId="36" fillId="0" borderId="0" xfId="0" applyNumberFormat="1" applyFont="1" applyFill="1" applyAlignment="1" applyProtection="1">
      <alignment horizontal="center" vertical="center" wrapText="1"/>
      <protection/>
    </xf>
    <xf numFmtId="167" fontId="5" fillId="0" borderId="21" xfId="0" applyNumberFormat="1" applyFont="1" applyFill="1" applyBorder="1" applyAlignment="1">
      <alignment horizontal="center" vertical="center" textRotation="90" wrapText="1"/>
    </xf>
    <xf numFmtId="167" fontId="5" fillId="0" borderId="21" xfId="0" applyNumberFormat="1" applyFont="1" applyFill="1" applyBorder="1" applyAlignment="1" applyProtection="1">
      <alignment horizontal="center" vertical="center" wrapText="1"/>
      <protection/>
    </xf>
    <xf numFmtId="167" fontId="5" fillId="0" borderId="22" xfId="0" applyNumberFormat="1" applyFont="1" applyFill="1" applyBorder="1" applyAlignment="1" applyProtection="1">
      <alignment horizontal="center" vertical="center" wrapText="1"/>
      <protection/>
    </xf>
    <xf numFmtId="167" fontId="37" fillId="0" borderId="0" xfId="0" applyNumberFormat="1" applyFont="1" applyFill="1" applyAlignment="1">
      <alignment horizontal="center" vertical="center" wrapText="1"/>
    </xf>
    <xf numFmtId="167" fontId="2" fillId="0" borderId="21" xfId="0" applyNumberFormat="1" applyFont="1" applyFill="1" applyBorder="1" applyAlignment="1" applyProtection="1">
      <alignment horizontal="center" vertical="center" wrapText="1"/>
      <protection/>
    </xf>
    <xf numFmtId="167" fontId="5" fillId="0" borderId="23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2" fillId="0" borderId="24" xfId="0" applyNumberFormat="1" applyFont="1" applyFill="1" applyBorder="1" applyAlignment="1">
      <alignment horizontal="center" vertical="center" wrapText="1"/>
    </xf>
    <xf numFmtId="167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167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6" xfId="0" applyNumberFormat="1" applyFont="1" applyFill="1" applyBorder="1" applyAlignment="1">
      <alignment horizontal="center" vertical="center" wrapText="1"/>
    </xf>
    <xf numFmtId="167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21" xfId="0" applyNumberFormat="1" applyFont="1" applyFill="1" applyBorder="1" applyAlignment="1">
      <alignment horizontal="center" vertical="center" wrapText="1"/>
    </xf>
    <xf numFmtId="167" fontId="5" fillId="0" borderId="27" xfId="0" applyNumberFormat="1" applyFont="1" applyFill="1" applyBorder="1" applyAlignment="1" applyProtection="1">
      <alignment horizontal="center" vertical="center" wrapText="1"/>
      <protection/>
    </xf>
    <xf numFmtId="167" fontId="5" fillId="0" borderId="21" xfId="0" applyNumberFormat="1" applyFont="1" applyFill="1" applyBorder="1" applyAlignment="1" applyProtection="1">
      <alignment horizontal="right" vertical="center" wrapText="1"/>
      <protection/>
    </xf>
    <xf numFmtId="167" fontId="37" fillId="0" borderId="0" xfId="0" applyNumberFormat="1" applyFont="1" applyFill="1" applyAlignment="1">
      <alignment vertical="center" wrapText="1"/>
    </xf>
    <xf numFmtId="167" fontId="5" fillId="0" borderId="28" xfId="0" applyNumberFormat="1" applyFont="1" applyFill="1" applyBorder="1" applyAlignment="1" applyProtection="1">
      <alignment horizontal="center" vertical="center" wrapText="1"/>
      <protection/>
    </xf>
    <xf numFmtId="167" fontId="5" fillId="0" borderId="29" xfId="0" applyNumberFormat="1" applyFont="1" applyFill="1" applyBorder="1" applyAlignment="1" applyProtection="1">
      <alignment horizontal="center" vertical="center" wrapText="1"/>
      <protection/>
    </xf>
    <xf numFmtId="167" fontId="2" fillId="0" borderId="30" xfId="0" applyNumberFormat="1" applyFont="1" applyFill="1" applyBorder="1" applyAlignment="1" applyProtection="1">
      <alignment horizontal="center" vertical="center" wrapText="1"/>
      <protection/>
    </xf>
    <xf numFmtId="167" fontId="5" fillId="0" borderId="31" xfId="0" applyNumberFormat="1" applyFont="1" applyFill="1" applyBorder="1" applyAlignment="1" applyProtection="1">
      <alignment horizontal="center" vertical="center" wrapText="1"/>
      <protection/>
    </xf>
    <xf numFmtId="167" fontId="5" fillId="0" borderId="32" xfId="0" applyNumberFormat="1" applyFont="1" applyFill="1" applyBorder="1" applyAlignment="1" applyProtection="1">
      <alignment horizontal="center" vertical="center" wrapText="1"/>
      <protection/>
    </xf>
    <xf numFmtId="167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35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38" fillId="0" borderId="0" xfId="0" applyFont="1" applyFill="1" applyBorder="1" applyAlignment="1">
      <alignment horizontal="center" wrapText="1"/>
    </xf>
    <xf numFmtId="164" fontId="39" fillId="0" borderId="0" xfId="0" applyFont="1" applyFill="1" applyAlignment="1" applyProtection="1">
      <alignment/>
      <protection/>
    </xf>
    <xf numFmtId="164" fontId="40" fillId="0" borderId="0" xfId="0" applyFont="1" applyFill="1" applyAlignment="1" applyProtection="1">
      <alignment horizontal="center"/>
      <protection/>
    </xf>
    <xf numFmtId="164" fontId="41" fillId="0" borderId="0" xfId="0" applyFont="1" applyFill="1" applyBorder="1" applyAlignment="1" applyProtection="1">
      <alignment horizontal="right"/>
      <protection/>
    </xf>
    <xf numFmtId="164" fontId="39" fillId="0" borderId="0" xfId="0" applyFont="1" applyFill="1" applyAlignment="1">
      <alignment/>
    </xf>
    <xf numFmtId="164" fontId="38" fillId="0" borderId="0" xfId="0" applyFont="1" applyFill="1" applyAlignment="1" applyProtection="1">
      <alignment/>
      <protection/>
    </xf>
    <xf numFmtId="164" fontId="39" fillId="0" borderId="0" xfId="0" applyFont="1" applyBorder="1" applyAlignment="1">
      <alignment wrapText="1"/>
    </xf>
    <xf numFmtId="164" fontId="42" fillId="0" borderId="0" xfId="0" applyFont="1" applyFill="1" applyBorder="1" applyAlignment="1" applyProtection="1">
      <alignment/>
      <protection/>
    </xf>
    <xf numFmtId="164" fontId="41" fillId="0" borderId="36" xfId="0" applyFont="1" applyFill="1" applyBorder="1" applyAlignment="1" applyProtection="1">
      <alignment horizontal="right"/>
      <protection/>
    </xf>
    <xf numFmtId="164" fontId="38" fillId="0" borderId="37" xfId="0" applyFont="1" applyFill="1" applyBorder="1" applyAlignment="1" applyProtection="1">
      <alignment vertical="center"/>
      <protection/>
    </xf>
    <xf numFmtId="164" fontId="38" fillId="0" borderId="38" xfId="0" applyFont="1" applyFill="1" applyBorder="1" applyAlignment="1" applyProtection="1">
      <alignment horizontal="center" vertical="center"/>
      <protection/>
    </xf>
    <xf numFmtId="164" fontId="38" fillId="0" borderId="39" xfId="0" applyFont="1" applyFill="1" applyBorder="1" applyAlignment="1" applyProtection="1">
      <alignment horizontal="center" vertical="center"/>
      <protection/>
    </xf>
    <xf numFmtId="168" fontId="43" fillId="0" borderId="1" xfId="0" applyNumberFormat="1" applyFont="1" applyFill="1" applyBorder="1" applyAlignment="1" applyProtection="1">
      <alignment vertical="center"/>
      <protection/>
    </xf>
    <xf numFmtId="169" fontId="43" fillId="0" borderId="2" xfId="0" applyNumberFormat="1" applyFont="1" applyFill="1" applyBorder="1" applyAlignment="1" applyProtection="1">
      <alignment vertical="center"/>
      <protection locked="0"/>
    </xf>
    <xf numFmtId="169" fontId="38" fillId="0" borderId="2" xfId="0" applyNumberFormat="1" applyFont="1" applyFill="1" applyBorder="1" applyAlignment="1" applyProtection="1">
      <alignment vertical="center"/>
      <protection locked="0"/>
    </xf>
    <xf numFmtId="169" fontId="38" fillId="0" borderId="40" xfId="0" applyNumberFormat="1" applyFont="1" applyFill="1" applyBorder="1" applyAlignment="1" applyProtection="1">
      <alignment vertical="center"/>
      <protection/>
    </xf>
    <xf numFmtId="168" fontId="42" fillId="0" borderId="9" xfId="0" applyNumberFormat="1" applyFont="1" applyFill="1" applyBorder="1" applyAlignment="1" applyProtection="1">
      <alignment horizontal="left" vertical="center" indent="1"/>
      <protection/>
    </xf>
    <xf numFmtId="169" fontId="42" fillId="0" borderId="10" xfId="0" applyNumberFormat="1" applyFont="1" applyFill="1" applyBorder="1" applyAlignment="1" applyProtection="1">
      <alignment vertical="center"/>
      <protection locked="0"/>
    </xf>
    <xf numFmtId="169" fontId="41" fillId="0" borderId="10" xfId="0" applyNumberFormat="1" applyFont="1" applyFill="1" applyBorder="1" applyAlignment="1" applyProtection="1">
      <alignment vertical="center"/>
      <protection locked="0"/>
    </xf>
    <xf numFmtId="169" fontId="41" fillId="0" borderId="41" xfId="0" applyNumberFormat="1" applyFont="1" applyFill="1" applyBorder="1" applyAlignment="1" applyProtection="1">
      <alignment vertical="center"/>
      <protection/>
    </xf>
    <xf numFmtId="168" fontId="43" fillId="0" borderId="9" xfId="0" applyNumberFormat="1" applyFont="1" applyFill="1" applyBorder="1" applyAlignment="1" applyProtection="1">
      <alignment vertical="center"/>
      <protection/>
    </xf>
    <xf numFmtId="169" fontId="43" fillId="0" borderId="10" xfId="0" applyNumberFormat="1" applyFont="1" applyFill="1" applyBorder="1" applyAlignment="1" applyProtection="1">
      <alignment vertical="center"/>
      <protection locked="0"/>
    </xf>
    <xf numFmtId="169" fontId="38" fillId="0" borderId="10" xfId="0" applyNumberFormat="1" applyFont="1" applyFill="1" applyBorder="1" applyAlignment="1" applyProtection="1">
      <alignment vertical="center"/>
      <protection locked="0"/>
    </xf>
    <xf numFmtId="169" fontId="38" fillId="0" borderId="41" xfId="0" applyNumberFormat="1" applyFont="1" applyFill="1" applyBorder="1" applyAlignment="1" applyProtection="1">
      <alignment vertical="center"/>
      <protection/>
    </xf>
    <xf numFmtId="168" fontId="43" fillId="0" borderId="42" xfId="0" applyNumberFormat="1" applyFont="1" applyFill="1" applyBorder="1" applyAlignment="1" applyProtection="1">
      <alignment vertical="center"/>
      <protection locked="0"/>
    </xf>
    <xf numFmtId="169" fontId="43" fillId="0" borderId="43" xfId="0" applyNumberFormat="1" applyFont="1" applyFill="1" applyBorder="1" applyAlignment="1" applyProtection="1">
      <alignment vertical="center"/>
      <protection locked="0"/>
    </xf>
    <xf numFmtId="169" fontId="38" fillId="0" borderId="43" xfId="0" applyNumberFormat="1" applyFont="1" applyFill="1" applyBorder="1" applyAlignment="1" applyProtection="1">
      <alignment vertical="center"/>
      <protection locked="0"/>
    </xf>
    <xf numFmtId="168" fontId="38" fillId="0" borderId="28" xfId="0" applyNumberFormat="1" applyFont="1" applyFill="1" applyBorder="1" applyAlignment="1" applyProtection="1">
      <alignment vertical="center"/>
      <protection/>
    </xf>
    <xf numFmtId="169" fontId="38" fillId="0" borderId="29" xfId="0" applyNumberFormat="1" applyFont="1" applyFill="1" applyBorder="1" applyAlignment="1" applyProtection="1">
      <alignment vertical="center"/>
      <protection/>
    </xf>
    <xf numFmtId="169" fontId="43" fillId="0" borderId="29" xfId="0" applyNumberFormat="1" applyFont="1" applyFill="1" applyBorder="1" applyAlignment="1" applyProtection="1">
      <alignment vertical="center"/>
      <protection/>
    </xf>
    <xf numFmtId="169" fontId="38" fillId="0" borderId="44" xfId="0" applyNumberFormat="1" applyFont="1" applyFill="1" applyBorder="1" applyAlignment="1" applyProtection="1">
      <alignment vertical="center"/>
      <protection/>
    </xf>
    <xf numFmtId="164" fontId="39" fillId="0" borderId="0" xfId="0" applyFont="1" applyFill="1" applyAlignment="1" applyProtection="1">
      <alignment vertical="center"/>
      <protection/>
    </xf>
    <xf numFmtId="168" fontId="43" fillId="0" borderId="9" xfId="0" applyNumberFormat="1" applyFont="1" applyFill="1" applyBorder="1" applyAlignment="1" applyProtection="1">
      <alignment horizontal="left" vertical="center"/>
      <protection/>
    </xf>
    <xf numFmtId="168" fontId="43" fillId="0" borderId="9" xfId="0" applyNumberFormat="1" applyFont="1" applyFill="1" applyBorder="1" applyAlignment="1" applyProtection="1">
      <alignment vertical="center"/>
      <protection locked="0"/>
    </xf>
    <xf numFmtId="164" fontId="36" fillId="0" borderId="0" xfId="0" applyFont="1" applyBorder="1" applyAlignment="1">
      <alignment horizontal="right"/>
    </xf>
    <xf numFmtId="164" fontId="36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4" fillId="0" borderId="36" xfId="0" applyFont="1" applyBorder="1" applyAlignment="1">
      <alignment horizontal="right"/>
    </xf>
    <xf numFmtId="164" fontId="36" fillId="0" borderId="0" xfId="0" applyFont="1" applyAlignment="1">
      <alignment horizontal="right"/>
    </xf>
    <xf numFmtId="164" fontId="0" fillId="0" borderId="45" xfId="0" applyBorder="1" applyAlignment="1">
      <alignment/>
    </xf>
    <xf numFmtId="164" fontId="45" fillId="0" borderId="22" xfId="0" applyFont="1" applyBorder="1" applyAlignment="1">
      <alignment horizontal="center" vertical="center"/>
    </xf>
    <xf numFmtId="164" fontId="45" fillId="0" borderId="21" xfId="0" applyFont="1" applyBorder="1" applyAlignment="1">
      <alignment horizontal="center" vertical="center" wrapText="1"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28" fillId="0" borderId="46" xfId="0" applyFont="1" applyBorder="1" applyAlignment="1">
      <alignment/>
    </xf>
    <xf numFmtId="164" fontId="45" fillId="0" borderId="0" xfId="0" applyFont="1" applyBorder="1" applyAlignment="1">
      <alignment/>
    </xf>
    <xf numFmtId="170" fontId="45" fillId="0" borderId="30" xfId="0" applyNumberFormat="1" applyFont="1" applyBorder="1" applyAlignment="1" applyProtection="1">
      <alignment/>
      <protection locked="0"/>
    </xf>
    <xf numFmtId="164" fontId="46" fillId="0" borderId="46" xfId="0" applyFont="1" applyBorder="1" applyAlignment="1">
      <alignment/>
    </xf>
    <xf numFmtId="164" fontId="47" fillId="0" borderId="0" xfId="0" applyFont="1" applyBorder="1" applyAlignment="1">
      <alignment/>
    </xf>
    <xf numFmtId="171" fontId="47" fillId="0" borderId="24" xfId="0" applyNumberFormat="1" applyFont="1" applyBorder="1" applyAlignment="1" applyProtection="1">
      <alignment horizontal="center"/>
      <protection locked="0"/>
    </xf>
    <xf numFmtId="171" fontId="47" fillId="0" borderId="48" xfId="0" applyNumberFormat="1" applyFont="1" applyBorder="1" applyAlignment="1" applyProtection="1">
      <alignment horizontal="center"/>
      <protection locked="0"/>
    </xf>
    <xf numFmtId="164" fontId="46" fillId="0" borderId="27" xfId="0" applyFont="1" applyBorder="1" applyAlignment="1">
      <alignment/>
    </xf>
    <xf numFmtId="164" fontId="45" fillId="0" borderId="49" xfId="0" applyFont="1" applyBorder="1" applyAlignment="1">
      <alignment/>
    </xf>
    <xf numFmtId="171" fontId="45" fillId="0" borderId="21" xfId="0" applyNumberFormat="1" applyFont="1" applyBorder="1" applyAlignment="1">
      <alignment horizontal="center"/>
    </xf>
    <xf numFmtId="170" fontId="45" fillId="0" borderId="30" xfId="0" applyNumberFormat="1" applyFont="1" applyBorder="1" applyAlignment="1">
      <alignment horizontal="center"/>
    </xf>
    <xf numFmtId="170" fontId="45" fillId="0" borderId="24" xfId="0" applyNumberFormat="1" applyFont="1" applyBorder="1" applyAlignment="1">
      <alignment horizontal="center"/>
    </xf>
    <xf numFmtId="171" fontId="47" fillId="0" borderId="24" xfId="0" applyNumberFormat="1" applyFont="1" applyBorder="1" applyAlignment="1">
      <alignment horizontal="center"/>
    </xf>
    <xf numFmtId="171" fontId="45" fillId="0" borderId="24" xfId="0" applyNumberFormat="1" applyFont="1" applyBorder="1" applyAlignment="1">
      <alignment horizontal="center"/>
    </xf>
    <xf numFmtId="164" fontId="0" fillId="0" borderId="46" xfId="0" applyFont="1" applyBorder="1" applyAlignment="1">
      <alignment/>
    </xf>
    <xf numFmtId="171" fontId="47" fillId="0" borderId="48" xfId="0" applyNumberFormat="1" applyFont="1" applyBorder="1" applyAlignment="1">
      <alignment horizontal="center"/>
    </xf>
    <xf numFmtId="164" fontId="48" fillId="0" borderId="27" xfId="0" applyFont="1" applyBorder="1" applyAlignment="1">
      <alignment vertical="center"/>
    </xf>
    <xf numFmtId="164" fontId="45" fillId="0" borderId="49" xfId="0" applyFont="1" applyBorder="1" applyAlignment="1">
      <alignment vertical="center"/>
    </xf>
    <xf numFmtId="171" fontId="48" fillId="0" borderId="21" xfId="0" applyNumberFormat="1" applyFont="1" applyBorder="1" applyAlignment="1">
      <alignment horizontal="center" vertical="center"/>
    </xf>
    <xf numFmtId="172" fontId="48" fillId="0" borderId="0" xfId="0" applyNumberFormat="1" applyFont="1" applyAlignment="1">
      <alignment horizontal="center" vertical="center"/>
    </xf>
    <xf numFmtId="164" fontId="49" fillId="0" borderId="0" xfId="0" applyFont="1" applyAlignment="1">
      <alignment/>
    </xf>
    <xf numFmtId="164" fontId="40" fillId="0" borderId="49" xfId="0" applyFont="1" applyBorder="1" applyAlignment="1">
      <alignment vertical="center"/>
    </xf>
    <xf numFmtId="171" fontId="40" fillId="0" borderId="2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VRENMUNKA" xfId="20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B1">
      <selection activeCell="E24" sqref="E24"/>
    </sheetView>
  </sheetViews>
  <sheetFormatPr defaultColWidth="9.140625" defaultRowHeight="15"/>
  <cols>
    <col min="2" max="2" width="48.00390625" style="0" customWidth="1"/>
    <col min="3" max="3" width="14.57421875" style="1" customWidth="1"/>
    <col min="4" max="4" width="43.00390625" style="2" customWidth="1"/>
    <col min="5" max="5" width="13.140625" style="2" customWidth="1"/>
  </cols>
  <sheetData>
    <row r="1" spans="1:5" ht="13.5" customHeight="1">
      <c r="A1" s="3" t="s">
        <v>0</v>
      </c>
      <c r="B1" s="3"/>
      <c r="C1" s="3"/>
      <c r="D1" s="3"/>
      <c r="E1" s="3"/>
    </row>
    <row r="2" spans="1:5" ht="18" customHeight="1">
      <c r="A2" s="4" t="s">
        <v>1</v>
      </c>
      <c r="B2" s="4"/>
      <c r="C2" s="5" t="s">
        <v>2</v>
      </c>
      <c r="D2" s="6" t="s">
        <v>3</v>
      </c>
      <c r="E2" s="7" t="s">
        <v>4</v>
      </c>
    </row>
    <row r="3" spans="1:5" ht="22.5" customHeight="1">
      <c r="A3" s="8" t="s">
        <v>5</v>
      </c>
      <c r="B3" s="9" t="s">
        <v>6</v>
      </c>
      <c r="C3" s="10" t="s">
        <v>7</v>
      </c>
      <c r="D3" s="9" t="s">
        <v>8</v>
      </c>
      <c r="E3" s="11" t="s">
        <v>7</v>
      </c>
    </row>
    <row r="4" spans="1:5" ht="11.25" customHeight="1">
      <c r="A4" s="12"/>
      <c r="B4" s="13" t="s">
        <v>9</v>
      </c>
      <c r="C4" s="14" t="s">
        <v>10</v>
      </c>
      <c r="D4" s="13" t="s">
        <v>11</v>
      </c>
      <c r="E4" s="15" t="s">
        <v>12</v>
      </c>
    </row>
    <row r="5" spans="1:5" ht="15" customHeight="1">
      <c r="A5" s="16" t="s">
        <v>13</v>
      </c>
      <c r="B5" s="17" t="s">
        <v>14</v>
      </c>
      <c r="C5" s="18">
        <f>SUM(C6+C7)</f>
        <v>157924</v>
      </c>
      <c r="D5" s="17" t="s">
        <v>15</v>
      </c>
      <c r="E5" s="19">
        <v>97588</v>
      </c>
    </row>
    <row r="6" spans="1:5" ht="15" customHeight="1">
      <c r="A6" s="16" t="s">
        <v>16</v>
      </c>
      <c r="B6" s="17" t="s">
        <v>17</v>
      </c>
      <c r="C6" s="18">
        <v>121223</v>
      </c>
      <c r="D6" s="17" t="s">
        <v>18</v>
      </c>
      <c r="E6" s="19">
        <v>24905</v>
      </c>
    </row>
    <row r="7" spans="1:5" ht="15" customHeight="1">
      <c r="A7" s="16" t="s">
        <v>19</v>
      </c>
      <c r="B7" s="17" t="s">
        <v>20</v>
      </c>
      <c r="C7" s="18">
        <v>36701</v>
      </c>
      <c r="D7" s="17" t="s">
        <v>21</v>
      </c>
      <c r="E7" s="19">
        <v>62190</v>
      </c>
    </row>
    <row r="8" spans="1:5" s="21" customFormat="1" ht="13.5" customHeight="1">
      <c r="A8" s="16" t="s">
        <v>22</v>
      </c>
      <c r="B8" s="17" t="s">
        <v>23</v>
      </c>
      <c r="C8" s="20">
        <v>0</v>
      </c>
      <c r="D8" s="17" t="s">
        <v>24</v>
      </c>
      <c r="E8" s="19">
        <v>22075</v>
      </c>
    </row>
    <row r="9" spans="1:5" ht="12.75" customHeight="1">
      <c r="A9" s="16" t="s">
        <v>25</v>
      </c>
      <c r="B9" s="17" t="s">
        <v>26</v>
      </c>
      <c r="C9" s="18">
        <f>SUM(C10:C12)</f>
        <v>101570</v>
      </c>
      <c r="D9" s="17" t="s">
        <v>27</v>
      </c>
      <c r="E9" s="19">
        <f>SUM(E10:E13)</f>
        <v>112819</v>
      </c>
    </row>
    <row r="10" spans="1:5" ht="12" customHeight="1">
      <c r="A10" s="16" t="s">
        <v>28</v>
      </c>
      <c r="B10" s="17" t="s">
        <v>29</v>
      </c>
      <c r="C10" s="18">
        <v>10700</v>
      </c>
      <c r="D10" s="17" t="s">
        <v>30</v>
      </c>
      <c r="E10" s="22">
        <v>1106</v>
      </c>
    </row>
    <row r="11" spans="1:5" ht="12" customHeight="1">
      <c r="A11" s="16" t="s">
        <v>31</v>
      </c>
      <c r="B11" s="17" t="s">
        <v>32</v>
      </c>
      <c r="C11" s="18">
        <v>90550</v>
      </c>
      <c r="D11" s="17" t="s">
        <v>33</v>
      </c>
      <c r="E11" s="19">
        <v>28696</v>
      </c>
    </row>
    <row r="12" spans="1:5" ht="12.75" customHeight="1">
      <c r="A12" s="16" t="s">
        <v>34</v>
      </c>
      <c r="B12" s="17" t="s">
        <v>35</v>
      </c>
      <c r="C12" s="18">
        <v>320</v>
      </c>
      <c r="D12" s="17" t="s">
        <v>36</v>
      </c>
      <c r="E12" s="19">
        <v>9500</v>
      </c>
    </row>
    <row r="13" spans="1:5" ht="14.25" customHeight="1">
      <c r="A13" s="16" t="s">
        <v>37</v>
      </c>
      <c r="B13" s="17" t="s">
        <v>38</v>
      </c>
      <c r="C13" s="18">
        <v>15753</v>
      </c>
      <c r="D13" s="17" t="s">
        <v>39</v>
      </c>
      <c r="E13" s="19">
        <v>73517</v>
      </c>
    </row>
    <row r="14" spans="1:5" ht="13.5" customHeight="1">
      <c r="A14" s="16" t="s">
        <v>40</v>
      </c>
      <c r="B14" s="17" t="s">
        <v>41</v>
      </c>
      <c r="C14" s="23">
        <v>0</v>
      </c>
      <c r="D14" s="17" t="s">
        <v>42</v>
      </c>
      <c r="E14" s="24">
        <v>16030</v>
      </c>
    </row>
    <row r="15" spans="1:5" ht="14.25" customHeight="1">
      <c r="A15" s="16" t="s">
        <v>43</v>
      </c>
      <c r="B15" s="17" t="s">
        <v>44</v>
      </c>
      <c r="C15" s="23">
        <v>0</v>
      </c>
      <c r="D15" s="17" t="s">
        <v>45</v>
      </c>
      <c r="E15" s="24">
        <v>20671</v>
      </c>
    </row>
    <row r="16" spans="1:5" ht="13.5" customHeight="1">
      <c r="A16" s="16" t="s">
        <v>46</v>
      </c>
      <c r="B16" s="17" t="s">
        <v>47</v>
      </c>
      <c r="C16" s="20">
        <v>16656</v>
      </c>
      <c r="D16" s="17" t="s">
        <v>48</v>
      </c>
      <c r="E16" s="19">
        <f>SUM(E17+E18)</f>
        <v>1438</v>
      </c>
    </row>
    <row r="17" spans="1:5" ht="13.5" customHeight="1">
      <c r="A17" s="16" t="s">
        <v>49</v>
      </c>
      <c r="B17" s="17"/>
      <c r="C17" s="18"/>
      <c r="D17" s="17" t="s">
        <v>50</v>
      </c>
      <c r="E17" s="22">
        <v>0</v>
      </c>
    </row>
    <row r="18" spans="1:5" ht="13.5" customHeight="1">
      <c r="A18" s="16" t="s">
        <v>51</v>
      </c>
      <c r="B18" s="17"/>
      <c r="C18" s="18"/>
      <c r="D18" s="17" t="s">
        <v>52</v>
      </c>
      <c r="E18" s="19">
        <v>1438</v>
      </c>
    </row>
    <row r="19" spans="1:5" ht="12.75" customHeight="1">
      <c r="A19" s="16" t="s">
        <v>53</v>
      </c>
      <c r="B19" s="25" t="s">
        <v>54</v>
      </c>
      <c r="C19" s="26">
        <f>SUM(C5+C9+C13+C15)</f>
        <v>275247</v>
      </c>
      <c r="D19" s="25" t="s">
        <v>55</v>
      </c>
      <c r="E19" s="27">
        <f>SUM(E5:E9)</f>
        <v>319577</v>
      </c>
    </row>
    <row r="20" spans="1:5" ht="13.5" customHeight="1">
      <c r="A20" s="16" t="s">
        <v>56</v>
      </c>
      <c r="B20" s="25" t="s">
        <v>57</v>
      </c>
      <c r="C20" s="26">
        <f>SUM(C8+C14+C16)</f>
        <v>16656</v>
      </c>
      <c r="D20" s="25" t="s">
        <v>58</v>
      </c>
      <c r="E20" s="27">
        <f>SUM(E14:E16)</f>
        <v>38139</v>
      </c>
    </row>
    <row r="21" spans="1:5" s="32" customFormat="1" ht="12.75" customHeight="1">
      <c r="A21" s="28">
        <v>17</v>
      </c>
      <c r="B21" s="29" t="s">
        <v>59</v>
      </c>
      <c r="C21" s="30">
        <f>SUM(C19+C20)</f>
        <v>291903</v>
      </c>
      <c r="D21" s="29" t="s">
        <v>60</v>
      </c>
      <c r="E21" s="31">
        <f>SUM(E19+E20)</f>
        <v>357716</v>
      </c>
    </row>
    <row r="22" spans="1:5" ht="14.25" customHeight="1">
      <c r="A22" s="16" t="s">
        <v>61</v>
      </c>
      <c r="B22" s="33"/>
      <c r="C22" s="34"/>
      <c r="D22" s="35" t="s">
        <v>62</v>
      </c>
      <c r="E22" s="24">
        <v>4828</v>
      </c>
    </row>
    <row r="23" spans="1:5" ht="13.5" customHeight="1">
      <c r="A23" s="16" t="s">
        <v>63</v>
      </c>
      <c r="B23" s="36"/>
      <c r="C23" s="18"/>
      <c r="D23" s="37" t="s">
        <v>64</v>
      </c>
      <c r="E23" s="22">
        <v>0</v>
      </c>
    </row>
    <row r="24" spans="1:5" ht="13.5" customHeight="1">
      <c r="A24" s="16" t="s">
        <v>65</v>
      </c>
      <c r="B24" s="36"/>
      <c r="C24" s="18"/>
      <c r="D24" s="29" t="s">
        <v>66</v>
      </c>
      <c r="E24" s="38">
        <v>4828</v>
      </c>
    </row>
    <row r="25" spans="1:5" ht="20.25" customHeight="1">
      <c r="A25" s="16" t="s">
        <v>67</v>
      </c>
      <c r="B25" s="39" t="s">
        <v>68</v>
      </c>
      <c r="C25" s="26">
        <v>70641</v>
      </c>
      <c r="D25" s="29" t="s">
        <v>69</v>
      </c>
      <c r="E25" s="40">
        <f>SUM(C21-E21)</f>
        <v>-65813</v>
      </c>
    </row>
    <row r="26" spans="1:5" ht="15.75" customHeight="1">
      <c r="A26" s="16" t="s">
        <v>70</v>
      </c>
      <c r="B26" s="39" t="s">
        <v>71</v>
      </c>
      <c r="C26" s="26">
        <f>SUM(C27+C28)</f>
        <v>70641</v>
      </c>
      <c r="D26" s="41" t="s">
        <v>72</v>
      </c>
      <c r="E26" s="42">
        <f aca="true" t="shared" si="0" ref="E26:E27">SUM(C19-E19)</f>
        <v>-44330</v>
      </c>
    </row>
    <row r="27" spans="1:5" ht="12.75" customHeight="1">
      <c r="A27" s="16" t="s">
        <v>73</v>
      </c>
      <c r="B27" s="36" t="s">
        <v>74</v>
      </c>
      <c r="C27" s="18">
        <v>49158</v>
      </c>
      <c r="D27" s="17" t="s">
        <v>75</v>
      </c>
      <c r="E27" s="19">
        <f t="shared" si="0"/>
        <v>-21483</v>
      </c>
    </row>
    <row r="28" spans="1:5" ht="12.75" customHeight="1">
      <c r="A28" s="16" t="s">
        <v>76</v>
      </c>
      <c r="B28" s="36" t="s">
        <v>77</v>
      </c>
      <c r="C28" s="34">
        <v>21483</v>
      </c>
      <c r="D28" s="17"/>
      <c r="E28" s="19"/>
    </row>
    <row r="29" spans="1:5" ht="12.75" customHeight="1">
      <c r="A29" s="16" t="s">
        <v>78</v>
      </c>
      <c r="B29" s="39" t="s">
        <v>79</v>
      </c>
      <c r="C29" s="43">
        <v>0</v>
      </c>
      <c r="D29" s="17"/>
      <c r="E29" s="19"/>
    </row>
    <row r="30" spans="1:5" ht="15.75" customHeight="1">
      <c r="A30" s="16" t="s">
        <v>80</v>
      </c>
      <c r="B30" s="36" t="s">
        <v>81</v>
      </c>
      <c r="C30" s="20">
        <v>0</v>
      </c>
      <c r="D30" s="17"/>
      <c r="E30" s="19"/>
    </row>
    <row r="31" spans="1:5" ht="12.75" customHeight="1">
      <c r="A31" s="16" t="s">
        <v>82</v>
      </c>
      <c r="B31" s="36" t="s">
        <v>83</v>
      </c>
      <c r="C31" s="20">
        <v>0</v>
      </c>
      <c r="D31" s="17"/>
      <c r="E31" s="19"/>
    </row>
    <row r="32" spans="1:5" s="32" customFormat="1" ht="13.5" customHeight="1">
      <c r="A32" s="28">
        <v>28</v>
      </c>
      <c r="B32" s="44" t="s">
        <v>84</v>
      </c>
      <c r="C32" s="45">
        <f>SUM(C21+C25)</f>
        <v>362544</v>
      </c>
      <c r="D32" s="44" t="s">
        <v>85</v>
      </c>
      <c r="E32" s="46">
        <f>SUM(E21+E24)</f>
        <v>362544</v>
      </c>
    </row>
    <row r="33" spans="1:5" ht="13.5" customHeight="1">
      <c r="A33" s="16" t="s">
        <v>86</v>
      </c>
      <c r="B33" s="17" t="s">
        <v>87</v>
      </c>
      <c r="C33" s="47">
        <f aca="true" t="shared" si="1" ref="C33:C34">SUM(C19+C27)</f>
        <v>324405</v>
      </c>
      <c r="D33" s="17" t="s">
        <v>88</v>
      </c>
      <c r="E33" s="19">
        <f aca="true" t="shared" si="2" ref="E33:E34">SUM(E19+E22)</f>
        <v>324405</v>
      </c>
    </row>
    <row r="34" spans="1:5" ht="13.5" customHeight="1">
      <c r="A34" s="48" t="s">
        <v>89</v>
      </c>
      <c r="B34" s="49" t="s">
        <v>90</v>
      </c>
      <c r="C34" s="50">
        <f t="shared" si="1"/>
        <v>38139</v>
      </c>
      <c r="D34" s="49" t="s">
        <v>91</v>
      </c>
      <c r="E34" s="50">
        <f t="shared" si="2"/>
        <v>38139</v>
      </c>
    </row>
    <row r="35" ht="12.75" customHeight="1"/>
    <row r="52" ht="15.75"/>
  </sheetData>
  <sheetProtection selectLockedCells="1" selectUnlockedCells="1"/>
  <mergeCells count="2">
    <mergeCell ref="A1:E1"/>
    <mergeCell ref="A2:B2"/>
  </mergeCells>
  <printOptions horizontalCentered="1" verticalCentered="1"/>
  <pageMargins left="0.2361111111111111" right="0.2361111111111111" top="0.7479166666666667" bottom="0.7479166666666667" header="0.5118055555555555" footer="0.5118055555555555"/>
  <pageSetup firstPageNumber="14" useFirstPageNumber="1" horizontalDpi="300" verticalDpi="300" orientation="landscape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5">
      <selection activeCell="B27" sqref="B27"/>
    </sheetView>
  </sheetViews>
  <sheetFormatPr defaultColWidth="9.140625" defaultRowHeight="15"/>
  <cols>
    <col min="1" max="1" width="16.8515625" style="126" customWidth="1"/>
    <col min="2" max="2" width="54.8515625" style="127" customWidth="1"/>
    <col min="3" max="3" width="39.7109375" style="126" customWidth="1"/>
    <col min="4" max="5" width="11.00390625" style="126" customWidth="1"/>
    <col min="6" max="6" width="11.8515625" style="126" customWidth="1"/>
    <col min="7" max="16384" width="9.140625" style="126" customWidth="1"/>
  </cols>
  <sheetData>
    <row r="1" spans="3:4" ht="15" customHeight="1">
      <c r="C1" s="128" t="s">
        <v>268</v>
      </c>
      <c r="D1" s="128"/>
    </row>
    <row r="3" spans="1:3" ht="20.25" customHeight="1">
      <c r="A3" s="129" t="s">
        <v>269</v>
      </c>
      <c r="B3" s="129"/>
      <c r="C3" s="129"/>
    </row>
    <row r="5" spans="1:4" ht="26.25" customHeight="1">
      <c r="A5" s="127"/>
      <c r="B5" s="130"/>
      <c r="C5" s="131" t="s">
        <v>2</v>
      </c>
      <c r="D5" s="127"/>
    </row>
    <row r="6" spans="1:3" s="135" customFormat="1" ht="49.5" customHeight="1">
      <c r="A6" s="132" t="s">
        <v>95</v>
      </c>
      <c r="B6" s="149" t="s">
        <v>270</v>
      </c>
      <c r="C6" s="150" t="s">
        <v>7</v>
      </c>
    </row>
    <row r="7" spans="1:4" s="138" customFormat="1" ht="18" customHeight="1">
      <c r="A7" s="151"/>
      <c r="B7" s="152" t="s">
        <v>9</v>
      </c>
      <c r="C7" s="153" t="s">
        <v>10</v>
      </c>
      <c r="D7" s="130"/>
    </row>
    <row r="8" spans="1:4" ht="15.75" customHeight="1">
      <c r="A8" s="142">
        <v>1</v>
      </c>
      <c r="B8" s="140" t="s">
        <v>271</v>
      </c>
      <c r="C8" s="154">
        <f>SUM(C9:C14)</f>
        <v>16273</v>
      </c>
      <c r="D8" s="127"/>
    </row>
    <row r="9" spans="1:4" ht="15.75" customHeight="1">
      <c r="A9" s="139">
        <v>2</v>
      </c>
      <c r="B9" s="143" t="s">
        <v>272</v>
      </c>
      <c r="C9" s="155">
        <v>1800</v>
      </c>
      <c r="D9" s="127"/>
    </row>
    <row r="10" spans="1:4" ht="15.75" customHeight="1">
      <c r="A10" s="142">
        <v>3</v>
      </c>
      <c r="B10" s="143" t="s">
        <v>273</v>
      </c>
      <c r="C10" s="155">
        <v>1000</v>
      </c>
      <c r="D10" s="127"/>
    </row>
    <row r="11" spans="1:4" ht="15.75" customHeight="1">
      <c r="A11" s="139">
        <v>4</v>
      </c>
      <c r="B11" s="143" t="s">
        <v>274</v>
      </c>
      <c r="C11" s="155">
        <v>1200</v>
      </c>
      <c r="D11" s="127"/>
    </row>
    <row r="12" spans="1:4" ht="15.75" customHeight="1">
      <c r="A12" s="142">
        <v>5</v>
      </c>
      <c r="B12" s="143" t="s">
        <v>275</v>
      </c>
      <c r="C12" s="155">
        <v>315</v>
      </c>
      <c r="D12" s="127"/>
    </row>
    <row r="13" spans="1:4" ht="15.75" customHeight="1">
      <c r="A13" s="139">
        <v>6</v>
      </c>
      <c r="B13" s="143" t="s">
        <v>276</v>
      </c>
      <c r="C13" s="155">
        <v>240</v>
      </c>
      <c r="D13" s="127"/>
    </row>
    <row r="14" spans="1:4" ht="15.75" customHeight="1">
      <c r="A14" s="142">
        <v>7</v>
      </c>
      <c r="B14" s="143" t="s">
        <v>277</v>
      </c>
      <c r="C14" s="144">
        <v>11718</v>
      </c>
      <c r="D14" s="127"/>
    </row>
    <row r="15" spans="1:4" ht="15.75" customHeight="1">
      <c r="A15" s="142">
        <v>8</v>
      </c>
      <c r="B15" s="140" t="s">
        <v>278</v>
      </c>
      <c r="C15" s="141">
        <f>SUM(C16)</f>
        <v>4398</v>
      </c>
      <c r="D15" s="127"/>
    </row>
    <row r="16" spans="1:4" ht="15.75" customHeight="1">
      <c r="A16" s="139">
        <v>9</v>
      </c>
      <c r="B16" s="143" t="s">
        <v>279</v>
      </c>
      <c r="C16" s="144">
        <v>4398</v>
      </c>
      <c r="D16" s="127"/>
    </row>
    <row r="17" spans="1:4" s="148" customFormat="1" ht="18" customHeight="1">
      <c r="A17" s="156">
        <v>10</v>
      </c>
      <c r="B17" s="146" t="s">
        <v>280</v>
      </c>
      <c r="C17" s="147">
        <f>SUM(C8+C15)</f>
        <v>20671</v>
      </c>
      <c r="D17" s="135"/>
    </row>
  </sheetData>
  <sheetProtection selectLockedCells="1" selectUnlockedCells="1"/>
  <mergeCells count="2">
    <mergeCell ref="C1:D1"/>
    <mergeCell ref="A3:C3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37">
      <selection activeCell="H21" sqref="H21"/>
    </sheetView>
  </sheetViews>
  <sheetFormatPr defaultColWidth="9.140625" defaultRowHeight="15"/>
  <cols>
    <col min="1" max="1" width="39.140625" style="157" customWidth="1"/>
    <col min="2" max="2" width="12.421875" style="157" customWidth="1"/>
    <col min="3" max="3" width="11.8515625" style="157" customWidth="1"/>
    <col min="4" max="4" width="11.7109375" style="157" customWidth="1"/>
    <col min="5" max="5" width="13.421875" style="157" customWidth="1"/>
    <col min="6" max="6" width="11.8515625" style="157" customWidth="1"/>
    <col min="7" max="16384" width="9.140625" style="157" customWidth="1"/>
  </cols>
  <sheetData>
    <row r="1" spans="1:6" ht="27.75" customHeight="1">
      <c r="A1" s="158" t="s">
        <v>281</v>
      </c>
      <c r="B1" s="158"/>
      <c r="C1" s="158"/>
      <c r="D1" s="158"/>
      <c r="E1" s="158"/>
      <c r="F1" s="158"/>
    </row>
    <row r="2" spans="1:6" ht="15">
      <c r="A2" s="158"/>
      <c r="B2" s="158"/>
      <c r="C2" s="158"/>
      <c r="D2" s="158"/>
      <c r="E2" s="158"/>
      <c r="F2" s="158"/>
    </row>
    <row r="3" spans="1:6" ht="19.5" customHeight="1">
      <c r="A3" s="159"/>
      <c r="B3" s="159"/>
      <c r="C3" s="160" t="s">
        <v>282</v>
      </c>
      <c r="D3" s="159"/>
      <c r="E3" s="161" t="s">
        <v>283</v>
      </c>
      <c r="F3" s="161"/>
    </row>
    <row r="4" spans="1:6" ht="18.75">
      <c r="A4" s="159"/>
      <c r="B4" s="159"/>
      <c r="C4" s="159"/>
      <c r="D4" s="159"/>
      <c r="E4" s="159"/>
      <c r="F4" s="159"/>
    </row>
    <row r="5" spans="1:6" ht="18.75">
      <c r="A5" s="159"/>
      <c r="B5" s="159"/>
      <c r="C5" s="159"/>
      <c r="D5" s="159"/>
      <c r="E5" s="159"/>
      <c r="F5" s="159"/>
    </row>
    <row r="6" spans="1:6" ht="14.25" customHeight="1">
      <c r="A6" s="162"/>
      <c r="B6" s="162"/>
      <c r="C6" s="162"/>
      <c r="D6" s="162"/>
      <c r="E6" s="162"/>
      <c r="F6" s="162"/>
    </row>
    <row r="7" spans="1:6" ht="40.5" customHeight="1">
      <c r="A7" s="163" t="s">
        <v>284</v>
      </c>
      <c r="B7" s="164" t="s">
        <v>285</v>
      </c>
      <c r="C7" s="164"/>
      <c r="D7" s="164"/>
      <c r="E7" s="164"/>
      <c r="F7" s="164"/>
    </row>
    <row r="8" spans="1:6" ht="18.75" customHeight="1">
      <c r="A8" s="163" t="s">
        <v>286</v>
      </c>
      <c r="B8" s="165" t="s">
        <v>287</v>
      </c>
      <c r="C8" s="165"/>
      <c r="D8" s="165"/>
      <c r="E8" s="165"/>
      <c r="F8" s="165"/>
    </row>
    <row r="9" spans="1:6" ht="20.25" customHeight="1">
      <c r="A9" s="163"/>
      <c r="B9" s="163"/>
      <c r="C9" s="166" t="s">
        <v>288</v>
      </c>
      <c r="D9" s="166"/>
      <c r="E9" s="166"/>
      <c r="F9" s="166"/>
    </row>
    <row r="10" spans="1:6" ht="19.5">
      <c r="A10" s="167" t="s">
        <v>289</v>
      </c>
      <c r="B10" s="168" t="s">
        <v>290</v>
      </c>
      <c r="C10" s="168" t="s">
        <v>291</v>
      </c>
      <c r="D10" s="168" t="s">
        <v>292</v>
      </c>
      <c r="E10" s="168" t="s">
        <v>282</v>
      </c>
      <c r="F10" s="169" t="s">
        <v>101</v>
      </c>
    </row>
    <row r="11" spans="1:6" ht="18.75">
      <c r="A11" s="170" t="s">
        <v>293</v>
      </c>
      <c r="B11" s="171">
        <v>424</v>
      </c>
      <c r="C11" s="172"/>
      <c r="D11" s="172">
        <v>2602</v>
      </c>
      <c r="E11" s="171"/>
      <c r="F11" s="173">
        <f>SUM(B11:E11)</f>
        <v>3026</v>
      </c>
    </row>
    <row r="12" spans="1:6" ht="19.5">
      <c r="A12" s="174" t="s">
        <v>294</v>
      </c>
      <c r="B12" s="175"/>
      <c r="C12" s="176"/>
      <c r="D12" s="176"/>
      <c r="E12" s="175"/>
      <c r="F12" s="177">
        <f aca="true" t="shared" si="0" ref="F12:F17">SUM(C12:E12)</f>
        <v>0</v>
      </c>
    </row>
    <row r="13" spans="1:6" ht="18.75">
      <c r="A13" s="178" t="s">
        <v>295</v>
      </c>
      <c r="B13" s="179">
        <v>486</v>
      </c>
      <c r="C13" s="180">
        <v>1055</v>
      </c>
      <c r="D13" s="180">
        <v>32987</v>
      </c>
      <c r="E13" s="179"/>
      <c r="F13" s="181">
        <f t="shared" si="0"/>
        <v>34042</v>
      </c>
    </row>
    <row r="14" spans="1:6" ht="18.75">
      <c r="A14" s="178" t="s">
        <v>296</v>
      </c>
      <c r="B14" s="179"/>
      <c r="C14" s="180"/>
      <c r="D14" s="180"/>
      <c r="E14" s="179"/>
      <c r="F14" s="181">
        <f t="shared" si="0"/>
        <v>0</v>
      </c>
    </row>
    <row r="15" spans="1:6" ht="18.75">
      <c r="A15" s="178" t="s">
        <v>297</v>
      </c>
      <c r="B15" s="179"/>
      <c r="C15" s="180"/>
      <c r="D15" s="180"/>
      <c r="E15" s="179"/>
      <c r="F15" s="181">
        <f t="shared" si="0"/>
        <v>0</v>
      </c>
    </row>
    <row r="16" spans="1:6" ht="18.75">
      <c r="A16" s="178" t="s">
        <v>298</v>
      </c>
      <c r="B16" s="179"/>
      <c r="C16" s="180"/>
      <c r="D16" s="180"/>
      <c r="E16" s="179"/>
      <c r="F16" s="181">
        <f t="shared" si="0"/>
        <v>0</v>
      </c>
    </row>
    <row r="17" spans="1:6" ht="19.5">
      <c r="A17" s="182"/>
      <c r="B17" s="183"/>
      <c r="C17" s="184"/>
      <c r="D17" s="184"/>
      <c r="E17" s="183"/>
      <c r="F17" s="181">
        <f t="shared" si="0"/>
        <v>0</v>
      </c>
    </row>
    <row r="18" spans="1:6" ht="19.5">
      <c r="A18" s="185" t="s">
        <v>299</v>
      </c>
      <c r="B18" s="186">
        <f>B11+SUM(B13:B17)</f>
        <v>910</v>
      </c>
      <c r="C18" s="186">
        <f>C11+SUM(C13:C17)</f>
        <v>1055</v>
      </c>
      <c r="D18" s="186">
        <f>D11+SUM(D13:D17)</f>
        <v>35589</v>
      </c>
      <c r="E18" s="187">
        <f>E11+SUM(E13:E17)</f>
        <v>0</v>
      </c>
      <c r="F18" s="188">
        <f>F11+SUM(F13:F17)</f>
        <v>37068</v>
      </c>
    </row>
    <row r="19" spans="1:6" ht="19.5">
      <c r="A19" s="189"/>
      <c r="B19" s="189"/>
      <c r="C19" s="189"/>
      <c r="D19" s="189"/>
      <c r="E19" s="189"/>
      <c r="F19" s="189"/>
    </row>
    <row r="20" spans="1:6" ht="19.5">
      <c r="A20" s="167" t="s">
        <v>300</v>
      </c>
      <c r="B20" s="168" t="s">
        <v>290</v>
      </c>
      <c r="C20" s="168" t="s">
        <v>291</v>
      </c>
      <c r="D20" s="168" t="s">
        <v>292</v>
      </c>
      <c r="E20" s="168" t="s">
        <v>282</v>
      </c>
      <c r="F20" s="169" t="s">
        <v>101</v>
      </c>
    </row>
    <row r="21" spans="1:6" ht="18.75">
      <c r="A21" s="170" t="s">
        <v>301</v>
      </c>
      <c r="B21" s="171"/>
      <c r="C21" s="171"/>
      <c r="D21" s="171"/>
      <c r="E21" s="171"/>
      <c r="F21" s="173">
        <f>SUM(C21:E21)</f>
        <v>0</v>
      </c>
    </row>
    <row r="22" spans="1:6" ht="18.75">
      <c r="A22" s="190" t="s">
        <v>302</v>
      </c>
      <c r="B22" s="179"/>
      <c r="C22" s="179"/>
      <c r="D22" s="179">
        <v>27210</v>
      </c>
      <c r="E22" s="179"/>
      <c r="F22" s="181">
        <f aca="true" t="shared" si="1" ref="F22:F24">SUM(B22:E22)</f>
        <v>27210</v>
      </c>
    </row>
    <row r="23" spans="1:6" ht="18.75">
      <c r="A23" s="178" t="s">
        <v>303</v>
      </c>
      <c r="B23" s="179"/>
      <c r="C23" s="179"/>
      <c r="D23" s="179"/>
      <c r="E23" s="179"/>
      <c r="F23" s="181">
        <f t="shared" si="1"/>
        <v>0</v>
      </c>
    </row>
    <row r="24" spans="1:6" ht="18.75">
      <c r="A24" s="178" t="s">
        <v>172</v>
      </c>
      <c r="B24" s="179">
        <v>598</v>
      </c>
      <c r="C24" s="179">
        <v>569</v>
      </c>
      <c r="D24" s="179">
        <v>8379</v>
      </c>
      <c r="E24" s="179">
        <v>312</v>
      </c>
      <c r="F24" s="181">
        <f t="shared" si="1"/>
        <v>9858</v>
      </c>
    </row>
    <row r="25" spans="1:6" ht="18.75">
      <c r="A25" s="191"/>
      <c r="B25" s="179"/>
      <c r="C25" s="179"/>
      <c r="D25" s="179"/>
      <c r="E25" s="179"/>
      <c r="F25" s="181">
        <f aca="true" t="shared" si="2" ref="F25:F27">SUM(C25:E25)</f>
        <v>0</v>
      </c>
    </row>
    <row r="26" spans="1:6" ht="18.75">
      <c r="A26" s="191"/>
      <c r="B26" s="179"/>
      <c r="C26" s="179"/>
      <c r="D26" s="179"/>
      <c r="E26" s="179"/>
      <c r="F26" s="181">
        <f t="shared" si="2"/>
        <v>0</v>
      </c>
    </row>
    <row r="27" spans="1:6" ht="19.5">
      <c r="A27" s="182"/>
      <c r="B27" s="183"/>
      <c r="C27" s="183"/>
      <c r="D27" s="183"/>
      <c r="E27" s="183"/>
      <c r="F27" s="181">
        <f t="shared" si="2"/>
        <v>0</v>
      </c>
    </row>
    <row r="28" spans="1:6" ht="19.5">
      <c r="A28" s="185" t="s">
        <v>304</v>
      </c>
      <c r="B28" s="186">
        <f>SUM(B21:B27)</f>
        <v>598</v>
      </c>
      <c r="C28" s="186">
        <f>SUM(C21:C27)</f>
        <v>569</v>
      </c>
      <c r="D28" s="186">
        <f>SUM(D21:D27)</f>
        <v>35589</v>
      </c>
      <c r="E28" s="186">
        <f>SUM(E21:E27)</f>
        <v>312</v>
      </c>
      <c r="F28" s="188">
        <f>SUM(F21:F27)</f>
        <v>37068</v>
      </c>
    </row>
  </sheetData>
  <sheetProtection selectLockedCells="1" selectUnlockedCells="1"/>
  <mergeCells count="5">
    <mergeCell ref="A1:F2"/>
    <mergeCell ref="E3:F3"/>
    <mergeCell ref="B7:F7"/>
    <mergeCell ref="B8:F8"/>
    <mergeCell ref="C9:F9"/>
  </mergeCells>
  <conditionalFormatting sqref="F11:F18 D18:E18 D28:F28 F21:F27">
    <cfRule type="cellIs" priority="1" dxfId="0" operator="equal" stopIfTrue="1">
      <formula>0</formula>
    </cfRule>
  </conditionalFormatting>
  <conditionalFormatting sqref="B18">
    <cfRule type="cellIs" priority="2" dxfId="0" operator="equal" stopIfTrue="1">
      <formula>0</formula>
    </cfRule>
  </conditionalFormatting>
  <conditionalFormatting sqref="C18">
    <cfRule type="cellIs" priority="3" dxfId="0" operator="equal" stopIfTrue="1">
      <formula>0</formula>
    </cfRule>
  </conditionalFormatting>
  <conditionalFormatting sqref="B28">
    <cfRule type="cellIs" priority="4" dxfId="0" operator="equal" stopIfTrue="1">
      <formula>0</formula>
    </cfRule>
  </conditionalFormatting>
  <conditionalFormatting sqref="C28">
    <cfRule type="cellIs" priority="5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J18" sqref="J18"/>
    </sheetView>
  </sheetViews>
  <sheetFormatPr defaultColWidth="9.140625" defaultRowHeight="15"/>
  <cols>
    <col min="1" max="1" width="4.8515625" style="0" customWidth="1"/>
    <col min="2" max="2" width="54.57421875" style="0" customWidth="1"/>
    <col min="3" max="3" width="15.57421875" style="0" customWidth="1"/>
    <col min="4" max="4" width="0" style="0" hidden="1" customWidth="1"/>
    <col min="5" max="5" width="7.140625" style="0" customWidth="1"/>
    <col min="6" max="6" width="10.8515625" style="0" customWidth="1"/>
    <col min="7" max="7" width="5.00390625" style="0" customWidth="1"/>
    <col min="8" max="8" width="7.421875" style="0" customWidth="1"/>
  </cols>
  <sheetData>
    <row r="1" spans="7:8" ht="34.5" customHeight="1">
      <c r="G1" s="192"/>
      <c r="H1" s="192"/>
    </row>
    <row r="2" spans="1:8" ht="15" customHeight="1">
      <c r="A2" s="193" t="s">
        <v>305</v>
      </c>
      <c r="B2" s="193"/>
      <c r="C2" s="193"/>
      <c r="D2" s="193"/>
      <c r="E2" s="193"/>
      <c r="F2" s="193"/>
      <c r="G2" s="193"/>
      <c r="H2" s="193"/>
    </row>
    <row r="3" spans="1:8" ht="15">
      <c r="A3" s="193"/>
      <c r="B3" s="193"/>
      <c r="C3" s="193"/>
      <c r="D3" s="193"/>
      <c r="E3" s="193"/>
      <c r="F3" s="193"/>
      <c r="G3" s="193"/>
      <c r="H3" s="193"/>
    </row>
    <row r="4" spans="1:8" ht="26.25" customHeight="1">
      <c r="A4" s="194" t="s">
        <v>306</v>
      </c>
      <c r="B4" s="194"/>
      <c r="C4" s="194"/>
      <c r="D4" s="194"/>
      <c r="E4" s="194"/>
      <c r="F4" s="194"/>
      <c r="G4" s="192"/>
      <c r="H4" s="192"/>
    </row>
    <row r="5" spans="1:8" ht="26.25" customHeight="1">
      <c r="A5" s="195"/>
      <c r="B5" s="52"/>
      <c r="C5" s="196" t="s">
        <v>307</v>
      </c>
      <c r="D5" s="196"/>
      <c r="E5" s="196"/>
      <c r="F5" s="196"/>
      <c r="G5" s="197"/>
      <c r="H5" s="197"/>
    </row>
    <row r="6" spans="1:8" ht="30.75" customHeight="1">
      <c r="A6" s="198"/>
      <c r="B6" s="199" t="s">
        <v>308</v>
      </c>
      <c r="C6" s="200" t="s">
        <v>309</v>
      </c>
      <c r="D6" s="200"/>
      <c r="E6" s="200"/>
      <c r="F6" s="200"/>
      <c r="G6" s="200"/>
      <c r="H6" s="200"/>
    </row>
    <row r="7" spans="1:8" ht="30.75" customHeight="1">
      <c r="A7" s="201"/>
      <c r="B7" s="199"/>
      <c r="C7" s="200"/>
      <c r="D7" s="200"/>
      <c r="E7" s="200"/>
      <c r="F7" s="200"/>
      <c r="G7" s="200"/>
      <c r="H7" s="200"/>
    </row>
    <row r="8" spans="1:8" ht="21" customHeight="1">
      <c r="A8" s="202"/>
      <c r="B8" s="199"/>
      <c r="C8" s="200"/>
      <c r="D8" s="200"/>
      <c r="E8" s="200"/>
      <c r="F8" s="200"/>
      <c r="G8" s="200"/>
      <c r="H8" s="200"/>
    </row>
    <row r="9" spans="1:8" s="87" customFormat="1" ht="27.75" customHeight="1">
      <c r="A9" s="203" t="s">
        <v>310</v>
      </c>
      <c r="B9" s="204" t="s">
        <v>230</v>
      </c>
      <c r="C9" s="205"/>
      <c r="D9" s="205"/>
      <c r="E9" s="205"/>
      <c r="F9" s="205"/>
      <c r="G9" s="205"/>
      <c r="H9" s="205"/>
    </row>
    <row r="10" spans="1:8" s="87" customFormat="1" ht="24" customHeight="1">
      <c r="A10" s="206"/>
      <c r="B10" s="207" t="s">
        <v>311</v>
      </c>
      <c r="C10" s="208">
        <v>12</v>
      </c>
      <c r="D10" s="208"/>
      <c r="E10" s="208"/>
      <c r="F10" s="208"/>
      <c r="G10" s="208"/>
      <c r="H10" s="208"/>
    </row>
    <row r="11" spans="1:8" s="87" customFormat="1" ht="25.5" customHeight="1">
      <c r="A11" s="206"/>
      <c r="B11" s="207" t="s">
        <v>312</v>
      </c>
      <c r="C11" s="209">
        <v>2</v>
      </c>
      <c r="D11" s="209"/>
      <c r="E11" s="209"/>
      <c r="F11" s="209"/>
      <c r="G11" s="209"/>
      <c r="H11" s="209"/>
    </row>
    <row r="12" spans="1:8" s="87" customFormat="1" ht="25.5" customHeight="1">
      <c r="A12" s="210"/>
      <c r="B12" s="211" t="s">
        <v>313</v>
      </c>
      <c r="C12" s="212">
        <f>SUM(C10:C11)</f>
        <v>14</v>
      </c>
      <c r="D12" s="212"/>
      <c r="E12" s="212"/>
      <c r="F12" s="212"/>
      <c r="G12" s="212"/>
      <c r="H12" s="212"/>
    </row>
    <row r="13" spans="1:8" s="87" customFormat="1" ht="25.5" customHeight="1">
      <c r="A13" s="206"/>
      <c r="B13" s="204"/>
      <c r="C13" s="213"/>
      <c r="D13" s="213"/>
      <c r="E13" s="213"/>
      <c r="F13" s="213"/>
      <c r="G13" s="213"/>
      <c r="H13" s="213"/>
    </row>
    <row r="14" spans="1:8" s="87" customFormat="1" ht="27.75" customHeight="1">
      <c r="A14" s="203" t="s">
        <v>314</v>
      </c>
      <c r="B14" s="204" t="s">
        <v>315</v>
      </c>
      <c r="C14" s="214"/>
      <c r="D14" s="214"/>
      <c r="E14" s="214"/>
      <c r="F14" s="214"/>
      <c r="G14" s="214"/>
      <c r="H14" s="214"/>
    </row>
    <row r="15" spans="1:8" ht="15.75" customHeight="1">
      <c r="A15" s="201"/>
      <c r="B15" s="207" t="s">
        <v>316</v>
      </c>
      <c r="C15" s="215">
        <v>1</v>
      </c>
      <c r="D15" s="215"/>
      <c r="E15" s="215"/>
      <c r="F15" s="215"/>
      <c r="G15" s="215"/>
      <c r="H15" s="215"/>
    </row>
    <row r="16" spans="1:8" ht="15.75" customHeight="1">
      <c r="A16" s="201"/>
      <c r="B16" s="207" t="s">
        <v>317</v>
      </c>
      <c r="C16" s="215">
        <v>2</v>
      </c>
      <c r="D16" s="215"/>
      <c r="E16" s="215"/>
      <c r="F16" s="215"/>
      <c r="G16" s="215"/>
      <c r="H16" s="215"/>
    </row>
    <row r="17" spans="1:8" ht="15.75" customHeight="1">
      <c r="A17" s="201"/>
      <c r="B17" s="207" t="s">
        <v>318</v>
      </c>
      <c r="C17" s="215">
        <v>3.5</v>
      </c>
      <c r="D17" s="215"/>
      <c r="E17" s="215"/>
      <c r="F17" s="215"/>
      <c r="G17" s="215"/>
      <c r="H17" s="215"/>
    </row>
    <row r="18" spans="1:8" ht="15.75" customHeight="1">
      <c r="A18" s="201"/>
      <c r="B18" s="207" t="s">
        <v>319</v>
      </c>
      <c r="C18" s="215">
        <v>2</v>
      </c>
      <c r="D18" s="215"/>
      <c r="E18" s="215"/>
      <c r="F18" s="215"/>
      <c r="G18" s="215"/>
      <c r="H18" s="215"/>
    </row>
    <row r="19" spans="1:8" ht="15.75" customHeight="1">
      <c r="A19" s="201"/>
      <c r="B19" s="207" t="s">
        <v>320</v>
      </c>
      <c r="C19" s="215">
        <v>2</v>
      </c>
      <c r="D19" s="215"/>
      <c r="E19" s="215"/>
      <c r="F19" s="215"/>
      <c r="G19" s="215"/>
      <c r="H19" s="215"/>
    </row>
    <row r="20" spans="1:8" ht="15.75" customHeight="1">
      <c r="A20" s="201"/>
      <c r="B20" s="207" t="s">
        <v>321</v>
      </c>
      <c r="C20" s="215">
        <v>1</v>
      </c>
      <c r="D20" s="215"/>
      <c r="E20" s="215"/>
      <c r="F20" s="215"/>
      <c r="G20" s="215"/>
      <c r="H20" s="215"/>
    </row>
    <row r="21" spans="1:8" ht="15.75" customHeight="1">
      <c r="A21" s="201"/>
      <c r="B21" s="207" t="s">
        <v>322</v>
      </c>
      <c r="C21" s="215">
        <v>1</v>
      </c>
      <c r="D21" s="215"/>
      <c r="E21" s="215"/>
      <c r="F21" s="215"/>
      <c r="G21" s="215"/>
      <c r="H21" s="215"/>
    </row>
    <row r="22" spans="1:8" ht="15.75" customHeight="1">
      <c r="A22" s="201"/>
      <c r="B22" s="207" t="s">
        <v>323</v>
      </c>
      <c r="C22" s="215">
        <v>1</v>
      </c>
      <c r="D22" s="215"/>
      <c r="E22" s="215"/>
      <c r="F22" s="215"/>
      <c r="G22" s="215"/>
      <c r="H22" s="215"/>
    </row>
    <row r="23" spans="1:8" ht="15.75" customHeight="1">
      <c r="A23" s="201"/>
      <c r="B23" s="207" t="s">
        <v>324</v>
      </c>
      <c r="C23" s="215">
        <v>1</v>
      </c>
      <c r="D23" s="215"/>
      <c r="E23" s="215"/>
      <c r="F23" s="215"/>
      <c r="G23" s="215"/>
      <c r="H23" s="215"/>
    </row>
    <row r="24" spans="1:8" ht="20.25" customHeight="1">
      <c r="A24" s="201"/>
      <c r="B24" s="204" t="s">
        <v>325</v>
      </c>
      <c r="C24" s="216">
        <f>SUM(C15:F23)</f>
        <v>14.5</v>
      </c>
      <c r="D24" s="216"/>
      <c r="E24" s="216"/>
      <c r="F24" s="216"/>
      <c r="G24" s="216"/>
      <c r="H24" s="216"/>
    </row>
    <row r="25" spans="1:8" s="21" customFormat="1" ht="16.5" customHeight="1">
      <c r="A25" s="217"/>
      <c r="B25" s="207" t="s">
        <v>326</v>
      </c>
      <c r="C25" s="218">
        <v>12</v>
      </c>
      <c r="D25" s="218"/>
      <c r="E25" s="218"/>
      <c r="F25" s="218"/>
      <c r="G25" s="218"/>
      <c r="H25" s="218"/>
    </row>
    <row r="26" spans="1:9" s="223" customFormat="1" ht="18" customHeight="1">
      <c r="A26" s="219"/>
      <c r="B26" s="220" t="s">
        <v>327</v>
      </c>
      <c r="C26" s="221">
        <f>SUM(C24:F25)</f>
        <v>26.5</v>
      </c>
      <c r="D26" s="221"/>
      <c r="E26" s="221"/>
      <c r="F26" s="221"/>
      <c r="G26" s="221"/>
      <c r="H26" s="221"/>
      <c r="I26" s="222"/>
    </row>
    <row r="27" spans="1:8" ht="15">
      <c r="A27" s="198"/>
      <c r="B27" s="224" t="s">
        <v>328</v>
      </c>
      <c r="C27" s="225">
        <f>SUM(C12+C26)</f>
        <v>40.5</v>
      </c>
      <c r="D27" s="225"/>
      <c r="E27" s="225"/>
      <c r="F27" s="225"/>
      <c r="G27" s="225"/>
      <c r="H27" s="225"/>
    </row>
    <row r="28" spans="1:8" ht="15.75">
      <c r="A28" s="202"/>
      <c r="B28" s="224"/>
      <c r="C28" s="225"/>
      <c r="D28" s="225"/>
      <c r="E28" s="225"/>
      <c r="F28" s="225"/>
      <c r="G28" s="225"/>
      <c r="H28" s="225"/>
    </row>
  </sheetData>
  <sheetProtection selectLockedCells="1" selectUnlockedCells="1"/>
  <mergeCells count="27">
    <mergeCell ref="G1:H1"/>
    <mergeCell ref="A2:H3"/>
    <mergeCell ref="A4:F4"/>
    <mergeCell ref="G4:H4"/>
    <mergeCell ref="C5:F5"/>
    <mergeCell ref="B6:B8"/>
    <mergeCell ref="C6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B27:B28"/>
    <mergeCell ref="C27:H28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0">
      <selection activeCell="J29" sqref="J29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8" width="3.57421875" style="0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51"/>
      <c r="I1" s="51"/>
      <c r="J1" s="51"/>
      <c r="K1" s="51"/>
      <c r="L1" s="51"/>
      <c r="M1" s="51"/>
      <c r="N1" s="51"/>
      <c r="O1" s="52"/>
    </row>
    <row r="2" spans="8:14" s="52" customFormat="1" ht="19.5" customHeight="1">
      <c r="H2" s="53" t="s">
        <v>92</v>
      </c>
      <c r="I2" s="53"/>
      <c r="J2" s="53"/>
      <c r="K2" s="53"/>
      <c r="L2" s="53"/>
      <c r="M2" s="53"/>
      <c r="N2" s="53"/>
    </row>
    <row r="3" spans="8:14" ht="15.75">
      <c r="H3" s="54" t="s">
        <v>93</v>
      </c>
      <c r="I3" s="54"/>
      <c r="J3" s="54"/>
      <c r="K3" s="54"/>
      <c r="L3" s="54"/>
      <c r="M3" s="54"/>
      <c r="N3" s="54"/>
    </row>
    <row r="4" spans="8:14" ht="20.25" customHeight="1">
      <c r="H4" s="55"/>
      <c r="I4" s="55"/>
      <c r="J4" s="55"/>
      <c r="K4" s="55" t="s">
        <v>2</v>
      </c>
      <c r="L4" s="55"/>
      <c r="M4" s="56" t="s">
        <v>94</v>
      </c>
      <c r="N4" s="56"/>
    </row>
    <row r="5" spans="1:14" s="61" customFormat="1" ht="15">
      <c r="A5" s="57" t="s">
        <v>95</v>
      </c>
      <c r="B5" s="58"/>
      <c r="C5" s="58"/>
      <c r="D5" s="58"/>
      <c r="E5" s="58"/>
      <c r="F5" s="58"/>
      <c r="G5" s="58"/>
      <c r="H5" s="59" t="s">
        <v>96</v>
      </c>
      <c r="I5" s="59"/>
      <c r="J5" s="59"/>
      <c r="K5" s="60" t="s">
        <v>97</v>
      </c>
      <c r="L5" s="60"/>
      <c r="M5" s="60"/>
      <c r="N5" s="60"/>
    </row>
    <row r="6" spans="1:14" s="64" customFormat="1" ht="38.25">
      <c r="A6" s="57"/>
      <c r="B6" s="58"/>
      <c r="C6" s="58"/>
      <c r="D6" s="58"/>
      <c r="E6" s="58"/>
      <c r="F6" s="58"/>
      <c r="G6" s="58"/>
      <c r="H6" s="59"/>
      <c r="I6" s="59"/>
      <c r="J6" s="59"/>
      <c r="K6" s="62" t="s">
        <v>98</v>
      </c>
      <c r="L6" s="62" t="s">
        <v>99</v>
      </c>
      <c r="M6" s="63" t="s">
        <v>100</v>
      </c>
      <c r="N6" s="62" t="s">
        <v>101</v>
      </c>
    </row>
    <row r="7" spans="1:14" s="64" customFormat="1" ht="16.5">
      <c r="A7" s="57"/>
      <c r="B7" s="58"/>
      <c r="C7" s="58"/>
      <c r="D7" s="58"/>
      <c r="E7" s="58"/>
      <c r="F7" s="58"/>
      <c r="G7" s="58"/>
      <c r="H7" s="60" t="s">
        <v>9</v>
      </c>
      <c r="I7" s="60"/>
      <c r="J7" s="60"/>
      <c r="K7" s="62" t="s">
        <v>10</v>
      </c>
      <c r="L7" s="62" t="s">
        <v>11</v>
      </c>
      <c r="M7" s="63" t="s">
        <v>12</v>
      </c>
      <c r="N7" s="62" t="s">
        <v>102</v>
      </c>
    </row>
    <row r="8" spans="1:14" s="66" customFormat="1" ht="12">
      <c r="A8" s="65">
        <v>1</v>
      </c>
      <c r="H8" s="67" t="s">
        <v>103</v>
      </c>
      <c r="I8" s="67"/>
      <c r="J8" s="67"/>
      <c r="K8" s="68">
        <f>SUM(K9+K18+K30)</f>
        <v>265519</v>
      </c>
      <c r="L8" s="68">
        <f>SUM(L9+L18+L30)</f>
        <v>3803</v>
      </c>
      <c r="M8" s="68">
        <f>SUM(M9+M18+M30)</f>
        <v>0</v>
      </c>
      <c r="N8" s="68">
        <f>SUM(N9+N18+N30)</f>
        <v>269322</v>
      </c>
    </row>
    <row r="9" spans="1:14" s="70" customFormat="1" ht="12">
      <c r="A9" s="69">
        <v>2</v>
      </c>
      <c r="H9" s="71" t="s">
        <v>104</v>
      </c>
      <c r="I9" s="72"/>
      <c r="J9" s="72" t="s">
        <v>105</v>
      </c>
      <c r="K9" s="73">
        <f>SUM(K10+K14)</f>
        <v>155764</v>
      </c>
      <c r="L9" s="73">
        <f>SUM(L10+L14)</f>
        <v>2160</v>
      </c>
      <c r="M9" s="73">
        <f>SUM(M10:M19)</f>
        <v>0</v>
      </c>
      <c r="N9" s="73">
        <f>SUM(K9:M9)</f>
        <v>157924</v>
      </c>
    </row>
    <row r="10" spans="1:14" s="75" customFormat="1" ht="12">
      <c r="A10" s="74">
        <v>3</v>
      </c>
      <c r="H10" s="76"/>
      <c r="I10" s="77" t="s">
        <v>106</v>
      </c>
      <c r="J10" s="76" t="s">
        <v>107</v>
      </c>
      <c r="K10" s="78">
        <f>SUM(K11:K13)</f>
        <v>121223</v>
      </c>
      <c r="L10" s="78">
        <f>SUM(L11:L13)</f>
        <v>0</v>
      </c>
      <c r="M10" s="78">
        <f>SUM(M11:M13)</f>
        <v>0</v>
      </c>
      <c r="N10" s="78">
        <f>SUM(N11:N13)</f>
        <v>121223</v>
      </c>
    </row>
    <row r="11" spans="1:14" s="75" customFormat="1" ht="12">
      <c r="A11" s="74">
        <v>4</v>
      </c>
      <c r="H11" s="76"/>
      <c r="I11" s="77"/>
      <c r="J11" s="79" t="s">
        <v>108</v>
      </c>
      <c r="K11" s="78">
        <v>75541</v>
      </c>
      <c r="L11" s="78">
        <v>0</v>
      </c>
      <c r="M11" s="78">
        <v>0</v>
      </c>
      <c r="N11" s="78">
        <f aca="true" t="shared" si="0" ref="N11:N13">SUM(K11:M11)</f>
        <v>75541</v>
      </c>
    </row>
    <row r="12" spans="1:14" s="75" customFormat="1" ht="13.5">
      <c r="A12" s="74">
        <v>6</v>
      </c>
      <c r="H12" s="76"/>
      <c r="I12" s="77"/>
      <c r="J12" s="79" t="s">
        <v>109</v>
      </c>
      <c r="K12" s="78">
        <v>41625</v>
      </c>
      <c r="L12" s="78">
        <v>0</v>
      </c>
      <c r="M12" s="78">
        <v>0</v>
      </c>
      <c r="N12" s="78">
        <f t="shared" si="0"/>
        <v>41625</v>
      </c>
    </row>
    <row r="13" spans="1:14" s="75" customFormat="1" ht="12">
      <c r="A13" s="74">
        <v>7</v>
      </c>
      <c r="H13" s="76"/>
      <c r="I13" s="77"/>
      <c r="J13" s="79" t="s">
        <v>110</v>
      </c>
      <c r="K13" s="78">
        <v>4057</v>
      </c>
      <c r="L13" s="78">
        <v>0</v>
      </c>
      <c r="M13" s="78">
        <v>0</v>
      </c>
      <c r="N13" s="78">
        <f t="shared" si="0"/>
        <v>4057</v>
      </c>
    </row>
    <row r="14" spans="1:14" s="75" customFormat="1" ht="12">
      <c r="A14" s="74">
        <v>8</v>
      </c>
      <c r="H14" s="76"/>
      <c r="I14" s="77" t="s">
        <v>111</v>
      </c>
      <c r="J14" s="76" t="s">
        <v>112</v>
      </c>
      <c r="K14" s="78">
        <f>SUM(K15:K17)</f>
        <v>34541</v>
      </c>
      <c r="L14" s="78">
        <f>SUM(L15:L17)</f>
        <v>2160</v>
      </c>
      <c r="M14" s="78">
        <f>SUM(M15:M17)</f>
        <v>0</v>
      </c>
      <c r="N14" s="78">
        <f>SUM(N15:N17)</f>
        <v>36701</v>
      </c>
    </row>
    <row r="15" spans="1:14" s="75" customFormat="1" ht="12">
      <c r="A15" s="74">
        <v>9</v>
      </c>
      <c r="H15" s="76"/>
      <c r="I15" s="77"/>
      <c r="J15" s="79" t="s">
        <v>113</v>
      </c>
      <c r="K15" s="80">
        <v>21700</v>
      </c>
      <c r="L15" s="80">
        <v>0</v>
      </c>
      <c r="M15" s="80">
        <v>0</v>
      </c>
      <c r="N15" s="80">
        <f aca="true" t="shared" si="1" ref="N15:N17">SUM(K15:L15)</f>
        <v>21700</v>
      </c>
    </row>
    <row r="16" spans="1:14" s="75" customFormat="1" ht="12">
      <c r="A16" s="74">
        <v>11</v>
      </c>
      <c r="H16" s="76"/>
      <c r="I16" s="77"/>
      <c r="J16" s="79" t="s">
        <v>114</v>
      </c>
      <c r="K16" s="80">
        <v>0</v>
      </c>
      <c r="L16" s="80">
        <v>2160</v>
      </c>
      <c r="M16" s="80">
        <v>0</v>
      </c>
      <c r="N16" s="80">
        <f t="shared" si="1"/>
        <v>2160</v>
      </c>
    </row>
    <row r="17" spans="1:14" s="75" customFormat="1" ht="12">
      <c r="A17" s="74">
        <v>13</v>
      </c>
      <c r="H17" s="76"/>
      <c r="I17" s="77"/>
      <c r="J17" s="79" t="s">
        <v>115</v>
      </c>
      <c r="K17" s="80">
        <v>12841</v>
      </c>
      <c r="L17" s="80">
        <v>0</v>
      </c>
      <c r="M17" s="80">
        <v>0</v>
      </c>
      <c r="N17" s="80">
        <f t="shared" si="1"/>
        <v>12841</v>
      </c>
    </row>
    <row r="18" spans="1:14" s="70" customFormat="1" ht="12">
      <c r="A18" s="74">
        <v>15</v>
      </c>
      <c r="H18" s="71" t="s">
        <v>116</v>
      </c>
      <c r="I18" s="71"/>
      <c r="J18" s="72" t="s">
        <v>117</v>
      </c>
      <c r="K18" s="73">
        <f>SUM(K19+K21+K24+K26+K28)</f>
        <v>101550</v>
      </c>
      <c r="L18" s="73">
        <f>SUM(L19+L21+L24+L26+L28)</f>
        <v>0</v>
      </c>
      <c r="M18" s="73">
        <f>SUM(M19+M21+M24+M26+M28)</f>
        <v>0</v>
      </c>
      <c r="N18" s="73">
        <f>SUM(N19+N21+N24+N26+N28)</f>
        <v>101550</v>
      </c>
    </row>
    <row r="19" spans="1:14" s="75" customFormat="1" ht="12">
      <c r="A19" s="74">
        <v>16</v>
      </c>
      <c r="H19" s="76"/>
      <c r="I19" s="77" t="s">
        <v>118</v>
      </c>
      <c r="J19" s="76" t="s">
        <v>119</v>
      </c>
      <c r="K19" s="78">
        <f>SUM(K20)</f>
        <v>10700</v>
      </c>
      <c r="L19" s="78">
        <v>0</v>
      </c>
      <c r="M19" s="78">
        <v>0</v>
      </c>
      <c r="N19" s="78">
        <f>SUM(K19:L19)</f>
        <v>10700</v>
      </c>
    </row>
    <row r="20" spans="1:14" s="81" customFormat="1" ht="12">
      <c r="A20" s="74">
        <v>17</v>
      </c>
      <c r="H20" s="79"/>
      <c r="I20" s="82"/>
      <c r="J20" s="79" t="s">
        <v>120</v>
      </c>
      <c r="K20" s="80">
        <v>10700</v>
      </c>
      <c r="L20" s="80">
        <v>0</v>
      </c>
      <c r="M20" s="80">
        <v>0</v>
      </c>
      <c r="N20" s="80">
        <f aca="true" t="shared" si="2" ref="N20:N23">SUM(K20:M20)</f>
        <v>10700</v>
      </c>
    </row>
    <row r="21" spans="1:14" s="81" customFormat="1" ht="12">
      <c r="A21" s="74">
        <v>18</v>
      </c>
      <c r="H21" s="79"/>
      <c r="I21" s="77" t="s">
        <v>121</v>
      </c>
      <c r="J21" s="76" t="s">
        <v>122</v>
      </c>
      <c r="K21" s="78">
        <f>SUM(K22+K23)</f>
        <v>78100</v>
      </c>
      <c r="L21" s="78">
        <f>SUM(L22:L24)</f>
        <v>0</v>
      </c>
      <c r="M21" s="78">
        <f>SUM(M22:M24)</f>
        <v>0</v>
      </c>
      <c r="N21" s="78">
        <f t="shared" si="2"/>
        <v>78100</v>
      </c>
    </row>
    <row r="22" spans="1:14" s="81" customFormat="1" ht="13.5">
      <c r="A22" s="74">
        <v>19</v>
      </c>
      <c r="H22" s="79"/>
      <c r="I22" s="82"/>
      <c r="J22" s="79" t="s">
        <v>123</v>
      </c>
      <c r="K22" s="80">
        <v>78000</v>
      </c>
      <c r="L22" s="80">
        <v>0</v>
      </c>
      <c r="M22" s="80">
        <v>0</v>
      </c>
      <c r="N22" s="80">
        <f t="shared" si="2"/>
        <v>78000</v>
      </c>
    </row>
    <row r="23" spans="1:14" s="81" customFormat="1" ht="12">
      <c r="A23" s="74">
        <v>20</v>
      </c>
      <c r="H23" s="79"/>
      <c r="I23" s="82"/>
      <c r="J23" s="79" t="s">
        <v>124</v>
      </c>
      <c r="K23" s="80">
        <v>100</v>
      </c>
      <c r="L23" s="80">
        <v>0</v>
      </c>
      <c r="M23" s="80">
        <v>0</v>
      </c>
      <c r="N23" s="80">
        <f t="shared" si="2"/>
        <v>100</v>
      </c>
    </row>
    <row r="24" spans="1:14" s="81" customFormat="1" ht="13.5">
      <c r="A24" s="74">
        <v>21</v>
      </c>
      <c r="H24" s="79"/>
      <c r="I24" s="77" t="s">
        <v>125</v>
      </c>
      <c r="J24" s="76" t="s">
        <v>126</v>
      </c>
      <c r="K24" s="78">
        <f>SUM(K25)</f>
        <v>12300</v>
      </c>
      <c r="L24" s="78"/>
      <c r="M24" s="78"/>
      <c r="N24" s="78">
        <f>SUM(K24:L24)</f>
        <v>12300</v>
      </c>
    </row>
    <row r="25" spans="1:14" s="81" customFormat="1" ht="12">
      <c r="A25" s="74">
        <v>22</v>
      </c>
      <c r="H25" s="79"/>
      <c r="I25" s="77"/>
      <c r="J25" s="79" t="s">
        <v>127</v>
      </c>
      <c r="K25" s="80">
        <v>12300</v>
      </c>
      <c r="L25" s="80">
        <v>0</v>
      </c>
      <c r="M25" s="80">
        <v>0</v>
      </c>
      <c r="N25" s="80">
        <f aca="true" t="shared" si="3" ref="N25:N32">SUM(K25:M25)</f>
        <v>12300</v>
      </c>
    </row>
    <row r="26" spans="1:14" s="81" customFormat="1" ht="12">
      <c r="A26" s="74">
        <v>23</v>
      </c>
      <c r="H26" s="79"/>
      <c r="I26" s="77" t="s">
        <v>128</v>
      </c>
      <c r="J26" s="76" t="s">
        <v>129</v>
      </c>
      <c r="K26" s="78">
        <f>SUM(K27)</f>
        <v>150</v>
      </c>
      <c r="L26" s="78">
        <f>SUM(L27)</f>
        <v>0</v>
      </c>
      <c r="M26" s="78">
        <f>SUM(M27)</f>
        <v>0</v>
      </c>
      <c r="N26" s="78">
        <f t="shared" si="3"/>
        <v>150</v>
      </c>
    </row>
    <row r="27" spans="1:14" s="81" customFormat="1" ht="12">
      <c r="A27" s="74">
        <v>24</v>
      </c>
      <c r="H27" s="79"/>
      <c r="I27" s="77"/>
      <c r="J27" s="79" t="s">
        <v>130</v>
      </c>
      <c r="K27" s="80">
        <v>150</v>
      </c>
      <c r="L27" s="80">
        <v>0</v>
      </c>
      <c r="M27" s="80">
        <v>0</v>
      </c>
      <c r="N27" s="80">
        <f t="shared" si="3"/>
        <v>150</v>
      </c>
    </row>
    <row r="28" spans="1:14" s="81" customFormat="1" ht="13.5">
      <c r="A28" s="74">
        <v>26</v>
      </c>
      <c r="H28" s="79"/>
      <c r="I28" s="77" t="s">
        <v>131</v>
      </c>
      <c r="J28" s="76" t="s">
        <v>132</v>
      </c>
      <c r="K28" s="78">
        <f>SUM(K29)</f>
        <v>300</v>
      </c>
      <c r="L28" s="78">
        <v>0</v>
      </c>
      <c r="M28" s="78">
        <v>0</v>
      </c>
      <c r="N28" s="78">
        <f t="shared" si="3"/>
        <v>300</v>
      </c>
    </row>
    <row r="29" spans="1:14" s="81" customFormat="1" ht="12">
      <c r="A29" s="74">
        <v>27</v>
      </c>
      <c r="H29" s="79"/>
      <c r="I29" s="77"/>
      <c r="J29" s="79" t="s">
        <v>133</v>
      </c>
      <c r="K29" s="80">
        <v>300</v>
      </c>
      <c r="L29" s="80">
        <v>0</v>
      </c>
      <c r="M29" s="80">
        <v>0</v>
      </c>
      <c r="N29" s="80">
        <f t="shared" si="3"/>
        <v>300</v>
      </c>
    </row>
    <row r="30" spans="1:14" s="70" customFormat="1" ht="12">
      <c r="A30" s="74">
        <v>28</v>
      </c>
      <c r="H30" s="71" t="s">
        <v>134</v>
      </c>
      <c r="I30" s="71"/>
      <c r="J30" s="72" t="s">
        <v>135</v>
      </c>
      <c r="K30" s="73">
        <f>SUM(K31:K38)</f>
        <v>8205</v>
      </c>
      <c r="L30" s="73">
        <f>SUM(L31:L38)</f>
        <v>1643</v>
      </c>
      <c r="M30" s="73">
        <f>SUM(M31:M38)</f>
        <v>0</v>
      </c>
      <c r="N30" s="73">
        <f t="shared" si="3"/>
        <v>9848</v>
      </c>
    </row>
    <row r="31" spans="1:14" s="70" customFormat="1" ht="12">
      <c r="A31" s="74">
        <v>29</v>
      </c>
      <c r="H31" s="71"/>
      <c r="I31" s="77" t="s">
        <v>136</v>
      </c>
      <c r="J31" s="76" t="s">
        <v>137</v>
      </c>
      <c r="K31" s="78">
        <v>0</v>
      </c>
      <c r="L31" s="78">
        <v>50</v>
      </c>
      <c r="M31" s="78">
        <v>0</v>
      </c>
      <c r="N31" s="78">
        <f t="shared" si="3"/>
        <v>50</v>
      </c>
    </row>
    <row r="32" spans="1:14" s="81" customFormat="1" ht="12">
      <c r="A32" s="74">
        <v>30</v>
      </c>
      <c r="H32" s="79"/>
      <c r="I32" s="77" t="s">
        <v>138</v>
      </c>
      <c r="J32" s="76" t="s">
        <v>139</v>
      </c>
      <c r="K32" s="78">
        <v>900</v>
      </c>
      <c r="L32" s="78">
        <v>1550</v>
      </c>
      <c r="M32" s="78">
        <v>0</v>
      </c>
      <c r="N32" s="78">
        <f t="shared" si="3"/>
        <v>2450</v>
      </c>
    </row>
    <row r="33" spans="1:14" s="81" customFormat="1" ht="12">
      <c r="A33" s="74">
        <v>31</v>
      </c>
      <c r="H33" s="79"/>
      <c r="I33" s="77" t="s">
        <v>140</v>
      </c>
      <c r="J33" s="76" t="s">
        <v>141</v>
      </c>
      <c r="K33" s="78">
        <v>2491</v>
      </c>
      <c r="L33" s="78">
        <v>0</v>
      </c>
      <c r="M33" s="78">
        <v>0</v>
      </c>
      <c r="N33" s="78">
        <f aca="true" t="shared" si="4" ref="N33:N35">SUM(K33:L33)</f>
        <v>2491</v>
      </c>
    </row>
    <row r="34" spans="1:14" s="81" customFormat="1" ht="12">
      <c r="A34" s="74">
        <v>32</v>
      </c>
      <c r="H34" s="79"/>
      <c r="I34" s="77" t="s">
        <v>142</v>
      </c>
      <c r="J34" s="76" t="s">
        <v>143</v>
      </c>
      <c r="K34" s="78">
        <v>3288</v>
      </c>
      <c r="L34" s="78">
        <v>0</v>
      </c>
      <c r="M34" s="78">
        <v>0</v>
      </c>
      <c r="N34" s="78">
        <f t="shared" si="4"/>
        <v>3288</v>
      </c>
    </row>
    <row r="35" spans="1:14" s="81" customFormat="1" ht="12">
      <c r="A35" s="74">
        <v>32</v>
      </c>
      <c r="H35" s="79"/>
      <c r="I35" s="77" t="s">
        <v>144</v>
      </c>
      <c r="J35" s="76" t="s">
        <v>145</v>
      </c>
      <c r="K35" s="78">
        <v>784</v>
      </c>
      <c r="L35" s="78">
        <v>0</v>
      </c>
      <c r="M35" s="78">
        <v>0</v>
      </c>
      <c r="N35" s="78">
        <f t="shared" si="4"/>
        <v>784</v>
      </c>
    </row>
    <row r="36" spans="1:14" s="81" customFormat="1" ht="13.5">
      <c r="A36" s="74">
        <v>33</v>
      </c>
      <c r="H36" s="79"/>
      <c r="I36" s="77" t="s">
        <v>146</v>
      </c>
      <c r="J36" s="76" t="s">
        <v>147</v>
      </c>
      <c r="K36" s="78">
        <v>100</v>
      </c>
      <c r="L36" s="78">
        <v>0</v>
      </c>
      <c r="M36" s="78">
        <v>0</v>
      </c>
      <c r="N36" s="78">
        <f aca="true" t="shared" si="5" ref="N36:N37">SUM(K36:M36)</f>
        <v>100</v>
      </c>
    </row>
    <row r="37" spans="1:14" s="81" customFormat="1" ht="12">
      <c r="A37" s="74">
        <v>34</v>
      </c>
      <c r="H37" s="79"/>
      <c r="I37" s="77" t="s">
        <v>148</v>
      </c>
      <c r="J37" s="76" t="s">
        <v>149</v>
      </c>
      <c r="K37" s="78">
        <v>642</v>
      </c>
      <c r="L37" s="78">
        <v>0</v>
      </c>
      <c r="M37" s="78">
        <v>0</v>
      </c>
      <c r="N37" s="78">
        <f t="shared" si="5"/>
        <v>642</v>
      </c>
    </row>
    <row r="38" spans="1:14" s="81" customFormat="1" ht="12">
      <c r="A38" s="74">
        <v>35</v>
      </c>
      <c r="H38" s="79"/>
      <c r="I38" s="77" t="s">
        <v>150</v>
      </c>
      <c r="J38" s="76" t="s">
        <v>151</v>
      </c>
      <c r="K38" s="78">
        <v>0</v>
      </c>
      <c r="L38" s="78">
        <v>43</v>
      </c>
      <c r="M38" s="78">
        <v>0</v>
      </c>
      <c r="N38" s="78">
        <f>SUM(K38:L38)</f>
        <v>43</v>
      </c>
    </row>
    <row r="39" spans="1:14" s="83" customFormat="1" ht="12">
      <c r="A39" s="74">
        <v>36</v>
      </c>
      <c r="H39" s="67" t="s">
        <v>152</v>
      </c>
      <c r="I39" s="67"/>
      <c r="J39" s="67"/>
      <c r="K39" s="84">
        <f>SUM(K40+K42+K44)</f>
        <v>0</v>
      </c>
      <c r="L39" s="84">
        <f>SUM(L40+L42+L44)</f>
        <v>16656</v>
      </c>
      <c r="M39" s="84">
        <f>SUM(M40+M42+M44)</f>
        <v>0</v>
      </c>
      <c r="N39" s="84">
        <f>SUM(N40+N42+N44)</f>
        <v>16656</v>
      </c>
    </row>
    <row r="40" spans="1:14" s="81" customFormat="1" ht="12">
      <c r="A40" s="74">
        <v>39</v>
      </c>
      <c r="H40" s="71" t="s">
        <v>104</v>
      </c>
      <c r="I40" s="79"/>
      <c r="J40" s="85" t="s">
        <v>153</v>
      </c>
      <c r="K40" s="73">
        <f>SUM(K41)</f>
        <v>0</v>
      </c>
      <c r="L40" s="73">
        <f>SUM(L41)</f>
        <v>0</v>
      </c>
      <c r="M40" s="73">
        <f>SUM(M41)</f>
        <v>0</v>
      </c>
      <c r="N40" s="73">
        <f>SUM(K40:L40)</f>
        <v>0</v>
      </c>
    </row>
    <row r="41" spans="1:14" s="75" customFormat="1" ht="12">
      <c r="A41" s="74">
        <v>40</v>
      </c>
      <c r="H41" s="76"/>
      <c r="I41" s="77" t="s">
        <v>106</v>
      </c>
      <c r="J41" s="76" t="s">
        <v>154</v>
      </c>
      <c r="K41" s="78">
        <v>0</v>
      </c>
      <c r="L41" s="78">
        <v>0</v>
      </c>
      <c r="M41" s="78">
        <v>0</v>
      </c>
      <c r="N41" s="78">
        <f aca="true" t="shared" si="6" ref="N41:N47">SUM(K41:M41)</f>
        <v>0</v>
      </c>
    </row>
    <row r="42" spans="1:14" s="70" customFormat="1" ht="12">
      <c r="A42" s="74">
        <v>44</v>
      </c>
      <c r="H42" s="71" t="s">
        <v>116</v>
      </c>
      <c r="I42" s="72"/>
      <c r="J42" s="72" t="s">
        <v>155</v>
      </c>
      <c r="K42" s="73">
        <f>SUM(K43)</f>
        <v>0</v>
      </c>
      <c r="L42" s="73">
        <f>SUM(L43)</f>
        <v>0</v>
      </c>
      <c r="M42" s="73">
        <f>SUM(M43)</f>
        <v>0</v>
      </c>
      <c r="N42" s="73">
        <f t="shared" si="6"/>
        <v>0</v>
      </c>
    </row>
    <row r="43" spans="1:14" s="81" customFormat="1" ht="12">
      <c r="A43" s="74">
        <v>45</v>
      </c>
      <c r="H43" s="79"/>
      <c r="I43" s="77" t="s">
        <v>118</v>
      </c>
      <c r="J43" s="76" t="s">
        <v>156</v>
      </c>
      <c r="K43" s="80">
        <v>0</v>
      </c>
      <c r="L43" s="80">
        <v>0</v>
      </c>
      <c r="M43" s="80">
        <v>0</v>
      </c>
      <c r="N43" s="80">
        <f t="shared" si="6"/>
        <v>0</v>
      </c>
    </row>
    <row r="44" spans="1:14" s="81" customFormat="1" ht="12">
      <c r="A44" s="74">
        <v>44</v>
      </c>
      <c r="H44" s="71" t="s">
        <v>134</v>
      </c>
      <c r="I44" s="72"/>
      <c r="J44" s="72" t="s">
        <v>157</v>
      </c>
      <c r="K44" s="73">
        <f>SUM(K45)</f>
        <v>0</v>
      </c>
      <c r="L44" s="73">
        <f>SUM(L45)</f>
        <v>16656</v>
      </c>
      <c r="M44" s="73">
        <f>SUM(M45)</f>
        <v>0</v>
      </c>
      <c r="N44" s="73">
        <f t="shared" si="6"/>
        <v>16656</v>
      </c>
    </row>
    <row r="45" spans="1:14" s="81" customFormat="1" ht="12">
      <c r="A45" s="74">
        <v>45</v>
      </c>
      <c r="H45" s="79"/>
      <c r="I45" s="77" t="s">
        <v>136</v>
      </c>
      <c r="J45" s="76" t="s">
        <v>158</v>
      </c>
      <c r="K45" s="78">
        <f>SUM(K46:K47)</f>
        <v>0</v>
      </c>
      <c r="L45" s="78">
        <f>SUM(L46:L47)</f>
        <v>16656</v>
      </c>
      <c r="M45" s="78">
        <f>SUM(M46:M47)</f>
        <v>0</v>
      </c>
      <c r="N45" s="78">
        <f t="shared" si="6"/>
        <v>16656</v>
      </c>
    </row>
    <row r="46" spans="1:14" s="81" customFormat="1" ht="12">
      <c r="A46" s="74">
        <v>46</v>
      </c>
      <c r="H46" s="79"/>
      <c r="I46" s="77"/>
      <c r="J46" s="79" t="s">
        <v>159</v>
      </c>
      <c r="K46" s="78">
        <v>0</v>
      </c>
      <c r="L46" s="78">
        <v>4750</v>
      </c>
      <c r="M46" s="78">
        <v>0</v>
      </c>
      <c r="N46" s="78">
        <f t="shared" si="6"/>
        <v>4750</v>
      </c>
    </row>
    <row r="47" spans="1:14" s="81" customFormat="1" ht="12.75">
      <c r="A47" s="86">
        <v>47</v>
      </c>
      <c r="H47" s="79"/>
      <c r="I47" s="77"/>
      <c r="J47" s="79" t="s">
        <v>160</v>
      </c>
      <c r="K47" s="80">
        <v>0</v>
      </c>
      <c r="L47" s="80">
        <v>11906</v>
      </c>
      <c r="M47" s="80">
        <v>0</v>
      </c>
      <c r="N47" s="80">
        <f t="shared" si="6"/>
        <v>11906</v>
      </c>
    </row>
    <row r="48" spans="1:14" s="87" customFormat="1" ht="13.5" customHeight="1">
      <c r="A48" s="74">
        <v>48</v>
      </c>
      <c r="H48" s="88" t="s">
        <v>161</v>
      </c>
      <c r="I48" s="88"/>
      <c r="J48" s="88"/>
      <c r="K48" s="89">
        <f>SUM(K8,K39)</f>
        <v>265519</v>
      </c>
      <c r="L48" s="89">
        <f>SUM(L8,L39)</f>
        <v>20459</v>
      </c>
      <c r="M48" s="89">
        <f>SUM(M8,M39)</f>
        <v>0</v>
      </c>
      <c r="N48" s="89">
        <f>SUM(N8,N39)</f>
        <v>285978</v>
      </c>
    </row>
    <row r="49" spans="1:14" s="61" customFormat="1" ht="15">
      <c r="A49" s="74">
        <v>49</v>
      </c>
      <c r="H49" s="90" t="s">
        <v>162</v>
      </c>
      <c r="I49" s="91"/>
      <c r="J49" s="92"/>
      <c r="K49" s="93"/>
      <c r="L49" s="93"/>
      <c r="M49" s="93"/>
      <c r="N49" s="93"/>
    </row>
    <row r="50" spans="1:14" ht="18" customHeight="1">
      <c r="A50" s="74">
        <v>50</v>
      </c>
      <c r="B50" s="94"/>
      <c r="C50" s="94"/>
      <c r="D50" s="94"/>
      <c r="E50" s="94"/>
      <c r="F50" s="94"/>
      <c r="G50" s="94"/>
      <c r="H50" s="95" t="s">
        <v>104</v>
      </c>
      <c r="I50" s="96"/>
      <c r="J50" s="97" t="s">
        <v>163</v>
      </c>
      <c r="K50" s="98">
        <v>0</v>
      </c>
      <c r="L50" s="98">
        <v>67969</v>
      </c>
      <c r="M50" s="98">
        <v>0</v>
      </c>
      <c r="N50" s="98">
        <f aca="true" t="shared" si="7" ref="N50:N51">SUM(K50:M50)</f>
        <v>67969</v>
      </c>
    </row>
    <row r="51" spans="1:14" s="81" customFormat="1" ht="14.25" customHeight="1">
      <c r="A51" s="74">
        <v>51</v>
      </c>
      <c r="B51" s="61"/>
      <c r="C51" s="61"/>
      <c r="D51" s="61"/>
      <c r="E51" s="61"/>
      <c r="F51" s="61"/>
      <c r="G51" s="61"/>
      <c r="H51" s="88" t="s">
        <v>164</v>
      </c>
      <c r="I51" s="88"/>
      <c r="J51" s="88"/>
      <c r="K51" s="93">
        <f>SUM(K50)</f>
        <v>0</v>
      </c>
      <c r="L51" s="93">
        <f>SUM(L50)</f>
        <v>67969</v>
      </c>
      <c r="M51" s="93">
        <f>SUM(M50)</f>
        <v>0</v>
      </c>
      <c r="N51" s="93">
        <f t="shared" si="7"/>
        <v>67969</v>
      </c>
    </row>
    <row r="52" spans="1:14" s="81" customFormat="1" ht="18">
      <c r="A52" s="74">
        <v>52</v>
      </c>
      <c r="B52" s="61"/>
      <c r="C52" s="61"/>
      <c r="D52" s="61"/>
      <c r="E52" s="61"/>
      <c r="F52" s="61"/>
      <c r="G52" s="61"/>
      <c r="H52" s="99" t="s">
        <v>165</v>
      </c>
      <c r="I52" s="99"/>
      <c r="J52" s="99"/>
      <c r="K52" s="93">
        <f>SUM(K48+K51)</f>
        <v>265519</v>
      </c>
      <c r="L52" s="93">
        <f>SUM(L48+L51)</f>
        <v>88428</v>
      </c>
      <c r="M52" s="93">
        <f>SUM(M48+M51)</f>
        <v>0</v>
      </c>
      <c r="N52" s="93">
        <f>SUM(N48+N51)</f>
        <v>353947</v>
      </c>
    </row>
    <row r="53" ht="16.5"/>
  </sheetData>
  <sheetProtection selectLockedCells="1" selectUnlockedCells="1"/>
  <mergeCells count="13">
    <mergeCell ref="H1:N1"/>
    <mergeCell ref="H2:N2"/>
    <mergeCell ref="H3:N3"/>
    <mergeCell ref="M4:N4"/>
    <mergeCell ref="A5:A6"/>
    <mergeCell ref="H5:J6"/>
    <mergeCell ref="K5:N5"/>
    <mergeCell ref="H7:J7"/>
    <mergeCell ref="H8:J8"/>
    <mergeCell ref="H39:J39"/>
    <mergeCell ref="H48:J48"/>
    <mergeCell ref="H51:J51"/>
    <mergeCell ref="H52:J52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I12" sqref="I12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8" width="3.57421875" style="0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51"/>
      <c r="I1" s="51"/>
      <c r="J1" s="51"/>
      <c r="K1" s="51"/>
      <c r="L1" s="51"/>
      <c r="M1" s="51"/>
      <c r="N1" s="51"/>
      <c r="O1" s="52"/>
    </row>
    <row r="2" spans="8:14" s="52" customFormat="1" ht="19.5" customHeight="1">
      <c r="H2" s="53" t="s">
        <v>92</v>
      </c>
      <c r="I2" s="53"/>
      <c r="J2" s="53"/>
      <c r="K2" s="53"/>
      <c r="L2" s="53"/>
      <c r="M2" s="53"/>
      <c r="N2" s="53"/>
    </row>
    <row r="3" spans="8:14" ht="15.75">
      <c r="H3" s="54" t="s">
        <v>166</v>
      </c>
      <c r="I3" s="54"/>
      <c r="J3" s="54"/>
      <c r="K3" s="54"/>
      <c r="L3" s="54"/>
      <c r="M3" s="54"/>
      <c r="N3" s="54"/>
    </row>
    <row r="4" spans="8:14" ht="20.25" customHeight="1">
      <c r="H4" s="55"/>
      <c r="I4" s="55"/>
      <c r="J4" s="55"/>
      <c r="K4" s="55" t="s">
        <v>2</v>
      </c>
      <c r="L4" s="55"/>
      <c r="M4" s="56" t="s">
        <v>167</v>
      </c>
      <c r="N4" s="56"/>
    </row>
    <row r="5" spans="1:14" s="58" customFormat="1" ht="14.25" customHeight="1">
      <c r="A5" s="57" t="s">
        <v>95</v>
      </c>
      <c r="H5" s="59" t="s">
        <v>168</v>
      </c>
      <c r="I5" s="59"/>
      <c r="J5" s="59"/>
      <c r="K5" s="60" t="s">
        <v>97</v>
      </c>
      <c r="L5" s="60"/>
      <c r="M5" s="60"/>
      <c r="N5" s="60"/>
    </row>
    <row r="6" spans="1:14" s="58" customFormat="1" ht="38.25">
      <c r="A6" s="57"/>
      <c r="H6" s="59"/>
      <c r="I6" s="59"/>
      <c r="J6" s="59"/>
      <c r="K6" s="62" t="s">
        <v>98</v>
      </c>
      <c r="L6" s="62" t="s">
        <v>99</v>
      </c>
      <c r="M6" s="63" t="s">
        <v>100</v>
      </c>
      <c r="N6" s="62" t="s">
        <v>101</v>
      </c>
    </row>
    <row r="7" spans="1:14" s="58" customFormat="1" ht="15">
      <c r="A7" s="57"/>
      <c r="H7" s="60" t="s">
        <v>9</v>
      </c>
      <c r="I7" s="60"/>
      <c r="J7" s="60"/>
      <c r="K7" s="62" t="s">
        <v>10</v>
      </c>
      <c r="L7" s="62" t="s">
        <v>11</v>
      </c>
      <c r="M7" s="63" t="s">
        <v>12</v>
      </c>
      <c r="N7" s="62" t="s">
        <v>102</v>
      </c>
    </row>
    <row r="8" spans="1:14" s="83" customFormat="1" ht="12">
      <c r="A8" s="74">
        <v>1</v>
      </c>
      <c r="H8" s="100" t="s">
        <v>169</v>
      </c>
      <c r="I8" s="100"/>
      <c r="J8" s="100"/>
      <c r="K8" s="84">
        <f>SUM(K9+K10+K11+K31+K37)</f>
        <v>176703</v>
      </c>
      <c r="L8" s="84">
        <f>SUM(L9+L10+L11+L31+L37)</f>
        <v>83344</v>
      </c>
      <c r="M8" s="84">
        <f>SUM(M9:M37)</f>
        <v>0</v>
      </c>
      <c r="N8" s="84">
        <f>SUM(N9+N10+N11+N31+N37)</f>
        <v>260047</v>
      </c>
    </row>
    <row r="9" spans="1:14" s="81" customFormat="1" ht="12">
      <c r="A9" s="74">
        <v>2</v>
      </c>
      <c r="H9" s="71" t="s">
        <v>104</v>
      </c>
      <c r="I9" s="79"/>
      <c r="J9" s="72" t="s">
        <v>170</v>
      </c>
      <c r="K9" s="101">
        <v>55759</v>
      </c>
      <c r="L9" s="73">
        <v>1609</v>
      </c>
      <c r="M9" s="73">
        <v>0</v>
      </c>
      <c r="N9" s="73">
        <f aca="true" t="shared" si="0" ref="N9:N10">SUM(K9:M9)</f>
        <v>57368</v>
      </c>
    </row>
    <row r="10" spans="1:14" s="81" customFormat="1" ht="12">
      <c r="A10" s="74">
        <v>3</v>
      </c>
      <c r="H10" s="71" t="s">
        <v>116</v>
      </c>
      <c r="I10" s="79"/>
      <c r="J10" s="72" t="s">
        <v>171</v>
      </c>
      <c r="K10" s="73">
        <v>12683</v>
      </c>
      <c r="L10" s="73">
        <v>915</v>
      </c>
      <c r="M10" s="73">
        <v>0</v>
      </c>
      <c r="N10" s="73">
        <f t="shared" si="0"/>
        <v>13598</v>
      </c>
    </row>
    <row r="11" spans="1:14" s="81" customFormat="1" ht="12">
      <c r="A11" s="74">
        <v>4</v>
      </c>
      <c r="H11" s="71" t="s">
        <v>134</v>
      </c>
      <c r="I11" s="79"/>
      <c r="J11" s="72" t="s">
        <v>172</v>
      </c>
      <c r="K11" s="73">
        <f>SUM(K12+K15+K18+K26+K28)</f>
        <v>48384</v>
      </c>
      <c r="L11" s="73">
        <f>SUM(L12+L15+L18+L26+L28)</f>
        <v>5803</v>
      </c>
      <c r="M11" s="73">
        <v>0</v>
      </c>
      <c r="N11" s="73">
        <f>SUM(N12+N15+N18+N26+N28)</f>
        <v>54187</v>
      </c>
    </row>
    <row r="12" spans="1:14" s="81" customFormat="1" ht="12">
      <c r="A12" s="74">
        <v>5</v>
      </c>
      <c r="H12" s="79"/>
      <c r="I12" s="77" t="s">
        <v>136</v>
      </c>
      <c r="J12" s="76" t="s">
        <v>173</v>
      </c>
      <c r="K12" s="78">
        <f>SUM(K13+K14)</f>
        <v>11448</v>
      </c>
      <c r="L12" s="78">
        <f>SUM(L13+L14)</f>
        <v>1370</v>
      </c>
      <c r="M12" s="78">
        <f>SUM(M13+M14)</f>
        <v>0</v>
      </c>
      <c r="N12" s="78">
        <f>SUM(N13+N14)</f>
        <v>12818</v>
      </c>
    </row>
    <row r="13" spans="1:14" s="81" customFormat="1" ht="12">
      <c r="A13" s="74">
        <v>6</v>
      </c>
      <c r="H13" s="79"/>
      <c r="I13" s="102"/>
      <c r="J13" s="79" t="s">
        <v>174</v>
      </c>
      <c r="K13" s="80">
        <v>435</v>
      </c>
      <c r="L13" s="80">
        <v>0</v>
      </c>
      <c r="M13" s="80">
        <v>0</v>
      </c>
      <c r="N13" s="80">
        <f aca="true" t="shared" si="1" ref="N13:N14">SUM(K13:M13)</f>
        <v>435</v>
      </c>
    </row>
    <row r="14" spans="1:14" s="81" customFormat="1" ht="12">
      <c r="A14" s="74">
        <v>7</v>
      </c>
      <c r="H14" s="79"/>
      <c r="I14" s="102"/>
      <c r="J14" s="79" t="s">
        <v>175</v>
      </c>
      <c r="K14" s="80">
        <v>11013</v>
      </c>
      <c r="L14" s="80">
        <v>1370</v>
      </c>
      <c r="M14" s="80">
        <v>0</v>
      </c>
      <c r="N14" s="80">
        <f t="shared" si="1"/>
        <v>12383</v>
      </c>
    </row>
    <row r="15" spans="1:14" s="81" customFormat="1" ht="12">
      <c r="A15" s="74">
        <v>8</v>
      </c>
      <c r="H15" s="79"/>
      <c r="I15" s="77" t="s">
        <v>138</v>
      </c>
      <c r="J15" s="76" t="s">
        <v>176</v>
      </c>
      <c r="K15" s="78">
        <f>SUM(K16+K17)</f>
        <v>970</v>
      </c>
      <c r="L15" s="78">
        <f>SUM(L16+L17)</f>
        <v>23</v>
      </c>
      <c r="M15" s="78">
        <f>SUM(M16+M17)</f>
        <v>0</v>
      </c>
      <c r="N15" s="78">
        <f>SUM(N16+N17)</f>
        <v>993</v>
      </c>
    </row>
    <row r="16" spans="1:14" s="81" customFormat="1" ht="12">
      <c r="A16" s="74">
        <v>9</v>
      </c>
      <c r="H16" s="79"/>
      <c r="I16" s="103"/>
      <c r="J16" s="79" t="s">
        <v>177</v>
      </c>
      <c r="K16" s="80">
        <v>645</v>
      </c>
      <c r="L16" s="80">
        <v>0</v>
      </c>
      <c r="M16" s="80">
        <v>0</v>
      </c>
      <c r="N16" s="80">
        <f aca="true" t="shared" si="2" ref="N16:N17">SUM(K16:M16)</f>
        <v>645</v>
      </c>
    </row>
    <row r="17" spans="1:14" s="81" customFormat="1" ht="12">
      <c r="A17" s="74">
        <v>10</v>
      </c>
      <c r="H17" s="79"/>
      <c r="I17" s="103"/>
      <c r="J17" s="79" t="s">
        <v>178</v>
      </c>
      <c r="K17" s="80">
        <v>325</v>
      </c>
      <c r="L17" s="80">
        <v>23</v>
      </c>
      <c r="M17" s="80">
        <v>0</v>
      </c>
      <c r="N17" s="80">
        <f t="shared" si="2"/>
        <v>348</v>
      </c>
    </row>
    <row r="18" spans="1:14" s="81" customFormat="1" ht="12">
      <c r="A18" s="74">
        <v>11</v>
      </c>
      <c r="H18" s="79"/>
      <c r="I18" s="77" t="s">
        <v>140</v>
      </c>
      <c r="J18" s="76" t="s">
        <v>179</v>
      </c>
      <c r="K18" s="78">
        <f>SUM(K19:K25)</f>
        <v>26294</v>
      </c>
      <c r="L18" s="78">
        <f>SUM(L19:L25)</f>
        <v>3204</v>
      </c>
      <c r="M18" s="78">
        <f>SUM(M19:M25)</f>
        <v>0</v>
      </c>
      <c r="N18" s="78">
        <f>SUM(N19:N25)</f>
        <v>29498</v>
      </c>
    </row>
    <row r="19" spans="1:14" s="81" customFormat="1" ht="12">
      <c r="A19" s="74">
        <v>12</v>
      </c>
      <c r="H19" s="79"/>
      <c r="I19" s="103"/>
      <c r="J19" s="79" t="s">
        <v>180</v>
      </c>
      <c r="K19" s="80">
        <v>5175</v>
      </c>
      <c r="L19" s="80">
        <v>2060</v>
      </c>
      <c r="M19" s="80">
        <v>0</v>
      </c>
      <c r="N19" s="80">
        <f aca="true" t="shared" si="3" ref="N19:N27">SUM(K19:M19)</f>
        <v>7235</v>
      </c>
    </row>
    <row r="20" spans="1:14" s="81" customFormat="1" ht="12">
      <c r="A20" s="74">
        <v>13</v>
      </c>
      <c r="H20" s="79"/>
      <c r="I20" s="103"/>
      <c r="J20" s="79" t="s">
        <v>181</v>
      </c>
      <c r="K20" s="80">
        <v>200</v>
      </c>
      <c r="L20" s="80">
        <v>0</v>
      </c>
      <c r="M20" s="80">
        <v>0</v>
      </c>
      <c r="N20" s="80">
        <f t="shared" si="3"/>
        <v>200</v>
      </c>
    </row>
    <row r="21" spans="1:14" s="81" customFormat="1" ht="12">
      <c r="A21" s="74">
        <v>14</v>
      </c>
      <c r="H21" s="79"/>
      <c r="I21" s="103"/>
      <c r="J21" s="79" t="s">
        <v>182</v>
      </c>
      <c r="K21" s="80">
        <v>724</v>
      </c>
      <c r="L21" s="80">
        <v>0</v>
      </c>
      <c r="M21" s="80">
        <v>0</v>
      </c>
      <c r="N21" s="80">
        <f t="shared" si="3"/>
        <v>724</v>
      </c>
    </row>
    <row r="22" spans="1:14" s="81" customFormat="1" ht="12">
      <c r="A22" s="74">
        <v>15</v>
      </c>
      <c r="H22" s="79"/>
      <c r="I22" s="103"/>
      <c r="J22" s="79" t="s">
        <v>183</v>
      </c>
      <c r="K22" s="80">
        <v>2000</v>
      </c>
      <c r="L22" s="80">
        <v>595</v>
      </c>
      <c r="M22" s="80">
        <v>0</v>
      </c>
      <c r="N22" s="80">
        <f t="shared" si="3"/>
        <v>2595</v>
      </c>
    </row>
    <row r="23" spans="1:14" s="81" customFormat="1" ht="12">
      <c r="A23" s="74">
        <v>16</v>
      </c>
      <c r="H23" s="79"/>
      <c r="I23" s="103"/>
      <c r="J23" s="79" t="s">
        <v>184</v>
      </c>
      <c r="K23" s="80">
        <v>2491</v>
      </c>
      <c r="L23" s="80">
        <v>0</v>
      </c>
      <c r="M23" s="80">
        <v>0</v>
      </c>
      <c r="N23" s="80">
        <f t="shared" si="3"/>
        <v>2491</v>
      </c>
    </row>
    <row r="24" spans="1:14" s="81" customFormat="1" ht="12">
      <c r="A24" s="74">
        <v>17</v>
      </c>
      <c r="H24" s="79"/>
      <c r="I24" s="103"/>
      <c r="J24" s="79" t="s">
        <v>185</v>
      </c>
      <c r="K24" s="80">
        <v>4330</v>
      </c>
      <c r="L24" s="80">
        <v>246</v>
      </c>
      <c r="M24" s="80">
        <v>0</v>
      </c>
      <c r="N24" s="80">
        <f t="shared" si="3"/>
        <v>4576</v>
      </c>
    </row>
    <row r="25" spans="1:14" s="81" customFormat="1" ht="12">
      <c r="A25" s="74">
        <v>18</v>
      </c>
      <c r="H25" s="79"/>
      <c r="I25" s="103"/>
      <c r="J25" s="79" t="s">
        <v>186</v>
      </c>
      <c r="K25" s="80">
        <v>11374</v>
      </c>
      <c r="L25" s="80">
        <v>303</v>
      </c>
      <c r="M25" s="80">
        <v>0</v>
      </c>
      <c r="N25" s="80">
        <f t="shared" si="3"/>
        <v>11677</v>
      </c>
    </row>
    <row r="26" spans="1:14" s="81" customFormat="1" ht="12">
      <c r="A26" s="74">
        <v>19</v>
      </c>
      <c r="H26" s="79"/>
      <c r="I26" s="77" t="s">
        <v>142</v>
      </c>
      <c r="J26" s="76" t="s">
        <v>187</v>
      </c>
      <c r="K26" s="78">
        <f>SUM(K27)</f>
        <v>160</v>
      </c>
      <c r="L26" s="78">
        <f>SUM(L27)</f>
        <v>0</v>
      </c>
      <c r="M26" s="78">
        <f>SUM(M27)</f>
        <v>0</v>
      </c>
      <c r="N26" s="78">
        <f t="shared" si="3"/>
        <v>160</v>
      </c>
    </row>
    <row r="27" spans="1:14" s="81" customFormat="1" ht="12">
      <c r="A27" s="74">
        <v>20</v>
      </c>
      <c r="H27" s="79"/>
      <c r="I27" s="103"/>
      <c r="J27" s="79" t="s">
        <v>188</v>
      </c>
      <c r="K27" s="80">
        <v>160</v>
      </c>
      <c r="L27" s="80">
        <v>0</v>
      </c>
      <c r="M27" s="80">
        <v>0</v>
      </c>
      <c r="N27" s="80">
        <f t="shared" si="3"/>
        <v>160</v>
      </c>
    </row>
    <row r="28" spans="1:14" s="81" customFormat="1" ht="12">
      <c r="A28" s="74">
        <v>21</v>
      </c>
      <c r="H28" s="79"/>
      <c r="I28" s="77" t="s">
        <v>144</v>
      </c>
      <c r="J28" s="76" t="s">
        <v>189</v>
      </c>
      <c r="K28" s="78">
        <f>SUM(K29:K30)</f>
        <v>9512</v>
      </c>
      <c r="L28" s="78">
        <f>SUM(L29:L30)</f>
        <v>1206</v>
      </c>
      <c r="M28" s="78">
        <f>SUM(M29:M30)</f>
        <v>0</v>
      </c>
      <c r="N28" s="78">
        <f>SUM(N29:N30)</f>
        <v>10718</v>
      </c>
    </row>
    <row r="29" spans="1:14" s="81" customFormat="1" ht="12">
      <c r="A29" s="74">
        <v>22</v>
      </c>
      <c r="H29" s="79"/>
      <c r="I29" s="103"/>
      <c r="J29" s="79" t="s">
        <v>190</v>
      </c>
      <c r="K29" s="80">
        <v>8641</v>
      </c>
      <c r="L29" s="80">
        <v>1064</v>
      </c>
      <c r="M29" s="80">
        <v>0</v>
      </c>
      <c r="N29" s="80">
        <f aca="true" t="shared" si="4" ref="N29:N30">SUM(K29:M29)</f>
        <v>9705</v>
      </c>
    </row>
    <row r="30" spans="1:14" s="81" customFormat="1" ht="12">
      <c r="A30" s="74">
        <v>24</v>
      </c>
      <c r="H30" s="79"/>
      <c r="I30" s="103"/>
      <c r="J30" s="79" t="s">
        <v>191</v>
      </c>
      <c r="K30" s="80">
        <v>871</v>
      </c>
      <c r="L30" s="80">
        <v>142</v>
      </c>
      <c r="M30" s="80">
        <v>0</v>
      </c>
      <c r="N30" s="80">
        <f t="shared" si="4"/>
        <v>1013</v>
      </c>
    </row>
    <row r="31" spans="1:14" s="81" customFormat="1" ht="12">
      <c r="A31" s="74">
        <v>25</v>
      </c>
      <c r="H31" s="71" t="s">
        <v>192</v>
      </c>
      <c r="I31" s="72"/>
      <c r="J31" s="72" t="s">
        <v>193</v>
      </c>
      <c r="K31" s="73">
        <f>SUM(K32:K36)</f>
        <v>22075</v>
      </c>
      <c r="L31" s="73">
        <f>SUM(L32:L36)</f>
        <v>0</v>
      </c>
      <c r="M31" s="73">
        <v>0</v>
      </c>
      <c r="N31" s="73">
        <f>SUM(N32:N36)</f>
        <v>22075</v>
      </c>
    </row>
    <row r="32" spans="1:14" s="81" customFormat="1" ht="12">
      <c r="A32" s="74">
        <v>26</v>
      </c>
      <c r="H32" s="82"/>
      <c r="I32" s="77" t="s">
        <v>194</v>
      </c>
      <c r="J32" s="76" t="s">
        <v>195</v>
      </c>
      <c r="K32" s="78">
        <v>0</v>
      </c>
      <c r="L32" s="78">
        <v>0</v>
      </c>
      <c r="M32" s="78">
        <v>0</v>
      </c>
      <c r="N32" s="78">
        <f aca="true" t="shared" si="5" ref="N32:N44">SUM(K32:M32)</f>
        <v>0</v>
      </c>
    </row>
    <row r="33" spans="1:14" s="81" customFormat="1" ht="12">
      <c r="A33" s="74">
        <v>27</v>
      </c>
      <c r="H33" s="82"/>
      <c r="I33" s="77" t="s">
        <v>196</v>
      </c>
      <c r="J33" s="76" t="s">
        <v>197</v>
      </c>
      <c r="K33" s="78">
        <v>0</v>
      </c>
      <c r="L33" s="78">
        <v>0</v>
      </c>
      <c r="M33" s="78">
        <v>0</v>
      </c>
      <c r="N33" s="78">
        <f t="shared" si="5"/>
        <v>0</v>
      </c>
    </row>
    <row r="34" spans="1:14" s="81" customFormat="1" ht="12">
      <c r="A34" s="74">
        <v>28</v>
      </c>
      <c r="H34" s="82"/>
      <c r="I34" s="77" t="s">
        <v>198</v>
      </c>
      <c r="J34" s="76" t="s">
        <v>199</v>
      </c>
      <c r="K34" s="78">
        <v>8000</v>
      </c>
      <c r="L34" s="78">
        <v>0</v>
      </c>
      <c r="M34" s="78">
        <v>0</v>
      </c>
      <c r="N34" s="78">
        <f t="shared" si="5"/>
        <v>8000</v>
      </c>
    </row>
    <row r="35" spans="1:14" s="81" customFormat="1" ht="12">
      <c r="A35" s="74">
        <v>29</v>
      </c>
      <c r="H35" s="82"/>
      <c r="I35" s="77" t="s">
        <v>200</v>
      </c>
      <c r="J35" s="76" t="s">
        <v>201</v>
      </c>
      <c r="K35" s="78">
        <v>0</v>
      </c>
      <c r="L35" s="78">
        <v>0</v>
      </c>
      <c r="M35" s="78">
        <v>0</v>
      </c>
      <c r="N35" s="78">
        <f t="shared" si="5"/>
        <v>0</v>
      </c>
    </row>
    <row r="36" spans="1:14" s="81" customFormat="1" ht="12">
      <c r="A36" s="74">
        <v>30</v>
      </c>
      <c r="H36" s="82"/>
      <c r="I36" s="77" t="s">
        <v>202</v>
      </c>
      <c r="J36" s="76" t="s">
        <v>203</v>
      </c>
      <c r="K36" s="78">
        <v>14075</v>
      </c>
      <c r="L36" s="78">
        <v>0</v>
      </c>
      <c r="M36" s="78">
        <v>0</v>
      </c>
      <c r="N36" s="78">
        <f t="shared" si="5"/>
        <v>14075</v>
      </c>
    </row>
    <row r="37" spans="1:14" s="81" customFormat="1" ht="12">
      <c r="A37" s="74">
        <v>31</v>
      </c>
      <c r="H37" s="71" t="s">
        <v>204</v>
      </c>
      <c r="I37" s="71"/>
      <c r="J37" s="72" t="s">
        <v>205</v>
      </c>
      <c r="K37" s="73">
        <f>SUM(K38+K40+K42+K44)</f>
        <v>37802</v>
      </c>
      <c r="L37" s="73">
        <f>SUM(L38+L40+L42+L44)</f>
        <v>75017</v>
      </c>
      <c r="M37" s="73">
        <f>SUM(M38+M40+M42+M44)</f>
        <v>0</v>
      </c>
      <c r="N37" s="73">
        <f t="shared" si="5"/>
        <v>112819</v>
      </c>
    </row>
    <row r="38" spans="1:14" s="81" customFormat="1" ht="12">
      <c r="A38" s="74">
        <v>32</v>
      </c>
      <c r="H38" s="71"/>
      <c r="I38" s="77" t="s">
        <v>206</v>
      </c>
      <c r="J38" s="76" t="s">
        <v>207</v>
      </c>
      <c r="K38" s="78">
        <f>SUM(K39)</f>
        <v>1106</v>
      </c>
      <c r="L38" s="78">
        <f>SUM(L39)</f>
        <v>0</v>
      </c>
      <c r="M38" s="78">
        <f>SUM(M39)</f>
        <v>0</v>
      </c>
      <c r="N38" s="78">
        <f t="shared" si="5"/>
        <v>1106</v>
      </c>
    </row>
    <row r="39" spans="1:14" s="81" customFormat="1" ht="12">
      <c r="A39" s="74">
        <v>33</v>
      </c>
      <c r="H39" s="71"/>
      <c r="I39" s="82"/>
      <c r="J39" s="79" t="s">
        <v>208</v>
      </c>
      <c r="K39" s="80">
        <v>1106</v>
      </c>
      <c r="L39" s="80">
        <v>0</v>
      </c>
      <c r="M39" s="80">
        <v>0</v>
      </c>
      <c r="N39" s="80">
        <f t="shared" si="5"/>
        <v>1106</v>
      </c>
    </row>
    <row r="40" spans="1:14" s="81" customFormat="1" ht="12">
      <c r="A40" s="74">
        <v>35</v>
      </c>
      <c r="H40" s="82"/>
      <c r="I40" s="77" t="s">
        <v>209</v>
      </c>
      <c r="J40" s="76" t="s">
        <v>210</v>
      </c>
      <c r="K40" s="78">
        <f>SUM(K41)</f>
        <v>28696</v>
      </c>
      <c r="L40" s="78">
        <f>SUM(L41)</f>
        <v>0</v>
      </c>
      <c r="M40" s="78">
        <f>SUM(M41)</f>
        <v>0</v>
      </c>
      <c r="N40" s="78">
        <f t="shared" si="5"/>
        <v>28696</v>
      </c>
    </row>
    <row r="41" spans="1:14" s="81" customFormat="1" ht="12">
      <c r="A41" s="74">
        <v>36</v>
      </c>
      <c r="H41" s="82"/>
      <c r="I41" s="82"/>
      <c r="J41" s="79" t="s">
        <v>211</v>
      </c>
      <c r="K41" s="80">
        <v>28696</v>
      </c>
      <c r="L41" s="80">
        <v>0</v>
      </c>
      <c r="M41" s="80">
        <v>0</v>
      </c>
      <c r="N41" s="80">
        <f t="shared" si="5"/>
        <v>28696</v>
      </c>
    </row>
    <row r="42" spans="1:14" s="81" customFormat="1" ht="12">
      <c r="A42" s="74">
        <v>38</v>
      </c>
      <c r="H42" s="82"/>
      <c r="I42" s="77" t="s">
        <v>212</v>
      </c>
      <c r="J42" s="76" t="s">
        <v>213</v>
      </c>
      <c r="K42" s="78">
        <f>SUM(K43)</f>
        <v>0</v>
      </c>
      <c r="L42" s="78">
        <f>SUM(L43)</f>
        <v>9500</v>
      </c>
      <c r="M42" s="78">
        <f>SUM(M43)</f>
        <v>0</v>
      </c>
      <c r="N42" s="78">
        <f t="shared" si="5"/>
        <v>9500</v>
      </c>
    </row>
    <row r="43" spans="1:14" s="81" customFormat="1" ht="12">
      <c r="A43" s="74">
        <v>39</v>
      </c>
      <c r="H43" s="82"/>
      <c r="I43" s="82"/>
      <c r="J43" s="79" t="s">
        <v>214</v>
      </c>
      <c r="K43" s="80">
        <v>0</v>
      </c>
      <c r="L43" s="80">
        <v>9500</v>
      </c>
      <c r="M43" s="80">
        <v>0</v>
      </c>
      <c r="N43" s="80">
        <f t="shared" si="5"/>
        <v>9500</v>
      </c>
    </row>
    <row r="44" spans="1:14" s="81" customFormat="1" ht="12">
      <c r="A44" s="69">
        <v>40</v>
      </c>
      <c r="H44" s="82"/>
      <c r="I44" s="77" t="s">
        <v>215</v>
      </c>
      <c r="J44" s="76" t="s">
        <v>216</v>
      </c>
      <c r="K44" s="78">
        <v>8000</v>
      </c>
      <c r="L44" s="78">
        <v>65517</v>
      </c>
      <c r="M44" s="78">
        <v>0</v>
      </c>
      <c r="N44" s="78">
        <f t="shared" si="5"/>
        <v>73517</v>
      </c>
    </row>
    <row r="45" spans="1:14" s="83" customFormat="1" ht="12">
      <c r="A45" s="69">
        <v>41</v>
      </c>
      <c r="H45" s="90" t="s">
        <v>217</v>
      </c>
      <c r="I45" s="91"/>
      <c r="J45" s="92"/>
      <c r="K45" s="84">
        <f>SUM(K46:K48)</f>
        <v>16034</v>
      </c>
      <c r="L45" s="84">
        <f>SUM(L46:L48)</f>
        <v>21675</v>
      </c>
      <c r="M45" s="84">
        <f>SUM(M46:M48)</f>
        <v>0</v>
      </c>
      <c r="N45" s="84">
        <f>SUM(N46:N48)</f>
        <v>37709</v>
      </c>
    </row>
    <row r="46" spans="1:14" s="70" customFormat="1" ht="12">
      <c r="A46" s="69">
        <v>42</v>
      </c>
      <c r="H46" s="71" t="s">
        <v>104</v>
      </c>
      <c r="I46" s="72"/>
      <c r="J46" s="72" t="s">
        <v>218</v>
      </c>
      <c r="K46" s="73">
        <v>10007</v>
      </c>
      <c r="L46" s="73">
        <v>5593</v>
      </c>
      <c r="M46" s="73">
        <v>0</v>
      </c>
      <c r="N46" s="73">
        <f aca="true" t="shared" si="6" ref="N46:N51">SUM(K46:M46)</f>
        <v>15600</v>
      </c>
    </row>
    <row r="47" spans="1:14" s="70" customFormat="1" ht="12">
      <c r="A47" s="74">
        <v>43</v>
      </c>
      <c r="H47" s="71" t="s">
        <v>116</v>
      </c>
      <c r="I47" s="72"/>
      <c r="J47" s="72" t="s">
        <v>219</v>
      </c>
      <c r="K47" s="73">
        <v>5789</v>
      </c>
      <c r="L47" s="73">
        <v>14882</v>
      </c>
      <c r="M47" s="73">
        <v>0</v>
      </c>
      <c r="N47" s="73">
        <f t="shared" si="6"/>
        <v>20671</v>
      </c>
    </row>
    <row r="48" spans="1:14" s="70" customFormat="1" ht="12">
      <c r="A48" s="74">
        <v>44</v>
      </c>
      <c r="H48" s="71" t="s">
        <v>134</v>
      </c>
      <c r="I48" s="72"/>
      <c r="J48" s="72" t="s">
        <v>220</v>
      </c>
      <c r="K48" s="73">
        <f>SUM(K49:K51)</f>
        <v>238</v>
      </c>
      <c r="L48" s="73">
        <f>SUM(L49:L51)</f>
        <v>1200</v>
      </c>
      <c r="M48" s="73">
        <f>SUM(M49:M51)</f>
        <v>0</v>
      </c>
      <c r="N48" s="73">
        <f t="shared" si="6"/>
        <v>1438</v>
      </c>
    </row>
    <row r="49" spans="1:14" s="81" customFormat="1" ht="12">
      <c r="A49" s="74">
        <v>45</v>
      </c>
      <c r="H49" s="79"/>
      <c r="I49" s="77" t="s">
        <v>136</v>
      </c>
      <c r="J49" s="76" t="s">
        <v>221</v>
      </c>
      <c r="K49" s="78">
        <v>0</v>
      </c>
      <c r="L49" s="78">
        <v>0</v>
      </c>
      <c r="M49" s="78">
        <v>0</v>
      </c>
      <c r="N49" s="78">
        <f t="shared" si="6"/>
        <v>0</v>
      </c>
    </row>
    <row r="50" spans="1:14" s="81" customFormat="1" ht="12">
      <c r="A50" s="74">
        <v>46</v>
      </c>
      <c r="H50" s="79"/>
      <c r="I50" s="77" t="s">
        <v>138</v>
      </c>
      <c r="J50" s="76" t="s">
        <v>222</v>
      </c>
      <c r="K50" s="78">
        <v>238</v>
      </c>
      <c r="L50" s="78">
        <v>0</v>
      </c>
      <c r="M50" s="78">
        <v>0</v>
      </c>
      <c r="N50" s="78">
        <f t="shared" si="6"/>
        <v>238</v>
      </c>
    </row>
    <row r="51" spans="1:14" s="81" customFormat="1" ht="12">
      <c r="A51" s="74">
        <v>47</v>
      </c>
      <c r="H51" s="79"/>
      <c r="I51" s="77" t="s">
        <v>140</v>
      </c>
      <c r="J51" s="76" t="s">
        <v>223</v>
      </c>
      <c r="K51" s="78">
        <v>0</v>
      </c>
      <c r="L51" s="78">
        <v>1200</v>
      </c>
      <c r="M51" s="78">
        <v>0</v>
      </c>
      <c r="N51" s="78">
        <f t="shared" si="6"/>
        <v>1200</v>
      </c>
    </row>
    <row r="52" spans="1:14" s="61" customFormat="1" ht="15">
      <c r="A52" s="69">
        <v>48</v>
      </c>
      <c r="H52" s="88" t="s">
        <v>224</v>
      </c>
      <c r="I52" s="88"/>
      <c r="J52" s="88"/>
      <c r="K52" s="93">
        <f>SUM(K8,K45,)</f>
        <v>192737</v>
      </c>
      <c r="L52" s="93">
        <f>SUM(L8,L45,)</f>
        <v>105019</v>
      </c>
      <c r="M52" s="93">
        <f>SUM(M8,M45,)</f>
        <v>0</v>
      </c>
      <c r="N52" s="93">
        <f>SUM(N8,N45,)</f>
        <v>297756</v>
      </c>
    </row>
    <row r="53" spans="1:14" s="61" customFormat="1" ht="15">
      <c r="A53" s="74">
        <v>49</v>
      </c>
      <c r="H53" s="90" t="s">
        <v>225</v>
      </c>
      <c r="I53" s="91"/>
      <c r="J53" s="92"/>
      <c r="K53" s="93"/>
      <c r="L53" s="93"/>
      <c r="M53" s="93"/>
      <c r="N53" s="93"/>
    </row>
    <row r="54" spans="1:14" s="61" customFormat="1" ht="15">
      <c r="A54" s="74">
        <v>50</v>
      </c>
      <c r="H54" s="95" t="s">
        <v>104</v>
      </c>
      <c r="I54" s="67"/>
      <c r="J54" s="104" t="s">
        <v>226</v>
      </c>
      <c r="K54" s="105">
        <v>4828</v>
      </c>
      <c r="L54" s="105">
        <v>0</v>
      </c>
      <c r="M54" s="105">
        <v>0</v>
      </c>
      <c r="N54" s="105">
        <f aca="true" t="shared" si="7" ref="N54:N56">SUM(K54:M54)</f>
        <v>4828</v>
      </c>
    </row>
    <row r="55" spans="1:14" s="94" customFormat="1" ht="14.25">
      <c r="A55" s="69">
        <v>51</v>
      </c>
      <c r="H55" s="95" t="s">
        <v>116</v>
      </c>
      <c r="I55" s="96"/>
      <c r="J55" s="97" t="s">
        <v>227</v>
      </c>
      <c r="K55" s="105">
        <v>51363</v>
      </c>
      <c r="L55" s="105">
        <v>0</v>
      </c>
      <c r="M55" s="105">
        <v>0</v>
      </c>
      <c r="N55" s="105">
        <f t="shared" si="7"/>
        <v>51363</v>
      </c>
    </row>
    <row r="56" spans="1:14" s="61" customFormat="1" ht="15">
      <c r="A56" s="74">
        <v>52</v>
      </c>
      <c r="H56" s="88" t="s">
        <v>228</v>
      </c>
      <c r="I56" s="88"/>
      <c r="J56" s="88"/>
      <c r="K56" s="93">
        <f>SUM(K54:K55)</f>
        <v>56191</v>
      </c>
      <c r="L56" s="93">
        <f>SUM(L54:L55)</f>
        <v>0</v>
      </c>
      <c r="M56" s="93">
        <f>SUM(M54:M55)</f>
        <v>0</v>
      </c>
      <c r="N56" s="93">
        <f t="shared" si="7"/>
        <v>56191</v>
      </c>
    </row>
    <row r="57" spans="1:14" s="61" customFormat="1" ht="16.5">
      <c r="A57" s="74">
        <v>53</v>
      </c>
      <c r="H57" s="99" t="s">
        <v>229</v>
      </c>
      <c r="I57" s="99"/>
      <c r="J57" s="99"/>
      <c r="K57" s="93">
        <f>SUM(K52+K56)</f>
        <v>248928</v>
      </c>
      <c r="L57" s="93">
        <f>SUM(L52+L56)</f>
        <v>105019</v>
      </c>
      <c r="M57" s="93">
        <f>SUM(M52+M56)</f>
        <v>0</v>
      </c>
      <c r="N57" s="93">
        <f>SUM(N52+N56)</f>
        <v>353947</v>
      </c>
    </row>
  </sheetData>
  <sheetProtection selectLockedCells="1" selectUnlockedCells="1"/>
  <mergeCells count="12">
    <mergeCell ref="H1:N1"/>
    <mergeCell ref="H2:N2"/>
    <mergeCell ref="H3:N3"/>
    <mergeCell ref="M4:N4"/>
    <mergeCell ref="A5:A6"/>
    <mergeCell ref="H5:J6"/>
    <mergeCell ref="K5:N5"/>
    <mergeCell ref="H7:J7"/>
    <mergeCell ref="H8:J8"/>
    <mergeCell ref="H52:J52"/>
    <mergeCell ref="H56:J56"/>
    <mergeCell ref="H57:J5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N36" sqref="N36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8" width="3.57421875" style="0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51"/>
      <c r="I1" s="51"/>
      <c r="J1" s="51"/>
      <c r="K1" s="51"/>
      <c r="L1" s="51"/>
      <c r="M1" s="51"/>
      <c r="N1" s="51"/>
      <c r="O1" s="52"/>
    </row>
    <row r="2" spans="8:14" s="52" customFormat="1" ht="19.5" customHeight="1">
      <c r="H2" s="53" t="s">
        <v>230</v>
      </c>
      <c r="I2" s="53"/>
      <c r="J2" s="53"/>
      <c r="K2" s="53"/>
      <c r="L2" s="53"/>
      <c r="M2" s="53"/>
      <c r="N2" s="53"/>
    </row>
    <row r="3" spans="8:14" ht="15.75">
      <c r="H3" s="54" t="s">
        <v>93</v>
      </c>
      <c r="I3" s="54"/>
      <c r="J3" s="54"/>
      <c r="K3" s="54"/>
      <c r="L3" s="54"/>
      <c r="M3" s="54"/>
      <c r="N3" s="54"/>
    </row>
    <row r="4" spans="8:14" ht="20.25" customHeight="1">
      <c r="H4" s="55"/>
      <c r="I4" s="55"/>
      <c r="J4" s="55"/>
      <c r="K4" s="55" t="s">
        <v>2</v>
      </c>
      <c r="L4" s="55"/>
      <c r="M4" s="56" t="s">
        <v>231</v>
      </c>
      <c r="N4" s="56"/>
    </row>
    <row r="5" spans="1:14" s="61" customFormat="1" ht="15">
      <c r="A5" s="57" t="s">
        <v>95</v>
      </c>
      <c r="B5" s="58"/>
      <c r="C5" s="58"/>
      <c r="D5" s="58"/>
      <c r="E5" s="58"/>
      <c r="F5" s="58"/>
      <c r="G5" s="58"/>
      <c r="H5" s="59" t="s">
        <v>96</v>
      </c>
      <c r="I5" s="59"/>
      <c r="J5" s="59"/>
      <c r="K5" s="60" t="s">
        <v>97</v>
      </c>
      <c r="L5" s="60"/>
      <c r="M5" s="60"/>
      <c r="N5" s="60"/>
    </row>
    <row r="6" spans="1:14" s="64" customFormat="1" ht="38.25">
      <c r="A6" s="57"/>
      <c r="B6" s="58"/>
      <c r="C6" s="58"/>
      <c r="D6" s="58"/>
      <c r="E6" s="58"/>
      <c r="F6" s="58"/>
      <c r="G6" s="58"/>
      <c r="H6" s="59"/>
      <c r="I6" s="59"/>
      <c r="J6" s="59"/>
      <c r="K6" s="62" t="s">
        <v>98</v>
      </c>
      <c r="L6" s="62" t="s">
        <v>99</v>
      </c>
      <c r="M6" s="63" t="s">
        <v>100</v>
      </c>
      <c r="N6" s="62" t="s">
        <v>101</v>
      </c>
    </row>
    <row r="7" spans="1:14" s="64" customFormat="1" ht="16.5">
      <c r="A7" s="57"/>
      <c r="B7" s="58"/>
      <c r="C7" s="58"/>
      <c r="D7" s="58"/>
      <c r="E7" s="58"/>
      <c r="F7" s="58"/>
      <c r="G7" s="58"/>
      <c r="H7" s="60" t="s">
        <v>9</v>
      </c>
      <c r="I7" s="60"/>
      <c r="J7" s="60"/>
      <c r="K7" s="62" t="s">
        <v>10</v>
      </c>
      <c r="L7" s="62" t="s">
        <v>11</v>
      </c>
      <c r="M7" s="63" t="s">
        <v>12</v>
      </c>
      <c r="N7" s="62" t="s">
        <v>102</v>
      </c>
    </row>
    <row r="8" spans="1:14" s="66" customFormat="1" ht="12">
      <c r="A8" s="65">
        <v>1</v>
      </c>
      <c r="H8" s="67" t="s">
        <v>103</v>
      </c>
      <c r="I8" s="67"/>
      <c r="J8" s="67"/>
      <c r="K8" s="68">
        <f>SUM(K9+K12+K19)</f>
        <v>0</v>
      </c>
      <c r="L8" s="68">
        <f>SUM(L9+L12+L19)</f>
        <v>0</v>
      </c>
      <c r="M8" s="68">
        <f>SUM(M9+M12+M19)</f>
        <v>5925</v>
      </c>
      <c r="N8" s="68">
        <f>SUM(N9+N12+N19)</f>
        <v>5925</v>
      </c>
    </row>
    <row r="9" spans="1:14" s="70" customFormat="1" ht="12">
      <c r="A9" s="69">
        <v>2</v>
      </c>
      <c r="H9" s="71" t="s">
        <v>104</v>
      </c>
      <c r="I9" s="72"/>
      <c r="J9" s="72" t="s">
        <v>105</v>
      </c>
      <c r="K9" s="73">
        <f>SUM(K10+K11)</f>
        <v>0</v>
      </c>
      <c r="L9" s="73">
        <f>SUM(L10+L11)</f>
        <v>0</v>
      </c>
      <c r="M9" s="73">
        <v>0</v>
      </c>
      <c r="N9" s="73">
        <f aca="true" t="shared" si="0" ref="N9:N11">SUM(K9:M9)</f>
        <v>0</v>
      </c>
    </row>
    <row r="10" spans="1:14" s="75" customFormat="1" ht="12">
      <c r="A10" s="74">
        <v>3</v>
      </c>
      <c r="H10" s="76"/>
      <c r="I10" s="77" t="s">
        <v>106</v>
      </c>
      <c r="J10" s="76" t="s">
        <v>107</v>
      </c>
      <c r="K10" s="78">
        <v>0</v>
      </c>
      <c r="L10" s="78">
        <v>0</v>
      </c>
      <c r="M10" s="78">
        <v>0</v>
      </c>
      <c r="N10" s="78">
        <f t="shared" si="0"/>
        <v>0</v>
      </c>
    </row>
    <row r="11" spans="1:14" s="75" customFormat="1" ht="12">
      <c r="A11" s="74">
        <v>4</v>
      </c>
      <c r="H11" s="76"/>
      <c r="I11" s="77" t="s">
        <v>111</v>
      </c>
      <c r="J11" s="76" t="s">
        <v>112</v>
      </c>
      <c r="K11" s="78">
        <v>0</v>
      </c>
      <c r="L11" s="78">
        <v>0</v>
      </c>
      <c r="M11" s="78">
        <v>0</v>
      </c>
      <c r="N11" s="78">
        <f t="shared" si="0"/>
        <v>0</v>
      </c>
    </row>
    <row r="12" spans="1:14" s="70" customFormat="1" ht="12">
      <c r="A12" s="74">
        <v>5</v>
      </c>
      <c r="H12" s="71" t="s">
        <v>116</v>
      </c>
      <c r="I12" s="71"/>
      <c r="J12" s="72" t="s">
        <v>117</v>
      </c>
      <c r="K12" s="73">
        <f>SUM(K13+K14+K15+K16+K17)</f>
        <v>0</v>
      </c>
      <c r="L12" s="73">
        <f>SUM(L13+L14+L15+L16+L17)</f>
        <v>0</v>
      </c>
      <c r="M12" s="73">
        <f>SUM(M13+M14+M15+M16+M17)</f>
        <v>20</v>
      </c>
      <c r="N12" s="73">
        <f>SUM(N13+N14+N15+N16+N17)</f>
        <v>20</v>
      </c>
    </row>
    <row r="13" spans="1:14" s="75" customFormat="1" ht="12">
      <c r="A13" s="74">
        <v>6</v>
      </c>
      <c r="H13" s="76"/>
      <c r="I13" s="77" t="s">
        <v>118</v>
      </c>
      <c r="J13" s="76" t="s">
        <v>119</v>
      </c>
      <c r="K13" s="78">
        <v>0</v>
      </c>
      <c r="L13" s="78">
        <v>0</v>
      </c>
      <c r="M13" s="78">
        <v>0</v>
      </c>
      <c r="N13" s="78">
        <f>SUM(K13:L13)</f>
        <v>0</v>
      </c>
    </row>
    <row r="14" spans="1:14" s="81" customFormat="1" ht="12">
      <c r="A14" s="74">
        <v>7</v>
      </c>
      <c r="H14" s="79"/>
      <c r="I14" s="77" t="s">
        <v>121</v>
      </c>
      <c r="J14" s="76" t="s">
        <v>122</v>
      </c>
      <c r="K14" s="78">
        <v>0</v>
      </c>
      <c r="L14" s="78">
        <f>SUM(L15:L15)</f>
        <v>0</v>
      </c>
      <c r="M14" s="78">
        <f>SUM(M15:M15)</f>
        <v>0</v>
      </c>
      <c r="N14" s="78">
        <f>SUM(K14:M14)</f>
        <v>0</v>
      </c>
    </row>
    <row r="15" spans="1:14" s="81" customFormat="1" ht="12">
      <c r="A15" s="74">
        <v>8</v>
      </c>
      <c r="H15" s="79"/>
      <c r="I15" s="77" t="s">
        <v>125</v>
      </c>
      <c r="J15" s="76" t="s">
        <v>126</v>
      </c>
      <c r="K15" s="78">
        <v>0</v>
      </c>
      <c r="L15" s="78">
        <v>0</v>
      </c>
      <c r="M15" s="78">
        <v>0</v>
      </c>
      <c r="N15" s="78">
        <f>SUM(K15:L15)</f>
        <v>0</v>
      </c>
    </row>
    <row r="16" spans="1:14" s="81" customFormat="1" ht="12">
      <c r="A16" s="74">
        <v>9</v>
      </c>
      <c r="H16" s="79"/>
      <c r="I16" s="77" t="s">
        <v>128</v>
      </c>
      <c r="J16" s="76" t="s">
        <v>129</v>
      </c>
      <c r="K16" s="78">
        <v>0</v>
      </c>
      <c r="L16" s="78">
        <v>0</v>
      </c>
      <c r="M16" s="78">
        <v>0</v>
      </c>
      <c r="N16" s="78">
        <v>0</v>
      </c>
    </row>
    <row r="17" spans="1:14" s="81" customFormat="1" ht="12">
      <c r="A17" s="74">
        <v>10</v>
      </c>
      <c r="H17" s="79"/>
      <c r="I17" s="77" t="s">
        <v>131</v>
      </c>
      <c r="J17" s="76" t="s">
        <v>132</v>
      </c>
      <c r="K17" s="78">
        <f>SUM(K18)</f>
        <v>0</v>
      </c>
      <c r="L17" s="78">
        <f>SUM(L18)</f>
        <v>0</v>
      </c>
      <c r="M17" s="78">
        <f>SUM(M18)</f>
        <v>20</v>
      </c>
      <c r="N17" s="78">
        <f>SUM(N18)</f>
        <v>20</v>
      </c>
    </row>
    <row r="18" spans="1:14" s="81" customFormat="1" ht="12">
      <c r="A18" s="74">
        <v>11</v>
      </c>
      <c r="H18" s="79"/>
      <c r="I18" s="77"/>
      <c r="J18" s="79" t="s">
        <v>232</v>
      </c>
      <c r="K18" s="80">
        <v>0</v>
      </c>
      <c r="L18" s="80">
        <v>0</v>
      </c>
      <c r="M18" s="80">
        <v>20</v>
      </c>
      <c r="N18" s="80">
        <f>SUM(K18:M18)</f>
        <v>20</v>
      </c>
    </row>
    <row r="19" spans="1:14" s="70" customFormat="1" ht="12">
      <c r="A19" s="74">
        <v>12</v>
      </c>
      <c r="H19" s="71" t="s">
        <v>134</v>
      </c>
      <c r="I19" s="71"/>
      <c r="J19" s="72" t="s">
        <v>135</v>
      </c>
      <c r="K19" s="73">
        <f>SUM(K20:K24)</f>
        <v>0</v>
      </c>
      <c r="L19" s="73">
        <f>SUM(L20:L24)</f>
        <v>0</v>
      </c>
      <c r="M19" s="73">
        <f>SUM(M20:M24)</f>
        <v>5905</v>
      </c>
      <c r="N19" s="73">
        <f>SUM(N20:N24)</f>
        <v>5905</v>
      </c>
    </row>
    <row r="20" spans="1:14" s="81" customFormat="1" ht="12">
      <c r="A20" s="74">
        <v>13</v>
      </c>
      <c r="H20" s="79"/>
      <c r="I20" s="77" t="s">
        <v>136</v>
      </c>
      <c r="J20" s="76" t="s">
        <v>139</v>
      </c>
      <c r="K20" s="78">
        <v>0</v>
      </c>
      <c r="L20" s="78">
        <v>0</v>
      </c>
      <c r="M20" s="78">
        <v>5880</v>
      </c>
      <c r="N20" s="78">
        <f>SUM(K20:M20)</f>
        <v>5880</v>
      </c>
    </row>
    <row r="21" spans="1:14" s="81" customFormat="1" ht="12">
      <c r="A21" s="74">
        <v>14</v>
      </c>
      <c r="H21" s="79"/>
      <c r="I21" s="77" t="s">
        <v>138</v>
      </c>
      <c r="J21" s="76" t="s">
        <v>141</v>
      </c>
      <c r="K21" s="78">
        <v>0</v>
      </c>
      <c r="L21" s="78">
        <v>0</v>
      </c>
      <c r="M21" s="78">
        <v>0</v>
      </c>
      <c r="N21" s="78">
        <f aca="true" t="shared" si="1" ref="N21:N22">SUM(K21:L21)</f>
        <v>0</v>
      </c>
    </row>
    <row r="22" spans="1:14" s="81" customFormat="1" ht="12">
      <c r="A22" s="74">
        <v>15</v>
      </c>
      <c r="H22" s="79"/>
      <c r="I22" s="77" t="s">
        <v>140</v>
      </c>
      <c r="J22" s="76" t="s">
        <v>143</v>
      </c>
      <c r="K22" s="78">
        <v>0</v>
      </c>
      <c r="L22" s="78">
        <v>0</v>
      </c>
      <c r="M22" s="78">
        <v>0</v>
      </c>
      <c r="N22" s="78">
        <f t="shared" si="1"/>
        <v>0</v>
      </c>
    </row>
    <row r="23" spans="1:14" s="81" customFormat="1" ht="12">
      <c r="A23" s="74">
        <v>16</v>
      </c>
      <c r="H23" s="79"/>
      <c r="I23" s="77" t="s">
        <v>142</v>
      </c>
      <c r="J23" s="76" t="s">
        <v>145</v>
      </c>
      <c r="K23" s="78">
        <v>0</v>
      </c>
      <c r="L23" s="78">
        <v>0</v>
      </c>
      <c r="M23" s="78">
        <v>5</v>
      </c>
      <c r="N23" s="78">
        <f aca="true" t="shared" si="2" ref="N23:N25">SUM(K23:M23)</f>
        <v>5</v>
      </c>
    </row>
    <row r="24" spans="1:14" s="81" customFormat="1" ht="12">
      <c r="A24" s="74">
        <v>17</v>
      </c>
      <c r="H24" s="79"/>
      <c r="I24" s="77" t="s">
        <v>144</v>
      </c>
      <c r="J24" s="76" t="s">
        <v>151</v>
      </c>
      <c r="K24" s="78">
        <f>SUM(K25)</f>
        <v>0</v>
      </c>
      <c r="L24" s="78">
        <f>SUM(L25)</f>
        <v>0</v>
      </c>
      <c r="M24" s="78">
        <f>SUM(M25)</f>
        <v>20</v>
      </c>
      <c r="N24" s="78">
        <f t="shared" si="2"/>
        <v>20</v>
      </c>
    </row>
    <row r="25" spans="1:14" s="81" customFormat="1" ht="12">
      <c r="A25" s="74">
        <v>18</v>
      </c>
      <c r="H25" s="79"/>
      <c r="I25" s="77"/>
      <c r="J25" s="79" t="s">
        <v>233</v>
      </c>
      <c r="K25" s="80">
        <v>0</v>
      </c>
      <c r="L25" s="80">
        <v>0</v>
      </c>
      <c r="M25" s="80">
        <v>20</v>
      </c>
      <c r="N25" s="80">
        <f t="shared" si="2"/>
        <v>20</v>
      </c>
    </row>
    <row r="26" spans="1:14" s="83" customFormat="1" ht="12">
      <c r="A26" s="74">
        <v>20</v>
      </c>
      <c r="H26" s="67" t="s">
        <v>152</v>
      </c>
      <c r="I26" s="67"/>
      <c r="J26" s="67"/>
      <c r="K26" s="84">
        <f>SUM(K27+K29+K31)</f>
        <v>0</v>
      </c>
      <c r="L26" s="84">
        <f>SUM(L27+L29+L31)</f>
        <v>0</v>
      </c>
      <c r="M26" s="84">
        <f>SUM(M27+M29+M31)</f>
        <v>0</v>
      </c>
      <c r="N26" s="84">
        <f>SUM(N27+N29+N31)</f>
        <v>0</v>
      </c>
    </row>
    <row r="27" spans="1:14" s="81" customFormat="1" ht="12">
      <c r="A27" s="74">
        <v>21</v>
      </c>
      <c r="H27" s="71" t="s">
        <v>104</v>
      </c>
      <c r="I27" s="79"/>
      <c r="J27" s="85" t="s">
        <v>153</v>
      </c>
      <c r="K27" s="73">
        <v>0</v>
      </c>
      <c r="L27" s="73">
        <v>0</v>
      </c>
      <c r="M27" s="73">
        <v>0</v>
      </c>
      <c r="N27" s="73">
        <f>SUM(K27:L27)</f>
        <v>0</v>
      </c>
    </row>
    <row r="28" spans="1:14" s="75" customFormat="1" ht="12">
      <c r="A28" s="74">
        <v>22</v>
      </c>
      <c r="H28" s="76"/>
      <c r="I28" s="77" t="s">
        <v>106</v>
      </c>
      <c r="J28" s="76" t="s">
        <v>154</v>
      </c>
      <c r="K28" s="78">
        <v>0</v>
      </c>
      <c r="L28" s="78">
        <v>0</v>
      </c>
      <c r="M28" s="78">
        <v>0</v>
      </c>
      <c r="N28" s="78">
        <f aca="true" t="shared" si="3" ref="N28:N32">SUM(K28:M28)</f>
        <v>0</v>
      </c>
    </row>
    <row r="29" spans="1:14" s="70" customFormat="1" ht="12">
      <c r="A29" s="74">
        <v>23</v>
      </c>
      <c r="H29" s="71" t="s">
        <v>116</v>
      </c>
      <c r="I29" s="72"/>
      <c r="J29" s="72" t="s">
        <v>155</v>
      </c>
      <c r="K29" s="73">
        <v>0</v>
      </c>
      <c r="L29" s="73">
        <v>0</v>
      </c>
      <c r="M29" s="73">
        <f>SUM(M30:M30)</f>
        <v>0</v>
      </c>
      <c r="N29" s="73">
        <f t="shared" si="3"/>
        <v>0</v>
      </c>
    </row>
    <row r="30" spans="1:14" s="81" customFormat="1" ht="12">
      <c r="A30" s="74">
        <v>24</v>
      </c>
      <c r="H30" s="79"/>
      <c r="I30" s="77" t="s">
        <v>118</v>
      </c>
      <c r="J30" s="76" t="s">
        <v>156</v>
      </c>
      <c r="K30" s="80">
        <v>0</v>
      </c>
      <c r="L30" s="80">
        <v>0</v>
      </c>
      <c r="M30" s="80">
        <v>0</v>
      </c>
      <c r="N30" s="80">
        <f t="shared" si="3"/>
        <v>0</v>
      </c>
    </row>
    <row r="31" spans="1:14" s="81" customFormat="1" ht="12">
      <c r="A31" s="74">
        <v>25</v>
      </c>
      <c r="H31" s="71" t="s">
        <v>134</v>
      </c>
      <c r="I31" s="72"/>
      <c r="J31" s="72" t="s">
        <v>157</v>
      </c>
      <c r="K31" s="73">
        <v>0</v>
      </c>
      <c r="L31" s="73">
        <v>0</v>
      </c>
      <c r="M31" s="73">
        <v>0</v>
      </c>
      <c r="N31" s="73">
        <f t="shared" si="3"/>
        <v>0</v>
      </c>
    </row>
    <row r="32" spans="1:14" s="81" customFormat="1" ht="12">
      <c r="A32" s="74">
        <v>26</v>
      </c>
      <c r="H32" s="79"/>
      <c r="I32" s="77" t="s">
        <v>136</v>
      </c>
      <c r="J32" s="76" t="s">
        <v>158</v>
      </c>
      <c r="K32" s="78">
        <v>0</v>
      </c>
      <c r="L32" s="78">
        <v>0</v>
      </c>
      <c r="M32" s="78">
        <v>0</v>
      </c>
      <c r="N32" s="78">
        <f t="shared" si="3"/>
        <v>0</v>
      </c>
    </row>
    <row r="33" spans="1:14" s="87" customFormat="1" ht="13.5" customHeight="1">
      <c r="A33" s="86">
        <v>27</v>
      </c>
      <c r="H33" s="88" t="s">
        <v>161</v>
      </c>
      <c r="I33" s="88"/>
      <c r="J33" s="88"/>
      <c r="K33" s="89">
        <f>SUM(K8,K26)</f>
        <v>0</v>
      </c>
      <c r="L33" s="89">
        <f>SUM(L8,L26)</f>
        <v>0</v>
      </c>
      <c r="M33" s="89">
        <f>SUM(M8,M26)</f>
        <v>5925</v>
      </c>
      <c r="N33" s="89">
        <f>SUM(N8,N26)</f>
        <v>5925</v>
      </c>
    </row>
    <row r="34" spans="1:14" s="61" customFormat="1" ht="15">
      <c r="A34" s="74">
        <v>28</v>
      </c>
      <c r="H34" s="90" t="s">
        <v>162</v>
      </c>
      <c r="I34" s="91"/>
      <c r="J34" s="92"/>
      <c r="K34" s="93"/>
      <c r="L34" s="93"/>
      <c r="M34" s="93"/>
      <c r="N34" s="93"/>
    </row>
    <row r="35" spans="1:14" ht="18" customHeight="1">
      <c r="A35" s="74">
        <v>29</v>
      </c>
      <c r="B35" s="94"/>
      <c r="C35" s="94"/>
      <c r="D35" s="94"/>
      <c r="E35" s="94"/>
      <c r="F35" s="94"/>
      <c r="G35" s="94"/>
      <c r="H35" s="95" t="s">
        <v>104</v>
      </c>
      <c r="I35" s="96"/>
      <c r="J35" s="97" t="s">
        <v>163</v>
      </c>
      <c r="K35" s="98">
        <v>0</v>
      </c>
      <c r="L35" s="98">
        <v>0</v>
      </c>
      <c r="M35" s="98">
        <v>2672</v>
      </c>
      <c r="N35" s="98">
        <f aca="true" t="shared" si="4" ref="N35:N37">SUM(K35:M35)</f>
        <v>2672</v>
      </c>
    </row>
    <row r="36" spans="1:14" ht="18" customHeight="1">
      <c r="A36" s="74">
        <v>30</v>
      </c>
      <c r="B36" s="94"/>
      <c r="C36" s="94"/>
      <c r="D36" s="94"/>
      <c r="E36" s="94"/>
      <c r="F36" s="94"/>
      <c r="G36" s="94"/>
      <c r="H36" s="95" t="s">
        <v>116</v>
      </c>
      <c r="I36" s="96"/>
      <c r="J36" s="97" t="s">
        <v>227</v>
      </c>
      <c r="K36" s="98">
        <v>0</v>
      </c>
      <c r="L36" s="98">
        <v>0</v>
      </c>
      <c r="M36" s="98">
        <v>51363</v>
      </c>
      <c r="N36" s="98">
        <f t="shared" si="4"/>
        <v>51363</v>
      </c>
    </row>
    <row r="37" spans="1:14" s="81" customFormat="1" ht="14.25" customHeight="1">
      <c r="A37" s="74">
        <v>31</v>
      </c>
      <c r="B37" s="61"/>
      <c r="C37" s="61"/>
      <c r="D37" s="61"/>
      <c r="E37" s="61"/>
      <c r="F37" s="61"/>
      <c r="G37" s="61"/>
      <c r="H37" s="88" t="s">
        <v>164</v>
      </c>
      <c r="I37" s="88"/>
      <c r="J37" s="88"/>
      <c r="K37" s="93">
        <f>SUM(K35:K36)</f>
        <v>0</v>
      </c>
      <c r="L37" s="93">
        <f>SUM(L35:L36)</f>
        <v>0</v>
      </c>
      <c r="M37" s="93">
        <f>SUM(M35:M36)</f>
        <v>54035</v>
      </c>
      <c r="N37" s="93">
        <f t="shared" si="4"/>
        <v>54035</v>
      </c>
    </row>
    <row r="38" spans="1:14" s="81" customFormat="1" ht="16.5">
      <c r="A38" s="74">
        <v>32</v>
      </c>
      <c r="B38" s="61"/>
      <c r="C38" s="61"/>
      <c r="D38" s="61"/>
      <c r="E38" s="61"/>
      <c r="F38" s="61"/>
      <c r="G38" s="61"/>
      <c r="H38" s="99" t="s">
        <v>165</v>
      </c>
      <c r="I38" s="99"/>
      <c r="J38" s="99"/>
      <c r="K38" s="93">
        <f>SUM(K33+K37)</f>
        <v>0</v>
      </c>
      <c r="L38" s="93">
        <f>SUM(L33+L37)</f>
        <v>0</v>
      </c>
      <c r="M38" s="93">
        <f>SUM(M33+M37)</f>
        <v>59960</v>
      </c>
      <c r="N38" s="93">
        <f>SUM(N33+N37)</f>
        <v>59960</v>
      </c>
    </row>
  </sheetData>
  <sheetProtection selectLockedCells="1" selectUnlockedCells="1"/>
  <mergeCells count="13">
    <mergeCell ref="H1:N1"/>
    <mergeCell ref="H2:N2"/>
    <mergeCell ref="H3:N3"/>
    <mergeCell ref="M4:N4"/>
    <mergeCell ref="A5:A6"/>
    <mergeCell ref="H5:J6"/>
    <mergeCell ref="K5:N5"/>
    <mergeCell ref="H7:J7"/>
    <mergeCell ref="H8:J8"/>
    <mergeCell ref="H26:J26"/>
    <mergeCell ref="H33:J33"/>
    <mergeCell ref="H37:J37"/>
    <mergeCell ref="H38:J38"/>
  </mergeCells>
  <printOptions/>
  <pageMargins left="0.7" right="0.7" top="0.75" bottom="0.75" header="0.5118055555555555" footer="0.5118055555555555"/>
  <pageSetup horizontalDpi="300" verticalDpi="300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H22" sqref="H22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8" width="3.57421875" style="0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51"/>
      <c r="I1" s="51"/>
      <c r="J1" s="51"/>
      <c r="K1" s="51"/>
      <c r="L1" s="51"/>
      <c r="M1" s="51"/>
      <c r="N1" s="51"/>
      <c r="O1" s="52"/>
    </row>
    <row r="2" spans="8:14" s="52" customFormat="1" ht="19.5" customHeight="1">
      <c r="H2" s="53" t="s">
        <v>230</v>
      </c>
      <c r="I2" s="53"/>
      <c r="J2" s="53"/>
      <c r="K2" s="53"/>
      <c r="L2" s="53"/>
      <c r="M2" s="53"/>
      <c r="N2" s="53"/>
    </row>
    <row r="3" spans="8:14" ht="15.75">
      <c r="H3" s="54" t="s">
        <v>166</v>
      </c>
      <c r="I3" s="54"/>
      <c r="J3" s="54"/>
      <c r="K3" s="54"/>
      <c r="L3" s="54"/>
      <c r="M3" s="54"/>
      <c r="N3" s="54"/>
    </row>
    <row r="4" spans="8:14" ht="20.25" customHeight="1">
      <c r="H4" s="55"/>
      <c r="I4" s="55"/>
      <c r="J4" s="55"/>
      <c r="K4" s="55" t="s">
        <v>2</v>
      </c>
      <c r="L4" s="55"/>
      <c r="M4" s="56" t="s">
        <v>234</v>
      </c>
      <c r="N4" s="56"/>
    </row>
    <row r="5" spans="1:14" s="58" customFormat="1" ht="14.25" customHeight="1">
      <c r="A5" s="57" t="s">
        <v>95</v>
      </c>
      <c r="H5" s="59" t="s">
        <v>168</v>
      </c>
      <c r="I5" s="59"/>
      <c r="J5" s="59"/>
      <c r="K5" s="60" t="s">
        <v>97</v>
      </c>
      <c r="L5" s="60"/>
      <c r="M5" s="60"/>
      <c r="N5" s="60"/>
    </row>
    <row r="6" spans="1:14" s="58" customFormat="1" ht="38.25">
      <c r="A6" s="57"/>
      <c r="H6" s="59"/>
      <c r="I6" s="59"/>
      <c r="J6" s="59"/>
      <c r="K6" s="62" t="s">
        <v>98</v>
      </c>
      <c r="L6" s="62" t="s">
        <v>99</v>
      </c>
      <c r="M6" s="63" t="s">
        <v>100</v>
      </c>
      <c r="N6" s="62" t="s">
        <v>101</v>
      </c>
    </row>
    <row r="7" spans="1:14" s="58" customFormat="1" ht="15">
      <c r="A7" s="57"/>
      <c r="H7" s="60" t="s">
        <v>9</v>
      </c>
      <c r="I7" s="60"/>
      <c r="J7" s="60"/>
      <c r="K7" s="62" t="s">
        <v>10</v>
      </c>
      <c r="L7" s="62" t="s">
        <v>11</v>
      </c>
      <c r="M7" s="63" t="s">
        <v>12</v>
      </c>
      <c r="N7" s="62" t="s">
        <v>102</v>
      </c>
    </row>
    <row r="8" spans="1:14" s="83" customFormat="1" ht="12">
      <c r="A8" s="74">
        <v>1</v>
      </c>
      <c r="H8" s="100" t="s">
        <v>169</v>
      </c>
      <c r="I8" s="100"/>
      <c r="J8" s="100"/>
      <c r="K8" s="84">
        <f>SUM(K9+K10+K11+K32+K33)</f>
        <v>0</v>
      </c>
      <c r="L8" s="84">
        <f>SUM(L9+L10+L11+L32+L33)</f>
        <v>0</v>
      </c>
      <c r="M8" s="84">
        <f>SUM(M9:M11)</f>
        <v>59530</v>
      </c>
      <c r="N8" s="84">
        <f>SUM(N9+N10+N11+N32+N33)</f>
        <v>59530</v>
      </c>
    </row>
    <row r="9" spans="1:14" s="81" customFormat="1" ht="12">
      <c r="A9" s="74">
        <v>2</v>
      </c>
      <c r="H9" s="71" t="s">
        <v>104</v>
      </c>
      <c r="I9" s="79"/>
      <c r="J9" s="72" t="s">
        <v>170</v>
      </c>
      <c r="K9" s="101">
        <v>0</v>
      </c>
      <c r="L9" s="73">
        <v>0</v>
      </c>
      <c r="M9" s="73">
        <v>40220</v>
      </c>
      <c r="N9" s="73">
        <f aca="true" t="shared" si="0" ref="N9:N10">SUM(K9:M9)</f>
        <v>40220</v>
      </c>
    </row>
    <row r="10" spans="1:14" s="81" customFormat="1" ht="12">
      <c r="A10" s="74">
        <v>3</v>
      </c>
      <c r="H10" s="71" t="s">
        <v>116</v>
      </c>
      <c r="I10" s="79"/>
      <c r="J10" s="72" t="s">
        <v>171</v>
      </c>
      <c r="K10" s="73">
        <v>0</v>
      </c>
      <c r="L10" s="73">
        <v>0</v>
      </c>
      <c r="M10" s="73">
        <v>11307</v>
      </c>
      <c r="N10" s="73">
        <f t="shared" si="0"/>
        <v>11307</v>
      </c>
    </row>
    <row r="11" spans="1:14" s="81" customFormat="1" ht="12">
      <c r="A11" s="74">
        <v>4</v>
      </c>
      <c r="H11" s="71" t="s">
        <v>134</v>
      </c>
      <c r="I11" s="79"/>
      <c r="J11" s="72" t="s">
        <v>172</v>
      </c>
      <c r="K11" s="73">
        <f>SUM(K12+K15+K18+K26+K28)</f>
        <v>0</v>
      </c>
      <c r="L11" s="73">
        <f>SUM(L12+L15+L18+L26+L28)</f>
        <v>0</v>
      </c>
      <c r="M11" s="73">
        <f>SUM(M12+M15+M18+M26+M28)</f>
        <v>8003</v>
      </c>
      <c r="N11" s="73">
        <f>SUM(N12+N15+N18+N26+N28)</f>
        <v>8003</v>
      </c>
    </row>
    <row r="12" spans="1:14" s="81" customFormat="1" ht="12">
      <c r="A12" s="74">
        <v>5</v>
      </c>
      <c r="H12" s="79"/>
      <c r="I12" s="106" t="s">
        <v>136</v>
      </c>
      <c r="J12" s="76" t="s">
        <v>173</v>
      </c>
      <c r="K12" s="78">
        <f>SUM(K13+K14)</f>
        <v>0</v>
      </c>
      <c r="L12" s="78">
        <f>SUM(L13+L14)</f>
        <v>0</v>
      </c>
      <c r="M12" s="78">
        <f>SUM(M13+M14)</f>
        <v>976</v>
      </c>
      <c r="N12" s="78">
        <f>SUM(N13+N14)</f>
        <v>976</v>
      </c>
    </row>
    <row r="13" spans="1:14" s="81" customFormat="1" ht="12">
      <c r="A13" s="74">
        <v>6</v>
      </c>
      <c r="H13" s="79"/>
      <c r="I13" s="102"/>
      <c r="J13" s="79" t="s">
        <v>174</v>
      </c>
      <c r="K13" s="80">
        <v>0</v>
      </c>
      <c r="L13" s="80">
        <v>0</v>
      </c>
      <c r="M13" s="80">
        <v>188</v>
      </c>
      <c r="N13" s="80">
        <f aca="true" t="shared" si="1" ref="N13:N14">SUM(K13:M13)</f>
        <v>188</v>
      </c>
    </row>
    <row r="14" spans="1:14" s="81" customFormat="1" ht="12">
      <c r="A14" s="74">
        <v>7</v>
      </c>
      <c r="H14" s="79"/>
      <c r="I14" s="102"/>
      <c r="J14" s="79" t="s">
        <v>175</v>
      </c>
      <c r="K14" s="80">
        <v>0</v>
      </c>
      <c r="L14" s="80">
        <v>0</v>
      </c>
      <c r="M14" s="80">
        <v>788</v>
      </c>
      <c r="N14" s="80">
        <f t="shared" si="1"/>
        <v>788</v>
      </c>
    </row>
    <row r="15" spans="1:14" s="81" customFormat="1" ht="12">
      <c r="A15" s="74">
        <v>8</v>
      </c>
      <c r="H15" s="79"/>
      <c r="I15" s="77" t="s">
        <v>138</v>
      </c>
      <c r="J15" s="76" t="s">
        <v>176</v>
      </c>
      <c r="K15" s="78">
        <f>SUM(K16+K17)</f>
        <v>0</v>
      </c>
      <c r="L15" s="78">
        <f>SUM(L16+L17)</f>
        <v>0</v>
      </c>
      <c r="M15" s="78">
        <f>SUM(M16+M17)</f>
        <v>1559</v>
      </c>
      <c r="N15" s="78">
        <f>SUM(N16+N17)</f>
        <v>1559</v>
      </c>
    </row>
    <row r="16" spans="1:14" s="81" customFormat="1" ht="12">
      <c r="A16" s="74">
        <v>9</v>
      </c>
      <c r="H16" s="79"/>
      <c r="I16" s="103"/>
      <c r="J16" s="79" t="s">
        <v>177</v>
      </c>
      <c r="K16" s="80">
        <v>0</v>
      </c>
      <c r="L16" s="80">
        <v>0</v>
      </c>
      <c r="M16" s="80">
        <v>1089</v>
      </c>
      <c r="N16" s="80">
        <f aca="true" t="shared" si="2" ref="N16:N17">SUM(K16:M16)</f>
        <v>1089</v>
      </c>
    </row>
    <row r="17" spans="1:14" s="81" customFormat="1" ht="12">
      <c r="A17" s="74">
        <v>10</v>
      </c>
      <c r="H17" s="79"/>
      <c r="I17" s="103"/>
      <c r="J17" s="79" t="s">
        <v>178</v>
      </c>
      <c r="K17" s="80">
        <v>0</v>
      </c>
      <c r="L17" s="80">
        <v>0</v>
      </c>
      <c r="M17" s="80">
        <v>470</v>
      </c>
      <c r="N17" s="80">
        <f t="shared" si="2"/>
        <v>470</v>
      </c>
    </row>
    <row r="18" spans="1:14" s="81" customFormat="1" ht="12">
      <c r="A18" s="74">
        <v>11</v>
      </c>
      <c r="H18" s="79"/>
      <c r="I18" s="77" t="s">
        <v>140</v>
      </c>
      <c r="J18" s="76" t="s">
        <v>179</v>
      </c>
      <c r="K18" s="78">
        <f>SUM(K19:K25)</f>
        <v>0</v>
      </c>
      <c r="L18" s="78">
        <f>SUM(L19:L25)</f>
        <v>0</v>
      </c>
      <c r="M18" s="78">
        <f>SUM(M19:M25)</f>
        <v>3869</v>
      </c>
      <c r="N18" s="78">
        <f>SUM(N19:N25)</f>
        <v>3869</v>
      </c>
    </row>
    <row r="19" spans="1:14" s="81" customFormat="1" ht="12">
      <c r="A19" s="74">
        <v>12</v>
      </c>
      <c r="H19" s="79"/>
      <c r="I19" s="103"/>
      <c r="J19" s="79" t="s">
        <v>180</v>
      </c>
      <c r="K19" s="80">
        <v>0</v>
      </c>
      <c r="L19" s="80">
        <v>0</v>
      </c>
      <c r="M19" s="80">
        <v>1100</v>
      </c>
      <c r="N19" s="80">
        <f aca="true" t="shared" si="3" ref="N19:N27">SUM(K19:M19)</f>
        <v>1100</v>
      </c>
    </row>
    <row r="20" spans="1:14" s="81" customFormat="1" ht="12">
      <c r="A20" s="74">
        <v>13</v>
      </c>
      <c r="H20" s="79"/>
      <c r="I20" s="103"/>
      <c r="J20" s="79" t="s">
        <v>181</v>
      </c>
      <c r="K20" s="80">
        <v>0</v>
      </c>
      <c r="L20" s="80">
        <v>0</v>
      </c>
      <c r="M20" s="80">
        <v>200</v>
      </c>
      <c r="N20" s="80">
        <f t="shared" si="3"/>
        <v>200</v>
      </c>
    </row>
    <row r="21" spans="1:14" s="81" customFormat="1" ht="12">
      <c r="A21" s="74">
        <v>14</v>
      </c>
      <c r="H21" s="79"/>
      <c r="I21" s="103"/>
      <c r="J21" s="79" t="s">
        <v>182</v>
      </c>
      <c r="K21" s="80">
        <v>0</v>
      </c>
      <c r="L21" s="80">
        <v>0</v>
      </c>
      <c r="M21" s="80">
        <v>570</v>
      </c>
      <c r="N21" s="80">
        <f t="shared" si="3"/>
        <v>570</v>
      </c>
    </row>
    <row r="22" spans="1:14" s="81" customFormat="1" ht="12">
      <c r="A22" s="74">
        <v>15</v>
      </c>
      <c r="H22" s="79"/>
      <c r="I22" s="103"/>
      <c r="J22" s="79" t="s">
        <v>183</v>
      </c>
      <c r="K22" s="80">
        <v>0</v>
      </c>
      <c r="L22" s="80">
        <v>0</v>
      </c>
      <c r="M22" s="80">
        <v>130</v>
      </c>
      <c r="N22" s="80">
        <f t="shared" si="3"/>
        <v>130</v>
      </c>
    </row>
    <row r="23" spans="1:14" s="81" customFormat="1" ht="12">
      <c r="A23" s="74">
        <v>16</v>
      </c>
      <c r="H23" s="79"/>
      <c r="I23" s="103"/>
      <c r="J23" s="79" t="s">
        <v>184</v>
      </c>
      <c r="K23" s="80">
        <v>0</v>
      </c>
      <c r="L23" s="80">
        <v>0</v>
      </c>
      <c r="M23" s="80">
        <v>0</v>
      </c>
      <c r="N23" s="80">
        <f t="shared" si="3"/>
        <v>0</v>
      </c>
    </row>
    <row r="24" spans="1:14" s="81" customFormat="1" ht="12">
      <c r="A24" s="74">
        <v>17</v>
      </c>
      <c r="H24" s="79"/>
      <c r="I24" s="103"/>
      <c r="J24" s="79" t="s">
        <v>185</v>
      </c>
      <c r="K24" s="80">
        <v>0</v>
      </c>
      <c r="L24" s="80">
        <v>0</v>
      </c>
      <c r="M24" s="80">
        <v>939</v>
      </c>
      <c r="N24" s="80">
        <f t="shared" si="3"/>
        <v>939</v>
      </c>
    </row>
    <row r="25" spans="1:14" s="81" customFormat="1" ht="12">
      <c r="A25" s="74">
        <v>18</v>
      </c>
      <c r="H25" s="79"/>
      <c r="I25" s="103"/>
      <c r="J25" s="79" t="s">
        <v>186</v>
      </c>
      <c r="K25" s="80">
        <v>0</v>
      </c>
      <c r="L25" s="80">
        <v>0</v>
      </c>
      <c r="M25" s="80">
        <v>930</v>
      </c>
      <c r="N25" s="80">
        <f t="shared" si="3"/>
        <v>930</v>
      </c>
    </row>
    <row r="26" spans="1:14" s="81" customFormat="1" ht="12">
      <c r="A26" s="74">
        <v>19</v>
      </c>
      <c r="H26" s="79"/>
      <c r="I26" s="77" t="s">
        <v>142</v>
      </c>
      <c r="J26" s="76" t="s">
        <v>187</v>
      </c>
      <c r="K26" s="78">
        <v>0</v>
      </c>
      <c r="L26" s="78">
        <v>0</v>
      </c>
      <c r="M26" s="78">
        <f>SUM(M27)</f>
        <v>350</v>
      </c>
      <c r="N26" s="78">
        <f t="shared" si="3"/>
        <v>350</v>
      </c>
    </row>
    <row r="27" spans="1:14" s="81" customFormat="1" ht="12">
      <c r="A27" s="74">
        <v>20</v>
      </c>
      <c r="H27" s="79"/>
      <c r="I27" s="103"/>
      <c r="J27" s="79" t="s">
        <v>188</v>
      </c>
      <c r="K27" s="80">
        <v>0</v>
      </c>
      <c r="L27" s="80">
        <v>0</v>
      </c>
      <c r="M27" s="80">
        <v>350</v>
      </c>
      <c r="N27" s="80">
        <f t="shared" si="3"/>
        <v>350</v>
      </c>
    </row>
    <row r="28" spans="1:14" s="81" customFormat="1" ht="12">
      <c r="A28" s="74">
        <v>21</v>
      </c>
      <c r="H28" s="79"/>
      <c r="I28" s="77" t="s">
        <v>144</v>
      </c>
      <c r="J28" s="76" t="s">
        <v>189</v>
      </c>
      <c r="K28" s="78">
        <f>SUM(K29:K31)</f>
        <v>0</v>
      </c>
      <c r="L28" s="78">
        <f>SUM(L29:L31)</f>
        <v>0</v>
      </c>
      <c r="M28" s="78">
        <f>SUM(M29:M31)</f>
        <v>1249</v>
      </c>
      <c r="N28" s="78">
        <f>SUM(N29:N31)</f>
        <v>1249</v>
      </c>
    </row>
    <row r="29" spans="1:14" s="81" customFormat="1" ht="12">
      <c r="A29" s="74">
        <v>22</v>
      </c>
      <c r="H29" s="79"/>
      <c r="I29" s="103"/>
      <c r="J29" s="79" t="s">
        <v>190</v>
      </c>
      <c r="K29" s="80">
        <v>0</v>
      </c>
      <c r="L29" s="80">
        <v>0</v>
      </c>
      <c r="M29" s="80">
        <v>1249</v>
      </c>
      <c r="N29" s="80">
        <f aca="true" t="shared" si="4" ref="N29:N31">SUM(K29:M29)</f>
        <v>1249</v>
      </c>
    </row>
    <row r="30" spans="1:14" s="81" customFormat="1" ht="12">
      <c r="A30" s="74">
        <v>23</v>
      </c>
      <c r="H30" s="79"/>
      <c r="I30" s="103"/>
      <c r="J30" s="79" t="s">
        <v>235</v>
      </c>
      <c r="K30" s="80">
        <v>0</v>
      </c>
      <c r="L30" s="80">
        <v>0</v>
      </c>
      <c r="M30" s="80">
        <v>0</v>
      </c>
      <c r="N30" s="80">
        <f t="shared" si="4"/>
        <v>0</v>
      </c>
    </row>
    <row r="31" spans="1:14" s="81" customFormat="1" ht="12">
      <c r="A31" s="74">
        <v>24</v>
      </c>
      <c r="H31" s="79"/>
      <c r="I31" s="103"/>
      <c r="J31" s="79" t="s">
        <v>191</v>
      </c>
      <c r="K31" s="80">
        <v>0</v>
      </c>
      <c r="L31" s="80">
        <v>0</v>
      </c>
      <c r="M31" s="80">
        <v>0</v>
      </c>
      <c r="N31" s="80">
        <f t="shared" si="4"/>
        <v>0</v>
      </c>
    </row>
    <row r="32" spans="1:14" s="81" customFormat="1" ht="12">
      <c r="A32" s="74">
        <v>25</v>
      </c>
      <c r="H32" s="71" t="s">
        <v>192</v>
      </c>
      <c r="I32" s="72"/>
      <c r="J32" s="72" t="s">
        <v>193</v>
      </c>
      <c r="K32" s="73">
        <v>0</v>
      </c>
      <c r="L32" s="73">
        <v>0</v>
      </c>
      <c r="M32" s="73">
        <v>0</v>
      </c>
      <c r="N32" s="73">
        <v>0</v>
      </c>
    </row>
    <row r="33" spans="1:14" s="81" customFormat="1" ht="12">
      <c r="A33" s="74">
        <v>26</v>
      </c>
      <c r="H33" s="71" t="s">
        <v>204</v>
      </c>
      <c r="I33" s="71"/>
      <c r="J33" s="72" t="s">
        <v>205</v>
      </c>
      <c r="K33" s="73">
        <v>0</v>
      </c>
      <c r="L33" s="73">
        <v>0</v>
      </c>
      <c r="M33" s="73">
        <v>0</v>
      </c>
      <c r="N33" s="73">
        <v>0</v>
      </c>
    </row>
    <row r="34" spans="1:14" s="83" customFormat="1" ht="12">
      <c r="A34" s="74">
        <v>27</v>
      </c>
      <c r="H34" s="90" t="s">
        <v>217</v>
      </c>
      <c r="I34" s="91"/>
      <c r="J34" s="92"/>
      <c r="K34" s="84">
        <f>SUM(K35:K37)</f>
        <v>0</v>
      </c>
      <c r="L34" s="84">
        <f>SUM(L35:L37)</f>
        <v>0</v>
      </c>
      <c r="M34" s="84">
        <f>SUM(M35:M37)</f>
        <v>430</v>
      </c>
      <c r="N34" s="84">
        <f>SUM(N35:N37)</f>
        <v>430</v>
      </c>
    </row>
    <row r="35" spans="1:14" s="70" customFormat="1" ht="12">
      <c r="A35" s="69">
        <v>28</v>
      </c>
      <c r="H35" s="71" t="s">
        <v>104</v>
      </c>
      <c r="I35" s="72"/>
      <c r="J35" s="72" t="s">
        <v>218</v>
      </c>
      <c r="K35" s="73">
        <v>0</v>
      </c>
      <c r="L35" s="73">
        <v>0</v>
      </c>
      <c r="M35" s="73">
        <v>430</v>
      </c>
      <c r="N35" s="73">
        <f aca="true" t="shared" si="5" ref="N35:N37">SUM(K35:M35)</f>
        <v>430</v>
      </c>
    </row>
    <row r="36" spans="1:14" s="70" customFormat="1" ht="12">
      <c r="A36" s="69">
        <v>29</v>
      </c>
      <c r="H36" s="71" t="s">
        <v>116</v>
      </c>
      <c r="I36" s="72"/>
      <c r="J36" s="72" t="s">
        <v>219</v>
      </c>
      <c r="K36" s="73">
        <v>0</v>
      </c>
      <c r="L36" s="73">
        <v>0</v>
      </c>
      <c r="M36" s="73">
        <v>0</v>
      </c>
      <c r="N36" s="73">
        <f t="shared" si="5"/>
        <v>0</v>
      </c>
    </row>
    <row r="37" spans="1:14" s="70" customFormat="1" ht="12">
      <c r="A37" s="69">
        <v>30</v>
      </c>
      <c r="H37" s="71" t="s">
        <v>134</v>
      </c>
      <c r="I37" s="72"/>
      <c r="J37" s="72" t="s">
        <v>220</v>
      </c>
      <c r="K37" s="73">
        <v>0</v>
      </c>
      <c r="L37" s="73">
        <v>0</v>
      </c>
      <c r="M37" s="73">
        <v>0</v>
      </c>
      <c r="N37" s="73">
        <f t="shared" si="5"/>
        <v>0</v>
      </c>
    </row>
    <row r="38" spans="1:14" s="61" customFormat="1" ht="15">
      <c r="A38" s="74">
        <v>31</v>
      </c>
      <c r="H38" s="88" t="s">
        <v>224</v>
      </c>
      <c r="I38" s="88"/>
      <c r="J38" s="88"/>
      <c r="K38" s="93">
        <f>SUM(K8,K34,)</f>
        <v>0</v>
      </c>
      <c r="L38" s="93">
        <f>SUM(L8,L34,)</f>
        <v>0</v>
      </c>
      <c r="M38" s="93">
        <f>SUM(M8,M34,)</f>
        <v>59960</v>
      </c>
      <c r="N38" s="93">
        <f>SUM(N8,N34,)</f>
        <v>59960</v>
      </c>
    </row>
    <row r="39" spans="1:14" s="61" customFormat="1" ht="15">
      <c r="A39" s="74">
        <v>32</v>
      </c>
      <c r="H39" s="90" t="s">
        <v>225</v>
      </c>
      <c r="I39" s="91"/>
      <c r="J39" s="92"/>
      <c r="K39" s="93"/>
      <c r="L39" s="93"/>
      <c r="M39" s="93"/>
      <c r="N39" s="93"/>
    </row>
    <row r="40" spans="1:14" s="94" customFormat="1" ht="14.25">
      <c r="A40" s="69">
        <v>33</v>
      </c>
      <c r="H40" s="95" t="s">
        <v>104</v>
      </c>
      <c r="I40" s="96"/>
      <c r="J40" s="97" t="s">
        <v>227</v>
      </c>
      <c r="K40" s="105">
        <v>0</v>
      </c>
      <c r="L40" s="105">
        <v>0</v>
      </c>
      <c r="M40" s="105">
        <v>0</v>
      </c>
      <c r="N40" s="105">
        <f>SUM(K40:M40)</f>
        <v>0</v>
      </c>
    </row>
    <row r="41" spans="1:14" s="61" customFormat="1" ht="15">
      <c r="A41" s="74">
        <v>34</v>
      </c>
      <c r="H41" s="88" t="s">
        <v>228</v>
      </c>
      <c r="I41" s="88"/>
      <c r="J41" s="88"/>
      <c r="K41" s="93">
        <v>0</v>
      </c>
      <c r="L41" s="93">
        <v>0</v>
      </c>
      <c r="M41" s="93">
        <v>0</v>
      </c>
      <c r="N41" s="93">
        <v>0</v>
      </c>
    </row>
    <row r="42" spans="1:14" s="61" customFormat="1" ht="16.5">
      <c r="A42" s="74">
        <v>35</v>
      </c>
      <c r="H42" s="99" t="s">
        <v>229</v>
      </c>
      <c r="I42" s="99"/>
      <c r="J42" s="99"/>
      <c r="K42" s="93">
        <f>SUM(K38+K41)</f>
        <v>0</v>
      </c>
      <c r="L42" s="93">
        <f>SUM(L38+L41)</f>
        <v>0</v>
      </c>
      <c r="M42" s="93">
        <f>SUM(M38+M41)</f>
        <v>59960</v>
      </c>
      <c r="N42" s="93">
        <f>SUM(N38+N41)</f>
        <v>59960</v>
      </c>
    </row>
  </sheetData>
  <sheetProtection selectLockedCells="1" selectUnlockedCells="1"/>
  <mergeCells count="12">
    <mergeCell ref="H1:N1"/>
    <mergeCell ref="H2:N2"/>
    <mergeCell ref="H3:N3"/>
    <mergeCell ref="M4:N4"/>
    <mergeCell ref="A5:A6"/>
    <mergeCell ref="H5:J6"/>
    <mergeCell ref="K5:N5"/>
    <mergeCell ref="H7:J7"/>
    <mergeCell ref="H8:J8"/>
    <mergeCell ref="H38:J38"/>
    <mergeCell ref="H41:J41"/>
    <mergeCell ref="H42:J42"/>
  </mergeCells>
  <printOptions/>
  <pageMargins left="0.7" right="0.7" top="0.75" bottom="0.75" header="0.5118055555555555" footer="0.5118055555555555"/>
  <pageSetup horizontalDpi="300" verticalDpi="300" orientation="portrait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2" sqref="C12"/>
    </sheetView>
  </sheetViews>
  <sheetFormatPr defaultColWidth="9.140625" defaultRowHeight="38.25" customHeight="1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</cols>
  <sheetData>
    <row r="1" ht="19.5" customHeight="1">
      <c r="A1" s="58"/>
    </row>
    <row r="3" spans="1:4" s="108" customFormat="1" ht="74.25" customHeight="1">
      <c r="A3" s="107" t="s">
        <v>236</v>
      </c>
      <c r="B3" s="107"/>
      <c r="C3" s="107"/>
      <c r="D3" s="107"/>
    </row>
    <row r="4" spans="2:4" ht="21" customHeight="1">
      <c r="B4" s="109"/>
      <c r="C4" s="110" t="s">
        <v>2</v>
      </c>
      <c r="D4" s="111" t="s">
        <v>237</v>
      </c>
    </row>
    <row r="5" spans="1:4" s="108" customFormat="1" ht="48.75" customHeight="1">
      <c r="A5" s="112" t="s">
        <v>95</v>
      </c>
      <c r="B5" s="113" t="s">
        <v>238</v>
      </c>
      <c r="C5" s="113" t="s">
        <v>239</v>
      </c>
      <c r="D5" s="113"/>
    </row>
    <row r="6" spans="1:4" ht="15" customHeight="1">
      <c r="A6" s="114"/>
      <c r="B6" s="115" t="s">
        <v>9</v>
      </c>
      <c r="C6" s="113" t="s">
        <v>10</v>
      </c>
      <c r="D6" s="113"/>
    </row>
    <row r="7" spans="1:4" s="58" customFormat="1" ht="15" customHeight="1">
      <c r="A7" s="116">
        <v>1</v>
      </c>
      <c r="B7" s="117" t="s">
        <v>238</v>
      </c>
      <c r="C7" s="118">
        <v>8000</v>
      </c>
      <c r="D7" s="118"/>
    </row>
    <row r="8" spans="1:4" s="58" customFormat="1" ht="15" customHeight="1">
      <c r="A8" s="119">
        <v>2</v>
      </c>
      <c r="B8" s="93" t="s">
        <v>240</v>
      </c>
      <c r="C8" s="120">
        <f>SUM(C7)</f>
        <v>8000</v>
      </c>
      <c r="D8" s="120"/>
    </row>
    <row r="9" spans="1:4" s="58" customFormat="1" ht="15" customHeight="1">
      <c r="A9" s="116">
        <v>3</v>
      </c>
      <c r="B9" s="121" t="s">
        <v>241</v>
      </c>
      <c r="C9" s="122">
        <v>3500</v>
      </c>
      <c r="D9" s="122"/>
    </row>
    <row r="10" spans="1:4" s="58" customFormat="1" ht="15" customHeight="1">
      <c r="A10" s="116">
        <v>4</v>
      </c>
      <c r="B10" s="121" t="s">
        <v>242</v>
      </c>
      <c r="C10" s="122">
        <v>1500</v>
      </c>
      <c r="D10" s="122"/>
    </row>
    <row r="11" spans="1:4" s="58" customFormat="1" ht="15" customHeight="1">
      <c r="A11" s="116">
        <v>5</v>
      </c>
      <c r="B11" s="121" t="s">
        <v>243</v>
      </c>
      <c r="C11" s="122">
        <v>60517</v>
      </c>
      <c r="D11" s="122"/>
    </row>
    <row r="12" spans="1:4" ht="15" customHeight="1">
      <c r="A12" s="116">
        <v>6</v>
      </c>
      <c r="B12" s="123" t="s">
        <v>244</v>
      </c>
      <c r="C12" s="120">
        <f>SUM(C9:C11)</f>
        <v>65517</v>
      </c>
      <c r="D12" s="120"/>
    </row>
    <row r="13" spans="1:4" s="125" customFormat="1" ht="15" customHeight="1">
      <c r="A13" s="119">
        <v>7</v>
      </c>
      <c r="B13" s="124" t="s">
        <v>245</v>
      </c>
      <c r="C13" s="120">
        <f>SUM(C8+C12)</f>
        <v>73517</v>
      </c>
      <c r="D13" s="120"/>
    </row>
    <row r="65536" ht="15" customHeight="1"/>
  </sheetData>
  <sheetProtection selectLockedCells="1" selectUnlockedCells="1"/>
  <mergeCells count="10">
    <mergeCell ref="A3:D3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6">
      <selection activeCell="B28" sqref="B28"/>
    </sheetView>
  </sheetViews>
  <sheetFormatPr defaultColWidth="9.140625" defaultRowHeight="15"/>
  <cols>
    <col min="1" max="1" width="16.8515625" style="126" customWidth="1"/>
    <col min="2" max="2" width="54.8515625" style="127" customWidth="1"/>
    <col min="3" max="3" width="39.7109375" style="126" customWidth="1"/>
    <col min="4" max="5" width="11.00390625" style="126" customWidth="1"/>
    <col min="6" max="6" width="11.8515625" style="126" customWidth="1"/>
    <col min="7" max="16384" width="9.140625" style="126" customWidth="1"/>
  </cols>
  <sheetData>
    <row r="1" spans="3:4" ht="15" customHeight="1">
      <c r="C1" s="128" t="s">
        <v>246</v>
      </c>
      <c r="D1" s="128"/>
    </row>
    <row r="3" spans="1:3" ht="20.25" customHeight="1">
      <c r="A3" s="129" t="s">
        <v>247</v>
      </c>
      <c r="B3" s="129"/>
      <c r="C3" s="129"/>
    </row>
    <row r="5" spans="1:4" ht="26.25" customHeight="1">
      <c r="A5" s="127"/>
      <c r="B5" s="130"/>
      <c r="C5" s="131" t="s">
        <v>2</v>
      </c>
      <c r="D5" s="127"/>
    </row>
    <row r="6" spans="1:3" s="135" customFormat="1" ht="49.5" customHeight="1">
      <c r="A6" s="132" t="s">
        <v>95</v>
      </c>
      <c r="B6" s="133" t="s">
        <v>248</v>
      </c>
      <c r="C6" s="134" t="s">
        <v>7</v>
      </c>
    </row>
    <row r="7" spans="1:4" s="138" customFormat="1" ht="18" customHeight="1">
      <c r="A7" s="136"/>
      <c r="B7" s="133" t="s">
        <v>9</v>
      </c>
      <c r="C7" s="137" t="s">
        <v>10</v>
      </c>
      <c r="D7" s="130"/>
    </row>
    <row r="8" spans="1:4" ht="15.75" customHeight="1">
      <c r="A8" s="139">
        <v>1</v>
      </c>
      <c r="B8" s="140" t="s">
        <v>249</v>
      </c>
      <c r="C8" s="141">
        <f>SUM(C9:C14)</f>
        <v>11082</v>
      </c>
      <c r="D8" s="127"/>
    </row>
    <row r="9" spans="1:4" ht="15.75" customHeight="1">
      <c r="A9" s="142">
        <v>2</v>
      </c>
      <c r="B9" s="143" t="s">
        <v>250</v>
      </c>
      <c r="C9" s="144">
        <v>1970</v>
      </c>
      <c r="D9" s="127"/>
    </row>
    <row r="10" spans="1:4" ht="15.75" customHeight="1">
      <c r="A10" s="142">
        <v>3</v>
      </c>
      <c r="B10" s="143" t="s">
        <v>251</v>
      </c>
      <c r="C10" s="144">
        <v>1200</v>
      </c>
      <c r="D10" s="127"/>
    </row>
    <row r="11" spans="1:4" ht="15.75" customHeight="1">
      <c r="A11" s="142">
        <v>4</v>
      </c>
      <c r="B11" s="143" t="s">
        <v>252</v>
      </c>
      <c r="C11" s="144">
        <v>1575</v>
      </c>
      <c r="D11" s="127"/>
    </row>
    <row r="12" spans="1:4" ht="15.75" customHeight="1">
      <c r="A12" s="142">
        <v>5</v>
      </c>
      <c r="B12" s="143" t="s">
        <v>253</v>
      </c>
      <c r="C12" s="144">
        <v>400</v>
      </c>
      <c r="D12" s="127"/>
    </row>
    <row r="13" spans="1:4" ht="15.75" customHeight="1">
      <c r="A13" s="142">
        <v>6</v>
      </c>
      <c r="B13" s="143" t="s">
        <v>254</v>
      </c>
      <c r="C13" s="144">
        <v>2000</v>
      </c>
      <c r="D13" s="127"/>
    </row>
    <row r="14" spans="1:4" ht="15.75" customHeight="1">
      <c r="A14" s="142">
        <v>7</v>
      </c>
      <c r="B14" s="143" t="s">
        <v>255</v>
      </c>
      <c r="C14" s="144">
        <v>3937</v>
      </c>
      <c r="D14" s="127"/>
    </row>
    <row r="15" spans="1:4" ht="15.75" customHeight="1">
      <c r="A15" s="142">
        <v>8</v>
      </c>
      <c r="B15" s="140" t="s">
        <v>256</v>
      </c>
      <c r="C15" s="141">
        <f>SUM(C16:C22)</f>
        <v>1543</v>
      </c>
      <c r="D15" s="127"/>
    </row>
    <row r="16" spans="1:4" ht="15.75" customHeight="1">
      <c r="A16" s="139">
        <v>9</v>
      </c>
      <c r="B16" s="143" t="s">
        <v>257</v>
      </c>
      <c r="C16" s="144">
        <v>44</v>
      </c>
      <c r="D16" s="127"/>
    </row>
    <row r="17" spans="1:4" ht="15.75" customHeight="1">
      <c r="A17" s="142">
        <v>10</v>
      </c>
      <c r="B17" s="143" t="s">
        <v>258</v>
      </c>
      <c r="C17" s="144">
        <v>236</v>
      </c>
      <c r="D17" s="127"/>
    </row>
    <row r="18" spans="1:4" ht="15.75" customHeight="1">
      <c r="A18" s="139">
        <v>11</v>
      </c>
      <c r="B18" s="143" t="s">
        <v>259</v>
      </c>
      <c r="C18" s="144">
        <v>96</v>
      </c>
      <c r="D18" s="127"/>
    </row>
    <row r="19" spans="1:4" ht="15.75" customHeight="1">
      <c r="A19" s="142">
        <v>12</v>
      </c>
      <c r="B19" s="143" t="s">
        <v>260</v>
      </c>
      <c r="C19" s="144">
        <v>500</v>
      </c>
      <c r="D19" s="127"/>
    </row>
    <row r="20" spans="1:4" ht="15.75" customHeight="1">
      <c r="A20" s="139">
        <v>13</v>
      </c>
      <c r="B20" s="143" t="s">
        <v>261</v>
      </c>
      <c r="C20" s="144">
        <v>412</v>
      </c>
      <c r="D20" s="127"/>
    </row>
    <row r="21" spans="1:4" ht="15.75" customHeight="1">
      <c r="A21" s="142">
        <v>14</v>
      </c>
      <c r="B21" s="143" t="s">
        <v>262</v>
      </c>
      <c r="C21" s="144">
        <v>55</v>
      </c>
      <c r="D21" s="127"/>
    </row>
    <row r="22" spans="1:4" ht="15.75" customHeight="1">
      <c r="A22" s="139">
        <v>15</v>
      </c>
      <c r="B22" s="143" t="s">
        <v>263</v>
      </c>
      <c r="C22" s="144">
        <v>200</v>
      </c>
      <c r="D22" s="127"/>
    </row>
    <row r="23" spans="1:4" ht="15.75" customHeight="1">
      <c r="A23" s="142">
        <v>16</v>
      </c>
      <c r="B23" s="140" t="s">
        <v>264</v>
      </c>
      <c r="C23" s="141">
        <f>SUM(C24:C25)</f>
        <v>2975</v>
      </c>
      <c r="D23" s="127"/>
    </row>
    <row r="24" spans="1:4" ht="15.75" customHeight="1">
      <c r="A24" s="142">
        <v>17</v>
      </c>
      <c r="B24" s="143" t="s">
        <v>265</v>
      </c>
      <c r="C24" s="144">
        <v>2560</v>
      </c>
      <c r="D24" s="127"/>
    </row>
    <row r="25" spans="1:4" ht="15.75" customHeight="1">
      <c r="A25" s="142">
        <v>18</v>
      </c>
      <c r="B25" s="143" t="s">
        <v>266</v>
      </c>
      <c r="C25" s="144">
        <v>415</v>
      </c>
      <c r="D25" s="127"/>
    </row>
    <row r="26" spans="1:4" s="148" customFormat="1" ht="18" customHeight="1">
      <c r="A26" s="145">
        <v>19</v>
      </c>
      <c r="B26" s="146" t="s">
        <v>267</v>
      </c>
      <c r="C26" s="147">
        <f>SUM(C8+C15+C23)</f>
        <v>15600</v>
      </c>
      <c r="D26" s="135"/>
    </row>
    <row r="27" ht="15.75"/>
    <row r="28" ht="15.75"/>
  </sheetData>
  <sheetProtection selectLockedCells="1" selectUnlockedCells="1"/>
  <mergeCells count="2">
    <mergeCell ref="C1:D1"/>
    <mergeCell ref="A3:C3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2016-02-16T09:29:51Z</dcterms:created>
  <dcterms:modified xsi:type="dcterms:W3CDTF">2016-02-09T14:41:03Z</dcterms:modified>
  <cp:category/>
  <cp:version/>
  <cp:contentType/>
  <cp:contentStatus/>
  <cp:revision>1</cp:revision>
</cp:coreProperties>
</file>