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892" windowHeight="9660" activeTab="0"/>
  </bookViews>
  <sheets>
    <sheet name="Munka1" sheetId="1" r:id="rId1"/>
  </sheets>
  <definedNames>
    <definedName name="_xlnm.Print_Titles" localSheetId="0">'Munka1'!$7:$7</definedName>
  </definedNames>
  <calcPr fullCalcOnLoad="1"/>
</workbook>
</file>

<file path=xl/sharedStrings.xml><?xml version="1.0" encoding="utf-8"?>
<sst xmlns="http://schemas.openxmlformats.org/spreadsheetml/2006/main" count="97" uniqueCount="97">
  <si>
    <t>Sor</t>
  </si>
  <si>
    <t>Megnevezés</t>
  </si>
  <si>
    <t>Törvény szerinti illetmények, munkabérek</t>
  </si>
  <si>
    <t>Normatív jutalmak</t>
  </si>
  <si>
    <t>Céljuttatás, projektprémium</t>
  </si>
  <si>
    <t>Készenléti, ügyeleti, hely.díj,túlóra,túlóraszolg.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</si>
  <si>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</si>
  <si>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</si>
  <si>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</si>
  <si>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</si>
  <si>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</si>
  <si>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</si>
  <si>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</si>
  <si>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</si>
  <si>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>Foglalkoztatottak egyéb személyi juttatásai (&gt;=14)</t>
  </si>
  <si>
    <t>a) ebből: biztosítási díjak</t>
  </si>
  <si>
    <t>Foglalkoztatottak személyi juttatásai (01+..+13)</t>
  </si>
  <si>
    <t>Választott tisztségviselők juttatásai</t>
  </si>
  <si>
    <t>Egyéb külső személyi juttatások</t>
  </si>
  <si>
    <t>Külső személyi juttatások (=16+17+18)</t>
  </si>
  <si>
    <t>Szakmai anyagok beszerzése</t>
  </si>
  <si>
    <t>Üzemeltetési anyagok beszerzése</t>
  </si>
  <si>
    <t>Árubeszerzés</t>
  </si>
  <si>
    <t>Készletbeszerzés (=29+30+31)</t>
  </si>
  <si>
    <t>Informatikai szolgált. igénybevétele</t>
  </si>
  <si>
    <t>Egyéb kommunikációs szolgáltatások</t>
  </si>
  <si>
    <t xml:space="preserve">Kommunikációs szolgáltatások (=33+34) </t>
  </si>
  <si>
    <t>Közüzemi díjak</t>
  </si>
  <si>
    <t>Karbantartási, kisjavítási szolgáltatások</t>
  </si>
  <si>
    <t>Szakmai tevékenységet segítő szolgáltatások</t>
  </si>
  <si>
    <t xml:space="preserve">Egyéb szolgáltatások </t>
  </si>
  <si>
    <t>Szolgáltatási kiadások (36+37+38+40+41+43+44)</t>
  </si>
  <si>
    <t>Kiküldetések kiadásai</t>
  </si>
  <si>
    <t xml:space="preserve">Reklám- és propagandakiadások </t>
  </si>
  <si>
    <t>Kiküldetések,reklám- és propagandakiadások(=46+47)</t>
  </si>
  <si>
    <t>Működési célú előzetesen felszámított  ÁFA</t>
  </si>
  <si>
    <t>Fizetendő ÁFA</t>
  </si>
  <si>
    <t>Egyéb dologi kiadások</t>
  </si>
  <si>
    <t>Családi támogatások (=63+…+73)</t>
  </si>
  <si>
    <t>Elvonások és befizetések</t>
  </si>
  <si>
    <t>Tartalékok</t>
  </si>
  <si>
    <t>Ingatlanok beszerzése, létesítése (&gt;=199)</t>
  </si>
  <si>
    <t>Informatikai eszközök beszerzése, létesítése</t>
  </si>
  <si>
    <t>Egyéb tárgyi eszközök beszerzése, létesítése</t>
  </si>
  <si>
    <t>Beruházási célú előzetesen felszámított ÁFA</t>
  </si>
  <si>
    <t>Ingatlanok felújítása</t>
  </si>
  <si>
    <t>Eredeti előirányzat</t>
  </si>
  <si>
    <t>Módosított előirányzat</t>
  </si>
  <si>
    <t>Pénzforgalmi teljesítés</t>
  </si>
  <si>
    <t>Teljesítés %-a</t>
  </si>
  <si>
    <t>K1) Személyi juttatások összesen(=15+19)</t>
  </si>
  <si>
    <t>K3) Dologi kiadások (=32+35+45+48+59)</t>
  </si>
  <si>
    <t>K4) Ellátottak pénzbeli juttatásai</t>
  </si>
  <si>
    <t xml:space="preserve">K8) Egyéb felhalmozási célú kiadások </t>
  </si>
  <si>
    <t>Vásárolt élelmezés</t>
  </si>
  <si>
    <t>ebből:     a) Szociális hozzájárulási adó</t>
  </si>
  <si>
    <t>Szilvásvárad Község Önkormányzata</t>
  </si>
  <si>
    <t>Felújítási célú előzetesen felszámított általános forgalmi adó</t>
  </si>
  <si>
    <t>K9) FINANSZÍROZÁSI KIADÁSOK</t>
  </si>
  <si>
    <t xml:space="preserve"> - ebből: Központi, irányító szervi támogatások folyósítása</t>
  </si>
  <si>
    <t>KIADÁSOK MINDÖSSZESEN:</t>
  </si>
  <si>
    <t>K2) Munkadókat terhelő járulékok és szociális hozzájár.adó</t>
  </si>
  <si>
    <t>Munkavégzésre irányuló egyéb jogviszonyban nem saját foglalk.fiz.juttatások</t>
  </si>
  <si>
    <t>Bérleti és lízing díjak</t>
  </si>
  <si>
    <t>Közvetített szolgáltatások</t>
  </si>
  <si>
    <t>Különféle befizetések és egyéb dologi kiadások (=49+50+51+54+58)</t>
  </si>
  <si>
    <t xml:space="preserve">  ebből: rendsz.gyermekvéd.kedvezményben részesülők természetbeni tám.</t>
  </si>
  <si>
    <t xml:space="preserve">  ebből: egyéb, az önkormányzat rendeletében megállapított juttatás</t>
  </si>
  <si>
    <t xml:space="preserve">  ebből: központi költségvetési szervek</t>
  </si>
  <si>
    <t xml:space="preserve">  ebből: társulások és költségvetési szerveik</t>
  </si>
  <si>
    <t xml:space="preserve">Egyéb nem intézményi ellátások </t>
  </si>
  <si>
    <t xml:space="preserve">  ebből: háztartások</t>
  </si>
  <si>
    <t>Egyéb működési célú támogatások ÁH.kivülre</t>
  </si>
  <si>
    <t xml:space="preserve">  ebből: egyéb civil szervezetek</t>
  </si>
  <si>
    <t>K5) Egyéb működési célú kiadások</t>
  </si>
  <si>
    <t xml:space="preserve"> - ebből: Rövid lejáratú hitelek, kölcsönök törlesztése pénzügyi vállalkozásnak</t>
  </si>
  <si>
    <t xml:space="preserve"> - ebből: Államháztartáson belüli megelőlegezések visszafizetése</t>
  </si>
  <si>
    <t>2016. évben teljesített kiadásainak rovatonkénti részletezése</t>
  </si>
  <si>
    <t>Adatok forintban</t>
  </si>
  <si>
    <t xml:space="preserve">              b) Egészségügyi hozzájárulás</t>
  </si>
  <si>
    <t xml:space="preserve">              d) Munkáltatót terhelő SZJA </t>
  </si>
  <si>
    <t xml:space="preserve">              c) Táppénz hozzájárulás</t>
  </si>
  <si>
    <t xml:space="preserve">  ebből: települési támogatás</t>
  </si>
  <si>
    <t>01</t>
  </si>
  <si>
    <t>02</t>
  </si>
  <si>
    <t>04</t>
  </si>
  <si>
    <t>03</t>
  </si>
  <si>
    <t>05</t>
  </si>
  <si>
    <t>06</t>
  </si>
  <si>
    <t>07</t>
  </si>
  <si>
    <t>08</t>
  </si>
  <si>
    <t>09</t>
  </si>
  <si>
    <t>Egyéb működési célú támogatások ÁH.belülre (=152+..+161)</t>
  </si>
  <si>
    <t>K6) Beruházások (=192+193+195+…+199)</t>
  </si>
  <si>
    <t>K7) Felújítások (=201+...+204)</t>
  </si>
  <si>
    <t>K1-K8) KÖLTSÉGVETÉSI KIADÁSOK (20+21+61+121+191+200+205+267)</t>
  </si>
  <si>
    <t>3/a. számú melléklet a 7/2017. (VI.6.)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</si>
</sst>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_-* #,##0.0\ _F_t_-;\-* #,##0.0\ _F_t_-;_-* &quot;-&quot;??\ _F_t_-;_-@_-"/>
    <numFmt numFmtId="166" formatCode="_-* #,##0\ _F_t_-;\-* #,##0\ _F_t_-;_-* &quot;-&quot;??\ _F_t_-;_-@_-"/>
    <numFmt numFmtId="167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166" fontId="0" fillId="0" borderId="0" xfId="0" applyNumberForma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166" fontId="40" fillId="0" borderId="10" xfId="40" applyNumberFormat="1" applyFont="1" applyBorder="1" applyAlignment="1">
      <alignment/>
    </xf>
    <xf numFmtId="167" fontId="40" fillId="0" borderId="10" xfId="60" applyNumberFormat="1" applyFont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166" fontId="43" fillId="33" borderId="10" xfId="40" applyNumberFormat="1" applyFont="1" applyFill="1" applyBorder="1" applyAlignment="1">
      <alignment/>
    </xf>
    <xf numFmtId="167" fontId="43" fillId="33" borderId="10" xfId="6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166" fontId="43" fillId="0" borderId="10" xfId="40" applyNumberFormat="1" applyFont="1" applyBorder="1" applyAlignment="1">
      <alignment/>
    </xf>
    <xf numFmtId="167" fontId="43" fillId="0" borderId="10" xfId="60" applyNumberFormat="1" applyFont="1" applyBorder="1" applyAlignment="1">
      <alignment horizontal="center"/>
    </xf>
    <xf numFmtId="167" fontId="43" fillId="0" borderId="10" xfId="60" applyNumberFormat="1" applyFont="1" applyFill="1" applyBorder="1" applyAlignment="1">
      <alignment horizontal="center"/>
    </xf>
    <xf numFmtId="0" fontId="43" fillId="34" borderId="10" xfId="0" applyFont="1" applyFill="1" applyBorder="1" applyAlignment="1">
      <alignment wrapText="1"/>
    </xf>
    <xf numFmtId="167" fontId="40" fillId="0" borderId="10" xfId="60" applyNumberFormat="1" applyFont="1" applyBorder="1" applyAlignment="1">
      <alignment/>
    </xf>
    <xf numFmtId="166" fontId="43" fillId="34" borderId="10" xfId="40" applyNumberFormat="1" applyFont="1" applyFill="1" applyBorder="1" applyAlignment="1">
      <alignment vertical="center"/>
    </xf>
    <xf numFmtId="167" fontId="43" fillId="34" borderId="10" xfId="60" applyNumberFormat="1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166" fontId="2" fillId="35" borderId="10" xfId="0" applyNumberFormat="1" applyFont="1" applyFill="1" applyBorder="1" applyAlignment="1">
      <alignment vertical="center"/>
    </xf>
    <xf numFmtId="167" fontId="2" fillId="35" borderId="10" xfId="60" applyNumberFormat="1" applyFont="1" applyFill="1" applyBorder="1" applyAlignment="1">
      <alignment vertical="center"/>
    </xf>
    <xf numFmtId="0" fontId="43" fillId="34" borderId="10" xfId="0" applyFont="1" applyFill="1" applyBorder="1" applyAlignment="1">
      <alignment vertical="center"/>
    </xf>
    <xf numFmtId="167" fontId="43" fillId="34" borderId="10" xfId="60" applyNumberFormat="1" applyFont="1" applyFill="1" applyBorder="1" applyAlignment="1">
      <alignment vertical="center"/>
    </xf>
    <xf numFmtId="0" fontId="44" fillId="0" borderId="10" xfId="0" applyFont="1" applyBorder="1" applyAlignment="1">
      <alignment/>
    </xf>
    <xf numFmtId="166" fontId="44" fillId="0" borderId="10" xfId="40" applyNumberFormat="1" applyFont="1" applyBorder="1" applyAlignment="1">
      <alignment/>
    </xf>
    <xf numFmtId="167" fontId="44" fillId="0" borderId="10" xfId="60" applyNumberFormat="1" applyFont="1" applyBorder="1" applyAlignment="1">
      <alignment horizontal="center"/>
    </xf>
    <xf numFmtId="0" fontId="40" fillId="0" borderId="10" xfId="0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5.421875" style="0" customWidth="1"/>
    <col min="2" max="2" width="63.28125" style="0" customWidth="1"/>
    <col min="3" max="5" width="15.7109375" style="0" customWidth="1"/>
    <col min="6" max="6" width="10.7109375" style="0" customWidth="1"/>
    <col min="11" max="11" width="10.00390625" style="0" bestFit="1" customWidth="1"/>
  </cols>
  <sheetData>
    <row r="1" spans="1:6" ht="14.25">
      <c r="A1" s="3"/>
      <c r="B1" s="3"/>
      <c r="C1" s="3"/>
      <c r="D1" s="3"/>
      <c r="E1" s="5"/>
      <c r="F1" s="5" t="s">
        <v>96</v>
      </c>
    </row>
    <row r="2" spans="1:5" ht="14.25">
      <c r="A2" s="3"/>
      <c r="B2" s="3"/>
      <c r="C2" s="3"/>
      <c r="D2" s="3"/>
      <c r="E2" s="3"/>
    </row>
    <row r="3" spans="1:6" ht="14.25">
      <c r="A3" s="35" t="s">
        <v>56</v>
      </c>
      <c r="B3" s="35"/>
      <c r="C3" s="35"/>
      <c r="D3" s="35"/>
      <c r="E3" s="35"/>
      <c r="F3" s="35"/>
    </row>
    <row r="4" spans="1:6" ht="14.25">
      <c r="A4" s="35" t="s">
        <v>77</v>
      </c>
      <c r="B4" s="35"/>
      <c r="C4" s="35"/>
      <c r="D4" s="35"/>
      <c r="E4" s="35"/>
      <c r="F4" s="35"/>
    </row>
    <row r="5" spans="1:5" ht="14.25">
      <c r="A5" s="3"/>
      <c r="B5" s="3"/>
      <c r="C5" s="3"/>
      <c r="D5" s="3"/>
      <c r="E5" s="3"/>
    </row>
    <row r="6" spans="1:6" ht="14.25">
      <c r="A6" s="3"/>
      <c r="B6" s="3"/>
      <c r="C6" s="3"/>
      <c r="D6" s="3"/>
      <c r="E6" s="4"/>
      <c r="F6" s="4" t="s">
        <v>78</v>
      </c>
    </row>
    <row r="7" spans="1:6" ht="33" customHeight="1">
      <c r="A7" s="7" t="s">
        <v>0</v>
      </c>
      <c r="B7" s="7" t="s">
        <v>1</v>
      </c>
      <c r="C7" s="8" t="s">
        <v>46</v>
      </c>
      <c r="D7" s="8" t="s">
        <v>47</v>
      </c>
      <c r="E7" s="8" t="s">
        <v>48</v>
      </c>
      <c r="F7" s="8" t="s">
        <v>49</v>
      </c>
    </row>
    <row r="8" spans="1:6" ht="15" customHeight="1">
      <c r="A8" s="34" t="s">
        <v>83</v>
      </c>
      <c r="B8" s="10" t="s">
        <v>2</v>
      </c>
      <c r="C8" s="11">
        <v>14256000</v>
      </c>
      <c r="D8" s="11">
        <v>30750670</v>
      </c>
      <c r="E8" s="11">
        <v>30750670</v>
      </c>
      <c r="F8" s="12">
        <f>E8/D8</f>
        <v>1</v>
      </c>
    </row>
    <row r="9" spans="1:6" ht="15" customHeight="1">
      <c r="A9" s="34" t="s">
        <v>84</v>
      </c>
      <c r="B9" s="10" t="s">
        <v>3</v>
      </c>
      <c r="C9" s="11">
        <v>782000</v>
      </c>
      <c r="D9" s="11">
        <v>724850</v>
      </c>
      <c r="E9" s="11">
        <v>724850</v>
      </c>
      <c r="F9" s="12">
        <f aca="true" t="shared" si="0" ref="F9:F57">E9/D9</f>
        <v>1</v>
      </c>
    </row>
    <row r="10" spans="1:6" ht="15" customHeight="1">
      <c r="A10" s="34" t="s">
        <v>86</v>
      </c>
      <c r="B10" s="10" t="s">
        <v>4</v>
      </c>
      <c r="C10" s="11">
        <v>0</v>
      </c>
      <c r="D10" s="11">
        <v>0</v>
      </c>
      <c r="E10" s="11">
        <v>0</v>
      </c>
      <c r="F10" s="12"/>
    </row>
    <row r="11" spans="1:6" ht="15" customHeight="1">
      <c r="A11" s="34" t="s">
        <v>85</v>
      </c>
      <c r="B11" s="10" t="s">
        <v>5</v>
      </c>
      <c r="C11" s="11">
        <v>0</v>
      </c>
      <c r="D11" s="11">
        <v>321048</v>
      </c>
      <c r="E11" s="11">
        <v>321048</v>
      </c>
      <c r="F11" s="12">
        <f t="shared" si="0"/>
        <v>1</v>
      </c>
    </row>
    <row r="12" spans="1:6" ht="15" customHeight="1">
      <c r="A12" s="34" t="s">
        <v>87</v>
      </c>
      <c r="B12" s="10" t="s">
        <v>6</v>
      </c>
      <c r="C12" s="11">
        <v>0</v>
      </c>
      <c r="D12" s="11">
        <v>0</v>
      </c>
      <c r="E12" s="11">
        <v>0</v>
      </c>
      <c r="F12" s="12"/>
    </row>
    <row r="13" spans="1:6" ht="15" customHeight="1">
      <c r="A13" s="34" t="s">
        <v>88</v>
      </c>
      <c r="B13" s="10" t="s">
        <v>7</v>
      </c>
      <c r="C13" s="11">
        <v>0</v>
      </c>
      <c r="D13" s="11">
        <v>0</v>
      </c>
      <c r="E13" s="11">
        <v>0</v>
      </c>
      <c r="F13" s="12"/>
    </row>
    <row r="14" spans="1:6" ht="15" customHeight="1">
      <c r="A14" s="34" t="s">
        <v>89</v>
      </c>
      <c r="B14" s="10" t="s">
        <v>8</v>
      </c>
      <c r="C14" s="11">
        <v>1146000</v>
      </c>
      <c r="D14" s="11">
        <v>1007041</v>
      </c>
      <c r="E14" s="11">
        <v>1007041</v>
      </c>
      <c r="F14" s="12">
        <f t="shared" si="0"/>
        <v>1</v>
      </c>
    </row>
    <row r="15" spans="1:6" ht="15" customHeight="1">
      <c r="A15" s="34" t="s">
        <v>90</v>
      </c>
      <c r="B15" s="10" t="s">
        <v>9</v>
      </c>
      <c r="C15" s="11">
        <v>0</v>
      </c>
      <c r="D15" s="11">
        <v>0</v>
      </c>
      <c r="E15" s="11">
        <v>0</v>
      </c>
      <c r="F15" s="12"/>
    </row>
    <row r="16" spans="1:6" ht="15" customHeight="1">
      <c r="A16" s="34" t="s">
        <v>91</v>
      </c>
      <c r="B16" s="10" t="s">
        <v>10</v>
      </c>
      <c r="C16" s="11">
        <v>70000</v>
      </c>
      <c r="D16" s="11">
        <v>128725</v>
      </c>
      <c r="E16" s="11">
        <v>128725</v>
      </c>
      <c r="F16" s="12">
        <f t="shared" si="0"/>
        <v>1</v>
      </c>
    </row>
    <row r="17" spans="1:6" ht="15" customHeight="1">
      <c r="A17" s="9">
        <v>10</v>
      </c>
      <c r="B17" s="10" t="s">
        <v>11</v>
      </c>
      <c r="C17" s="11">
        <v>0</v>
      </c>
      <c r="D17" s="11">
        <v>265877</v>
      </c>
      <c r="E17" s="11">
        <v>265877</v>
      </c>
      <c r="F17" s="12">
        <f t="shared" si="0"/>
        <v>1</v>
      </c>
    </row>
    <row r="18" spans="1:6" ht="15" customHeight="1">
      <c r="A18" s="9">
        <v>11</v>
      </c>
      <c r="B18" s="10" t="s">
        <v>12</v>
      </c>
      <c r="C18" s="11">
        <v>0</v>
      </c>
      <c r="D18" s="11">
        <v>0</v>
      </c>
      <c r="E18" s="11">
        <v>0</v>
      </c>
      <c r="F18" s="12"/>
    </row>
    <row r="19" spans="1:6" ht="15" customHeight="1">
      <c r="A19" s="9">
        <v>12</v>
      </c>
      <c r="B19" s="10" t="s">
        <v>13</v>
      </c>
      <c r="C19" s="11">
        <v>0</v>
      </c>
      <c r="D19" s="11">
        <v>0</v>
      </c>
      <c r="E19" s="11">
        <v>0</v>
      </c>
      <c r="F19" s="12"/>
    </row>
    <row r="20" spans="1:6" ht="15" customHeight="1">
      <c r="A20" s="9">
        <v>13</v>
      </c>
      <c r="B20" s="10" t="s">
        <v>14</v>
      </c>
      <c r="C20" s="11">
        <v>0</v>
      </c>
      <c r="D20" s="11">
        <v>0</v>
      </c>
      <c r="E20" s="11">
        <v>0</v>
      </c>
      <c r="F20" s="12"/>
    </row>
    <row r="21" spans="1:6" ht="15" customHeight="1">
      <c r="A21" s="9">
        <v>14</v>
      </c>
      <c r="B21" s="10" t="s">
        <v>15</v>
      </c>
      <c r="C21" s="11">
        <v>0</v>
      </c>
      <c r="D21" s="11">
        <v>0</v>
      </c>
      <c r="E21" s="11">
        <v>0</v>
      </c>
      <c r="F21" s="12"/>
    </row>
    <row r="22" spans="1:6" ht="15" customHeight="1">
      <c r="A22" s="17">
        <v>15</v>
      </c>
      <c r="B22" s="18" t="s">
        <v>16</v>
      </c>
      <c r="C22" s="19">
        <f>SUM(C8:C20)</f>
        <v>16254000</v>
      </c>
      <c r="D22" s="19">
        <f>SUM(D8:D20)</f>
        <v>33198211</v>
      </c>
      <c r="E22" s="19">
        <f>SUM(E8:E20)</f>
        <v>33198211</v>
      </c>
      <c r="F22" s="20">
        <f t="shared" si="0"/>
        <v>1</v>
      </c>
    </row>
    <row r="23" spans="1:6" ht="15" customHeight="1">
      <c r="A23" s="9">
        <v>16</v>
      </c>
      <c r="B23" s="10" t="s">
        <v>17</v>
      </c>
      <c r="C23" s="11">
        <v>8168000</v>
      </c>
      <c r="D23" s="11">
        <v>8315850</v>
      </c>
      <c r="E23" s="11">
        <v>8315850</v>
      </c>
      <c r="F23" s="12">
        <f t="shared" si="0"/>
        <v>1</v>
      </c>
    </row>
    <row r="24" spans="1:6" ht="15" customHeight="1">
      <c r="A24" s="9">
        <v>17</v>
      </c>
      <c r="B24" s="10" t="s">
        <v>62</v>
      </c>
      <c r="C24" s="11">
        <v>420000</v>
      </c>
      <c r="D24" s="11">
        <v>501603</v>
      </c>
      <c r="E24" s="11">
        <v>501603</v>
      </c>
      <c r="F24" s="12">
        <f t="shared" si="0"/>
        <v>1</v>
      </c>
    </row>
    <row r="25" spans="1:6" ht="15" customHeight="1">
      <c r="A25" s="9">
        <v>18</v>
      </c>
      <c r="B25" s="10" t="s">
        <v>18</v>
      </c>
      <c r="C25" s="11">
        <v>0</v>
      </c>
      <c r="D25" s="11">
        <v>54991</v>
      </c>
      <c r="E25" s="11">
        <v>54991</v>
      </c>
      <c r="F25" s="12">
        <f t="shared" si="0"/>
        <v>1</v>
      </c>
    </row>
    <row r="26" spans="1:6" ht="15" customHeight="1">
      <c r="A26" s="17">
        <v>19</v>
      </c>
      <c r="B26" s="18" t="s">
        <v>19</v>
      </c>
      <c r="C26" s="19">
        <f>SUM(C23:C25)</f>
        <v>8588000</v>
      </c>
      <c r="D26" s="19">
        <f>SUM(D23:D25)</f>
        <v>8872444</v>
      </c>
      <c r="E26" s="19">
        <f>SUM(E23:E25)</f>
        <v>8872444</v>
      </c>
      <c r="F26" s="20">
        <f t="shared" si="0"/>
        <v>1</v>
      </c>
    </row>
    <row r="27" spans="1:6" ht="15" customHeight="1">
      <c r="A27" s="13">
        <v>20</v>
      </c>
      <c r="B27" s="14" t="s">
        <v>50</v>
      </c>
      <c r="C27" s="15">
        <f>C22+C26</f>
        <v>24842000</v>
      </c>
      <c r="D27" s="15">
        <f>D22+D26</f>
        <v>42070655</v>
      </c>
      <c r="E27" s="15">
        <f>E22+E26</f>
        <v>42070655</v>
      </c>
      <c r="F27" s="16">
        <f t="shared" si="0"/>
        <v>1</v>
      </c>
    </row>
    <row r="28" spans="1:6" ht="15" customHeight="1">
      <c r="A28" s="13">
        <v>21</v>
      </c>
      <c r="B28" s="14" t="s">
        <v>61</v>
      </c>
      <c r="C28" s="15">
        <v>6780000</v>
      </c>
      <c r="D28" s="15">
        <v>9292895</v>
      </c>
      <c r="E28" s="15">
        <f>SUM(E29:E32)</f>
        <v>9292895</v>
      </c>
      <c r="F28" s="16">
        <f t="shared" si="0"/>
        <v>1</v>
      </c>
    </row>
    <row r="29" spans="1:6" ht="15" customHeight="1">
      <c r="A29" s="9">
        <v>22</v>
      </c>
      <c r="B29" s="31" t="s">
        <v>55</v>
      </c>
      <c r="C29" s="32"/>
      <c r="D29" s="32"/>
      <c r="E29" s="32">
        <v>8756525</v>
      </c>
      <c r="F29" s="33"/>
    </row>
    <row r="30" spans="1:6" ht="15" customHeight="1">
      <c r="A30" s="9">
        <v>25</v>
      </c>
      <c r="B30" s="31" t="s">
        <v>79</v>
      </c>
      <c r="C30" s="32"/>
      <c r="D30" s="32"/>
      <c r="E30" s="32">
        <v>209074</v>
      </c>
      <c r="F30" s="33"/>
    </row>
    <row r="31" spans="1:6" ht="15" customHeight="1">
      <c r="A31" s="9">
        <v>26</v>
      </c>
      <c r="B31" s="31" t="s">
        <v>81</v>
      </c>
      <c r="C31" s="32"/>
      <c r="D31" s="32"/>
      <c r="E31" s="32">
        <v>111491</v>
      </c>
      <c r="F31" s="33"/>
    </row>
    <row r="32" spans="1:6" ht="15" customHeight="1">
      <c r="A32" s="9">
        <v>28</v>
      </c>
      <c r="B32" s="31" t="s">
        <v>80</v>
      </c>
      <c r="C32" s="32"/>
      <c r="D32" s="32"/>
      <c r="E32" s="32">
        <v>215805</v>
      </c>
      <c r="F32" s="33"/>
    </row>
    <row r="33" spans="1:6" ht="15" customHeight="1">
      <c r="A33" s="9">
        <v>29</v>
      </c>
      <c r="B33" s="10" t="s">
        <v>20</v>
      </c>
      <c r="C33" s="11">
        <v>1890000</v>
      </c>
      <c r="D33" s="11">
        <v>1667881</v>
      </c>
      <c r="E33" s="11">
        <v>1667881</v>
      </c>
      <c r="F33" s="12">
        <f t="shared" si="0"/>
        <v>1</v>
      </c>
    </row>
    <row r="34" spans="1:6" ht="15" customHeight="1">
      <c r="A34" s="9">
        <v>30</v>
      </c>
      <c r="B34" s="10" t="s">
        <v>21</v>
      </c>
      <c r="C34" s="11">
        <v>19205000</v>
      </c>
      <c r="D34" s="11">
        <v>20741178</v>
      </c>
      <c r="E34" s="11">
        <v>20741178</v>
      </c>
      <c r="F34" s="12">
        <f t="shared" si="0"/>
        <v>1</v>
      </c>
    </row>
    <row r="35" spans="1:6" ht="15" customHeight="1">
      <c r="A35" s="9">
        <v>31</v>
      </c>
      <c r="B35" s="10" t="s">
        <v>22</v>
      </c>
      <c r="C35" s="11">
        <v>0</v>
      </c>
      <c r="D35" s="11">
        <v>0</v>
      </c>
      <c r="E35" s="11">
        <v>0</v>
      </c>
      <c r="F35" s="12"/>
    </row>
    <row r="36" spans="1:6" ht="15" customHeight="1">
      <c r="A36" s="17">
        <v>32</v>
      </c>
      <c r="B36" s="18" t="s">
        <v>23</v>
      </c>
      <c r="C36" s="19">
        <f>C33+C34+C35</f>
        <v>21095000</v>
      </c>
      <c r="D36" s="19">
        <f>D33+D34+D35</f>
        <v>22409059</v>
      </c>
      <c r="E36" s="19">
        <f>E33+E34+E35</f>
        <v>22409059</v>
      </c>
      <c r="F36" s="20">
        <f t="shared" si="0"/>
        <v>1</v>
      </c>
    </row>
    <row r="37" spans="1:6" ht="15" customHeight="1">
      <c r="A37" s="9">
        <v>33</v>
      </c>
      <c r="B37" s="10" t="s">
        <v>24</v>
      </c>
      <c r="C37" s="11">
        <v>1060000</v>
      </c>
      <c r="D37" s="11">
        <v>359619</v>
      </c>
      <c r="E37" s="11">
        <v>359619</v>
      </c>
      <c r="F37" s="12">
        <f t="shared" si="0"/>
        <v>1</v>
      </c>
    </row>
    <row r="38" spans="1:6" ht="15" customHeight="1">
      <c r="A38" s="9">
        <v>34</v>
      </c>
      <c r="B38" s="10" t="s">
        <v>25</v>
      </c>
      <c r="C38" s="11">
        <v>352000</v>
      </c>
      <c r="D38" s="11">
        <v>325894</v>
      </c>
      <c r="E38" s="11">
        <v>325894</v>
      </c>
      <c r="F38" s="12">
        <f t="shared" si="0"/>
        <v>1</v>
      </c>
    </row>
    <row r="39" spans="1:6" ht="15" customHeight="1">
      <c r="A39" s="17">
        <v>35</v>
      </c>
      <c r="B39" s="18" t="s">
        <v>26</v>
      </c>
      <c r="C39" s="19">
        <f>C37+C38</f>
        <v>1412000</v>
      </c>
      <c r="D39" s="19">
        <f>D37+D38</f>
        <v>685513</v>
      </c>
      <c r="E39" s="19">
        <f>E37+E38</f>
        <v>685513</v>
      </c>
      <c r="F39" s="20">
        <f t="shared" si="0"/>
        <v>1</v>
      </c>
    </row>
    <row r="40" spans="1:6" ht="15" customHeight="1">
      <c r="A40" s="9">
        <v>36</v>
      </c>
      <c r="B40" s="10" t="s">
        <v>27</v>
      </c>
      <c r="C40" s="11">
        <v>9410000</v>
      </c>
      <c r="D40" s="11">
        <v>7732888</v>
      </c>
      <c r="E40" s="11">
        <v>7732888</v>
      </c>
      <c r="F40" s="12">
        <f t="shared" si="0"/>
        <v>1</v>
      </c>
    </row>
    <row r="41" spans="1:6" ht="15" customHeight="1">
      <c r="A41" s="9">
        <v>37</v>
      </c>
      <c r="B41" s="10" t="s">
        <v>54</v>
      </c>
      <c r="C41" s="11">
        <v>0</v>
      </c>
      <c r="D41" s="11">
        <v>0</v>
      </c>
      <c r="E41" s="11">
        <v>0</v>
      </c>
      <c r="F41" s="12"/>
    </row>
    <row r="42" spans="1:6" ht="15" customHeight="1">
      <c r="A42" s="9">
        <v>38</v>
      </c>
      <c r="B42" s="10" t="s">
        <v>63</v>
      </c>
      <c r="C42" s="11">
        <v>110000</v>
      </c>
      <c r="D42" s="11">
        <v>587970</v>
      </c>
      <c r="E42" s="11">
        <v>587970</v>
      </c>
      <c r="F42" s="12">
        <f t="shared" si="0"/>
        <v>1</v>
      </c>
    </row>
    <row r="43" spans="1:6" ht="15" customHeight="1">
      <c r="A43" s="9">
        <v>40</v>
      </c>
      <c r="B43" s="10" t="s">
        <v>28</v>
      </c>
      <c r="C43" s="11">
        <v>1940000</v>
      </c>
      <c r="D43" s="11">
        <v>2048174</v>
      </c>
      <c r="E43" s="11">
        <v>2048174</v>
      </c>
      <c r="F43" s="12">
        <f t="shared" si="0"/>
        <v>1</v>
      </c>
    </row>
    <row r="44" spans="1:6" ht="15" customHeight="1">
      <c r="A44" s="9">
        <v>41</v>
      </c>
      <c r="B44" s="10" t="s">
        <v>64</v>
      </c>
      <c r="C44" s="11">
        <v>12710000</v>
      </c>
      <c r="D44" s="11">
        <v>13963513</v>
      </c>
      <c r="E44" s="11">
        <v>13963513</v>
      </c>
      <c r="F44" s="12">
        <f t="shared" si="0"/>
        <v>1</v>
      </c>
    </row>
    <row r="45" spans="1:6" ht="15" customHeight="1">
      <c r="A45" s="9">
        <v>43</v>
      </c>
      <c r="B45" s="10" t="s">
        <v>29</v>
      </c>
      <c r="C45" s="11">
        <v>4741000</v>
      </c>
      <c r="D45" s="11">
        <v>2675080</v>
      </c>
      <c r="E45" s="11">
        <v>2675080</v>
      </c>
      <c r="F45" s="12">
        <f t="shared" si="0"/>
        <v>1</v>
      </c>
    </row>
    <row r="46" spans="1:6" ht="15" customHeight="1">
      <c r="A46" s="9">
        <v>44</v>
      </c>
      <c r="B46" s="10" t="s">
        <v>30</v>
      </c>
      <c r="C46" s="11">
        <v>12805000</v>
      </c>
      <c r="D46" s="11">
        <v>10648655</v>
      </c>
      <c r="E46" s="11">
        <v>10648655</v>
      </c>
      <c r="F46" s="12">
        <f t="shared" si="0"/>
        <v>1</v>
      </c>
    </row>
    <row r="47" spans="1:6" ht="15" customHeight="1">
      <c r="A47" s="17">
        <v>46</v>
      </c>
      <c r="B47" s="18" t="s">
        <v>31</v>
      </c>
      <c r="C47" s="19">
        <f>SUM(C40:C46)</f>
        <v>41716000</v>
      </c>
      <c r="D47" s="19">
        <f>SUM(D40:D46)</f>
        <v>37656280</v>
      </c>
      <c r="E47" s="19">
        <f>SUM(E40:E46)</f>
        <v>37656280</v>
      </c>
      <c r="F47" s="20">
        <f t="shared" si="0"/>
        <v>1</v>
      </c>
    </row>
    <row r="48" spans="1:6" ht="15" customHeight="1">
      <c r="A48" s="9">
        <v>47</v>
      </c>
      <c r="B48" s="10" t="s">
        <v>32</v>
      </c>
      <c r="C48" s="11">
        <v>780000</v>
      </c>
      <c r="D48" s="11">
        <v>692050</v>
      </c>
      <c r="E48" s="11">
        <v>692050</v>
      </c>
      <c r="F48" s="12">
        <f t="shared" si="0"/>
        <v>1</v>
      </c>
    </row>
    <row r="49" spans="1:6" ht="15" customHeight="1">
      <c r="A49" s="9">
        <v>47</v>
      </c>
      <c r="B49" s="10" t="s">
        <v>33</v>
      </c>
      <c r="C49" s="11">
        <v>50000</v>
      </c>
      <c r="D49" s="11">
        <v>0</v>
      </c>
      <c r="E49" s="11">
        <v>0</v>
      </c>
      <c r="F49" s="12"/>
    </row>
    <row r="50" spans="1:6" ht="15" customHeight="1">
      <c r="A50" s="17">
        <v>48</v>
      </c>
      <c r="B50" s="18" t="s">
        <v>34</v>
      </c>
      <c r="C50" s="19">
        <f>SUM(C48:C49)</f>
        <v>830000</v>
      </c>
      <c r="D50" s="19">
        <f>SUM(D48:D49)</f>
        <v>692050</v>
      </c>
      <c r="E50" s="19">
        <f>SUM(E48:E49)</f>
        <v>692050</v>
      </c>
      <c r="F50" s="20">
        <f t="shared" si="0"/>
        <v>1</v>
      </c>
    </row>
    <row r="51" spans="1:11" ht="15" customHeight="1">
      <c r="A51" s="9">
        <v>50</v>
      </c>
      <c r="B51" s="10" t="s">
        <v>35</v>
      </c>
      <c r="C51" s="11">
        <v>15835000</v>
      </c>
      <c r="D51" s="11">
        <v>13997875</v>
      </c>
      <c r="E51" s="11">
        <v>13997875</v>
      </c>
      <c r="F51" s="12">
        <f t="shared" si="0"/>
        <v>1</v>
      </c>
      <c r="K51" s="6"/>
    </row>
    <row r="52" spans="1:6" ht="15" customHeight="1">
      <c r="A52" s="9">
        <v>51</v>
      </c>
      <c r="B52" s="10" t="s">
        <v>36</v>
      </c>
      <c r="C52" s="11">
        <v>975000</v>
      </c>
      <c r="D52" s="11">
        <v>2499000</v>
      </c>
      <c r="E52" s="11">
        <v>2499000</v>
      </c>
      <c r="F52" s="12">
        <f t="shared" si="0"/>
        <v>1</v>
      </c>
    </row>
    <row r="53" spans="1:6" ht="15" customHeight="1">
      <c r="A53" s="9">
        <v>59</v>
      </c>
      <c r="B53" s="10" t="s">
        <v>37</v>
      </c>
      <c r="C53" s="11">
        <v>1730000</v>
      </c>
      <c r="D53" s="11">
        <v>1213242</v>
      </c>
      <c r="E53" s="11">
        <v>1213242</v>
      </c>
      <c r="F53" s="12">
        <f t="shared" si="0"/>
        <v>1</v>
      </c>
    </row>
    <row r="54" spans="1:6" ht="15" customHeight="1">
      <c r="A54" s="17">
        <v>60</v>
      </c>
      <c r="B54" s="18" t="s">
        <v>65</v>
      </c>
      <c r="C54" s="19">
        <f>SUM(C51:C53)</f>
        <v>18540000</v>
      </c>
      <c r="D54" s="19">
        <f>SUM(D51:D53)</f>
        <v>17710117</v>
      </c>
      <c r="E54" s="19">
        <f>SUM(E51:E53)</f>
        <v>17710117</v>
      </c>
      <c r="F54" s="21">
        <f t="shared" si="0"/>
        <v>1</v>
      </c>
    </row>
    <row r="55" spans="1:6" ht="15" customHeight="1">
      <c r="A55" s="13">
        <v>61</v>
      </c>
      <c r="B55" s="14" t="s">
        <v>51</v>
      </c>
      <c r="C55" s="15">
        <f>C36+C39+C47+C50+C54</f>
        <v>83593000</v>
      </c>
      <c r="D55" s="15">
        <f>D36+D39+D47+D50+D54</f>
        <v>79153019</v>
      </c>
      <c r="E55" s="15">
        <f>E36+E39+E47+E50+E54</f>
        <v>79153019</v>
      </c>
      <c r="F55" s="16">
        <f t="shared" si="0"/>
        <v>1</v>
      </c>
    </row>
    <row r="56" spans="1:6" ht="15" customHeight="1">
      <c r="A56" s="17">
        <v>63</v>
      </c>
      <c r="B56" s="18" t="s">
        <v>38</v>
      </c>
      <c r="C56" s="19">
        <f>SUM(C57:C57)</f>
        <v>0</v>
      </c>
      <c r="D56" s="19">
        <f>SUM(D57:D57)</f>
        <v>469800</v>
      </c>
      <c r="E56" s="19">
        <f>SUM(E57:E57)</f>
        <v>469800</v>
      </c>
      <c r="F56" s="12">
        <f t="shared" si="0"/>
        <v>1</v>
      </c>
    </row>
    <row r="57" spans="1:6" ht="15" customHeight="1">
      <c r="A57" s="9">
        <v>73</v>
      </c>
      <c r="B57" s="10" t="s">
        <v>66</v>
      </c>
      <c r="C57" s="11"/>
      <c r="D57" s="11">
        <v>469800</v>
      </c>
      <c r="E57" s="11">
        <v>469800</v>
      </c>
      <c r="F57" s="12">
        <f t="shared" si="0"/>
        <v>1</v>
      </c>
    </row>
    <row r="58" spans="1:7" ht="15" customHeight="1">
      <c r="A58" s="17">
        <v>101</v>
      </c>
      <c r="B58" s="18" t="s">
        <v>70</v>
      </c>
      <c r="C58" s="19">
        <v>4120000</v>
      </c>
      <c r="D58" s="19">
        <v>2683538</v>
      </c>
      <c r="E58" s="19">
        <v>2683538</v>
      </c>
      <c r="F58" s="20">
        <f aca="true" t="shared" si="1" ref="F58:F66">E58/D58</f>
        <v>1</v>
      </c>
      <c r="G58" s="1"/>
    </row>
    <row r="59" spans="1:6" ht="15" customHeight="1">
      <c r="A59" s="9">
        <v>116</v>
      </c>
      <c r="B59" s="10" t="s">
        <v>67</v>
      </c>
      <c r="C59" s="11"/>
      <c r="D59" s="11">
        <v>1005000</v>
      </c>
      <c r="E59" s="11">
        <v>1005000</v>
      </c>
      <c r="F59" s="12">
        <f t="shared" si="1"/>
        <v>1</v>
      </c>
    </row>
    <row r="60" spans="1:6" ht="15" customHeight="1">
      <c r="A60" s="9">
        <v>118</v>
      </c>
      <c r="B60" s="10" t="s">
        <v>82</v>
      </c>
      <c r="C60" s="11"/>
      <c r="D60" s="11">
        <v>1678538</v>
      </c>
      <c r="E60" s="11">
        <v>1678538</v>
      </c>
      <c r="F60" s="12">
        <f t="shared" si="1"/>
        <v>1</v>
      </c>
    </row>
    <row r="61" spans="1:6" ht="15" customHeight="1">
      <c r="A61" s="13">
        <v>121</v>
      </c>
      <c r="B61" s="14" t="s">
        <v>52</v>
      </c>
      <c r="C61" s="15">
        <f>C56+C58</f>
        <v>4120000</v>
      </c>
      <c r="D61" s="15">
        <f>D56+D58</f>
        <v>3153338</v>
      </c>
      <c r="E61" s="15">
        <f>E56+E58</f>
        <v>3153338</v>
      </c>
      <c r="F61" s="16">
        <f t="shared" si="1"/>
        <v>1</v>
      </c>
    </row>
    <row r="62" spans="1:6" ht="15" customHeight="1">
      <c r="A62" s="17">
        <v>127</v>
      </c>
      <c r="B62" s="18" t="s">
        <v>39</v>
      </c>
      <c r="C62" s="19">
        <v>0</v>
      </c>
      <c r="D62" s="19">
        <v>739493</v>
      </c>
      <c r="E62" s="19">
        <v>739493</v>
      </c>
      <c r="F62" s="20">
        <f t="shared" si="1"/>
        <v>1</v>
      </c>
    </row>
    <row r="63" spans="1:7" ht="15" customHeight="1">
      <c r="A63" s="17">
        <v>151</v>
      </c>
      <c r="B63" s="18" t="s">
        <v>92</v>
      </c>
      <c r="C63" s="19">
        <v>76199000</v>
      </c>
      <c r="D63" s="19">
        <v>79992716</v>
      </c>
      <c r="E63" s="19">
        <f>SUM(E64:E65)</f>
        <v>79992716</v>
      </c>
      <c r="F63" s="20">
        <f t="shared" si="1"/>
        <v>1</v>
      </c>
      <c r="G63" s="1"/>
    </row>
    <row r="64" spans="1:6" ht="15" customHeight="1">
      <c r="A64" s="9">
        <v>162</v>
      </c>
      <c r="B64" s="10" t="s">
        <v>68</v>
      </c>
      <c r="C64" s="11">
        <v>0</v>
      </c>
      <c r="D64" s="11">
        <v>0</v>
      </c>
      <c r="E64" s="11">
        <v>0</v>
      </c>
      <c r="F64" s="20"/>
    </row>
    <row r="65" spans="1:6" ht="15" customHeight="1">
      <c r="A65" s="9">
        <v>169</v>
      </c>
      <c r="B65" s="10" t="s">
        <v>69</v>
      </c>
      <c r="C65" s="11"/>
      <c r="D65" s="11"/>
      <c r="E65" s="11">
        <v>79992716</v>
      </c>
      <c r="F65" s="12"/>
    </row>
    <row r="66" spans="1:6" ht="15" customHeight="1">
      <c r="A66" s="17">
        <v>179</v>
      </c>
      <c r="B66" s="18" t="s">
        <v>72</v>
      </c>
      <c r="C66" s="19">
        <v>13910000</v>
      </c>
      <c r="D66" s="19">
        <v>13718171</v>
      </c>
      <c r="E66" s="19">
        <f>SUM(E67:E68)</f>
        <v>13718171</v>
      </c>
      <c r="F66" s="20">
        <f t="shared" si="1"/>
        <v>1</v>
      </c>
    </row>
    <row r="67" spans="1:6" ht="15" customHeight="1">
      <c r="A67" s="9">
        <v>182</v>
      </c>
      <c r="B67" s="10" t="s">
        <v>73</v>
      </c>
      <c r="C67" s="11">
        <v>0</v>
      </c>
      <c r="D67" s="11">
        <v>0</v>
      </c>
      <c r="E67" s="11">
        <v>13704671</v>
      </c>
      <c r="F67" s="12"/>
    </row>
    <row r="68" spans="1:6" ht="15" customHeight="1">
      <c r="A68" s="9">
        <v>183</v>
      </c>
      <c r="B68" s="10" t="s">
        <v>71</v>
      </c>
      <c r="C68" s="11">
        <v>0</v>
      </c>
      <c r="D68" s="11">
        <v>0</v>
      </c>
      <c r="E68" s="11">
        <v>13500</v>
      </c>
      <c r="F68" s="12"/>
    </row>
    <row r="69" spans="1:6" ht="15" customHeight="1">
      <c r="A69" s="17">
        <v>190</v>
      </c>
      <c r="B69" s="18" t="s">
        <v>40</v>
      </c>
      <c r="C69" s="19">
        <v>18115510</v>
      </c>
      <c r="D69" s="19">
        <v>82567000</v>
      </c>
      <c r="E69" s="19">
        <v>0</v>
      </c>
      <c r="F69" s="20">
        <f aca="true" t="shared" si="2" ref="F69:F78">E69/D69</f>
        <v>0</v>
      </c>
    </row>
    <row r="70" spans="1:6" ht="15" customHeight="1">
      <c r="A70" s="13">
        <v>191</v>
      </c>
      <c r="B70" s="14" t="s">
        <v>74</v>
      </c>
      <c r="C70" s="15">
        <f>C63+C66+C69+C62</f>
        <v>108224510</v>
      </c>
      <c r="D70" s="15">
        <f>D63+D66+D69+D62</f>
        <v>177017380</v>
      </c>
      <c r="E70" s="15">
        <f>E63+E66+E69+E62</f>
        <v>94450380</v>
      </c>
      <c r="F70" s="16">
        <f t="shared" si="2"/>
        <v>0.5335655741826029</v>
      </c>
    </row>
    <row r="71" spans="1:6" ht="15" customHeight="1">
      <c r="A71" s="9">
        <v>193</v>
      </c>
      <c r="B71" s="10" t="s">
        <v>41</v>
      </c>
      <c r="C71" s="11">
        <v>42113000</v>
      </c>
      <c r="D71" s="11">
        <v>24664870</v>
      </c>
      <c r="E71" s="11">
        <v>24664270</v>
      </c>
      <c r="F71" s="12">
        <f t="shared" si="2"/>
        <v>0.9999756739038155</v>
      </c>
    </row>
    <row r="72" spans="1:6" ht="15" customHeight="1">
      <c r="A72" s="9">
        <v>195</v>
      </c>
      <c r="B72" s="10" t="s">
        <v>42</v>
      </c>
      <c r="C72" s="11">
        <v>0</v>
      </c>
      <c r="D72" s="11">
        <v>3112551</v>
      </c>
      <c r="E72" s="11">
        <v>3112551</v>
      </c>
      <c r="F72" s="12">
        <f t="shared" si="2"/>
        <v>1</v>
      </c>
    </row>
    <row r="73" spans="1:6" ht="15" customHeight="1">
      <c r="A73" s="9">
        <v>196</v>
      </c>
      <c r="B73" s="10" t="s">
        <v>43</v>
      </c>
      <c r="C73" s="11">
        <v>4724000</v>
      </c>
      <c r="D73" s="11">
        <v>10194900</v>
      </c>
      <c r="E73" s="11">
        <v>10194325</v>
      </c>
      <c r="F73" s="12">
        <f t="shared" si="2"/>
        <v>0.9999435992506057</v>
      </c>
    </row>
    <row r="74" spans="1:6" ht="15" customHeight="1">
      <c r="A74" s="9">
        <v>199</v>
      </c>
      <c r="B74" s="10" t="s">
        <v>44</v>
      </c>
      <c r="C74" s="11">
        <v>11670000</v>
      </c>
      <c r="D74" s="11">
        <v>7412760</v>
      </c>
      <c r="E74" s="11">
        <v>7411175</v>
      </c>
      <c r="F74" s="12">
        <f t="shared" si="2"/>
        <v>0.9997861795066885</v>
      </c>
    </row>
    <row r="75" spans="1:6" ht="15" customHeight="1">
      <c r="A75" s="13">
        <v>200</v>
      </c>
      <c r="B75" s="14" t="s">
        <v>93</v>
      </c>
      <c r="C75" s="15">
        <f>SUM(C71:C74)</f>
        <v>58507000</v>
      </c>
      <c r="D75" s="15">
        <f>SUM(D71:D74)</f>
        <v>45385081</v>
      </c>
      <c r="E75" s="15">
        <f>SUM(E71:E74)</f>
        <v>45382321</v>
      </c>
      <c r="F75" s="16">
        <f t="shared" si="2"/>
        <v>0.9999391870645774</v>
      </c>
    </row>
    <row r="76" spans="1:6" ht="15" customHeight="1">
      <c r="A76" s="9">
        <v>201</v>
      </c>
      <c r="B76" s="10" t="s">
        <v>45</v>
      </c>
      <c r="C76" s="11">
        <v>23231000</v>
      </c>
      <c r="D76" s="11">
        <v>21949000</v>
      </c>
      <c r="E76" s="11">
        <v>21468826</v>
      </c>
      <c r="F76" s="12">
        <f t="shared" si="2"/>
        <v>0.978123194678573</v>
      </c>
    </row>
    <row r="77" spans="1:6" ht="15" customHeight="1">
      <c r="A77" s="9">
        <v>204</v>
      </c>
      <c r="B77" s="10" t="s">
        <v>57</v>
      </c>
      <c r="C77" s="11">
        <v>6275000</v>
      </c>
      <c r="D77" s="11">
        <v>5927000</v>
      </c>
      <c r="E77" s="11">
        <v>5796583</v>
      </c>
      <c r="F77" s="12">
        <f t="shared" si="2"/>
        <v>0.9779961194533491</v>
      </c>
    </row>
    <row r="78" spans="1:6" ht="15" customHeight="1">
      <c r="A78" s="13">
        <v>205</v>
      </c>
      <c r="B78" s="14" t="s">
        <v>94</v>
      </c>
      <c r="C78" s="15">
        <f>SUM(C76:C77)</f>
        <v>29506000</v>
      </c>
      <c r="D78" s="15">
        <f>SUM(D76:D77)</f>
        <v>27876000</v>
      </c>
      <c r="E78" s="15">
        <f>SUM(E76:E77)</f>
        <v>27265409</v>
      </c>
      <c r="F78" s="16">
        <f t="shared" si="2"/>
        <v>0.97809617592194</v>
      </c>
    </row>
    <row r="79" spans="1:6" ht="20.25" customHeight="1">
      <c r="A79" s="13">
        <v>267</v>
      </c>
      <c r="B79" s="14" t="s">
        <v>53</v>
      </c>
      <c r="C79" s="15">
        <v>0</v>
      </c>
      <c r="D79" s="15">
        <v>0</v>
      </c>
      <c r="E79" s="15">
        <v>0</v>
      </c>
      <c r="F79" s="16"/>
    </row>
    <row r="80" spans="1:6" ht="34.5" customHeight="1">
      <c r="A80" s="26">
        <v>268</v>
      </c>
      <c r="B80" s="22" t="s">
        <v>95</v>
      </c>
      <c r="C80" s="24">
        <f>C27+C28+C55+C61+C70+C75+C78+C79</f>
        <v>315572510</v>
      </c>
      <c r="D80" s="24">
        <f>D27+D28+D55+D61+D70+D75+D78+D79</f>
        <v>383948368</v>
      </c>
      <c r="E80" s="24">
        <f>E27+E28+E55+E61+E70+E75+E78+E79</f>
        <v>300768017</v>
      </c>
      <c r="F80" s="25">
        <f>E80/D80</f>
        <v>0.7833553729286851</v>
      </c>
    </row>
    <row r="82" spans="1:6" ht="22.5" customHeight="1">
      <c r="A82" s="26">
        <v>40</v>
      </c>
      <c r="B82" s="29" t="s">
        <v>58</v>
      </c>
      <c r="C82" s="24">
        <f>SUM(C83:C85)</f>
        <v>54754778</v>
      </c>
      <c r="D82" s="24">
        <f>SUM(D83:D85)</f>
        <v>54648443</v>
      </c>
      <c r="E82" s="24">
        <f>SUM(E83:E85)</f>
        <v>54648443</v>
      </c>
      <c r="F82" s="30">
        <f>E82/D82</f>
        <v>1</v>
      </c>
    </row>
    <row r="83" spans="1:6" ht="18" customHeight="1">
      <c r="A83" s="9">
        <v>4</v>
      </c>
      <c r="B83" s="10" t="s">
        <v>75</v>
      </c>
      <c r="C83" s="11">
        <v>0</v>
      </c>
      <c r="D83" s="11">
        <v>0</v>
      </c>
      <c r="E83" s="11">
        <v>0</v>
      </c>
      <c r="F83" s="23"/>
    </row>
    <row r="84" spans="1:6" ht="18" customHeight="1">
      <c r="A84" s="9">
        <v>21</v>
      </c>
      <c r="B84" s="10" t="s">
        <v>76</v>
      </c>
      <c r="C84" s="11">
        <v>6947778</v>
      </c>
      <c r="D84" s="11">
        <v>6947778</v>
      </c>
      <c r="E84" s="11">
        <v>6947778</v>
      </c>
      <c r="F84" s="23">
        <f>E84/D84</f>
        <v>1</v>
      </c>
    </row>
    <row r="85" spans="1:6" ht="18" customHeight="1">
      <c r="A85" s="9">
        <v>22</v>
      </c>
      <c r="B85" s="10" t="s">
        <v>59</v>
      </c>
      <c r="C85" s="11">
        <v>47807000</v>
      </c>
      <c r="D85" s="11">
        <v>47700665</v>
      </c>
      <c r="E85" s="11">
        <v>47700665</v>
      </c>
      <c r="F85" s="23">
        <f>E85/D85</f>
        <v>1</v>
      </c>
    </row>
    <row r="86" spans="1:6" ht="24.75" customHeight="1">
      <c r="A86" s="36" t="s">
        <v>60</v>
      </c>
      <c r="B86" s="37"/>
      <c r="C86" s="27">
        <f>C80+C82</f>
        <v>370327288</v>
      </c>
      <c r="D86" s="27">
        <f>D80+D82</f>
        <v>438596811</v>
      </c>
      <c r="E86" s="27">
        <f>E80+E82</f>
        <v>355416460</v>
      </c>
      <c r="F86" s="28">
        <f>E86/D86</f>
        <v>0.8103489379907963</v>
      </c>
    </row>
    <row r="87" spans="1:6" ht="15" customHeight="1">
      <c r="A87" s="2"/>
      <c r="B87" s="3"/>
      <c r="C87" s="3"/>
      <c r="D87" s="3"/>
      <c r="E87" s="3"/>
      <c r="F87" s="3"/>
    </row>
    <row r="88" spans="1:6" ht="15" customHeight="1">
      <c r="A88" s="2"/>
      <c r="B88" s="3"/>
      <c r="C88" s="3"/>
      <c r="D88" s="3"/>
      <c r="E88" s="3"/>
      <c r="F88" s="3"/>
    </row>
    <row r="89" spans="1:6" ht="14.25">
      <c r="A89" s="2"/>
      <c r="B89" s="3"/>
      <c r="C89" s="3"/>
      <c r="D89" s="3"/>
      <c r="E89" s="3"/>
      <c r="F89" s="3"/>
    </row>
    <row r="90" spans="1:6" ht="14.25">
      <c r="A90" s="2"/>
      <c r="B90" s="3"/>
      <c r="C90" s="3"/>
      <c r="D90" s="3"/>
      <c r="E90" s="3"/>
      <c r="F90" s="3"/>
    </row>
    <row r="91" spans="1:6" ht="14.25">
      <c r="A91" s="2"/>
      <c r="B91" s="3"/>
      <c r="C91" s="3"/>
      <c r="D91" s="3"/>
      <c r="E91" s="3"/>
      <c r="F91" s="3"/>
    </row>
    <row r="92" spans="1:6" ht="14.25">
      <c r="A92" s="2"/>
      <c r="B92" s="3"/>
      <c r="C92" s="3"/>
      <c r="D92" s="3"/>
      <c r="E92" s="3"/>
      <c r="F92" s="3"/>
    </row>
    <row r="93" spans="1:6" ht="14.25">
      <c r="A93" s="2"/>
      <c r="B93" s="3"/>
      <c r="C93" s="3"/>
      <c r="D93" s="3"/>
      <c r="E93" s="3"/>
      <c r="F93" s="3"/>
    </row>
    <row r="94" spans="1:6" ht="14.25">
      <c r="A94" s="2"/>
      <c r="B94" s="3"/>
      <c r="C94" s="3"/>
      <c r="D94" s="3"/>
      <c r="E94" s="3"/>
      <c r="F94" s="3"/>
    </row>
    <row r="95" spans="1:6" ht="14.25">
      <c r="A95" s="3"/>
      <c r="B95" s="3"/>
      <c r="C95" s="3"/>
      <c r="D95" s="3"/>
      <c r="E95" s="3"/>
      <c r="F95" s="3"/>
    </row>
    <row r="96" spans="1:6" ht="14.25">
      <c r="A96" s="3"/>
      <c r="B96" s="3"/>
      <c r="C96" s="3"/>
      <c r="D96" s="3"/>
      <c r="E96" s="3"/>
      <c r="F96" s="3"/>
    </row>
    <row r="97" spans="1:6" ht="14.25">
      <c r="A97" s="3"/>
      <c r="B97" s="3"/>
      <c r="C97" s="3"/>
      <c r="D97" s="3"/>
      <c r="E97" s="3"/>
      <c r="F97" s="3"/>
    </row>
    <row r="98" spans="1:6" ht="14.25">
      <c r="A98" s="3"/>
      <c r="B98" s="3"/>
      <c r="C98" s="3"/>
      <c r="D98" s="3"/>
      <c r="E98" s="3"/>
      <c r="F98" s="3"/>
    </row>
  </sheetData>
  <sheetProtection/>
  <mergeCells count="3">
    <mergeCell ref="A3:F3"/>
    <mergeCell ref="A4:F4"/>
    <mergeCell ref="A86:B86"/>
  </mergeCells>
  <printOptions horizontalCentered="1"/>
  <pageMargins left="0.31496062992125984" right="0.11811023622047245" top="0.35433070866141736" bottom="0.15748031496062992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Kovácsné Tóth Gabriella</cp:lastModifiedBy>
  <cp:lastPrinted>2017-07-05T11:33:17Z</cp:lastPrinted>
  <dcterms:created xsi:type="dcterms:W3CDTF">2015-04-23T07:58:51Z</dcterms:created>
  <dcterms:modified xsi:type="dcterms:W3CDTF">2017-07-05T11:33:24Z</dcterms:modified>
  <cp:category/>
  <cp:version/>
  <cp:contentType/>
  <cp:contentStatus/>
</cp:coreProperties>
</file>