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8\Csókakő zárszámadás\"/>
    </mc:Choice>
  </mc:AlternateContent>
  <xr:revisionPtr revIDLastSave="0" documentId="8_{7029DD4E-0A22-4021-BB12-D42E180F3FB0}" xr6:coauthVersionLast="37" xr6:coauthVersionMax="37" xr10:uidLastSave="{00000000-0000-0000-0000-000000000000}"/>
  <bookViews>
    <workbookView xWindow="0" yWindow="0" windowWidth="23040" windowHeight="9060" xr2:uid="{84B2AB23-A9AB-4FFD-B0CB-546CC129018D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7" i="1"/>
  <c r="F36" i="1"/>
  <c r="F35" i="1"/>
  <c r="F34" i="1"/>
  <c r="E34" i="1"/>
  <c r="D34" i="1"/>
  <c r="C34" i="1"/>
  <c r="F33" i="1"/>
  <c r="E33" i="1"/>
  <c r="D33" i="1"/>
  <c r="C33" i="1"/>
  <c r="F32" i="1"/>
  <c r="F31" i="1"/>
  <c r="F30" i="1"/>
  <c r="F29" i="1"/>
  <c r="F28" i="1"/>
  <c r="F27" i="1"/>
  <c r="F26" i="1"/>
  <c r="F25" i="1"/>
  <c r="E25" i="1"/>
  <c r="E5" i="1" s="1"/>
  <c r="D25" i="1"/>
  <c r="C25" i="1"/>
  <c r="F23" i="1"/>
  <c r="F21" i="1"/>
  <c r="F20" i="1"/>
  <c r="F18" i="1"/>
  <c r="F17" i="1"/>
  <c r="F16" i="1"/>
  <c r="E16" i="1"/>
  <c r="D16" i="1"/>
  <c r="C16" i="1"/>
  <c r="E14" i="1"/>
  <c r="F13" i="1"/>
  <c r="F12" i="1"/>
  <c r="F11" i="1"/>
  <c r="F10" i="1"/>
  <c r="F9" i="1"/>
  <c r="F8" i="1"/>
  <c r="F7" i="1"/>
  <c r="F6" i="1" s="1"/>
  <c r="E6" i="1"/>
  <c r="D6" i="1"/>
  <c r="D5" i="1" s="1"/>
  <c r="C6" i="1"/>
  <c r="C37" i="1" s="1"/>
  <c r="C39" i="1" s="1"/>
  <c r="F5" i="1" l="1"/>
  <c r="D37" i="1"/>
  <c r="D39" i="1" s="1"/>
  <c r="E39" i="1"/>
  <c r="F39" i="1" s="1"/>
  <c r="C5" i="1"/>
  <c r="F37" i="1" l="1"/>
</calcChain>
</file>

<file path=xl/sharedStrings.xml><?xml version="1.0" encoding="utf-8"?>
<sst xmlns="http://schemas.openxmlformats.org/spreadsheetml/2006/main" count="54" uniqueCount="51">
  <si>
    <t>1.  melléklet a 3/2018. (VI.07.) önkormányzati rendelethez</t>
  </si>
  <si>
    <t>Az önkormányzat 2017. évi bevételei forrásonként, működési és felhalmozási cél szerint</t>
  </si>
  <si>
    <t>adatok forintban</t>
  </si>
  <si>
    <t>Ssz.</t>
  </si>
  <si>
    <t>Megnevezés</t>
  </si>
  <si>
    <t>Előirányzat eredeti</t>
  </si>
  <si>
    <t>Előirányzat Módosított</t>
  </si>
  <si>
    <t>Teljesítés</t>
  </si>
  <si>
    <t>Teljesítés %-ban</t>
  </si>
  <si>
    <t>I. MŰKÖDÉSI BEVÉTELEK</t>
  </si>
  <si>
    <t>1.</t>
  </si>
  <si>
    <t>Intézményi működési bevételek B4+B6</t>
  </si>
  <si>
    <t>Közvetített szolgáltatások ellenértéke B403</t>
  </si>
  <si>
    <t>Tulajdonosi bevételek B404</t>
  </si>
  <si>
    <t>Ellátási díjak B405</t>
  </si>
  <si>
    <t>Kiszámlázott általános forgalmi adó B406</t>
  </si>
  <si>
    <t>Kamatbevétel</t>
  </si>
  <si>
    <t>Egyéb működési bevételek B411</t>
  </si>
  <si>
    <t xml:space="preserve">Egyéb működési célú átvett pénzeszközök B65      </t>
  </si>
  <si>
    <t>2.</t>
  </si>
  <si>
    <t>Felhalmozási célú átvett pénzeszköz B7</t>
  </si>
  <si>
    <t>-</t>
  </si>
  <si>
    <t>Felhalmozási célú garancia- és kezességvállalásból származó megtérülések államháztartáson kívülről B71</t>
  </si>
  <si>
    <t>3.</t>
  </si>
  <si>
    <t>Közhatalmi bevételek B3</t>
  </si>
  <si>
    <t>Vagyoni tipusú adók B34</t>
  </si>
  <si>
    <t>Értékesítési és forgalmi adók B351</t>
  </si>
  <si>
    <t>ebből: állandó jelleggel végzett iparűzési tevékenység után fizetett helyi iparűzési adó</t>
  </si>
  <si>
    <t xml:space="preserve"> -</t>
  </si>
  <si>
    <t>Gépjárműadók B354</t>
  </si>
  <si>
    <t>Egyéb áruhasználati és szolgáltatási adók B355</t>
  </si>
  <si>
    <t>ebből: tartózkodás után fizetett idegenforgalmi adó</t>
  </si>
  <si>
    <t>Egyéb közhatalmi bevételek B36</t>
  </si>
  <si>
    <t>ebből: talajterhelési díj</t>
  </si>
  <si>
    <t>4.</t>
  </si>
  <si>
    <t>Működési célú támogatások államháztartáson belülről B1</t>
  </si>
  <si>
    <t>Helyi önkormányzatok működésének általános tám. B111</t>
  </si>
  <si>
    <t>Települési önkormányzatok egyes köznevelési feladatainak támogatása B112</t>
  </si>
  <si>
    <t>Települési önkormányzatok szociális, gyermekjóléti és gyermekétkeztetési feladatainak támogatása B113</t>
  </si>
  <si>
    <t>Települési önkormányzatok kulturális feladatainak támogatása B114</t>
  </si>
  <si>
    <t>Működési célú költségvetési támogatások és kiegészítő támogatások B115</t>
  </si>
  <si>
    <t>Elszámolásból származó bevételek B116</t>
  </si>
  <si>
    <t>Egyéb működési célú támogatások bevételei államháztartáson belülről B16</t>
  </si>
  <si>
    <t>II. FELHALMOZÁSI BEVÉTELEK</t>
  </si>
  <si>
    <t>5.</t>
  </si>
  <si>
    <t>Felhalmozási célú tám. Államháztartáson belülről B2</t>
  </si>
  <si>
    <t>Felhalmozási célú önkormányzati támogatások B21</t>
  </si>
  <si>
    <t>Egyéb felhalmozási célú támogatás bevételei B25</t>
  </si>
  <si>
    <t>Költségvetési bevételek I.+II.</t>
  </si>
  <si>
    <t>Finanszírozási bevételek</t>
  </si>
  <si>
    <t>ÖSSZES 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</si>
</sst>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color rgb="FF00B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3" fontId="4" fillId="3" borderId="2" xfId="0" applyNumberFormat="1" applyFont="1" applyFill="1" applyBorder="1" applyAlignment="1">
      <alignment horizontal="right" wrapText="1"/>
    </xf>
    <xf numFmtId="1" fontId="4" fillId="3" borderId="2" xfId="0" applyNumberFormat="1" applyFont="1" applyFill="1" applyBorder="1" applyAlignment="1"/>
    <xf numFmtId="0" fontId="3" fillId="0" borderId="5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wrapText="1"/>
    </xf>
    <xf numFmtId="3" fontId="3" fillId="4" borderId="2" xfId="0" applyNumberFormat="1" applyFont="1" applyFill="1" applyBorder="1" applyAlignment="1">
      <alignment horizontal="right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wrapText="1"/>
    </xf>
    <xf numFmtId="1" fontId="3" fillId="0" borderId="2" xfId="0" applyNumberFormat="1" applyFont="1" applyBorder="1" applyAlignment="1"/>
    <xf numFmtId="0" fontId="3" fillId="0" borderId="6" xfId="0" applyFont="1" applyBorder="1" applyAlignment="1">
      <alignment horizontal="center" vertical="top" wrapText="1"/>
    </xf>
    <xf numFmtId="1" fontId="3" fillId="4" borderId="2" xfId="0" applyNumberFormat="1" applyFont="1" applyFill="1" applyBorder="1" applyAlignment="1"/>
    <xf numFmtId="0" fontId="3" fillId="0" borderId="6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left" wrapText="1"/>
    </xf>
    <xf numFmtId="3" fontId="3" fillId="5" borderId="2" xfId="0" applyNumberFormat="1" applyFont="1" applyFill="1" applyBorder="1" applyAlignment="1">
      <alignment horizontal="right" wrapText="1"/>
    </xf>
    <xf numFmtId="1" fontId="3" fillId="5" borderId="2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wrapText="1"/>
    </xf>
    <xf numFmtId="3" fontId="3" fillId="2" borderId="2" xfId="0" applyNumberFormat="1" applyFont="1" applyFill="1" applyBorder="1" applyAlignment="1">
      <alignment horizontal="right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4" fillId="6" borderId="3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wrapText="1"/>
    </xf>
    <xf numFmtId="3" fontId="4" fillId="6" borderId="2" xfId="0" applyNumberFormat="1" applyFont="1" applyFill="1" applyBorder="1" applyAlignment="1">
      <alignment horizontal="right" wrapText="1"/>
    </xf>
    <xf numFmtId="1" fontId="3" fillId="6" borderId="2" xfId="0" applyNumberFormat="1" applyFont="1" applyFill="1" applyBorder="1" applyAlignment="1"/>
    <xf numFmtId="0" fontId="6" fillId="6" borderId="3" xfId="0" applyFont="1" applyFill="1" applyBorder="1" applyAlignment="1"/>
    <xf numFmtId="0" fontId="3" fillId="6" borderId="4" xfId="0" applyFont="1" applyFill="1" applyBorder="1" applyAlignment="1"/>
    <xf numFmtId="3" fontId="6" fillId="6" borderId="2" xfId="0" applyNumberFormat="1" applyFont="1" applyFill="1" applyBorder="1" applyAlignment="1"/>
    <xf numFmtId="3" fontId="7" fillId="0" borderId="0" xfId="0" applyNumberFormat="1" applyFont="1"/>
    <xf numFmtId="0" fontId="7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4B8FE-606E-4EB4-B5A1-74351FF32D39}">
  <dimension ref="A1:G41"/>
  <sheetViews>
    <sheetView tabSelected="1" workbookViewId="0">
      <selection sqref="A1:XFD1048576"/>
    </sheetView>
  </sheetViews>
  <sheetFormatPr defaultRowHeight="14.4" x14ac:dyDescent="0.3"/>
  <cols>
    <col min="1" max="1" width="4.6640625" bestFit="1" customWidth="1"/>
    <col min="2" max="2" width="35.88671875" customWidth="1"/>
    <col min="3" max="3" width="14.109375" style="42" bestFit="1" customWidth="1"/>
    <col min="4" max="5" width="15.6640625" style="42" customWidth="1"/>
    <col min="6" max="6" width="13.6640625" style="42" bestFit="1" customWidth="1"/>
  </cols>
  <sheetData>
    <row r="1" spans="1:6" ht="18.75" customHeight="1" x14ac:dyDescent="0.3">
      <c r="A1" s="1" t="s">
        <v>0</v>
      </c>
      <c r="B1" s="2"/>
      <c r="C1" s="2"/>
      <c r="D1" s="2"/>
      <c r="E1" s="2"/>
      <c r="F1" s="2"/>
    </row>
    <row r="2" spans="1:6" s="4" customFormat="1" ht="33" customHeight="1" x14ac:dyDescent="0.3">
      <c r="A2" s="3" t="s">
        <v>1</v>
      </c>
      <c r="B2" s="3"/>
      <c r="C2" s="3"/>
      <c r="D2" s="3"/>
      <c r="E2" s="3"/>
      <c r="F2" s="3"/>
    </row>
    <row r="3" spans="1:6" ht="33" customHeight="1" x14ac:dyDescent="0.3">
      <c r="C3" s="5" t="s">
        <v>2</v>
      </c>
      <c r="D3" s="5"/>
      <c r="E3" s="5"/>
      <c r="F3" s="6"/>
    </row>
    <row r="4" spans="1:6" ht="27" x14ac:dyDescent="0.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ht="15.6" x14ac:dyDescent="0.3">
      <c r="A5" s="8" t="s">
        <v>9</v>
      </c>
      <c r="B5" s="9"/>
      <c r="C5" s="10">
        <f>SUM(C6+D16+D25)</f>
        <v>229432624</v>
      </c>
      <c r="D5" s="10">
        <f t="shared" ref="D5" si="0">SUM(D6+E16+E25)</f>
        <v>231437050</v>
      </c>
      <c r="E5" s="10">
        <f>SUM(E6+E16+E25)</f>
        <v>245471754</v>
      </c>
      <c r="F5" s="11">
        <f>E5/C5*100</f>
        <v>106.99078000345756</v>
      </c>
    </row>
    <row r="6" spans="1:6" ht="15.75" customHeight="1" x14ac:dyDescent="0.3">
      <c r="A6" s="12" t="s">
        <v>10</v>
      </c>
      <c r="B6" s="13" t="s">
        <v>11</v>
      </c>
      <c r="C6" s="14">
        <f>SUM(C7:C13)</f>
        <v>14661000</v>
      </c>
      <c r="D6" s="14">
        <f t="shared" ref="D6:F6" si="1">SUM(D7:D13)</f>
        <v>11759137</v>
      </c>
      <c r="E6" s="14">
        <f t="shared" si="1"/>
        <v>25793841</v>
      </c>
      <c r="F6" s="14">
        <f t="shared" si="1"/>
        <v>3432.3844555729765</v>
      </c>
    </row>
    <row r="7" spans="1:6" ht="27" x14ac:dyDescent="0.3">
      <c r="A7" s="15"/>
      <c r="B7" s="16" t="s">
        <v>12</v>
      </c>
      <c r="C7" s="17">
        <v>5360000</v>
      </c>
      <c r="D7" s="17">
        <v>2435039</v>
      </c>
      <c r="E7" s="17">
        <v>2931756</v>
      </c>
      <c r="F7" s="18">
        <f t="shared" ref="F7:F13" si="2">E7/D7*100</f>
        <v>120.39872872672677</v>
      </c>
    </row>
    <row r="8" spans="1:6" x14ac:dyDescent="0.3">
      <c r="A8" s="15"/>
      <c r="B8" s="16" t="s">
        <v>13</v>
      </c>
      <c r="C8" s="17">
        <v>500000</v>
      </c>
      <c r="D8" s="17">
        <v>500000</v>
      </c>
      <c r="E8" s="17">
        <v>3424147</v>
      </c>
      <c r="F8" s="18">
        <f t="shared" si="2"/>
        <v>684.82939999999996</v>
      </c>
    </row>
    <row r="9" spans="1:6" x14ac:dyDescent="0.3">
      <c r="A9" s="15"/>
      <c r="B9" s="16" t="s">
        <v>14</v>
      </c>
      <c r="C9" s="17">
        <v>3800000</v>
      </c>
      <c r="D9" s="17">
        <v>3443888</v>
      </c>
      <c r="E9" s="17">
        <v>3824077</v>
      </c>
      <c r="F9" s="18">
        <f t="shared" si="2"/>
        <v>111.03952857932661</v>
      </c>
    </row>
    <row r="10" spans="1:6" ht="13.5" customHeight="1" x14ac:dyDescent="0.3">
      <c r="A10" s="15"/>
      <c r="B10" s="16" t="s">
        <v>15</v>
      </c>
      <c r="C10" s="17">
        <v>2500000</v>
      </c>
      <c r="D10" s="17">
        <v>2500000</v>
      </c>
      <c r="E10" s="17">
        <v>4058089</v>
      </c>
      <c r="F10" s="18">
        <f t="shared" si="2"/>
        <v>162.32355999999999</v>
      </c>
    </row>
    <row r="11" spans="1:6" x14ac:dyDescent="0.3">
      <c r="A11" s="15"/>
      <c r="B11" s="16" t="s">
        <v>16</v>
      </c>
      <c r="C11" s="17">
        <v>1000</v>
      </c>
      <c r="D11" s="17">
        <v>1000</v>
      </c>
      <c r="E11" s="17">
        <v>806</v>
      </c>
      <c r="F11" s="18">
        <f t="shared" si="2"/>
        <v>80.600000000000009</v>
      </c>
    </row>
    <row r="12" spans="1:6" x14ac:dyDescent="0.3">
      <c r="A12" s="15"/>
      <c r="B12" s="16" t="s">
        <v>17</v>
      </c>
      <c r="C12" s="17">
        <v>0</v>
      </c>
      <c r="D12" s="17">
        <v>379210</v>
      </c>
      <c r="E12" s="17">
        <v>8095418</v>
      </c>
      <c r="F12" s="18">
        <f t="shared" si="2"/>
        <v>2134.8113182669235</v>
      </c>
    </row>
    <row r="13" spans="1:6" ht="27" x14ac:dyDescent="0.3">
      <c r="A13" s="15"/>
      <c r="B13" s="16" t="s">
        <v>18</v>
      </c>
      <c r="C13" s="17">
        <v>2500000</v>
      </c>
      <c r="D13" s="17">
        <v>2500000</v>
      </c>
      <c r="E13" s="17">
        <v>3459548</v>
      </c>
      <c r="F13" s="18">
        <f t="shared" si="2"/>
        <v>138.38192000000001</v>
      </c>
    </row>
    <row r="14" spans="1:6" ht="27" x14ac:dyDescent="0.3">
      <c r="A14" s="19" t="s">
        <v>19</v>
      </c>
      <c r="B14" s="13" t="s">
        <v>20</v>
      </c>
      <c r="C14" s="14">
        <v>0</v>
      </c>
      <c r="D14" s="14">
        <v>0</v>
      </c>
      <c r="E14" s="14">
        <f>SUM(E15)</f>
        <v>45626201</v>
      </c>
      <c r="F14" s="20" t="s">
        <v>21</v>
      </c>
    </row>
    <row r="15" spans="1:6" ht="53.4" x14ac:dyDescent="0.3">
      <c r="A15" s="21"/>
      <c r="B15" s="16" t="s">
        <v>22</v>
      </c>
      <c r="C15" s="17">
        <v>0</v>
      </c>
      <c r="D15" s="17">
        <v>0</v>
      </c>
      <c r="E15" s="17">
        <v>45626201</v>
      </c>
      <c r="F15" s="18" t="s">
        <v>21</v>
      </c>
    </row>
    <row r="16" spans="1:6" x14ac:dyDescent="0.3">
      <c r="A16" s="12" t="s">
        <v>23</v>
      </c>
      <c r="B16" s="13" t="s">
        <v>24</v>
      </c>
      <c r="C16" s="14">
        <f>SUM(C17:C18,C20:C21,C23)</f>
        <v>25375000</v>
      </c>
      <c r="D16" s="14">
        <f t="shared" ref="D16:E16" si="3">SUM(D17:D18,D20:D21,D23)</f>
        <v>24369185</v>
      </c>
      <c r="E16" s="14">
        <f t="shared" si="3"/>
        <v>29275474</v>
      </c>
      <c r="F16" s="20">
        <f>E16/D16*100</f>
        <v>120.13316817940363</v>
      </c>
    </row>
    <row r="17" spans="1:6" x14ac:dyDescent="0.3">
      <c r="A17" s="15"/>
      <c r="B17" s="16" t="s">
        <v>25</v>
      </c>
      <c r="C17" s="17">
        <v>13800000</v>
      </c>
      <c r="D17" s="17">
        <v>10432650</v>
      </c>
      <c r="E17" s="17">
        <v>13730780</v>
      </c>
      <c r="F17" s="18">
        <f>E17/D17*100</f>
        <v>131.61354018394175</v>
      </c>
    </row>
    <row r="18" spans="1:6" x14ac:dyDescent="0.3">
      <c r="A18" s="15"/>
      <c r="B18" s="16" t="s">
        <v>26</v>
      </c>
      <c r="C18" s="17">
        <v>9000000</v>
      </c>
      <c r="D18" s="17">
        <v>10849176</v>
      </c>
      <c r="E18" s="17">
        <v>10849176</v>
      </c>
      <c r="F18" s="18">
        <f>E18/D18*100</f>
        <v>100</v>
      </c>
    </row>
    <row r="19" spans="1:6" ht="40.200000000000003" x14ac:dyDescent="0.3">
      <c r="A19" s="15"/>
      <c r="B19" s="22" t="s">
        <v>27</v>
      </c>
      <c r="C19" s="23">
        <v>0</v>
      </c>
      <c r="D19" s="23">
        <v>0</v>
      </c>
      <c r="E19" s="23">
        <v>10849176</v>
      </c>
      <c r="F19" s="24" t="s">
        <v>28</v>
      </c>
    </row>
    <row r="20" spans="1:6" x14ac:dyDescent="0.3">
      <c r="A20" s="15"/>
      <c r="B20" s="16" t="s">
        <v>29</v>
      </c>
      <c r="C20" s="17">
        <v>2500000</v>
      </c>
      <c r="D20" s="17">
        <v>3012359</v>
      </c>
      <c r="E20" s="17">
        <v>4144417</v>
      </c>
      <c r="F20" s="25">
        <f>E20/D20*100</f>
        <v>137.58044774875771</v>
      </c>
    </row>
    <row r="21" spans="1:6" ht="27" x14ac:dyDescent="0.3">
      <c r="A21" s="15"/>
      <c r="B21" s="16" t="s">
        <v>30</v>
      </c>
      <c r="C21" s="17">
        <v>25000</v>
      </c>
      <c r="D21" s="17">
        <v>25000</v>
      </c>
      <c r="E21" s="17">
        <v>70100</v>
      </c>
      <c r="F21" s="25">
        <f>E21/D21*100</f>
        <v>280.39999999999998</v>
      </c>
    </row>
    <row r="22" spans="1:6" ht="27" x14ac:dyDescent="0.3">
      <c r="A22" s="15"/>
      <c r="B22" s="22" t="s">
        <v>31</v>
      </c>
      <c r="C22" s="23">
        <v>0</v>
      </c>
      <c r="D22" s="23">
        <v>0</v>
      </c>
      <c r="E22" s="23">
        <v>70100</v>
      </c>
      <c r="F22" s="24" t="s">
        <v>28</v>
      </c>
    </row>
    <row r="23" spans="1:6" x14ac:dyDescent="0.3">
      <c r="A23" s="15"/>
      <c r="B23" s="16" t="s">
        <v>32</v>
      </c>
      <c r="C23" s="17">
        <v>50000</v>
      </c>
      <c r="D23" s="17">
        <v>50000</v>
      </c>
      <c r="E23" s="17">
        <v>481001</v>
      </c>
      <c r="F23" s="25">
        <f>E23/D23*100</f>
        <v>962.00200000000007</v>
      </c>
    </row>
    <row r="24" spans="1:6" x14ac:dyDescent="0.3">
      <c r="A24" s="26"/>
      <c r="B24" s="22" t="s">
        <v>33</v>
      </c>
      <c r="C24" s="23">
        <v>0</v>
      </c>
      <c r="D24" s="23">
        <v>0</v>
      </c>
      <c r="E24" s="23">
        <v>68400</v>
      </c>
      <c r="F24" s="24" t="s">
        <v>28</v>
      </c>
    </row>
    <row r="25" spans="1:6" ht="27" x14ac:dyDescent="0.3">
      <c r="A25" s="12" t="s">
        <v>34</v>
      </c>
      <c r="B25" s="13" t="s">
        <v>35</v>
      </c>
      <c r="C25" s="14">
        <f>SUM(C26:C32)</f>
        <v>182416075</v>
      </c>
      <c r="D25" s="14">
        <f t="shared" ref="D25:E25" si="4">SUM(D26:D32)</f>
        <v>190402439</v>
      </c>
      <c r="E25" s="14">
        <f t="shared" si="4"/>
        <v>190402439</v>
      </c>
      <c r="F25" s="20">
        <f>E25/D25*100</f>
        <v>100</v>
      </c>
    </row>
    <row r="26" spans="1:6" ht="27" x14ac:dyDescent="0.3">
      <c r="A26" s="15"/>
      <c r="B26" s="27" t="s">
        <v>36</v>
      </c>
      <c r="C26" s="28">
        <v>84767677</v>
      </c>
      <c r="D26" s="28">
        <v>85767677</v>
      </c>
      <c r="E26" s="28">
        <v>85767677</v>
      </c>
      <c r="F26" s="18">
        <f>E26/D26*100</f>
        <v>100</v>
      </c>
    </row>
    <row r="27" spans="1:6" ht="40.200000000000003" x14ac:dyDescent="0.3">
      <c r="A27" s="15"/>
      <c r="B27" s="27" t="s">
        <v>37</v>
      </c>
      <c r="C27" s="28">
        <v>60396755</v>
      </c>
      <c r="D27" s="28">
        <v>61685799</v>
      </c>
      <c r="E27" s="28">
        <v>61685799</v>
      </c>
      <c r="F27" s="18">
        <f>E27/D27*100</f>
        <v>100</v>
      </c>
    </row>
    <row r="28" spans="1:6" ht="40.200000000000003" x14ac:dyDescent="0.3">
      <c r="A28" s="15"/>
      <c r="B28" s="16" t="s">
        <v>38</v>
      </c>
      <c r="C28" s="17">
        <v>35680723</v>
      </c>
      <c r="D28" s="17">
        <v>36519450</v>
      </c>
      <c r="E28" s="17">
        <v>36519450</v>
      </c>
      <c r="F28" s="18">
        <f t="shared" ref="F28:F39" si="5">E28/D28*100</f>
        <v>100</v>
      </c>
    </row>
    <row r="29" spans="1:6" ht="27" x14ac:dyDescent="0.3">
      <c r="A29" s="15"/>
      <c r="B29" s="16" t="s">
        <v>39</v>
      </c>
      <c r="C29" s="17">
        <v>1570920</v>
      </c>
      <c r="D29" s="17">
        <v>1570920</v>
      </c>
      <c r="E29" s="17">
        <v>1570920</v>
      </c>
      <c r="F29" s="18">
        <f t="shared" si="5"/>
        <v>100</v>
      </c>
    </row>
    <row r="30" spans="1:6" ht="40.200000000000003" x14ac:dyDescent="0.3">
      <c r="A30" s="15"/>
      <c r="B30" s="16" t="s">
        <v>40</v>
      </c>
      <c r="C30" s="17">
        <v>0</v>
      </c>
      <c r="D30" s="17">
        <v>3810941</v>
      </c>
      <c r="E30" s="17">
        <v>3810941</v>
      </c>
      <c r="F30" s="18">
        <f t="shared" si="5"/>
        <v>100</v>
      </c>
    </row>
    <row r="31" spans="1:6" ht="27" x14ac:dyDescent="0.3">
      <c r="A31" s="29"/>
      <c r="B31" s="16" t="s">
        <v>41</v>
      </c>
      <c r="C31" s="17">
        <v>0</v>
      </c>
      <c r="D31" s="17">
        <v>948652</v>
      </c>
      <c r="E31" s="17">
        <v>948652</v>
      </c>
      <c r="F31" s="18">
        <f t="shared" si="5"/>
        <v>100</v>
      </c>
    </row>
    <row r="32" spans="1:6" ht="27" x14ac:dyDescent="0.3">
      <c r="A32" s="29"/>
      <c r="B32" s="30" t="s">
        <v>42</v>
      </c>
      <c r="C32" s="17"/>
      <c r="D32" s="17">
        <v>99000</v>
      </c>
      <c r="E32" s="17">
        <v>99000</v>
      </c>
      <c r="F32" s="18">
        <f t="shared" si="5"/>
        <v>100</v>
      </c>
    </row>
    <row r="33" spans="1:7" ht="15.6" x14ac:dyDescent="0.3">
      <c r="A33" s="31" t="s">
        <v>43</v>
      </c>
      <c r="B33" s="32"/>
      <c r="C33" s="10">
        <f>SUM(C34)</f>
        <v>9000000</v>
      </c>
      <c r="D33" s="10">
        <f>SUM(D34)</f>
        <v>16342779</v>
      </c>
      <c r="E33" s="10">
        <f>SUM(E34)</f>
        <v>15864714</v>
      </c>
      <c r="F33" s="11">
        <f>E33/D33*100</f>
        <v>97.074763110973961</v>
      </c>
      <c r="G33" s="6"/>
    </row>
    <row r="34" spans="1:7" ht="27" x14ac:dyDescent="0.3">
      <c r="A34" s="12" t="s">
        <v>44</v>
      </c>
      <c r="B34" s="13" t="s">
        <v>45</v>
      </c>
      <c r="C34" s="14">
        <f>SUM(C35:C36)</f>
        <v>9000000</v>
      </c>
      <c r="D34" s="14">
        <f t="shared" ref="D34:E34" si="6">SUM(D35:D36)</f>
        <v>16342779</v>
      </c>
      <c r="E34" s="14">
        <f t="shared" si="6"/>
        <v>15864714</v>
      </c>
      <c r="F34" s="20">
        <f>E34/D34*100</f>
        <v>97.074763110973961</v>
      </c>
      <c r="G34" s="6"/>
    </row>
    <row r="35" spans="1:7" ht="27" x14ac:dyDescent="0.3">
      <c r="A35" s="26"/>
      <c r="B35" s="16" t="s">
        <v>46</v>
      </c>
      <c r="C35" s="17">
        <v>0</v>
      </c>
      <c r="D35" s="17">
        <v>15864714</v>
      </c>
      <c r="E35" s="17">
        <v>15864714</v>
      </c>
      <c r="F35" s="18">
        <f t="shared" si="5"/>
        <v>100</v>
      </c>
      <c r="G35" s="6"/>
    </row>
    <row r="36" spans="1:7" ht="27" x14ac:dyDescent="0.3">
      <c r="A36" s="33"/>
      <c r="B36" s="30" t="s">
        <v>47</v>
      </c>
      <c r="C36" s="17">
        <v>9000000</v>
      </c>
      <c r="D36" s="17">
        <v>478065</v>
      </c>
      <c r="E36" s="17">
        <v>0</v>
      </c>
      <c r="F36" s="18">
        <f t="shared" si="5"/>
        <v>0</v>
      </c>
      <c r="G36" s="6"/>
    </row>
    <row r="37" spans="1:7" ht="15.6" x14ac:dyDescent="0.3">
      <c r="A37" s="34" t="s">
        <v>48</v>
      </c>
      <c r="B37" s="35"/>
      <c r="C37" s="36">
        <f>SUM(C6,C16,C25,C34)</f>
        <v>231452075</v>
      </c>
      <c r="D37" s="36">
        <f>SUM(D6,D15,D16,D25,D34)</f>
        <v>242873540</v>
      </c>
      <c r="E37" s="36">
        <f>SUM(E6,E15,E16,E25,E34)</f>
        <v>306962669</v>
      </c>
      <c r="F37" s="37">
        <f t="shared" si="5"/>
        <v>126.38785970674287</v>
      </c>
    </row>
    <row r="38" spans="1:7" ht="15.6" x14ac:dyDescent="0.3">
      <c r="A38" s="38" t="s">
        <v>49</v>
      </c>
      <c r="B38" s="39"/>
      <c r="C38" s="40">
        <v>25080938</v>
      </c>
      <c r="D38" s="40">
        <v>30793334</v>
      </c>
      <c r="E38" s="40">
        <v>30792734</v>
      </c>
      <c r="F38" s="37">
        <f t="shared" si="5"/>
        <v>99.998051526346572</v>
      </c>
    </row>
    <row r="39" spans="1:7" ht="15.6" x14ac:dyDescent="0.3">
      <c r="A39" s="38" t="s">
        <v>50</v>
      </c>
      <c r="B39" s="39"/>
      <c r="C39" s="40">
        <f>C37+C38</f>
        <v>256533013</v>
      </c>
      <c r="D39" s="40">
        <f>D37+D38</f>
        <v>273666874</v>
      </c>
      <c r="E39" s="40">
        <f>E37+E38</f>
        <v>337755403</v>
      </c>
      <c r="F39" s="37">
        <f t="shared" si="5"/>
        <v>123.41844596069016</v>
      </c>
    </row>
    <row r="41" spans="1:7" x14ac:dyDescent="0.3">
      <c r="C41" s="41"/>
    </row>
  </sheetData>
  <mergeCells count="12">
    <mergeCell ref="A25:A30"/>
    <mergeCell ref="A33:B33"/>
    <mergeCell ref="A34:A35"/>
    <mergeCell ref="A37:B37"/>
    <mergeCell ref="A38:B38"/>
    <mergeCell ref="A39:B39"/>
    <mergeCell ref="A1:F1"/>
    <mergeCell ref="A2:F2"/>
    <mergeCell ref="C3:E3"/>
    <mergeCell ref="A5:B5"/>
    <mergeCell ref="A6:A13"/>
    <mergeCell ref="A16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Jegyzo</dc:creator>
  <cp:lastModifiedBy>Jegyzo</cp:lastModifiedBy>
  <dcterms:created xsi:type="dcterms:W3CDTF">2018-10-24T12:03:26Z</dcterms:created>
  <dcterms:modified xsi:type="dcterms:W3CDTF">2018-10-24T12:03:48Z</dcterms:modified>
</cp:coreProperties>
</file>