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E54" i="1"/>
  <c r="C54" i="1"/>
  <c r="F54" i="1" s="1"/>
  <c r="E53" i="1"/>
  <c r="C53" i="1"/>
  <c r="F53" i="1" s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C38" i="1" s="1"/>
  <c r="F38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C11" i="1"/>
  <c r="F11" i="1" s="1"/>
  <c r="E10" i="1"/>
  <c r="C10" i="1"/>
  <c r="F10" i="1" s="1"/>
  <c r="F9" i="1"/>
  <c r="E9" i="1"/>
  <c r="E8" i="1"/>
  <c r="C8" i="1"/>
  <c r="F8" i="1" s="1"/>
  <c r="C37" i="1" l="1"/>
  <c r="F41" i="1"/>
  <c r="F46" i="1"/>
  <c r="C42" i="1" l="1"/>
  <c r="F42" i="1" s="1"/>
  <c r="F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<sst xmlns="http://schemas.openxmlformats.org/spreadsheetml/2006/main" count="113" uniqueCount="99">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</sst>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>
            <v>8295318</v>
          </cell>
        </row>
        <row r="10">
          <cell r="C10">
            <v>600000</v>
          </cell>
        </row>
        <row r="11">
          <cell r="C11">
            <v>4845000</v>
          </cell>
        </row>
        <row r="13">
          <cell r="C13">
            <v>862330</v>
          </cell>
        </row>
        <row r="14">
          <cell r="C14">
            <v>1702979</v>
          </cell>
        </row>
        <row r="15">
          <cell r="C15">
            <v>169000</v>
          </cell>
        </row>
        <row r="19">
          <cell r="C19">
            <v>116009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60000</v>
          </cell>
        </row>
        <row r="37">
          <cell r="C37">
            <v>8355318</v>
          </cell>
        </row>
        <row r="38">
          <cell r="C38">
            <v>319281087</v>
          </cell>
        </row>
        <row r="39">
          <cell r="C39">
            <v>1054835</v>
          </cell>
        </row>
        <row r="41">
          <cell r="C41">
            <v>318226252</v>
          </cell>
        </row>
        <row r="42">
          <cell r="C42">
            <v>327636405</v>
          </cell>
        </row>
        <row r="46">
          <cell r="C46">
            <v>324524064</v>
          </cell>
        </row>
        <row r="47">
          <cell r="C47">
            <v>205474362</v>
          </cell>
        </row>
        <row r="48">
          <cell r="C48">
            <v>41715550</v>
          </cell>
        </row>
        <row r="49">
          <cell r="C49">
            <v>77334152</v>
          </cell>
        </row>
        <row r="52">
          <cell r="C52">
            <v>3121190</v>
          </cell>
        </row>
        <row r="53">
          <cell r="C53">
            <v>2231590</v>
          </cell>
        </row>
        <row r="54">
          <cell r="C54">
            <v>889600</v>
          </cell>
        </row>
        <row r="58">
          <cell r="C58">
            <v>327645254</v>
          </cell>
        </row>
        <row r="60">
          <cell r="C60">
            <v>55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tabColor rgb="FF92D050"/>
  </sheetPr>
  <dimension ref="A1:F61"/>
  <sheetViews>
    <sheetView tabSelected="1" view="pageLayout" zoomScaleNormal="100" workbookViewId="0">
      <selection activeCell="E1" sqref="E1:F1048576"/>
    </sheetView>
  </sheetViews>
  <sheetFormatPr defaultRowHeight="12.75" x14ac:dyDescent="0.2"/>
  <cols>
    <col min="1" max="1" width="13.83203125" style="75" customWidth="1"/>
    <col min="2" max="2" width="79.1640625" style="20" customWidth="1"/>
    <col min="3" max="3" width="25" style="83" customWidth="1"/>
    <col min="4" max="4" width="9.33203125" style="20" customWidth="1"/>
    <col min="5" max="5" width="11.83203125" style="5" hidden="1" customWidth="1"/>
    <col min="6" max="6" width="9.83203125" style="5" hidden="1" customWidth="1"/>
    <col min="7" max="7" width="8" style="20" customWidth="1"/>
    <col min="8" max="8" width="9.33203125" style="20" customWidth="1"/>
    <col min="9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263" width="8" style="20" customWidth="1"/>
    <col min="264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519" width="8" style="20" customWidth="1"/>
    <col min="520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775" width="8" style="20" customWidth="1"/>
    <col min="776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031" width="8" style="20" customWidth="1"/>
    <col min="1032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287" width="8" style="20" customWidth="1"/>
    <col min="1288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543" width="8" style="20" customWidth="1"/>
    <col min="1544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1799" width="8" style="20" customWidth="1"/>
    <col min="1800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055" width="8" style="20" customWidth="1"/>
    <col min="2056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311" width="8" style="20" customWidth="1"/>
    <col min="2312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567" width="8" style="20" customWidth="1"/>
    <col min="2568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2823" width="8" style="20" customWidth="1"/>
    <col min="2824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079" width="8" style="20" customWidth="1"/>
    <col min="3080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335" width="8" style="20" customWidth="1"/>
    <col min="3336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591" width="8" style="20" customWidth="1"/>
    <col min="3592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3847" width="8" style="20" customWidth="1"/>
    <col min="3848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103" width="8" style="20" customWidth="1"/>
    <col min="4104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359" width="8" style="20" customWidth="1"/>
    <col min="4360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615" width="8" style="20" customWidth="1"/>
    <col min="4616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4871" width="8" style="20" customWidth="1"/>
    <col min="4872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127" width="8" style="20" customWidth="1"/>
    <col min="5128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383" width="8" style="20" customWidth="1"/>
    <col min="5384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639" width="8" style="20" customWidth="1"/>
    <col min="5640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5895" width="8" style="20" customWidth="1"/>
    <col min="5896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151" width="8" style="20" customWidth="1"/>
    <col min="6152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407" width="8" style="20" customWidth="1"/>
    <col min="6408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663" width="8" style="20" customWidth="1"/>
    <col min="6664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6919" width="8" style="20" customWidth="1"/>
    <col min="6920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175" width="8" style="20" customWidth="1"/>
    <col min="7176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431" width="8" style="20" customWidth="1"/>
    <col min="7432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687" width="8" style="20" customWidth="1"/>
    <col min="7688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7943" width="8" style="20" customWidth="1"/>
    <col min="7944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199" width="8" style="20" customWidth="1"/>
    <col min="8200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455" width="8" style="20" customWidth="1"/>
    <col min="8456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711" width="8" style="20" customWidth="1"/>
    <col min="8712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8967" width="8" style="20" customWidth="1"/>
    <col min="8968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223" width="8" style="20" customWidth="1"/>
    <col min="9224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479" width="8" style="20" customWidth="1"/>
    <col min="9480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735" width="8" style="20" customWidth="1"/>
    <col min="9736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9991" width="8" style="20" customWidth="1"/>
    <col min="9992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247" width="8" style="20" customWidth="1"/>
    <col min="10248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503" width="8" style="20" customWidth="1"/>
    <col min="10504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0759" width="8" style="20" customWidth="1"/>
    <col min="10760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015" width="8" style="20" customWidth="1"/>
    <col min="11016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271" width="8" style="20" customWidth="1"/>
    <col min="11272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527" width="8" style="20" customWidth="1"/>
    <col min="11528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1783" width="8" style="20" customWidth="1"/>
    <col min="11784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039" width="8" style="20" customWidth="1"/>
    <col min="12040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295" width="8" style="20" customWidth="1"/>
    <col min="12296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551" width="8" style="20" customWidth="1"/>
    <col min="12552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2807" width="8" style="20" customWidth="1"/>
    <col min="12808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063" width="8" style="20" customWidth="1"/>
    <col min="13064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319" width="8" style="20" customWidth="1"/>
    <col min="13320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575" width="8" style="20" customWidth="1"/>
    <col min="13576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3831" width="8" style="20" customWidth="1"/>
    <col min="13832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087" width="8" style="20" customWidth="1"/>
    <col min="14088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343" width="8" style="20" customWidth="1"/>
    <col min="14344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599" width="8" style="20" customWidth="1"/>
    <col min="14600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4855" width="8" style="20" customWidth="1"/>
    <col min="14856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111" width="8" style="20" customWidth="1"/>
    <col min="15112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367" width="8" style="20" customWidth="1"/>
    <col min="15368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623" width="8" style="20" customWidth="1"/>
    <col min="15624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5879" width="8" style="20" customWidth="1"/>
    <col min="15880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135" width="8" style="20" customWidth="1"/>
    <col min="16136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8360168</v>
      </c>
      <c r="E8" s="32" t="e">
        <f>'[1]9.3.1. sz. mell EOI'!C8+#REF!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'[1]9.3.1. sz. mell EOI'!C9+#REF!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616000+35063</f>
        <v>651063</v>
      </c>
      <c r="E10" s="32" t="e">
        <f>'[1]9.3.1. sz. mell EOI'!C10+#REF!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f>4200000+5000+40000+600000</f>
        <v>4845000</v>
      </c>
      <c r="E11" s="32" t="e">
        <f>'[1]9.3.1. sz. mell EOI'!C11+#REF!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'[1]9.3.1. sz. mell EOI'!C12+#REF!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862330</v>
      </c>
      <c r="E13" s="32" t="e">
        <f>'[1]9.3.1. sz. mell EOI'!C13+#REF!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1533149+9467+1350+10800+162000</f>
        <v>1716766</v>
      </c>
      <c r="E14" s="32" t="e">
        <f>'[1]9.3.1. sz. mell EOI'!C14+#REF!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169000</v>
      </c>
      <c r="E15" s="32" t="e">
        <f>'[1]9.3.1. sz. mell EOI'!C15+#REF!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'[1]9.3.1. sz. mell EOI'!C16+#REF!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'[1]9.3.1. sz. mell EOI'!C17+#REF!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'[1]9.3.1. sz. mell EOI'!C18+#REF!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f>1000+21833+33176+60000</f>
        <v>116009</v>
      </c>
      <c r="E19" s="32" t="e">
        <f>'[1]9.3.1. sz. mell EOI'!C19+#REF!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3">
        <f>SUM(C21:C23)</f>
        <v>0</v>
      </c>
      <c r="E20" s="32" t="e">
        <f>'[1]9.3.1. sz. mell EOI'!C20+#REF!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4" t="s">
        <v>41</v>
      </c>
      <c r="C21" s="45"/>
      <c r="E21" s="32" t="e">
        <f>'[1]9.3.1. sz. mell EOI'!C21+#REF!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'[1]9.3.1. sz. mell EOI'!C22+#REF!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38"/>
      <c r="E23" s="32" t="e">
        <f>'[1]9.3.1. sz. mell EOI'!C23+#REF!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 t="e">
        <f>'[1]9.3.1. sz. mell EOI'!C24+#REF!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'[1]9.3.1. sz. mell EOI'!C25+#REF!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43">
        <f>+C27+C28+C29</f>
        <v>0</v>
      </c>
      <c r="E26" s="32" t="e">
        <f>'[1]9.3.1. sz. mell EOI'!C26+#REF!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'[1]9.3.1. sz. mell EOI'!C27+#REF!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45"/>
      <c r="E28" s="32" t="e">
        <f>'[1]9.3.1. sz. mell EOI'!C28+#REF!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2" t="s">
        <v>56</v>
      </c>
      <c r="C29" s="45"/>
      <c r="E29" s="32" t="e">
        <f>'[1]9.3.1. sz. mell EOI'!C29+#REF!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 t="e">
        <f>'[1]9.3.1. sz. mell EOI'!C30+#REF!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43">
        <f>+C32+C33+C34</f>
        <v>0</v>
      </c>
      <c r="E31" s="32" t="e">
        <f>'[1]9.3.1. sz. mell EOI'!C31+#REF!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'[1]9.3.1. sz. mell EOI'!C32+#REF!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 t="e">
        <f>'[1]9.3.1. sz. mell EOI'!C33+#REF!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 t="e">
        <f>'[1]9.3.1. sz. mell EOI'!C34+#REF!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>
        <v>60000</v>
      </c>
      <c r="E35" s="32" t="e">
        <f>'[1]9.3.1. sz. mell EOI'!C35+#REF!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'[1]9.3.1. sz. mell EOI'!C36+#REF!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8420168</v>
      </c>
      <c r="E37" s="32" t="e">
        <f>'[1]9.3.1. sz. mell EOI'!C37+#REF!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6">
        <f>+C39+C40+C41</f>
        <v>319281087</v>
      </c>
      <c r="E38" s="32" t="e">
        <f>'[1]9.3.1. sz. mell EOI'!C38+#REF!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1054835</v>
      </c>
      <c r="E39" s="32" t="e">
        <f>'[1]9.3.1. sz. mell EOI'!C39+#REF!</f>
        <v>#REF!</v>
      </c>
      <c r="F39" s="32" t="e">
        <f t="shared" si="0"/>
        <v>#REF!</v>
      </c>
    </row>
    <row r="40" spans="1:6" s="41" customFormat="1" ht="12" customHeight="1" x14ac:dyDescent="0.2">
      <c r="A40" s="49" t="s">
        <v>77</v>
      </c>
      <c r="B40" s="52" t="s">
        <v>78</v>
      </c>
      <c r="C40" s="40"/>
      <c r="E40" s="32" t="e">
        <f>'[1]9.3.1. sz. mell EOI'!C40+#REF!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8">
        <f>328107890+80000+4185664+15000+110000+110000-1943023+2120721-14560000</f>
        <v>318226252</v>
      </c>
      <c r="E41" s="32" t="e">
        <f>'[1]9.3.1. sz. mell EOI'!C41+#REF!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7" t="s">
        <v>81</v>
      </c>
      <c r="B42" s="59" t="s">
        <v>82</v>
      </c>
      <c r="C42" s="60">
        <f>+C37+C38</f>
        <v>327701255</v>
      </c>
      <c r="E42" s="32" t="e">
        <f>'[1]9.3.1. sz. mell EOI'!C42+#REF!</f>
        <v>#REF!</v>
      </c>
      <c r="F42" s="32" t="e">
        <f t="shared" si="0"/>
        <v>#REF!</v>
      </c>
    </row>
    <row r="43" spans="1:6" x14ac:dyDescent="0.2">
      <c r="A43" s="61"/>
      <c r="B43" s="62"/>
      <c r="C43" s="63"/>
      <c r="E43" s="32" t="e">
        <f>'[1]9.3.1. sz. mell EOI'!C43+#REF!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4"/>
      <c r="B44" s="65"/>
      <c r="C44" s="66"/>
      <c r="E44" s="32" t="e">
        <f>'[1]9.3.1. sz. mell EOI'!C44+#REF!</f>
        <v>#REF!</v>
      </c>
      <c r="F44" s="32" t="e">
        <f t="shared" si="0"/>
        <v>#REF!</v>
      </c>
    </row>
    <row r="45" spans="1:6" s="70" customFormat="1" ht="12" customHeight="1" thickBot="1" x14ac:dyDescent="0.25">
      <c r="A45" s="67"/>
      <c r="B45" s="68" t="s">
        <v>83</v>
      </c>
      <c r="C45" s="69"/>
      <c r="E45" s="32" t="e">
        <f>'[1]9.3.1. sz. mell EOI'!C45+#REF!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324580065</v>
      </c>
      <c r="E46" s="32" t="e">
        <f>'[1]9.3.1. sz. mell EOI'!C46+#REF!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4" t="s">
        <v>85</v>
      </c>
      <c r="C47" s="71">
        <f>208655734+585000+3502648+18270+1689975+28235-920500-585000-7500000</f>
        <v>205474362</v>
      </c>
      <c r="E47" s="32" t="e">
        <f>'[1]9.3.1. sz. mell EOI'!C47+#REF!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2">
        <f>44850807+114075+683016+3563-1943023+295746+4941-179500-114075-1000000-1000000</f>
        <v>41715550</v>
      </c>
      <c r="E48" s="32" t="e">
        <f>'[1]9.3.1. sz. mell EOI'!C48+#REF!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2">
        <f>80145873+44530+80000+81950+50800+60000+15000+762000+50000+1100000-5000000</f>
        <v>77390153</v>
      </c>
      <c r="E49" s="32" t="e">
        <f>'[1]9.3.1. sz. mell EOI'!C49+#REF!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'[1]9.3.1. sz. mell EOI'!C50+#REF!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'[1]9.3.1. sz. mell EOI'!C51+#REF!</f>
        <v>#REF!</v>
      </c>
      <c r="F51" s="32" t="e">
        <f t="shared" si="0"/>
        <v>#REF!</v>
      </c>
    </row>
    <row r="52" spans="1:6" s="70" customFormat="1" ht="12" customHeight="1" thickBot="1" x14ac:dyDescent="0.25">
      <c r="A52" s="46" t="s">
        <v>38</v>
      </c>
      <c r="B52" s="47" t="s">
        <v>90</v>
      </c>
      <c r="C52" s="43">
        <f>SUM(C53:C55)</f>
        <v>3121190</v>
      </c>
      <c r="E52" s="32" t="e">
        <f>'[1]9.3.1. sz. mell EOI'!C52+#REF!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4" t="s">
        <v>91</v>
      </c>
      <c r="C53" s="51">
        <f>1926590+110000+110000+85000</f>
        <v>2231590</v>
      </c>
      <c r="E53" s="32" t="e">
        <f>'[1]9.3.1. sz. mell EOI'!C53+#REF!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>
        <f>965200-75600</f>
        <v>889600</v>
      </c>
      <c r="E54" s="32" t="e">
        <f>'[1]9.3.1. sz. mell EOI'!C54+#REF!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'[1]9.3.1. sz. mell EOI'!C55+#REF!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'[1]9.3.1. sz. mell EOI'!C56+#REF!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'[1]9.3.1. sz. mell EOI'!C57+#REF!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3" t="s">
        <v>96</v>
      </c>
      <c r="C58" s="74">
        <f>+C46+C52+C57</f>
        <v>327701255</v>
      </c>
      <c r="E58" s="32" t="e">
        <f>'[1]9.3.1. sz. mell EOI'!C58+#REF!</f>
        <v>#REF!</v>
      </c>
      <c r="F58" s="32" t="e">
        <f t="shared" si="0"/>
        <v>#REF!</v>
      </c>
    </row>
    <row r="59" spans="1:6" ht="14.25" customHeight="1" thickBot="1" x14ac:dyDescent="0.25">
      <c r="C59" s="76"/>
      <c r="E59" s="32" t="e">
        <f>'[1]9.3.1. sz. mell EOI'!C59+#REF!</f>
        <v>#REF!</v>
      </c>
      <c r="F59" s="32" t="e">
        <f t="shared" si="0"/>
        <v>#REF!</v>
      </c>
    </row>
    <row r="60" spans="1:6" x14ac:dyDescent="0.2">
      <c r="A60" s="77" t="s">
        <v>97</v>
      </c>
      <c r="B60" s="78"/>
      <c r="C60" s="79">
        <v>55</v>
      </c>
      <c r="E60" s="32" t="e">
        <f>'[1]9.3.1. sz. mell EOI'!C60+#REF!</f>
        <v>#REF!</v>
      </c>
      <c r="F60" s="32" t="e">
        <f t="shared" si="0"/>
        <v>#REF!</v>
      </c>
    </row>
    <row r="61" spans="1:6" ht="13.5" thickBot="1" x14ac:dyDescent="0.25">
      <c r="A61" s="80" t="s">
        <v>98</v>
      </c>
      <c r="B61" s="81"/>
      <c r="C61" s="82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2020-03-02T10:50:54Z</dcterms:created>
  <dcterms:modified xsi:type="dcterms:W3CDTF">2020-03-02T10:50:56Z</dcterms:modified>
</cp:coreProperties>
</file>