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4. ÜLÉSEK - JKV\KTÜ\RENDELETEK\2016 ktgvetés Fsz\ÖK\"/>
    </mc:Choice>
  </mc:AlternateContent>
  <bookViews>
    <workbookView xWindow="0" yWindow="0" windowWidth="19200" windowHeight="11595" activeTab="2"/>
  </bookViews>
  <sheets>
    <sheet name="1.sz.melléklet" sheetId="1" r:id="rId1"/>
    <sheet name="2.sz.melléklet" sheetId="2" r:id="rId2"/>
    <sheet name="3.sz.melléklet" sheetId="3" r:id="rId3"/>
    <sheet name="4.sz.melléklet" sheetId="4" r:id="rId4"/>
    <sheet name="5.sz.melléklet" sheetId="5" r:id="rId5"/>
    <sheet name="6.sz.melléklet" sheetId="6" r:id="rId6"/>
    <sheet name="7.sz.melléklet" sheetId="7" r:id="rId7"/>
    <sheet name="8.sz.melléklet" sheetId="8" r:id="rId8"/>
    <sheet name="9.sz.melléklet" sheetId="9" r:id="rId9"/>
    <sheet name="10.sz.melléklet" sheetId="10" r:id="rId10"/>
    <sheet name="11.sz.melléklet" sheetId="11" r:id="rId11"/>
    <sheet name="12.sz.melléklet" sheetId="12" r:id="rId12"/>
    <sheet name="13.sz.melléklet" sheetId="13" r:id="rId13"/>
  </sheets>
  <calcPr calcId="152511"/>
</workbook>
</file>

<file path=xl/calcChain.xml><?xml version="1.0" encoding="utf-8"?>
<calcChain xmlns="http://schemas.openxmlformats.org/spreadsheetml/2006/main">
  <c r="B12" i="13" l="1"/>
  <c r="B11" i="13"/>
  <c r="B5" i="13"/>
  <c r="B14" i="12" l="1"/>
  <c r="P12" i="10"/>
  <c r="O12" i="10"/>
  <c r="N12" i="10"/>
  <c r="M12" i="10"/>
  <c r="L12" i="10"/>
  <c r="K12" i="10"/>
  <c r="J12" i="10"/>
  <c r="I12" i="10"/>
  <c r="H12" i="10"/>
  <c r="S11" i="10"/>
  <c r="R11" i="10"/>
  <c r="Q11" i="10"/>
  <c r="S10" i="10"/>
  <c r="R10" i="10"/>
  <c r="Q10" i="10"/>
  <c r="S9" i="10"/>
  <c r="S12" i="10" s="1"/>
  <c r="R9" i="10"/>
  <c r="Q9" i="10"/>
  <c r="Q12" i="10" s="1"/>
  <c r="S8" i="10"/>
  <c r="R8" i="10"/>
  <c r="R12" i="10" s="1"/>
  <c r="Q8" i="10"/>
  <c r="B22" i="9" l="1"/>
  <c r="B20" i="9"/>
  <c r="O27" i="8"/>
  <c r="N27" i="8"/>
  <c r="M27" i="8"/>
  <c r="L27" i="8"/>
  <c r="K27" i="8"/>
  <c r="J27" i="8"/>
  <c r="I27" i="8"/>
  <c r="H27" i="8"/>
  <c r="G27" i="8"/>
  <c r="F27" i="8"/>
  <c r="E27" i="8"/>
  <c r="D27" i="8"/>
  <c r="P24" i="8"/>
  <c r="P23" i="8"/>
  <c r="P27" i="8" s="1"/>
  <c r="O16" i="8"/>
  <c r="N16" i="8"/>
  <c r="M16" i="8"/>
  <c r="L16" i="8"/>
  <c r="K16" i="8"/>
  <c r="J16" i="8"/>
  <c r="I16" i="8"/>
  <c r="H16" i="8"/>
  <c r="G16" i="8"/>
  <c r="F16" i="8"/>
  <c r="E16" i="8"/>
  <c r="D16" i="8"/>
  <c r="P11" i="8"/>
  <c r="P9" i="8"/>
  <c r="P16" i="8" s="1"/>
  <c r="P8" i="8"/>
  <c r="D20" i="6" l="1"/>
  <c r="C20" i="6"/>
  <c r="B20" i="6"/>
  <c r="E17" i="5"/>
  <c r="E23" i="5" s="1"/>
  <c r="E30" i="5" s="1"/>
  <c r="D17" i="5"/>
  <c r="D23" i="5" s="1"/>
  <c r="D30" i="5" s="1"/>
  <c r="D22" i="4"/>
  <c r="D29" i="4" s="1"/>
  <c r="D96" i="3"/>
  <c r="D87" i="3"/>
  <c r="D82" i="3"/>
  <c r="I74" i="3"/>
  <c r="D73" i="3"/>
  <c r="D72" i="3"/>
  <c r="D67" i="3"/>
  <c r="D74" i="3" s="1"/>
  <c r="I61" i="3"/>
  <c r="D61" i="3"/>
  <c r="D60" i="3"/>
  <c r="D58" i="3"/>
  <c r="O51" i="3"/>
  <c r="O52" i="3" s="1"/>
  <c r="N51" i="3"/>
  <c r="K51" i="3"/>
  <c r="J51" i="3"/>
  <c r="I51" i="3"/>
  <c r="H51" i="3"/>
  <c r="H52" i="3" s="1"/>
  <c r="G51" i="3"/>
  <c r="G52" i="3" s="1"/>
  <c r="F51" i="3"/>
  <c r="F52" i="3" s="1"/>
  <c r="D50" i="3"/>
  <c r="D49" i="3"/>
  <c r="D48" i="3"/>
  <c r="D47" i="3"/>
  <c r="D51" i="3" s="1"/>
  <c r="D46" i="3"/>
  <c r="O45" i="3"/>
  <c r="N45" i="3"/>
  <c r="L45" i="3"/>
  <c r="L51" i="3" s="1"/>
  <c r="K45" i="3"/>
  <c r="J45" i="3"/>
  <c r="I45" i="3"/>
  <c r="H45" i="3"/>
  <c r="G45" i="3"/>
  <c r="F45" i="3"/>
  <c r="D43" i="3"/>
  <c r="D45" i="3" s="1"/>
  <c r="O42" i="3"/>
  <c r="N42" i="3"/>
  <c r="L42" i="3"/>
  <c r="K42" i="3"/>
  <c r="J42" i="3"/>
  <c r="I42" i="3"/>
  <c r="H42" i="3"/>
  <c r="G42" i="3"/>
  <c r="F42" i="3"/>
  <c r="D41" i="3"/>
  <c r="D40" i="3"/>
  <c r="D38" i="3"/>
  <c r="D36" i="3"/>
  <c r="D42" i="3" s="1"/>
  <c r="D35" i="3"/>
  <c r="O34" i="3"/>
  <c r="N34" i="3"/>
  <c r="L34" i="3"/>
  <c r="K34" i="3"/>
  <c r="J34" i="3"/>
  <c r="I34" i="3"/>
  <c r="H34" i="3"/>
  <c r="G34" i="3"/>
  <c r="D33" i="3"/>
  <c r="D32" i="3"/>
  <c r="D34" i="3" s="1"/>
  <c r="O31" i="3"/>
  <c r="N31" i="3"/>
  <c r="N52" i="3" s="1"/>
  <c r="L31" i="3"/>
  <c r="L52" i="3" s="1"/>
  <c r="K31" i="3"/>
  <c r="K52" i="3" s="1"/>
  <c r="J31" i="3"/>
  <c r="J52" i="3" s="1"/>
  <c r="I31" i="3"/>
  <c r="I52" i="3" s="1"/>
  <c r="H31" i="3"/>
  <c r="G31" i="3"/>
  <c r="F31" i="3"/>
  <c r="D31" i="3"/>
  <c r="D30" i="3"/>
  <c r="D29" i="3"/>
  <c r="D28" i="3"/>
  <c r="D27" i="3"/>
  <c r="J26" i="3"/>
  <c r="M25" i="3"/>
  <c r="J25" i="3"/>
  <c r="I25" i="3"/>
  <c r="I26" i="3" s="1"/>
  <c r="F25" i="3"/>
  <c r="D25" i="3"/>
  <c r="D22" i="3"/>
  <c r="M21" i="3"/>
  <c r="M26" i="3" s="1"/>
  <c r="J21" i="3"/>
  <c r="I21" i="3"/>
  <c r="F21" i="3"/>
  <c r="F26" i="3" s="1"/>
  <c r="D26" i="3" s="1"/>
  <c r="D17" i="3"/>
  <c r="D14" i="3"/>
  <c r="D21" i="3" s="1"/>
  <c r="D8" i="3"/>
  <c r="D52" i="3" l="1"/>
  <c r="D97" i="3" s="1"/>
  <c r="H63" i="2" l="1"/>
  <c r="D62" i="2"/>
  <c r="D63" i="2" s="1"/>
  <c r="H59" i="2"/>
  <c r="D58" i="2"/>
  <c r="D59" i="2" s="1"/>
  <c r="D55" i="2"/>
  <c r="H49" i="2"/>
  <c r="D49" i="2"/>
  <c r="H36" i="2"/>
  <c r="D36" i="2" s="1"/>
  <c r="D38" i="2" s="1"/>
  <c r="D34" i="2"/>
  <c r="D17" i="2"/>
  <c r="H12" i="2"/>
  <c r="H18" i="2" s="1"/>
  <c r="H64" i="2" s="1"/>
  <c r="D10" i="2"/>
  <c r="D9" i="2"/>
  <c r="D8" i="2"/>
  <c r="D7" i="2"/>
  <c r="D6" i="2"/>
  <c r="D12" i="2" l="1"/>
  <c r="D18" i="2" s="1"/>
  <c r="D64" i="2" s="1"/>
  <c r="C22" i="1" l="1"/>
  <c r="F22" i="1"/>
  <c r="C18" i="1"/>
  <c r="C13" i="1"/>
  <c r="F18" i="1"/>
  <c r="F13" i="1"/>
  <c r="F23" i="1" l="1"/>
  <c r="C23" i="1"/>
</calcChain>
</file>

<file path=xl/sharedStrings.xml><?xml version="1.0" encoding="utf-8"?>
<sst xmlns="http://schemas.openxmlformats.org/spreadsheetml/2006/main" count="859" uniqueCount="679">
  <si>
    <t>1. melléklet</t>
  </si>
  <si>
    <t>(ezer Ft-ban)</t>
  </si>
  <si>
    <t>B E V É T E L E K</t>
  </si>
  <si>
    <t>K I A D Á S O K</t>
  </si>
  <si>
    <t>Megnevezés</t>
  </si>
  <si>
    <t>Rovat száma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</si>
  <si>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</si>
  <si>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</si>
  <si>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</si>
  <si>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</si>
  <si>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</si>
  <si>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</si>
  <si>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</si>
  <si>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</si>
  <si>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</si>
  <si>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</si>
  <si>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</si>
  <si>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</si>
  <si>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</si>
  <si>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</si>
  <si>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</si>
  <si>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</si>
  <si>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</si>
  <si>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</si>
  <si>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</si>
  <si>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</si>
  <si>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</si>
  <si>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</si>
  <si>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</si>
  <si>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</si>
  <si>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</si>
  <si>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</si>
  <si>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</si>
  <si>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</si>
  <si>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</si>
  <si>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</si>
  <si>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</si>
  <si>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</si>
  <si>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</si>
  <si>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</si>
  <si>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</si>
  <si>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</si>
  <si>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</si>
  <si>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</si>
  <si>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</si>
  <si>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</si>
  <si>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</si>
  <si>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 xml:space="preserve">Finanszírozási kiadások                           </t>
  </si>
  <si>
    <t>K9</t>
  </si>
  <si>
    <t>Egyéb finanszírozási bevételek</t>
  </si>
  <si>
    <t>B8</t>
  </si>
  <si>
    <t>FINANSZÍROZÁSI BEVÉTELEK</t>
  </si>
  <si>
    <t>FINANSZÍROZÁSI KIADÁSOK</t>
  </si>
  <si>
    <t>KÖLTSÉGVETÉSI BEVÉTELEK MINDÖSSZESEN</t>
  </si>
  <si>
    <t>KÖLTSÉGVETÉSI KIADÁSOK MINDÖSSZESEN</t>
  </si>
  <si>
    <t>FELSŐSZENTIVÁN KÖZSÉGI ÖNKORMÁNYZAT</t>
  </si>
  <si>
    <t>2016. ÉVI KÖLTSÉGVETÉSÉNEK PÉNZFORGALMI MÉRLEGE</t>
  </si>
  <si>
    <t>2016. évi költségvetés</t>
  </si>
  <si>
    <t>Felsőszentiván Község Önkormányzat 2016. évi költségvetés</t>
  </si>
  <si>
    <t>2. melléklet</t>
  </si>
  <si>
    <t>Ssz</t>
  </si>
  <si>
    <t>Bevételi jogcím</t>
  </si>
  <si>
    <t>Rovat szám</t>
  </si>
  <si>
    <t>Eredeti előirányzat</t>
  </si>
  <si>
    <t>Hivatal</t>
  </si>
  <si>
    <t>zöldterület kezelés</t>
  </si>
  <si>
    <t>lakásgazd</t>
  </si>
  <si>
    <t>Önkorm igazgatás</t>
  </si>
  <si>
    <t>Önkorm.városgazd</t>
  </si>
  <si>
    <t>vízell.</t>
  </si>
  <si>
    <t>család és nővéd.</t>
  </si>
  <si>
    <t>ifj.gond</t>
  </si>
  <si>
    <t>temető</t>
  </si>
  <si>
    <t>Támop óv</t>
  </si>
  <si>
    <t>IKSZT</t>
  </si>
  <si>
    <t>közvilág</t>
  </si>
  <si>
    <t>Bajavíz</t>
  </si>
  <si>
    <t>segélyek</t>
  </si>
  <si>
    <t>civil szerv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</si>
  <si>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</si>
  <si>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</si>
  <si>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</si>
  <si>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</si>
  <si>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</si>
  <si>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</si>
  <si>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</si>
  <si>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</si>
  <si>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</si>
  <si>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</si>
  <si>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</si>
  <si>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</si>
  <si>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</si>
  <si>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központosított előirányzatok</t>
  </si>
  <si>
    <t>B115</t>
  </si>
  <si>
    <t>06</t>
  </si>
  <si>
    <t>Helyi önkormányzatok kiegészítő támogatásai</t>
  </si>
  <si>
    <t>B116</t>
  </si>
  <si>
    <t>07</t>
  </si>
  <si>
    <t>Önkormányzatok működési támogatásai (=01+…+06)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</si>
  <si>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</si>
  <si>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</si>
  <si>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</si>
  <si>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</si>
  <si>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</si>
  <si>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</si>
  <si>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</si>
  <si>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</si>
  <si>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</si>
  <si>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</si>
  <si>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</si>
  <si>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</si>
  <si>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</si>
  <si>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</si>
  <si>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</si>
  <si>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</si>
  <si>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</si>
  <si>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</si>
  <si>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</si>
  <si>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</si>
  <si>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</si>
  <si>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</si>
  <si>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</si>
  <si>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</si>
  <si>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</si>
  <si>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</si>
  <si>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</si>
  <si>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</si>
  <si>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</si>
  <si>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</si>
  <si>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</si>
  <si>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</si>
  <si>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</si>
  <si>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</si>
  <si>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</si>
  <si>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</si>
  <si>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</si>
  <si>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</si>
  <si>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</si>
  <si>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</si>
  <si>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</si>
  <si>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</si>
  <si>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</si>
  <si>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</si>
  <si>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</si>
  <si>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</si>
  <si>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</si>
  <si>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</si>
  <si>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</si>
  <si>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</si>
  <si>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</si>
  <si>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</si>
  <si>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</si>
  <si>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</si>
  <si>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</si>
  <si>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</si>
  <si>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</si>
  <si>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</si>
  <si>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</si>
  <si>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</si>
  <si>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</si>
  <si>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</si>
  <si>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</si>
  <si>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</si>
  <si>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</si>
  <si>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</si>
  <si>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</si>
  <si>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</si>
  <si>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</si>
  <si>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</si>
  <si>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</si>
  <si>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</si>
  <si>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</si>
  <si>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</si>
  <si>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</si>
  <si>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</si>
  <si>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</si>
  <si>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</si>
  <si>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</si>
  <si>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</si>
  <si>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</si>
  <si>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</si>
  <si>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</si>
  <si>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</si>
  <si>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</si>
  <si>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</si>
  <si>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</si>
  <si>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</si>
  <si>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</si>
  <si>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</si>
  <si>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</si>
  <si>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</si>
  <si>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</si>
  <si>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</si>
  <si>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</si>
  <si>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</si>
  <si>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</si>
  <si>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Kamatbevételek</t>
  </si>
  <si>
    <t>B408</t>
  </si>
  <si>
    <t>42</t>
  </si>
  <si>
    <t>Egyéb pénzügyi műveletek bevételei</t>
  </si>
  <si>
    <t>B409</t>
  </si>
  <si>
    <t>43</t>
  </si>
  <si>
    <t>Egyéb működési bevételek</t>
  </si>
  <si>
    <t>B410</t>
  </si>
  <si>
    <t>44</t>
  </si>
  <si>
    <t>Működési bevételek (=34+…+43)</t>
  </si>
  <si>
    <t>45</t>
  </si>
  <si>
    <t>Immateriális javak értékesítése</t>
  </si>
  <si>
    <t>B51</t>
  </si>
  <si>
    <t>46</t>
  </si>
  <si>
    <t>Ingatlanok értékesítése</t>
  </si>
  <si>
    <t>B52</t>
  </si>
  <si>
    <t>47</t>
  </si>
  <si>
    <t>Egyéb tárgyi eszközök értékesítése</t>
  </si>
  <si>
    <t>B53</t>
  </si>
  <si>
    <t>48</t>
  </si>
  <si>
    <t>Részesedések értékesítése</t>
  </si>
  <si>
    <t>B54</t>
  </si>
  <si>
    <t>49</t>
  </si>
  <si>
    <t>Részesedések megszűnéséhez kapcsolódó bevételek</t>
  </si>
  <si>
    <t>B55</t>
  </si>
  <si>
    <t>50</t>
  </si>
  <si>
    <t>Felhalmozási bevételek (=45+…+49)</t>
  </si>
  <si>
    <t>51</t>
  </si>
  <si>
    <t>Működési célú garancia- és kezességvállalásból származó megtérülések államháztartáson kívülről</t>
  </si>
  <si>
    <t>B61</t>
  </si>
  <si>
    <t>52</t>
  </si>
  <si>
    <t>Működési célú visszatérítendő támogatások, kölcsönök visszatérülése államháztartáson kívülről</t>
  </si>
  <si>
    <t>B62</t>
  </si>
  <si>
    <t>53</t>
  </si>
  <si>
    <t>Egyéb működési célú átvett pénzeszközök</t>
  </si>
  <si>
    <t>B63</t>
  </si>
  <si>
    <t>54</t>
  </si>
  <si>
    <t>Működési célú átvett pénzeszközök (=51+52+53)</t>
  </si>
  <si>
    <t>55</t>
  </si>
  <si>
    <t>Felhalmozási célú garancia- és kezességvállalásból származó megtérülések államháztartáson kívülről</t>
  </si>
  <si>
    <t>B71</t>
  </si>
  <si>
    <t>56</t>
  </si>
  <si>
    <t>Felhalmozási célú visszatérítendő támogatások, kölcsönök visszatérülése államháztartáson kívülről</t>
  </si>
  <si>
    <t>B72</t>
  </si>
  <si>
    <t>57</t>
  </si>
  <si>
    <t>Egyéb felhalmozási célú átvett pénzeszközök</t>
  </si>
  <si>
    <t>B73</t>
  </si>
  <si>
    <t>58</t>
  </si>
  <si>
    <t>Felhalmozási célú átvett pénzeszközök (=55+56+57)</t>
  </si>
  <si>
    <t>59</t>
  </si>
  <si>
    <t>Költségvetési bevételek (=13+19+33+44+50+54+58)</t>
  </si>
  <si>
    <t>B1-B7</t>
  </si>
  <si>
    <t>Felsőszentiván  Község Önkormányzat 2016. évi költségvetés</t>
  </si>
  <si>
    <t>3. melléklet</t>
  </si>
  <si>
    <t>Kiadásnem</t>
  </si>
  <si>
    <t>zöldter.k</t>
  </si>
  <si>
    <t>Utak</t>
  </si>
  <si>
    <t>Önkorm városg.</t>
  </si>
  <si>
    <t>Vízellátás</t>
  </si>
  <si>
    <t>Közvilágítás</t>
  </si>
  <si>
    <t>család és nőv</t>
  </si>
  <si>
    <t>Támop</t>
  </si>
  <si>
    <t>Keop</t>
  </si>
  <si>
    <t>Törvény szerinti illetmények, munkabérek (PM)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</si>
  <si>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</si>
  <si>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</si>
  <si>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</si>
  <si>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</si>
  <si>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</si>
  <si>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</si>
  <si>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</si>
  <si>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</si>
  <si>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</si>
  <si>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</si>
  <si>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</si>
  <si>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</si>
  <si>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</si>
  <si>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</si>
  <si>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</si>
  <si>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</si>
  <si>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</si>
  <si>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</si>
  <si>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</si>
  <si>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</si>
  <si>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</si>
  <si>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</si>
  <si>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</si>
  <si>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</si>
  <si>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</si>
  <si>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</si>
  <si>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</si>
  <si>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</si>
  <si>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</si>
  <si>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</si>
  <si>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</si>
  <si>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</si>
  <si>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</si>
  <si>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(=15+16+17)</t>
  </si>
  <si>
    <t>K12</t>
  </si>
  <si>
    <t>Személyi juttatások (=14+18)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</si>
  <si>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</si>
  <si>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</si>
  <si>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</si>
  <si>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</si>
  <si>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</si>
  <si>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</si>
  <si>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</si>
  <si>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>Készletbeszerzés (=21+22+23)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</si>
  <si>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</si>
  <si>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</si>
  <si>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</si>
  <si>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</si>
  <si>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</si>
  <si>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(=25+26)</t>
  </si>
  <si>
    <t>K32</t>
  </si>
  <si>
    <t>Közüzemi díjak</t>
  </si>
  <si>
    <t>K331</t>
  </si>
  <si>
    <t>Vásárolt élelmezés</t>
  </si>
  <si>
    <t>K332</t>
  </si>
  <si>
    <t>Bérleti és lízing díjak</t>
  </si>
  <si>
    <t>K33</t>
  </si>
  <si>
    <t>Karbantartási, kisjavítási szolgáltatások (munkadíj)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</si>
  <si>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</si>
  <si>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</si>
  <si>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</si>
  <si>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</si>
  <si>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</si>
  <si>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 (egyéb üzemeltetés, szemétszállítás)</t>
  </si>
  <si>
    <t>K337</t>
  </si>
  <si>
    <t>Szolgáltatási kiadások (=28+…+34)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</si>
  <si>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</si>
  <si>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</si>
  <si>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</si>
  <si>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</si>
  <si>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</si>
  <si>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</si>
  <si>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</si>
  <si>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</si>
  <si>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</si>
  <si>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</si>
  <si>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</si>
  <si>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</si>
  <si>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</si>
  <si>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</si>
  <si>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</si>
  <si>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</si>
  <si>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>Különféle befizetések és egyéb dologi kiadások (=39+…+43)</t>
  </si>
  <si>
    <t>K35</t>
  </si>
  <si>
    <t>Dologi kiadások (=24+27+35+38+44)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</si>
  <si>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</si>
  <si>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</si>
  <si>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</si>
  <si>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</si>
  <si>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</si>
  <si>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</si>
  <si>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ellátások (eg.károsodott)</t>
  </si>
  <si>
    <t>K44</t>
  </si>
  <si>
    <t>Foglalkoztatással, munkanélküliséggel kapcsolatos ellátások</t>
  </si>
  <si>
    <t>K45</t>
  </si>
  <si>
    <t>Lakhatással kapcsolatos ellátások  (lakásfenntartási)</t>
  </si>
  <si>
    <t>K46</t>
  </si>
  <si>
    <t>Intézményi ellátottak pénzbeli juttatásai</t>
  </si>
  <si>
    <t>K47</t>
  </si>
  <si>
    <t>Egyéb nem intézményi ellátások (önkormányzati segély)</t>
  </si>
  <si>
    <t>K48</t>
  </si>
  <si>
    <t>Ellátottak pénzbeli juttatásai (=46+...+53)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</si>
  <si>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</si>
  <si>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</si>
  <si>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</si>
  <si>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</si>
  <si>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</si>
  <si>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</si>
  <si>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</si>
  <si>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</si>
  <si>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</si>
  <si>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</si>
  <si>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60</t>
  </si>
  <si>
    <t xml:space="preserve">Egyéb működési célú támogatások államháztartáson belülre </t>
  </si>
  <si>
    <t>K506</t>
  </si>
  <si>
    <t>61</t>
  </si>
  <si>
    <t>Működési célú garancia- és kezességvállalásból származó kifizetés államháztartáson kívülre</t>
  </si>
  <si>
    <t>K507</t>
  </si>
  <si>
    <t>62</t>
  </si>
  <si>
    <t>Működési célú visszatérítendő támogatások, kölcsönök nyújtása államháztartáson kívülre</t>
  </si>
  <si>
    <t>K508</t>
  </si>
  <si>
    <t>63</t>
  </si>
  <si>
    <t>Árkiegészítések, ártámogatások</t>
  </si>
  <si>
    <t>K509</t>
  </si>
  <si>
    <t>64</t>
  </si>
  <si>
    <t>Kamattámogatások</t>
  </si>
  <si>
    <t>K510</t>
  </si>
  <si>
    <t>65</t>
  </si>
  <si>
    <t>Egyéb működési célú támogatások államháztartáson kívülre</t>
  </si>
  <si>
    <t>K511</t>
  </si>
  <si>
    <t>66</t>
  </si>
  <si>
    <t>Tartalékok</t>
  </si>
  <si>
    <t>K512</t>
  </si>
  <si>
    <t>67</t>
  </si>
  <si>
    <t>Egyéb működési célú kiadások (=55+…+66)</t>
  </si>
  <si>
    <t>68</t>
  </si>
  <si>
    <t>Immateriális javak beszerzése, létesítése</t>
  </si>
  <si>
    <t>K61</t>
  </si>
  <si>
    <t>69</t>
  </si>
  <si>
    <t>Ingatlanok beszerzése, létesítése</t>
  </si>
  <si>
    <t>K62</t>
  </si>
  <si>
    <t>70</t>
  </si>
  <si>
    <t>Informatikai eszközök beszerzése, létesítése</t>
  </si>
  <si>
    <t>K63</t>
  </si>
  <si>
    <t>71</t>
  </si>
  <si>
    <t>Egyéb tárgyi eszközök beszerzése, létesítése</t>
  </si>
  <si>
    <t>K64</t>
  </si>
  <si>
    <t>72</t>
  </si>
  <si>
    <t>Részesedések beszerzése</t>
  </si>
  <si>
    <t>K65</t>
  </si>
  <si>
    <t>73</t>
  </si>
  <si>
    <t>Meglévő részesedések növeléséhez kapcsolódó kiadások</t>
  </si>
  <si>
    <t>K66</t>
  </si>
  <si>
    <t>74</t>
  </si>
  <si>
    <t>Beruházási célú előzetesen felszámított általános forgalmi adó</t>
  </si>
  <si>
    <t>K67</t>
  </si>
  <si>
    <t>75</t>
  </si>
  <si>
    <t>Beruházások (=68+…+74)</t>
  </si>
  <si>
    <t>76</t>
  </si>
  <si>
    <t>Ingatlanok felújítása</t>
  </si>
  <si>
    <t>K71</t>
  </si>
  <si>
    <t>77</t>
  </si>
  <si>
    <t>Informatikai eszközök felújítása</t>
  </si>
  <si>
    <t>K72</t>
  </si>
  <si>
    <t>78</t>
  </si>
  <si>
    <t xml:space="preserve">Egyéb tárgyi eszközök felújítása </t>
  </si>
  <si>
    <t>K73</t>
  </si>
  <si>
    <t>79</t>
  </si>
  <si>
    <t>Felújítási célú előzetesen felszámított általános forgalmi adó</t>
  </si>
  <si>
    <t>K74</t>
  </si>
  <si>
    <t>80</t>
  </si>
  <si>
    <t>Felújítások (=76+...+79)</t>
  </si>
  <si>
    <t>81</t>
  </si>
  <si>
    <t>Felhalmozási célú garancia- és kezességvállalásból származó kifizetés államháztartáson belülre</t>
  </si>
  <si>
    <t>K81</t>
  </si>
  <si>
    <t>82</t>
  </si>
  <si>
    <t>Felhalmozási célú visszatérítendő támogatások, kölcsönök nyújtása államháztartáson belülre</t>
  </si>
  <si>
    <t>K82</t>
  </si>
  <si>
    <t>83</t>
  </si>
  <si>
    <t>Felhalmozási célú visszatérítendő támogatások, kölcsönök törlesztése államháztartáson belülre</t>
  </si>
  <si>
    <t>K83</t>
  </si>
  <si>
    <t>84</t>
  </si>
  <si>
    <t>Egyéb felhalmozási célú támogatások államháztartáson belülre (felhalm.tartalék)</t>
  </si>
  <si>
    <t>K84</t>
  </si>
  <si>
    <t>85</t>
  </si>
  <si>
    <t>Felhalmozási célú garancia- és kezességvállalásból származó kifizetés államháztartáson kívülre</t>
  </si>
  <si>
    <t>K85</t>
  </si>
  <si>
    <t>86</t>
  </si>
  <si>
    <t>Felhalmozási célú visszatérítendő támogatások, kölcsönök nyújtása államháztartáson kívülre</t>
  </si>
  <si>
    <t>K86</t>
  </si>
  <si>
    <t>87</t>
  </si>
  <si>
    <t>Lakástámogatás</t>
  </si>
  <si>
    <t>K87</t>
  </si>
  <si>
    <t>88</t>
  </si>
  <si>
    <t xml:space="preserve">Egyéb felhalmozási célú támogatások államháztartáson kívülre </t>
  </si>
  <si>
    <t>K88</t>
  </si>
  <si>
    <t>89</t>
  </si>
  <si>
    <t>Egyéb felhalmozási célú kiadások (=81+…+88)</t>
  </si>
  <si>
    <t>90</t>
  </si>
  <si>
    <t>Költségvetési kiadások (=19+20+45+54+67+75+80+89)</t>
  </si>
  <si>
    <t>K1-K8</t>
  </si>
  <si>
    <t>Felsőszentiván Községi Önkormányzat 2016. évi költségvetés</t>
  </si>
  <si>
    <t>Finanszírozási kiadás</t>
  </si>
  <si>
    <t>Jogcím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</si>
  <si>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</si>
  <si>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</si>
  <si>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</si>
  <si>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</si>
  <si>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</si>
  <si>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</si>
  <si>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</si>
  <si>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</si>
  <si>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</si>
  <si>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</si>
  <si>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</si>
  <si>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</si>
  <si>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</si>
  <si>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</si>
  <si>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</si>
  <si>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</si>
  <si>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>Belföldi értékpapírok kiadásai (=05+…+08)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</si>
  <si>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</si>
  <si>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</si>
  <si>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</si>
  <si>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</si>
  <si>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</si>
  <si>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</si>
  <si>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</si>
  <si>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</si>
  <si>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</si>
  <si>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</si>
  <si>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</si>
  <si>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</si>
  <si>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</si>
  <si>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Belföldi finanszírozás kiadásai (=04+09+…+15)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</si>
  <si>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</si>
  <si>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</si>
  <si>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</si>
  <si>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</si>
  <si>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</si>
  <si>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</si>
  <si>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</si>
  <si>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</si>
  <si>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</si>
  <si>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>Külföldi finanszírozás kiadásai (=17+…+20)</t>
  </si>
  <si>
    <t>K92</t>
  </si>
  <si>
    <t>Adóssághoz nem kapcsolódó származékos ügyletek kiadásai</t>
  </si>
  <si>
    <t>K93</t>
  </si>
  <si>
    <t>Finanszírozási kiadások (=16+21+22)</t>
  </si>
  <si>
    <t>Finanszírozási bevételek</t>
  </si>
  <si>
    <t>5.melléklet</t>
  </si>
  <si>
    <t>önkorm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</si>
  <si>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</si>
  <si>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</si>
  <si>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</si>
  <si>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</si>
  <si>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</si>
  <si>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</si>
  <si>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Hitel-, kölcsönfelvétel államháztartáson kívülről (=01+02+03)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</si>
  <si>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</si>
  <si>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</si>
  <si>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</si>
  <si>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</si>
  <si>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</si>
  <si>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</si>
  <si>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</si>
  <si>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</si>
  <si>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</si>
  <si>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</si>
  <si>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</si>
  <si>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</si>
  <si>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</si>
  <si>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</si>
  <si>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</si>
  <si>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</si>
  <si>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</si>
  <si>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</si>
  <si>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</si>
  <si>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</si>
  <si>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</si>
  <si>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</si>
  <si>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</si>
  <si>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</si>
  <si>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</si>
  <si>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</si>
  <si>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Belföldi finanszírozás bevételei (=04+09+12+…+17)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</si>
  <si>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</si>
  <si>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</si>
  <si>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</si>
  <si>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</si>
  <si>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</si>
  <si>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</si>
  <si>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</si>
  <si>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</si>
  <si>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</si>
  <si>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(=19+…+22)</t>
  </si>
  <si>
    <t>B82</t>
  </si>
  <si>
    <t>Adóssághoz nem kapcsolódó származékos ügyletek bevételei</t>
  </si>
  <si>
    <t>B83</t>
  </si>
  <si>
    <t>Finanszírozási bevételek (=18+23+24)</t>
  </si>
  <si>
    <t>6. melléklet</t>
  </si>
  <si>
    <t>Felhalmozási és tőkejellegű bevételek és kiadások</t>
  </si>
  <si>
    <t>Bevételek</t>
  </si>
  <si>
    <t>Kiadások</t>
  </si>
  <si>
    <t>beruházás</t>
  </si>
  <si>
    <t>felújítás</t>
  </si>
  <si>
    <t>Önkormányzat</t>
  </si>
  <si>
    <t>Lakásértékesítés</t>
  </si>
  <si>
    <t>MVH játszótér</t>
  </si>
  <si>
    <t>Közös hivatal beruh</t>
  </si>
  <si>
    <t>Bajavíz beruh előleg</t>
  </si>
  <si>
    <t>Tartalék</t>
  </si>
  <si>
    <t>Összesen</t>
  </si>
  <si>
    <t>7. melléklet</t>
  </si>
  <si>
    <t>Több éves kihatással járó feladatok előirányzata éves bontásban</t>
  </si>
  <si>
    <t>Kötelezettség megnevezése</t>
  </si>
  <si>
    <t>Összes kötelezettség</t>
  </si>
  <si>
    <t>Vállalt jövőbeni kötelezettségek</t>
  </si>
  <si>
    <t>8. melléklet</t>
  </si>
  <si>
    <t>Felsőszentván Községi Önkormányzata 2016. évi előirányzat felhasználási és likviditási terve</t>
  </si>
  <si>
    <t>(adatok ezer Ft-ban)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</si>
  <si>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</si>
  <si>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</si>
  <si>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</si>
  <si>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</si>
  <si>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</si>
  <si>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</si>
  <si>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</si>
  <si>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</si>
  <si>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</si>
  <si>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</si>
  <si>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</si>
  <si>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</si>
  <si>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2016. év összesen</t>
  </si>
  <si>
    <t>I.</t>
  </si>
  <si>
    <t>Működési célú támogatások állh.belülről</t>
  </si>
  <si>
    <t>Mk  c. átvett pénzeszk.</t>
  </si>
  <si>
    <t>Gépjárműadó</t>
  </si>
  <si>
    <t>Bírságok, pótlékok, egyéb sajátos bevételek</t>
  </si>
  <si>
    <t>Felhalmozási és tőkejellegű bevételek</t>
  </si>
  <si>
    <t>Fejlesztési célú átvett pénzeszközök</t>
  </si>
  <si>
    <t>Finanszírozási bevétel</t>
  </si>
  <si>
    <t>Önk.költségvetés támogatása</t>
  </si>
  <si>
    <t>Bevételek összesen</t>
  </si>
  <si>
    <t>II.</t>
  </si>
  <si>
    <t>Munkaadókat terhelő járulékok, szoc.hj.</t>
  </si>
  <si>
    <t>Dologi kiadás</t>
  </si>
  <si>
    <t>Ellátottak pénzbeli juttatásai</t>
  </si>
  <si>
    <t>Egyéb működési célú kiadások</t>
  </si>
  <si>
    <t>Finanszírozási kiadások</t>
  </si>
  <si>
    <t>Egyéb felhalm c. kiadás, felhalm.tartalék</t>
  </si>
  <si>
    <t>Kiadások összesen</t>
  </si>
  <si>
    <t>Havi halmozott eltérés</t>
  </si>
  <si>
    <t>9. melléklet</t>
  </si>
  <si>
    <t>Állami támogatás</t>
  </si>
  <si>
    <t>megnevezés</t>
  </si>
  <si>
    <t>összesen</t>
  </si>
  <si>
    <t xml:space="preserve">Önk Hiv működésének támogatása   </t>
  </si>
  <si>
    <t>Település üzemeltetési tám</t>
  </si>
  <si>
    <t>Egyéb önkormányzati támogatás</t>
  </si>
  <si>
    <t>hozzájárulás pénzbeli szoc ell.</t>
  </si>
  <si>
    <t>Lakott külter kapcs. Fel.tám.</t>
  </si>
  <si>
    <t>kompenzáció áthúzódó tám.</t>
  </si>
  <si>
    <t>Óvoda</t>
  </si>
  <si>
    <t xml:space="preserve">Gyermekétkeztetés                  </t>
  </si>
  <si>
    <t>Művelődési központ</t>
  </si>
  <si>
    <t>Szoc feladatok támogatása</t>
  </si>
  <si>
    <t>szünidei étkeztetés</t>
  </si>
  <si>
    <t>összesen:</t>
  </si>
  <si>
    <t>Beszámítás összege</t>
  </si>
  <si>
    <t>mindösszen</t>
  </si>
  <si>
    <t>10. melléklet</t>
  </si>
  <si>
    <t>FELSŐSZENTIVÁN  KÖZSÉGI ÖNKORMÁNYZAT 2016. ÉVI LÉTSZÁMADATAI</t>
  </si>
  <si>
    <t xml:space="preserve">Köztisztviselők </t>
  </si>
  <si>
    <t>Közalkalmazottak</t>
  </si>
  <si>
    <t>Egyéb dolgozók</t>
  </si>
  <si>
    <t>Közfoglalkoztatottak</t>
  </si>
  <si>
    <t>Engedélyezett létszám                 2016.évre</t>
  </si>
  <si>
    <t>Tényleges létszám 2015.XII.31-én</t>
  </si>
  <si>
    <t>Átlagos létszám 2016. évre</t>
  </si>
  <si>
    <t>Engedélyezett létszám                 2014.évre</t>
  </si>
  <si>
    <t>Tényleges létszám 2013.XII.31-én</t>
  </si>
  <si>
    <t>Átlagos létszám 2014. évre</t>
  </si>
  <si>
    <t>Átlagos létszám 2016 évre</t>
  </si>
  <si>
    <t>Felsőszentiván  Község Önkormányzata</t>
  </si>
  <si>
    <t>Polgármester</t>
  </si>
  <si>
    <t>Szellemi foglalkozású</t>
  </si>
  <si>
    <t>Fizikai alkalmazott</t>
  </si>
  <si>
    <t>Közfoglalkoztatott</t>
  </si>
  <si>
    <t>MINDÖSSZESEN</t>
  </si>
  <si>
    <t>11. melléklet</t>
  </si>
  <si>
    <t>Felsőszentiván Községi Önkormányzat</t>
  </si>
  <si>
    <t>2016. évi Közvetett támogatás</t>
  </si>
  <si>
    <t>Összeg</t>
  </si>
  <si>
    <t>adóbírság elengedés</t>
  </si>
  <si>
    <t xml:space="preserve">bérleti díj </t>
  </si>
  <si>
    <t xml:space="preserve">12.számú melléklet: Felsőszentiván Község Önkormányzatának a lakosság felé juttatot  szociális, rászorultsági jellegű ellátások bemutatása  </t>
  </si>
  <si>
    <t>Kiadások 2016. év</t>
  </si>
  <si>
    <t>Eredeti előirányzat (eFt)</t>
  </si>
  <si>
    <t>átmeneti segély</t>
  </si>
  <si>
    <t>Foglalkoztaással kapcs.ellátások</t>
  </si>
  <si>
    <t>Lakhatással kapcsolatos ellátások</t>
  </si>
  <si>
    <t>Intézményi ellátások pénzbeli</t>
  </si>
  <si>
    <t>Egyéb nem intézményi ellátás</t>
  </si>
  <si>
    <t>közgyógyellátás</t>
  </si>
  <si>
    <t>temetési segély</t>
  </si>
  <si>
    <t>köztemetés</t>
  </si>
  <si>
    <t>Összesen:</t>
  </si>
  <si>
    <t>13. számú melléklet: A Felsőszentiváni Községi Önkormányzat általános és céltartalékainak bemutatása 2016.évre</t>
  </si>
  <si>
    <t>2016. évi tervezett előirányzat</t>
  </si>
  <si>
    <t>Általános tartalék</t>
  </si>
  <si>
    <t>Polgármesteri keret</t>
  </si>
  <si>
    <t>Céltartalék</t>
  </si>
  <si>
    <t>Közalkalmazottak egyszeri cafeteria működési céltartalék kerete</t>
  </si>
  <si>
    <t>Útfelújítás felhalmozási céltartalék</t>
  </si>
  <si>
    <t>Önkormányzat ingatlanok felújítására, nyílászáró cseréjére felhalmozási céltartalék</t>
  </si>
  <si>
    <t>Egyéb önkormányzati felújításra felhalmozási céltartalék</t>
  </si>
  <si>
    <t>Mindösszesen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</si>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</sst>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00"/>
    <numFmt numFmtId="166" formatCode="0__"/>
    <numFmt numFmtId="167" formatCode="#,##0.0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3"/>
      <name val="Arial"/>
      <family val="2"/>
      <charset val="238"/>
    </font>
    <font>
      <sz val="11"/>
      <name val="Arial CE"/>
      <charset val="238"/>
    </font>
    <font>
      <b/>
      <u/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5"/>
      <color indexed="56"/>
      <name val="Calibri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gray125">
        <bgColor indexed="55"/>
      </patternFill>
    </fill>
    <fill>
      <patternFill patternType="solid">
        <fgColor indexed="55"/>
        <bgColor indexed="64"/>
      </patternFill>
    </fill>
    <fill>
      <patternFill patternType="gray125">
        <bgColor indexed="23"/>
      </patternFill>
    </fill>
    <fill>
      <patternFill patternType="solid">
        <fgColor indexed="23"/>
        <bgColor indexed="64"/>
      </patternFill>
    </fill>
    <fill>
      <patternFill patternType="mediumGray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ck">
        <color indexed="62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9" fillId="0" borderId="58" applyNumberFormat="0" applyFill="0" applyAlignment="0" applyProtection="0"/>
  </cellStyleXfs>
  <cellXfs count="333">
    <xf numFmtId="0" fontId="0" fillId="0" borderId="0" xfId="0"/>
    <xf numFmtId="0" fontId="1" fillId="0" borderId="0" xfId="1"/>
    <xf numFmtId="3" fontId="3" fillId="0" borderId="2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/>
    </xf>
    <xf numFmtId="3" fontId="2" fillId="0" borderId="4" xfId="1" applyNumberFormat="1" applyFont="1" applyBorder="1" applyAlignment="1">
      <alignment vertical="center" wrapText="1"/>
    </xf>
    <xf numFmtId="3" fontId="2" fillId="0" borderId="5" xfId="1" applyNumberFormat="1" applyFont="1" applyBorder="1" applyAlignment="1">
      <alignment vertical="center" wrapText="1"/>
    </xf>
    <xf numFmtId="3" fontId="3" fillId="0" borderId="2" xfId="1" applyNumberFormat="1" applyFont="1" applyBorder="1" applyAlignment="1">
      <alignment vertical="center"/>
    </xf>
    <xf numFmtId="0" fontId="1" fillId="0" borderId="6" xfId="1" applyBorder="1"/>
    <xf numFmtId="3" fontId="4" fillId="0" borderId="4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vertical="center"/>
    </xf>
    <xf numFmtId="3" fontId="2" fillId="0" borderId="8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/>
    </xf>
    <xf numFmtId="0" fontId="3" fillId="0" borderId="12" xfId="1" applyFont="1" applyBorder="1"/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vertical="center" wrapText="1"/>
    </xf>
    <xf numFmtId="0" fontId="3" fillId="0" borderId="1" xfId="1" applyFont="1" applyFill="1" applyBorder="1" applyAlignment="1">
      <alignment horizontal="center"/>
    </xf>
    <xf numFmtId="3" fontId="3" fillId="0" borderId="9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3" fontId="2" fillId="0" borderId="7" xfId="1" applyNumberFormat="1" applyFont="1" applyBorder="1" applyAlignment="1">
      <alignment vertical="center" wrapText="1"/>
    </xf>
    <xf numFmtId="0" fontId="3" fillId="0" borderId="25" xfId="1" applyFont="1" applyBorder="1"/>
    <xf numFmtId="0" fontId="3" fillId="0" borderId="20" xfId="1" applyFont="1" applyBorder="1" applyAlignment="1">
      <alignment horizontal="center"/>
    </xf>
    <xf numFmtId="0" fontId="3" fillId="0" borderId="6" xfId="1" applyFont="1" applyBorder="1"/>
    <xf numFmtId="0" fontId="3" fillId="0" borderId="6" xfId="1" applyFont="1" applyFill="1" applyBorder="1"/>
    <xf numFmtId="3" fontId="3" fillId="0" borderId="26" xfId="1" applyNumberFormat="1" applyFont="1" applyBorder="1" applyAlignment="1">
      <alignment vertical="center"/>
    </xf>
    <xf numFmtId="3" fontId="3" fillId="0" borderId="25" xfId="1" applyNumberFormat="1" applyFont="1" applyBorder="1" applyAlignment="1">
      <alignment vertical="center"/>
    </xf>
    <xf numFmtId="3" fontId="3" fillId="0" borderId="20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3" fontId="4" fillId="0" borderId="8" xfId="1" applyNumberFormat="1" applyFont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 wrapText="1"/>
    </xf>
    <xf numFmtId="3" fontId="3" fillId="0" borderId="19" xfId="1" applyNumberFormat="1" applyFont="1" applyBorder="1" applyAlignment="1">
      <alignment vertical="center" wrapText="1"/>
    </xf>
    <xf numFmtId="3" fontId="3" fillId="0" borderId="12" xfId="1" applyNumberFormat="1" applyFont="1" applyBorder="1" applyAlignment="1">
      <alignment vertical="center" wrapText="1"/>
    </xf>
    <xf numFmtId="3" fontId="3" fillId="0" borderId="20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28" xfId="1" applyFont="1" applyFill="1" applyBorder="1"/>
    <xf numFmtId="3" fontId="3" fillId="0" borderId="23" xfId="1" applyNumberFormat="1" applyFont="1" applyBorder="1" applyAlignment="1">
      <alignment horizontal="center" vertical="center" wrapText="1"/>
    </xf>
    <xf numFmtId="3" fontId="3" fillId="0" borderId="22" xfId="1" applyNumberFormat="1" applyFont="1" applyBorder="1" applyAlignment="1">
      <alignment vertical="center" wrapText="1"/>
    </xf>
    <xf numFmtId="0" fontId="3" fillId="0" borderId="23" xfId="1" applyFont="1" applyFill="1" applyBorder="1" applyAlignment="1">
      <alignment horizontal="center"/>
    </xf>
    <xf numFmtId="0" fontId="3" fillId="0" borderId="28" xfId="1" applyFont="1" applyBorder="1" applyAlignment="1">
      <alignment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3" fontId="2" fillId="0" borderId="5" xfId="1" applyNumberFormat="1" applyFont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164" fontId="1" fillId="0" borderId="1" xfId="2" applyNumberFormat="1" applyFont="1" applyFill="1" applyBorder="1"/>
    <xf numFmtId="164" fontId="1" fillId="0" borderId="1" xfId="2" applyNumberFormat="1" applyFont="1" applyFill="1" applyBorder="1" applyAlignment="1">
      <alignment horizontal="center" wrapText="1"/>
    </xf>
    <xf numFmtId="164" fontId="1" fillId="0" borderId="1" xfId="2" applyNumberFormat="1" applyFont="1" applyFill="1" applyBorder="1" applyAlignment="1">
      <alignment wrapText="1"/>
    </xf>
    <xf numFmtId="164" fontId="3" fillId="0" borderId="1" xfId="2" applyNumberFormat="1" applyFont="1" applyFill="1" applyBorder="1" applyAlignment="1">
      <alignment wrapText="1"/>
    </xf>
    <xf numFmtId="0" fontId="7" fillId="0" borderId="32" xfId="1" quotePrefix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vertical="center" wrapText="1"/>
    </xf>
    <xf numFmtId="0" fontId="7" fillId="0" borderId="32" xfId="1" applyFont="1" applyFill="1" applyBorder="1" applyAlignment="1">
      <alignment horizontal="center" vertical="center"/>
    </xf>
    <xf numFmtId="164" fontId="7" fillId="0" borderId="32" xfId="2" applyNumberFormat="1" applyFont="1" applyFill="1" applyBorder="1" applyAlignment="1">
      <alignment vertical="center"/>
    </xf>
    <xf numFmtId="164" fontId="1" fillId="0" borderId="32" xfId="2" applyNumberFormat="1" applyFont="1" applyBorder="1"/>
    <xf numFmtId="164" fontId="1" fillId="0" borderId="1" xfId="2" applyNumberFormat="1" applyFont="1" applyBorder="1"/>
    <xf numFmtId="0" fontId="8" fillId="0" borderId="32" xfId="1" applyFont="1" applyFill="1" applyBorder="1" applyAlignment="1">
      <alignment vertical="center" wrapText="1"/>
    </xf>
    <xf numFmtId="0" fontId="8" fillId="0" borderId="32" xfId="1" applyFont="1" applyFill="1" applyBorder="1" applyAlignment="1">
      <alignment horizontal="center" vertical="center"/>
    </xf>
    <xf numFmtId="164" fontId="8" fillId="0" borderId="32" xfId="2" applyNumberFormat="1" applyFont="1" applyFill="1" applyBorder="1" applyAlignment="1">
      <alignment vertical="center"/>
    </xf>
    <xf numFmtId="164" fontId="2" fillId="0" borderId="1" xfId="2" applyNumberFormat="1" applyFont="1" applyBorder="1"/>
    <xf numFmtId="164" fontId="2" fillId="0" borderId="32" xfId="2" applyNumberFormat="1" applyFont="1" applyBorder="1"/>
    <xf numFmtId="0" fontId="3" fillId="0" borderId="32" xfId="1" applyFont="1" applyFill="1" applyBorder="1" applyAlignment="1">
      <alignment vertical="center" wrapText="1"/>
    </xf>
    <xf numFmtId="0" fontId="2" fillId="0" borderId="32" xfId="1" applyFont="1" applyFill="1" applyBorder="1" applyAlignment="1">
      <alignment vertical="center" wrapText="1"/>
    </xf>
    <xf numFmtId="0" fontId="7" fillId="2" borderId="32" xfId="1" quotePrefix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vertical="center" wrapText="1"/>
    </xf>
    <xf numFmtId="0" fontId="8" fillId="2" borderId="32" xfId="1" applyFont="1" applyFill="1" applyBorder="1" applyAlignment="1">
      <alignment horizontal="center" vertical="center"/>
    </xf>
    <xf numFmtId="164" fontId="8" fillId="2" borderId="32" xfId="2" applyNumberFormat="1" applyFont="1" applyFill="1" applyBorder="1" applyAlignment="1">
      <alignment vertical="center"/>
    </xf>
    <xf numFmtId="164" fontId="2" fillId="2" borderId="32" xfId="2" applyNumberFormat="1" applyFont="1" applyFill="1" applyBorder="1"/>
    <xf numFmtId="164" fontId="2" fillId="2" borderId="1" xfId="2" applyNumberFormat="1" applyFont="1" applyFill="1" applyBorder="1"/>
    <xf numFmtId="0" fontId="3" fillId="0" borderId="0" xfId="1" applyFont="1"/>
    <xf numFmtId="0" fontId="8" fillId="0" borderId="0" xfId="1" applyFont="1" applyAlignment="1">
      <alignment horizontal="center" vertical="center"/>
    </xf>
    <xf numFmtId="0" fontId="3" fillId="0" borderId="0" xfId="1" applyFont="1" applyBorder="1"/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right"/>
    </xf>
    <xf numFmtId="164" fontId="3" fillId="0" borderId="1" xfId="2" applyNumberFormat="1" applyFont="1" applyFill="1" applyBorder="1" applyAlignment="1">
      <alignment horizontal="center" wrapText="1"/>
    </xf>
    <xf numFmtId="165" fontId="7" fillId="0" borderId="32" xfId="1" quotePrefix="1" applyNumberFormat="1" applyFont="1" applyFill="1" applyBorder="1" applyAlignment="1">
      <alignment vertical="center"/>
    </xf>
    <xf numFmtId="0" fontId="7" fillId="0" borderId="32" xfId="1" applyFont="1" applyFill="1" applyBorder="1" applyAlignment="1">
      <alignment vertical="center"/>
    </xf>
    <xf numFmtId="0" fontId="7" fillId="0" borderId="32" xfId="1" applyNumberFormat="1" applyFont="1" applyFill="1" applyBorder="1" applyAlignment="1">
      <alignment vertical="center"/>
    </xf>
    <xf numFmtId="3" fontId="7" fillId="0" borderId="1" xfId="1" applyNumberFormat="1" applyFont="1" applyFill="1" applyBorder="1" applyAlignment="1">
      <alignment vertical="center"/>
    </xf>
    <xf numFmtId="164" fontId="1" fillId="0" borderId="12" xfId="2" applyNumberFormat="1" applyFont="1" applyBorder="1"/>
    <xf numFmtId="165" fontId="8" fillId="0" borderId="32" xfId="1" quotePrefix="1" applyNumberFormat="1" applyFont="1" applyFill="1" applyBorder="1" applyAlignment="1">
      <alignment vertical="center"/>
    </xf>
    <xf numFmtId="0" fontId="8" fillId="0" borderId="32" xfId="1" applyNumberFormat="1" applyFont="1" applyFill="1" applyBorder="1" applyAlignment="1">
      <alignment vertical="center"/>
    </xf>
    <xf numFmtId="3" fontId="8" fillId="0" borderId="1" xfId="1" applyNumberFormat="1" applyFont="1" applyFill="1" applyBorder="1" applyAlignment="1">
      <alignment vertical="center"/>
    </xf>
    <xf numFmtId="164" fontId="9" fillId="0" borderId="1" xfId="2" applyNumberFormat="1" applyFont="1" applyBorder="1"/>
    <xf numFmtId="0" fontId="7" fillId="3" borderId="32" xfId="1" applyFont="1" applyFill="1" applyBorder="1" applyAlignment="1">
      <alignment vertical="center" wrapText="1"/>
    </xf>
    <xf numFmtId="0" fontId="3" fillId="3" borderId="32" xfId="1" applyFont="1" applyFill="1" applyBorder="1" applyAlignment="1">
      <alignment vertical="center" wrapText="1"/>
    </xf>
    <xf numFmtId="0" fontId="3" fillId="0" borderId="32" xfId="1" applyFont="1" applyFill="1" applyBorder="1" applyAlignment="1">
      <alignment vertical="center"/>
    </xf>
    <xf numFmtId="166" fontId="7" fillId="0" borderId="32" xfId="1" applyNumberFormat="1" applyFont="1" applyFill="1" applyBorder="1" applyAlignment="1">
      <alignment vertical="center"/>
    </xf>
    <xf numFmtId="0" fontId="8" fillId="0" borderId="32" xfId="1" applyFont="1" applyFill="1" applyBorder="1" applyAlignment="1">
      <alignment vertical="center"/>
    </xf>
    <xf numFmtId="165" fontId="8" fillId="2" borderId="32" xfId="1" quotePrefix="1" applyNumberFormat="1" applyFont="1" applyFill="1" applyBorder="1" applyAlignment="1">
      <alignment vertical="center"/>
    </xf>
    <xf numFmtId="0" fontId="8" fillId="2" borderId="32" xfId="1" applyFont="1" applyFill="1" applyBorder="1" applyAlignment="1">
      <alignment vertical="center"/>
    </xf>
    <xf numFmtId="0" fontId="8" fillId="2" borderId="32" xfId="1" applyNumberFormat="1" applyFont="1" applyFill="1" applyBorder="1" applyAlignment="1">
      <alignment vertical="center"/>
    </xf>
    <xf numFmtId="3" fontId="8" fillId="2" borderId="1" xfId="1" applyNumberFormat="1" applyFont="1" applyFill="1" applyBorder="1" applyAlignment="1">
      <alignment vertical="center"/>
    </xf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7" fillId="0" borderId="32" xfId="1" quotePrefix="1" applyFont="1" applyFill="1" applyBorder="1" applyAlignment="1">
      <alignment vertical="center"/>
    </xf>
    <xf numFmtId="0" fontId="1" fillId="0" borderId="1" xfId="1" applyBorder="1"/>
    <xf numFmtId="0" fontId="8" fillId="0" borderId="32" xfId="1" quotePrefix="1" applyFont="1" applyFill="1" applyBorder="1" applyAlignment="1">
      <alignment vertical="center"/>
    </xf>
    <xf numFmtId="0" fontId="2" fillId="0" borderId="32" xfId="1" applyFont="1" applyFill="1" applyBorder="1" applyAlignment="1">
      <alignment vertical="center"/>
    </xf>
    <xf numFmtId="0" fontId="2" fillId="0" borderId="32" xfId="1" applyFont="1" applyFill="1" applyBorder="1" applyAlignment="1">
      <alignment horizontal="left" vertical="center"/>
    </xf>
    <xf numFmtId="0" fontId="8" fillId="0" borderId="1" xfId="1" quotePrefix="1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/>
    </xf>
    <xf numFmtId="0" fontId="1" fillId="0" borderId="33" xfId="1" applyBorder="1"/>
    <xf numFmtId="0" fontId="1" fillId="0" borderId="1" xfId="1" applyBorder="1" applyAlignment="1">
      <alignment horizontal="center" vertical="center"/>
    </xf>
    <xf numFmtId="0" fontId="3" fillId="0" borderId="1" xfId="1" applyFont="1" applyBorder="1"/>
    <xf numFmtId="3" fontId="1" fillId="0" borderId="1" xfId="1" applyNumberFormat="1" applyBorder="1"/>
    <xf numFmtId="0" fontId="1" fillId="0" borderId="23" xfId="1" applyBorder="1"/>
    <xf numFmtId="164" fontId="1" fillId="0" borderId="23" xfId="2" applyNumberFormat="1" applyFont="1" applyBorder="1"/>
    <xf numFmtId="0" fontId="3" fillId="0" borderId="23" xfId="1" applyFont="1" applyBorder="1"/>
    <xf numFmtId="0" fontId="1" fillId="0" borderId="23" xfId="1" applyFill="1" applyBorder="1"/>
    <xf numFmtId="0" fontId="3" fillId="0" borderId="1" xfId="1" applyFont="1" applyFill="1" applyBorder="1"/>
    <xf numFmtId="0" fontId="1" fillId="0" borderId="1" xfId="1" applyFill="1" applyBorder="1"/>
    <xf numFmtId="0" fontId="1" fillId="0" borderId="10" xfId="1" applyFill="1" applyBorder="1"/>
    <xf numFmtId="164" fontId="1" fillId="0" borderId="10" xfId="2" applyNumberFormat="1" applyFont="1" applyBorder="1"/>
    <xf numFmtId="0" fontId="2" fillId="0" borderId="24" xfId="1" applyFont="1" applyBorder="1"/>
    <xf numFmtId="164" fontId="2" fillId="0" borderId="34" xfId="2" applyNumberFormat="1" applyFont="1" applyBorder="1"/>
    <xf numFmtId="164" fontId="0" fillId="0" borderId="0" xfId="0" applyNumberFormat="1"/>
    <xf numFmtId="0" fontId="6" fillId="0" borderId="33" xfId="1" applyFont="1" applyBorder="1" applyAlignment="1"/>
    <xf numFmtId="0" fontId="6" fillId="0" borderId="0" xfId="1" applyFont="1" applyAlignment="1">
      <alignment vertical="center"/>
    </xf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4" fillId="1" borderId="12" xfId="1" applyFont="1" applyFill="1" applyBorder="1"/>
    <xf numFmtId="0" fontId="4" fillId="1" borderId="1" xfId="1" applyFont="1" applyFill="1" applyBorder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3" fillId="0" borderId="16" xfId="1" applyFont="1" applyBorder="1" applyAlignment="1">
      <alignment vertical="center" wrapText="1"/>
    </xf>
    <xf numFmtId="3" fontId="1" fillId="0" borderId="16" xfId="1" applyNumberFormat="1" applyBorder="1" applyAlignment="1">
      <alignment vertical="center" wrapText="1"/>
    </xf>
    <xf numFmtId="3" fontId="1" fillId="4" borderId="12" xfId="1" applyNumberFormat="1" applyFill="1" applyBorder="1" applyAlignment="1">
      <alignment horizontal="right"/>
    </xf>
    <xf numFmtId="3" fontId="1" fillId="4" borderId="1" xfId="1" applyNumberFormat="1" applyFill="1" applyBorder="1" applyAlignment="1">
      <alignment horizontal="right"/>
    </xf>
    <xf numFmtId="3" fontId="3" fillId="1" borderId="1" xfId="1" applyNumberFormat="1" applyFont="1" applyFill="1" applyBorder="1"/>
    <xf numFmtId="3" fontId="1" fillId="1" borderId="1" xfId="1" applyNumberFormat="1" applyFill="1" applyBorder="1"/>
    <xf numFmtId="3" fontId="1" fillId="5" borderId="1" xfId="1" applyNumberFormat="1" applyFill="1" applyBorder="1"/>
    <xf numFmtId="0" fontId="2" fillId="0" borderId="1" xfId="1" applyFont="1" applyBorder="1" applyAlignment="1">
      <alignment horizontal="left" vertical="center"/>
    </xf>
    <xf numFmtId="3" fontId="1" fillId="0" borderId="1" xfId="1" applyNumberFormat="1" applyBorder="1" applyAlignment="1">
      <alignment horizontal="center" vertical="center"/>
    </xf>
    <xf numFmtId="3" fontId="10" fillId="4" borderId="12" xfId="1" applyNumberFormat="1" applyFont="1" applyFill="1" applyBorder="1"/>
    <xf numFmtId="3" fontId="10" fillId="6" borderId="1" xfId="1" applyNumberFormat="1" applyFont="1" applyFill="1" applyBorder="1"/>
    <xf numFmtId="3" fontId="1" fillId="6" borderId="1" xfId="1" applyNumberFormat="1" applyFill="1" applyBorder="1"/>
    <xf numFmtId="3" fontId="1" fillId="7" borderId="1" xfId="1" applyNumberFormat="1" applyFill="1" applyBorder="1"/>
    <xf numFmtId="3" fontId="1" fillId="4" borderId="12" xfId="1" applyNumberFormat="1" applyFill="1" applyBorder="1"/>
    <xf numFmtId="3" fontId="1" fillId="4" borderId="1" xfId="1" applyNumberFormat="1" applyFill="1" applyBorder="1"/>
    <xf numFmtId="0" fontId="11" fillId="0" borderId="1" xfId="1" applyFont="1" applyBorder="1"/>
    <xf numFmtId="3" fontId="11" fillId="0" borderId="1" xfId="1" applyNumberFormat="1" applyFont="1" applyBorder="1"/>
    <xf numFmtId="3" fontId="11" fillId="0" borderId="1" xfId="1" applyNumberFormat="1" applyFont="1" applyBorder="1" applyAlignment="1">
      <alignment horizontal="right"/>
    </xf>
    <xf numFmtId="0" fontId="10" fillId="8" borderId="0" xfId="1" applyFont="1" applyFill="1"/>
    <xf numFmtId="3" fontId="1" fillId="8" borderId="0" xfId="1" applyNumberFormat="1" applyFill="1" applyAlignment="1">
      <alignment vertical="center"/>
    </xf>
    <xf numFmtId="0" fontId="2" fillId="0" borderId="1" xfId="1" applyFont="1" applyBorder="1" applyAlignment="1">
      <alignment wrapText="1"/>
    </xf>
    <xf numFmtId="3" fontId="1" fillId="0" borderId="1" xfId="1" applyNumberFormat="1" applyBorder="1" applyAlignment="1">
      <alignment vertical="center"/>
    </xf>
    <xf numFmtId="3" fontId="1" fillId="6" borderId="1" xfId="1" applyNumberFormat="1" applyFill="1" applyBorder="1" applyAlignment="1">
      <alignment vertical="center"/>
    </xf>
    <xf numFmtId="3" fontId="1" fillId="1" borderId="1" xfId="1" applyNumberFormat="1" applyFill="1" applyBorder="1" applyAlignment="1">
      <alignment vertical="center"/>
    </xf>
    <xf numFmtId="0" fontId="11" fillId="0" borderId="1" xfId="1" applyFont="1" applyBorder="1" applyAlignment="1">
      <alignment wrapText="1"/>
    </xf>
    <xf numFmtId="3" fontId="12" fillId="0" borderId="1" xfId="1" applyNumberFormat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/>
    </xf>
    <xf numFmtId="0" fontId="17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18" fillId="0" borderId="20" xfId="1" applyFont="1" applyBorder="1" applyAlignment="1">
      <alignment vertical="center"/>
    </xf>
    <xf numFmtId="3" fontId="18" fillId="0" borderId="3" xfId="1" applyNumberFormat="1" applyFont="1" applyBorder="1" applyAlignment="1">
      <alignment vertical="center"/>
    </xf>
    <xf numFmtId="0" fontId="5" fillId="0" borderId="38" xfId="1" applyFont="1" applyBorder="1" applyAlignment="1">
      <alignment horizontal="center" vertical="center"/>
    </xf>
    <xf numFmtId="0" fontId="5" fillId="0" borderId="33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3" fontId="18" fillId="0" borderId="12" xfId="1" applyNumberFormat="1" applyFont="1" applyBorder="1" applyAlignment="1">
      <alignment vertical="center"/>
    </xf>
    <xf numFmtId="3" fontId="18" fillId="0" borderId="1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39" xfId="1" applyFont="1" applyBorder="1" applyAlignment="1">
      <alignment vertical="center"/>
    </xf>
    <xf numFmtId="3" fontId="18" fillId="0" borderId="3" xfId="1" applyNumberFormat="1" applyFont="1" applyFill="1" applyBorder="1" applyAlignment="1">
      <alignment vertical="center"/>
    </xf>
    <xf numFmtId="0" fontId="5" fillId="0" borderId="33" xfId="1" applyFont="1" applyBorder="1" applyAlignment="1">
      <alignment horizontal="left" vertical="center"/>
    </xf>
    <xf numFmtId="3" fontId="19" fillId="0" borderId="42" xfId="1" applyNumberFormat="1" applyFont="1" applyBorder="1" applyAlignment="1">
      <alignment vertical="center"/>
    </xf>
    <xf numFmtId="3" fontId="19" fillId="0" borderId="43" xfId="1" applyNumberFormat="1" applyFont="1" applyBorder="1" applyAlignment="1">
      <alignment vertical="center"/>
    </xf>
    <xf numFmtId="0" fontId="16" fillId="0" borderId="44" xfId="1" applyFont="1" applyBorder="1" applyAlignment="1">
      <alignment horizontal="center" vertical="center"/>
    </xf>
    <xf numFmtId="0" fontId="17" fillId="0" borderId="31" xfId="1" applyFont="1" applyBorder="1" applyAlignment="1">
      <alignment vertical="center"/>
    </xf>
    <xf numFmtId="0" fontId="16" fillId="0" borderId="14" xfId="1" applyFont="1" applyBorder="1" applyAlignment="1">
      <alignment vertical="center"/>
    </xf>
    <xf numFmtId="3" fontId="18" fillId="0" borderId="14" xfId="1" applyNumberFormat="1" applyFont="1" applyBorder="1" applyAlignment="1">
      <alignment vertical="center"/>
    </xf>
    <xf numFmtId="3" fontId="18" fillId="0" borderId="16" xfId="1" applyNumberFormat="1" applyFont="1" applyBorder="1" applyAlignment="1">
      <alignment vertical="center"/>
    </xf>
    <xf numFmtId="3" fontId="18" fillId="0" borderId="15" xfId="1" applyNumberFormat="1" applyFont="1" applyBorder="1" applyAlignment="1">
      <alignment vertical="center"/>
    </xf>
    <xf numFmtId="0" fontId="5" fillId="0" borderId="21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36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3" fontId="18" fillId="0" borderId="23" xfId="1" applyNumberFormat="1" applyFont="1" applyBorder="1" applyAlignment="1">
      <alignment vertical="center"/>
    </xf>
    <xf numFmtId="3" fontId="19" fillId="0" borderId="8" xfId="1" applyNumberFormat="1" applyFont="1" applyBorder="1" applyAlignment="1">
      <alignment vertical="center"/>
    </xf>
    <xf numFmtId="3" fontId="19" fillId="0" borderId="5" xfId="1" applyNumberFormat="1" applyFont="1" applyBorder="1" applyAlignment="1">
      <alignment vertical="center"/>
    </xf>
    <xf numFmtId="3" fontId="1" fillId="0" borderId="34" xfId="1" applyNumberFormat="1" applyBorder="1"/>
    <xf numFmtId="0" fontId="1" fillId="0" borderId="34" xfId="1" applyBorder="1" applyAlignment="1">
      <alignment horizontal="right"/>
    </xf>
    <xf numFmtId="0" fontId="2" fillId="0" borderId="0" xfId="1" applyFont="1"/>
    <xf numFmtId="0" fontId="1" fillId="0" borderId="1" xfId="1" applyBorder="1" applyAlignment="1">
      <alignment horizontal="center"/>
    </xf>
    <xf numFmtId="3" fontId="1" fillId="0" borderId="1" xfId="1" applyNumberFormat="1" applyFill="1" applyBorder="1" applyAlignment="1">
      <alignment horizontal="center"/>
    </xf>
    <xf numFmtId="0" fontId="1" fillId="0" borderId="1" xfId="1" applyBorder="1" applyAlignment="1">
      <alignment horizontal="left"/>
    </xf>
    <xf numFmtId="3" fontId="1" fillId="0" borderId="1" xfId="1" applyNumberFormat="1" applyFill="1" applyBorder="1" applyAlignment="1">
      <alignment horizontal="right"/>
    </xf>
    <xf numFmtId="3" fontId="1" fillId="0" borderId="1" xfId="1" applyNumberFormat="1" applyFill="1" applyBorder="1"/>
    <xf numFmtId="0" fontId="3" fillId="0" borderId="1" xfId="1" applyFont="1" applyBorder="1" applyAlignment="1">
      <alignment wrapText="1"/>
    </xf>
    <xf numFmtId="3" fontId="1" fillId="0" borderId="1" xfId="1" applyNumberFormat="1" applyFill="1" applyBorder="1" applyAlignment="1">
      <alignment wrapText="1"/>
    </xf>
    <xf numFmtId="0" fontId="3" fillId="0" borderId="46" xfId="1" applyFont="1" applyFill="1" applyBorder="1"/>
    <xf numFmtId="3" fontId="1" fillId="0" borderId="46" xfId="1" applyNumberFormat="1" applyFill="1" applyBorder="1"/>
    <xf numFmtId="3" fontId="2" fillId="0" borderId="1" xfId="1" applyNumberFormat="1" applyFont="1" applyFill="1" applyBorder="1"/>
    <xf numFmtId="0" fontId="6" fillId="0" borderId="0" xfId="1" applyFont="1" applyAlignment="1"/>
    <xf numFmtId="0" fontId="21" fillId="0" borderId="0" xfId="1" applyFont="1" applyAlignment="1">
      <alignment vertical="center"/>
    </xf>
    <xf numFmtId="0" fontId="21" fillId="0" borderId="0" xfId="1" applyFont="1" applyAlignment="1">
      <alignment horizontal="center" vertical="center"/>
    </xf>
    <xf numFmtId="0" fontId="22" fillId="0" borderId="0" xfId="1" applyFont="1" applyAlignment="1">
      <alignment horizontal="right" vertical="center"/>
    </xf>
    <xf numFmtId="0" fontId="24" fillId="0" borderId="0" xfId="1" applyFont="1" applyAlignment="1">
      <alignment horizontal="center" vertical="center"/>
    </xf>
    <xf numFmtId="0" fontId="26" fillId="0" borderId="9" xfId="1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7" fillId="0" borderId="51" xfId="1" applyFont="1" applyBorder="1" applyAlignment="1">
      <alignment horizontal="left" vertical="center" wrapText="1"/>
    </xf>
    <xf numFmtId="167" fontId="24" fillId="0" borderId="12" xfId="1" applyNumberFormat="1" applyFont="1" applyBorder="1" applyAlignment="1">
      <alignment horizontal="right" vertical="center"/>
    </xf>
    <xf numFmtId="167" fontId="21" fillId="0" borderId="6" xfId="1" applyNumberFormat="1" applyFont="1" applyBorder="1" applyAlignment="1">
      <alignment horizontal="right" vertical="center"/>
    </xf>
    <xf numFmtId="167" fontId="21" fillId="0" borderId="1" xfId="1" applyNumberFormat="1" applyFont="1" applyBorder="1" applyAlignment="1">
      <alignment horizontal="right" vertical="center"/>
    </xf>
    <xf numFmtId="167" fontId="21" fillId="0" borderId="3" xfId="1" applyNumberFormat="1" applyFont="1" applyBorder="1" applyAlignment="1">
      <alignment horizontal="right" vertical="center"/>
    </xf>
    <xf numFmtId="3" fontId="21" fillId="0" borderId="12" xfId="1" applyNumberFormat="1" applyFont="1" applyBorder="1" applyAlignment="1">
      <alignment horizontal="right" vertical="center" wrapText="1"/>
    </xf>
    <xf numFmtId="0" fontId="23" fillId="0" borderId="1" xfId="1" applyFont="1" applyBorder="1" applyAlignment="1">
      <alignment horizontal="right" vertical="center"/>
    </xf>
    <xf numFmtId="0" fontId="23" fillId="0" borderId="3" xfId="1" applyFont="1" applyBorder="1" applyAlignment="1">
      <alignment horizontal="right" vertical="center"/>
    </xf>
    <xf numFmtId="167" fontId="21" fillId="0" borderId="13" xfId="1" applyNumberFormat="1" applyFont="1" applyBorder="1" applyAlignment="1">
      <alignment horizontal="right" vertical="center"/>
    </xf>
    <xf numFmtId="167" fontId="21" fillId="0" borderId="14" xfId="1" applyNumberFormat="1" applyFont="1" applyBorder="1" applyAlignment="1">
      <alignment horizontal="right" vertical="center"/>
    </xf>
    <xf numFmtId="167" fontId="21" fillId="0" borderId="15" xfId="1" applyNumberFormat="1" applyFont="1" applyBorder="1" applyAlignment="1">
      <alignment horizontal="right" vertical="center"/>
    </xf>
    <xf numFmtId="0" fontId="23" fillId="0" borderId="51" xfId="1" applyFont="1" applyBorder="1" applyAlignment="1">
      <alignment horizontal="left" vertical="center" wrapText="1"/>
    </xf>
    <xf numFmtId="167" fontId="21" fillId="0" borderId="12" xfId="1" applyNumberFormat="1" applyFont="1" applyBorder="1" applyAlignment="1">
      <alignment horizontal="right" vertical="center"/>
    </xf>
    <xf numFmtId="167" fontId="21" fillId="0" borderId="52" xfId="1" applyNumberFormat="1" applyFont="1" applyBorder="1" applyAlignment="1">
      <alignment horizontal="right" vertical="center"/>
    </xf>
    <xf numFmtId="167" fontId="21" fillId="0" borderId="9" xfId="1" applyNumberFormat="1" applyFont="1" applyBorder="1" applyAlignment="1">
      <alignment horizontal="right" vertical="center"/>
    </xf>
    <xf numFmtId="167" fontId="21" fillId="0" borderId="10" xfId="1" applyNumberFormat="1" applyFont="1" applyBorder="1" applyAlignment="1">
      <alignment horizontal="right" vertical="center"/>
    </xf>
    <xf numFmtId="0" fontId="27" fillId="0" borderId="4" xfId="1" applyFont="1" applyBorder="1" applyAlignment="1">
      <alignment horizontal="center" vertical="center"/>
    </xf>
    <xf numFmtId="4" fontId="24" fillId="0" borderId="7" xfId="1" applyNumberFormat="1" applyFont="1" applyBorder="1" applyAlignment="1">
      <alignment horizontal="right" vertical="center"/>
    </xf>
    <xf numFmtId="0" fontId="1" fillId="0" borderId="0" xfId="1" applyBorder="1"/>
    <xf numFmtId="0" fontId="16" fillId="0" borderId="54" xfId="3" applyFont="1" applyBorder="1" applyAlignment="1">
      <alignment horizontal="center"/>
    </xf>
    <xf numFmtId="0" fontId="1" fillId="0" borderId="0" xfId="3"/>
    <xf numFmtId="0" fontId="28" fillId="0" borderId="0" xfId="3" applyFont="1" applyFill="1" applyBorder="1" applyAlignment="1">
      <alignment shrinkToFit="1"/>
    </xf>
    <xf numFmtId="0" fontId="5" fillId="0" borderId="56" xfId="3" applyFont="1" applyBorder="1" applyAlignment="1">
      <alignment wrapText="1"/>
    </xf>
    <xf numFmtId="3" fontId="5" fillId="0" borderId="56" xfId="3" applyNumberFormat="1" applyFont="1" applyBorder="1"/>
    <xf numFmtId="0" fontId="16" fillId="0" borderId="56" xfId="3" applyFont="1" applyBorder="1" applyAlignment="1">
      <alignment wrapText="1"/>
    </xf>
    <xf numFmtId="3" fontId="16" fillId="0" borderId="56" xfId="3" applyNumberFormat="1" applyFont="1" applyBorder="1"/>
    <xf numFmtId="0" fontId="11" fillId="0" borderId="1" xfId="3" applyFont="1" applyBorder="1" applyAlignment="1">
      <alignment horizontal="center" vertical="center" wrapText="1"/>
    </xf>
    <xf numFmtId="164" fontId="11" fillId="0" borderId="1" xfId="4" applyNumberFormat="1" applyFont="1" applyBorder="1" applyAlignment="1">
      <alignment horizontal="center" vertical="center" wrapText="1"/>
    </xf>
    <xf numFmtId="49" fontId="30" fillId="3" borderId="1" xfId="5" applyNumberFormat="1" applyFont="1" applyFill="1" applyBorder="1" applyAlignment="1">
      <alignment vertical="top"/>
    </xf>
    <xf numFmtId="164" fontId="31" fillId="0" borderId="1" xfId="4" applyNumberFormat="1" applyFont="1" applyBorder="1" applyAlignment="1">
      <alignment vertical="center" wrapText="1"/>
    </xf>
    <xf numFmtId="0" fontId="1" fillId="0" borderId="1" xfId="3" applyBorder="1" applyAlignment="1">
      <alignment vertical="center" wrapText="1"/>
    </xf>
    <xf numFmtId="0" fontId="11" fillId="0" borderId="1" xfId="3" applyFont="1" applyBorder="1" applyAlignment="1">
      <alignment vertical="center" wrapText="1"/>
    </xf>
    <xf numFmtId="164" fontId="11" fillId="0" borderId="1" xfId="4" applyNumberFormat="1" applyFont="1" applyBorder="1" applyAlignment="1">
      <alignment vertical="center" wrapText="1"/>
    </xf>
    <xf numFmtId="164" fontId="11" fillId="0" borderId="1" xfId="4" applyNumberFormat="1" applyFont="1" applyBorder="1" applyAlignment="1">
      <alignment vertical="center"/>
    </xf>
    <xf numFmtId="164" fontId="30" fillId="0" borderId="1" xfId="4" applyNumberFormat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center" vertical="center" wrapText="1"/>
    </xf>
    <xf numFmtId="3" fontId="4" fillId="0" borderId="29" xfId="1" applyNumberFormat="1" applyFont="1" applyBorder="1" applyAlignment="1">
      <alignment horizontal="center" vertical="center" wrapText="1"/>
    </xf>
    <xf numFmtId="3" fontId="4" fillId="0" borderId="30" xfId="1" applyNumberFormat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 wrapText="1"/>
    </xf>
    <xf numFmtId="3" fontId="4" fillId="0" borderId="8" xfId="1" applyNumberFormat="1" applyFont="1" applyBorder="1" applyAlignment="1">
      <alignment horizontal="center" vertical="center" wrapText="1"/>
    </xf>
    <xf numFmtId="3" fontId="4" fillId="0" borderId="7" xfId="1" applyNumberFormat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31" xfId="1" applyBorder="1" applyAlignment="1">
      <alignment horizontal="right"/>
    </xf>
    <xf numFmtId="0" fontId="8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right"/>
    </xf>
    <xf numFmtId="0" fontId="7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11" fillId="0" borderId="35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37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3" fontId="1" fillId="0" borderId="32" xfId="1" applyNumberFormat="1" applyBorder="1" applyAlignment="1">
      <alignment horizontal="center"/>
    </xf>
    <xf numFmtId="3" fontId="1" fillId="0" borderId="33" xfId="1" applyNumberFormat="1" applyBorder="1" applyAlignment="1">
      <alignment horizontal="center"/>
    </xf>
    <xf numFmtId="3" fontId="1" fillId="0" borderId="12" xfId="1" applyNumberForma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33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16" fillId="0" borderId="40" xfId="1" applyFont="1" applyBorder="1" applyAlignment="1">
      <alignment horizontal="center" vertical="center"/>
    </xf>
    <xf numFmtId="0" fontId="16" fillId="0" borderId="41" xfId="1" applyFont="1" applyBorder="1" applyAlignment="1">
      <alignment horizontal="center" vertical="center"/>
    </xf>
    <xf numFmtId="0" fontId="16" fillId="0" borderId="42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0" fillId="0" borderId="0" xfId="1" applyFont="1" applyAlignment="1">
      <alignment horizontal="center"/>
    </xf>
    <xf numFmtId="0" fontId="22" fillId="0" borderId="0" xfId="1" applyFont="1" applyAlignment="1">
      <alignment horizontal="right" vertical="center"/>
    </xf>
    <xf numFmtId="0" fontId="23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5" fillId="0" borderId="47" xfId="1" applyFont="1" applyBorder="1" applyAlignment="1">
      <alignment horizontal="center" vertical="center"/>
    </xf>
    <xf numFmtId="0" fontId="25" fillId="0" borderId="50" xfId="1" applyFont="1" applyBorder="1" applyAlignment="1">
      <alignment horizontal="center" vertical="center"/>
    </xf>
    <xf numFmtId="0" fontId="25" fillId="0" borderId="48" xfId="1" applyFont="1" applyBorder="1" applyAlignment="1">
      <alignment horizontal="center" vertical="center" wrapText="1"/>
    </xf>
    <xf numFmtId="0" fontId="25" fillId="0" borderId="18" xfId="1" applyFont="1" applyBorder="1" applyAlignment="1">
      <alignment horizontal="center" vertical="center" wrapText="1"/>
    </xf>
    <xf numFmtId="0" fontId="25" fillId="0" borderId="49" xfId="1" applyFont="1" applyBorder="1" applyAlignment="1">
      <alignment horizontal="center" vertical="center" wrapText="1"/>
    </xf>
    <xf numFmtId="0" fontId="25" fillId="0" borderId="25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19" xfId="1" applyFont="1" applyBorder="1" applyAlignment="1">
      <alignment horizontal="center" vertical="center" wrapText="1"/>
    </xf>
    <xf numFmtId="0" fontId="1" fillId="0" borderId="32" xfId="1" applyBorder="1" applyAlignment="1">
      <alignment horizontal="left"/>
    </xf>
    <xf numFmtId="0" fontId="1" fillId="0" borderId="33" xfId="1" applyBorder="1" applyAlignment="1">
      <alignment horizontal="left"/>
    </xf>
    <xf numFmtId="0" fontId="1" fillId="0" borderId="12" xfId="1" applyBorder="1" applyAlignment="1">
      <alignment horizontal="left"/>
    </xf>
    <xf numFmtId="0" fontId="1" fillId="0" borderId="1" xfId="1" applyBorder="1" applyAlignment="1">
      <alignment horizontal="center"/>
    </xf>
    <xf numFmtId="0" fontId="1" fillId="0" borderId="0" xfId="1" applyAlignment="1">
      <alignment horizontal="right"/>
    </xf>
    <xf numFmtId="0" fontId="2" fillId="0" borderId="0" xfId="1" applyFont="1" applyBorder="1" applyAlignment="1">
      <alignment horizontal="center"/>
    </xf>
    <xf numFmtId="0" fontId="11" fillId="0" borderId="0" xfId="3" applyFont="1" applyAlignment="1">
      <alignment horizontal="center" vertical="center" wrapText="1"/>
    </xf>
    <xf numFmtId="0" fontId="16" fillId="0" borderId="53" xfId="3" applyFont="1" applyBorder="1" applyAlignment="1">
      <alignment horizontal="center" vertical="center"/>
    </xf>
    <xf numFmtId="0" fontId="16" fillId="0" borderId="55" xfId="3" applyFont="1" applyBorder="1" applyAlignment="1">
      <alignment horizontal="center" vertical="center"/>
    </xf>
    <xf numFmtId="0" fontId="16" fillId="0" borderId="57" xfId="3" applyFont="1" applyBorder="1" applyAlignment="1">
      <alignment horizontal="center" vertical="center"/>
    </xf>
    <xf numFmtId="0" fontId="16" fillId="0" borderId="56" xfId="3" applyFont="1" applyBorder="1" applyAlignment="1">
      <alignment horizontal="center" vertical="center" wrapText="1"/>
    </xf>
    <xf numFmtId="0" fontId="11" fillId="0" borderId="31" xfId="3" applyFont="1" applyBorder="1" applyAlignment="1">
      <alignment horizontal="center" vertical="center" wrapText="1"/>
    </xf>
  </cellXfs>
  <cellStyles count="6">
    <cellStyle name="Címsor 1 3" xfId="5"/>
    <cellStyle name="Ezres 2" xfId="2"/>
    <cellStyle name="Ezres 3" xfId="4"/>
    <cellStyle name="Normál" xfId="0" builtinId="0"/>
    <cellStyle name="Normál 2" xfId="1"/>
    <cellStyle name="Normá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>
      <selection activeCell="A19" sqref="A19:F19"/>
    </sheetView>
  </sheetViews>
  <sheetFormatPr defaultRowHeight="15" x14ac:dyDescent="0.25"/>
  <cols>
    <col min="1" max="1" width="51.42578125" customWidth="1"/>
    <col min="2" max="2" width="6.42578125" customWidth="1"/>
    <col min="4" max="4" width="48.140625" customWidth="1"/>
  </cols>
  <sheetData>
    <row r="1" spans="1:6" x14ac:dyDescent="0.25">
      <c r="A1" s="1"/>
      <c r="B1" s="1"/>
      <c r="C1" s="1"/>
      <c r="D1" s="253" t="s">
        <v>0</v>
      </c>
      <c r="E1" s="253"/>
      <c r="F1" s="253"/>
    </row>
    <row r="2" spans="1:6" x14ac:dyDescent="0.25">
      <c r="A2" s="254" t="s">
        <v>55</v>
      </c>
      <c r="B2" s="254"/>
      <c r="C2" s="255"/>
      <c r="D2" s="255"/>
      <c r="E2" s="255"/>
      <c r="F2" s="255"/>
    </row>
    <row r="3" spans="1:6" x14ac:dyDescent="0.25">
      <c r="A3" s="255" t="s">
        <v>56</v>
      </c>
      <c r="B3" s="255"/>
      <c r="C3" s="255"/>
      <c r="D3" s="255"/>
      <c r="E3" s="255"/>
      <c r="F3" s="255"/>
    </row>
    <row r="4" spans="1:6" ht="15.75" thickBot="1" x14ac:dyDescent="0.3">
      <c r="A4" s="1"/>
      <c r="B4" s="1"/>
      <c r="C4" s="1"/>
      <c r="D4" s="256" t="s">
        <v>1</v>
      </c>
      <c r="E4" s="256"/>
      <c r="F4" s="256"/>
    </row>
    <row r="5" spans="1:6" x14ac:dyDescent="0.25">
      <c r="A5" s="271" t="s">
        <v>2</v>
      </c>
      <c r="B5" s="272"/>
      <c r="C5" s="272"/>
      <c r="D5" s="260" t="s">
        <v>3</v>
      </c>
      <c r="E5" s="261"/>
      <c r="F5" s="262"/>
    </row>
    <row r="6" spans="1:6" ht="34.5" thickBot="1" x14ac:dyDescent="0.3">
      <c r="A6" s="19" t="s">
        <v>4</v>
      </c>
      <c r="B6" s="20" t="s">
        <v>5</v>
      </c>
      <c r="C6" s="36" t="s">
        <v>57</v>
      </c>
      <c r="D6" s="19" t="s">
        <v>4</v>
      </c>
      <c r="E6" s="20" t="s">
        <v>5</v>
      </c>
      <c r="F6" s="21" t="s">
        <v>57</v>
      </c>
    </row>
    <row r="7" spans="1:6" ht="15.75" thickBot="1" x14ac:dyDescent="0.3">
      <c r="A7" s="263" t="s">
        <v>6</v>
      </c>
      <c r="B7" s="264"/>
      <c r="C7" s="265"/>
      <c r="D7" s="265"/>
      <c r="E7" s="265"/>
      <c r="F7" s="266"/>
    </row>
    <row r="8" spans="1:6" x14ac:dyDescent="0.25">
      <c r="A8" s="24" t="s">
        <v>7</v>
      </c>
      <c r="B8" s="39" t="s">
        <v>8</v>
      </c>
      <c r="C8" s="37">
        <v>164721</v>
      </c>
      <c r="D8" s="24" t="s">
        <v>9</v>
      </c>
      <c r="E8" s="25" t="s">
        <v>10</v>
      </c>
      <c r="F8" s="2">
        <v>130104</v>
      </c>
    </row>
    <row r="9" spans="1:6" x14ac:dyDescent="0.25">
      <c r="A9" s="26" t="s">
        <v>11</v>
      </c>
      <c r="B9" s="40" t="s">
        <v>12</v>
      </c>
      <c r="C9" s="38">
        <v>30000</v>
      </c>
      <c r="D9" s="26" t="s">
        <v>13</v>
      </c>
      <c r="E9" s="14" t="s">
        <v>14</v>
      </c>
      <c r="F9" s="3">
        <v>20460</v>
      </c>
    </row>
    <row r="10" spans="1:6" x14ac:dyDescent="0.25">
      <c r="A10" s="26" t="s">
        <v>15</v>
      </c>
      <c r="B10" s="40" t="s">
        <v>16</v>
      </c>
      <c r="C10" s="38">
        <v>5400</v>
      </c>
      <c r="D10" s="8" t="s">
        <v>17</v>
      </c>
      <c r="E10" s="14" t="s">
        <v>18</v>
      </c>
      <c r="F10" s="3">
        <v>60752</v>
      </c>
    </row>
    <row r="11" spans="1:6" x14ac:dyDescent="0.25">
      <c r="A11" s="27" t="s">
        <v>19</v>
      </c>
      <c r="B11" s="40" t="s">
        <v>20</v>
      </c>
      <c r="C11" s="38">
        <v>11310</v>
      </c>
      <c r="D11" s="26" t="s">
        <v>21</v>
      </c>
      <c r="E11" s="14" t="s">
        <v>22</v>
      </c>
      <c r="F11" s="3">
        <v>3000</v>
      </c>
    </row>
    <row r="12" spans="1:6" ht="15.75" thickBot="1" x14ac:dyDescent="0.3">
      <c r="A12" s="32" t="s">
        <v>23</v>
      </c>
      <c r="B12" s="22" t="s">
        <v>24</v>
      </c>
      <c r="C12" s="54">
        <v>228402</v>
      </c>
      <c r="D12" s="27" t="s">
        <v>25</v>
      </c>
      <c r="E12" s="18" t="s">
        <v>26</v>
      </c>
      <c r="F12" s="4">
        <v>133213</v>
      </c>
    </row>
    <row r="13" spans="1:6" ht="26.25" thickBot="1" x14ac:dyDescent="0.3">
      <c r="A13" s="5" t="s">
        <v>27</v>
      </c>
      <c r="B13" s="13"/>
      <c r="C13" s="23">
        <f>SUM(C8:C12)</f>
        <v>439833</v>
      </c>
      <c r="D13" s="5" t="s">
        <v>28</v>
      </c>
      <c r="E13" s="23"/>
      <c r="F13" s="6">
        <f>SUM(F8:F12)</f>
        <v>347529</v>
      </c>
    </row>
    <row r="14" spans="1:6" ht="15.75" thickBot="1" x14ac:dyDescent="0.3">
      <c r="A14" s="267" t="s">
        <v>29</v>
      </c>
      <c r="B14" s="268"/>
      <c r="C14" s="269"/>
      <c r="D14" s="269"/>
      <c r="E14" s="269"/>
      <c r="F14" s="270"/>
    </row>
    <row r="15" spans="1:6" x14ac:dyDescent="0.25">
      <c r="A15" s="24" t="s">
        <v>30</v>
      </c>
      <c r="B15" s="39" t="s">
        <v>31</v>
      </c>
      <c r="C15" s="37">
        <v>0</v>
      </c>
      <c r="D15" s="29" t="s">
        <v>32</v>
      </c>
      <c r="E15" s="30" t="s">
        <v>33</v>
      </c>
      <c r="F15" s="7">
        <v>2350</v>
      </c>
    </row>
    <row r="16" spans="1:6" x14ac:dyDescent="0.25">
      <c r="A16" s="34" t="s">
        <v>34</v>
      </c>
      <c r="B16" s="40" t="s">
        <v>35</v>
      </c>
      <c r="C16" s="38">
        <v>3000</v>
      </c>
      <c r="D16" s="31" t="s">
        <v>36</v>
      </c>
      <c r="E16" s="16" t="s">
        <v>37</v>
      </c>
      <c r="F16" s="4">
        <v>2750</v>
      </c>
    </row>
    <row r="17" spans="1:6" ht="15.75" thickBot="1" x14ac:dyDescent="0.3">
      <c r="A17" s="41" t="s">
        <v>38</v>
      </c>
      <c r="B17" s="42" t="s">
        <v>39</v>
      </c>
      <c r="C17" s="43">
        <v>10421</v>
      </c>
      <c r="D17" s="41" t="s">
        <v>40</v>
      </c>
      <c r="E17" s="44" t="s">
        <v>41</v>
      </c>
      <c r="F17" s="28">
        <v>8321</v>
      </c>
    </row>
    <row r="18" spans="1:6" ht="26.25" thickBot="1" x14ac:dyDescent="0.3">
      <c r="A18" s="5" t="s">
        <v>42</v>
      </c>
      <c r="B18" s="13"/>
      <c r="C18" s="23">
        <f>SUM(C15:C17)</f>
        <v>13421</v>
      </c>
      <c r="D18" s="5" t="s">
        <v>43</v>
      </c>
      <c r="E18" s="23"/>
      <c r="F18" s="6">
        <f>SUM(F15:F17)</f>
        <v>13421</v>
      </c>
    </row>
    <row r="19" spans="1:6" ht="15.75" thickBot="1" x14ac:dyDescent="0.3">
      <c r="A19" s="257" t="s">
        <v>44</v>
      </c>
      <c r="B19" s="258"/>
      <c r="C19" s="258"/>
      <c r="D19" s="258"/>
      <c r="E19" s="258"/>
      <c r="F19" s="259"/>
    </row>
    <row r="20" spans="1:6" x14ac:dyDescent="0.25">
      <c r="A20" s="26" t="s">
        <v>45</v>
      </c>
      <c r="B20" s="15" t="s">
        <v>46</v>
      </c>
      <c r="C20" s="17">
        <v>29351</v>
      </c>
      <c r="D20" s="32" t="s">
        <v>47</v>
      </c>
      <c r="E20" s="22" t="s">
        <v>48</v>
      </c>
      <c r="F20" s="33">
        <v>121655</v>
      </c>
    </row>
    <row r="21" spans="1:6" ht="15.75" thickBot="1" x14ac:dyDescent="0.3">
      <c r="A21" s="45" t="s">
        <v>49</v>
      </c>
      <c r="B21" s="46" t="s">
        <v>50</v>
      </c>
      <c r="C21" s="47"/>
      <c r="D21" s="45"/>
      <c r="E21" s="48"/>
      <c r="F21" s="28"/>
    </row>
    <row r="22" spans="1:6" ht="15.75" thickBot="1" x14ac:dyDescent="0.3">
      <c r="A22" s="49" t="s">
        <v>51</v>
      </c>
      <c r="B22" s="50"/>
      <c r="C22" s="51">
        <f>SUM(C20:C21)</f>
        <v>29351</v>
      </c>
      <c r="D22" s="49" t="s">
        <v>52</v>
      </c>
      <c r="E22" s="52"/>
      <c r="F22" s="53">
        <f>SUM(F20:F21)</f>
        <v>121655</v>
      </c>
    </row>
    <row r="23" spans="1:6" ht="15.75" thickBot="1" x14ac:dyDescent="0.3">
      <c r="A23" s="9" t="s">
        <v>53</v>
      </c>
      <c r="B23" s="35"/>
      <c r="C23" s="10">
        <f>SUM(C13,C18,C22)</f>
        <v>482605</v>
      </c>
      <c r="D23" s="9" t="s">
        <v>54</v>
      </c>
      <c r="E23" s="11"/>
      <c r="F23" s="12">
        <f>SUM(F13,F18,F22)</f>
        <v>482605</v>
      </c>
    </row>
  </sheetData>
  <mergeCells count="9">
    <mergeCell ref="D1:F1"/>
    <mergeCell ref="A2:F2"/>
    <mergeCell ref="A3:F3"/>
    <mergeCell ref="D4:F4"/>
    <mergeCell ref="A19:F19"/>
    <mergeCell ref="D5:F5"/>
    <mergeCell ref="A7:F7"/>
    <mergeCell ref="A14:F14"/>
    <mergeCell ref="A5:C5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workbookViewId="0">
      <selection activeCell="D18" sqref="D18"/>
    </sheetView>
  </sheetViews>
  <sheetFormatPr defaultRowHeight="15" x14ac:dyDescent="0.25"/>
  <cols>
    <col min="1" max="1" width="15.7109375" bestFit="1" customWidth="1"/>
  </cols>
  <sheetData>
    <row r="2" spans="1:19" x14ac:dyDescent="0.25">
      <c r="A2" s="211"/>
      <c r="B2" s="211"/>
      <c r="C2" s="212"/>
      <c r="D2" s="212"/>
      <c r="E2" s="212"/>
      <c r="F2" s="212"/>
      <c r="G2" s="212"/>
      <c r="H2" s="212"/>
      <c r="I2" s="213"/>
      <c r="J2" s="309"/>
      <c r="K2" s="309"/>
      <c r="L2" s="309"/>
      <c r="M2" s="309"/>
      <c r="N2" s="309"/>
      <c r="O2" s="309"/>
      <c r="P2" s="309"/>
      <c r="Q2" s="309"/>
      <c r="R2" s="310" t="s">
        <v>631</v>
      </c>
      <c r="S2" s="310"/>
    </row>
    <row r="3" spans="1:19" x14ac:dyDescent="0.25">
      <c r="A3" s="311" t="s">
        <v>632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1"/>
      <c r="S3" s="1"/>
    </row>
    <row r="4" spans="1:19" ht="15.75" thickBot="1" x14ac:dyDescent="0.3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1"/>
      <c r="S4" s="1"/>
    </row>
    <row r="5" spans="1:19" x14ac:dyDescent="0.25">
      <c r="A5" s="312"/>
      <c r="B5" s="314" t="s">
        <v>633</v>
      </c>
      <c r="C5" s="315"/>
      <c r="D5" s="316"/>
      <c r="E5" s="317" t="s">
        <v>634</v>
      </c>
      <c r="F5" s="318"/>
      <c r="G5" s="319"/>
      <c r="H5" s="320" t="s">
        <v>634</v>
      </c>
      <c r="I5" s="318"/>
      <c r="J5" s="319"/>
      <c r="K5" s="320" t="s">
        <v>635</v>
      </c>
      <c r="L5" s="318"/>
      <c r="M5" s="319"/>
      <c r="N5" s="320" t="s">
        <v>636</v>
      </c>
      <c r="O5" s="318"/>
      <c r="P5" s="319"/>
      <c r="Q5" s="318" t="s">
        <v>572</v>
      </c>
      <c r="R5" s="318"/>
      <c r="S5" s="319"/>
    </row>
    <row r="6" spans="1:19" ht="45.75" thickBot="1" x14ac:dyDescent="0.3">
      <c r="A6" s="313"/>
      <c r="B6" s="215" t="s">
        <v>637</v>
      </c>
      <c r="C6" s="216" t="s">
        <v>638</v>
      </c>
      <c r="D6" s="217" t="s">
        <v>639</v>
      </c>
      <c r="E6" s="215" t="s">
        <v>640</v>
      </c>
      <c r="F6" s="216" t="s">
        <v>641</v>
      </c>
      <c r="G6" s="217" t="s">
        <v>642</v>
      </c>
      <c r="H6" s="215" t="s">
        <v>637</v>
      </c>
      <c r="I6" s="216" t="s">
        <v>638</v>
      </c>
      <c r="J6" s="217" t="s">
        <v>639</v>
      </c>
      <c r="K6" s="215" t="s">
        <v>637</v>
      </c>
      <c r="L6" s="216" t="s">
        <v>638</v>
      </c>
      <c r="M6" s="217" t="s">
        <v>643</v>
      </c>
      <c r="N6" s="215" t="s">
        <v>637</v>
      </c>
      <c r="O6" s="216" t="s">
        <v>638</v>
      </c>
      <c r="P6" s="217" t="s">
        <v>639</v>
      </c>
      <c r="Q6" s="215" t="s">
        <v>637</v>
      </c>
      <c r="R6" s="216" t="s">
        <v>638</v>
      </c>
      <c r="S6" s="217" t="s">
        <v>639</v>
      </c>
    </row>
    <row r="7" spans="1:19" ht="38.25" x14ac:dyDescent="0.25">
      <c r="A7" s="218" t="s">
        <v>644</v>
      </c>
      <c r="B7" s="219"/>
      <c r="C7" s="219"/>
      <c r="D7" s="219"/>
      <c r="E7" s="220"/>
      <c r="F7" s="221"/>
      <c r="G7" s="222"/>
      <c r="H7" s="223"/>
      <c r="I7" s="224"/>
      <c r="J7" s="225"/>
      <c r="K7" s="223"/>
      <c r="L7" s="224"/>
      <c r="M7" s="225"/>
      <c r="N7" s="223"/>
      <c r="O7" s="224"/>
      <c r="P7" s="225"/>
      <c r="Q7" s="226"/>
      <c r="R7" s="227"/>
      <c r="S7" s="228"/>
    </row>
    <row r="8" spans="1:19" x14ac:dyDescent="0.25">
      <c r="A8" s="229" t="s">
        <v>645</v>
      </c>
      <c r="B8" s="230">
        <v>1</v>
      </c>
      <c r="C8" s="221">
        <v>1</v>
      </c>
      <c r="D8" s="222">
        <v>1</v>
      </c>
      <c r="E8" s="220"/>
      <c r="F8" s="221"/>
      <c r="G8" s="222"/>
      <c r="H8" s="220">
        <v>0</v>
      </c>
      <c r="I8" s="221">
        <v>0</v>
      </c>
      <c r="J8" s="231">
        <v>0</v>
      </c>
      <c r="K8" s="220">
        <v>0</v>
      </c>
      <c r="L8" s="221">
        <v>0</v>
      </c>
      <c r="M8" s="231">
        <v>0</v>
      </c>
      <c r="N8" s="220">
        <v>0</v>
      </c>
      <c r="O8" s="221">
        <v>0</v>
      </c>
      <c r="P8" s="231">
        <v>0</v>
      </c>
      <c r="Q8" s="226">
        <f t="shared" ref="Q8:S9" si="0">SUM(B8,H8,K8,N8)</f>
        <v>1</v>
      </c>
      <c r="R8" s="227">
        <f t="shared" si="0"/>
        <v>1</v>
      </c>
      <c r="S8" s="228">
        <f t="shared" si="0"/>
        <v>1</v>
      </c>
    </row>
    <row r="9" spans="1:19" ht="25.5" x14ac:dyDescent="0.25">
      <c r="A9" s="229" t="s">
        <v>646</v>
      </c>
      <c r="B9" s="230">
        <v>0</v>
      </c>
      <c r="C9" s="221">
        <v>0</v>
      </c>
      <c r="D9" s="222">
        <v>0</v>
      </c>
      <c r="E9" s="220"/>
      <c r="F9" s="221"/>
      <c r="G9" s="222"/>
      <c r="H9" s="220">
        <v>0</v>
      </c>
      <c r="I9" s="221">
        <v>0</v>
      </c>
      <c r="J9" s="231">
        <v>0</v>
      </c>
      <c r="K9" s="220">
        <v>0</v>
      </c>
      <c r="L9" s="221">
        <v>0</v>
      </c>
      <c r="M9" s="231">
        <v>0</v>
      </c>
      <c r="N9" s="220">
        <v>0</v>
      </c>
      <c r="O9" s="221">
        <v>0</v>
      </c>
      <c r="P9" s="231">
        <v>0</v>
      </c>
      <c r="Q9" s="226">
        <f t="shared" si="0"/>
        <v>0</v>
      </c>
      <c r="R9" s="227">
        <f t="shared" si="0"/>
        <v>0</v>
      </c>
      <c r="S9" s="228">
        <f t="shared" si="0"/>
        <v>0</v>
      </c>
    </row>
    <row r="10" spans="1:19" ht="38.25" x14ac:dyDescent="0.25">
      <c r="A10" s="229" t="s">
        <v>647</v>
      </c>
      <c r="B10" s="230">
        <v>0</v>
      </c>
      <c r="C10" s="221">
        <v>0</v>
      </c>
      <c r="D10" s="222">
        <v>0</v>
      </c>
      <c r="E10" s="220"/>
      <c r="F10" s="221"/>
      <c r="G10" s="222"/>
      <c r="H10" s="220">
        <v>4</v>
      </c>
      <c r="I10" s="221">
        <v>4</v>
      </c>
      <c r="J10" s="231">
        <v>4</v>
      </c>
      <c r="K10" s="220">
        <v>3</v>
      </c>
      <c r="L10" s="221">
        <v>3</v>
      </c>
      <c r="M10" s="231">
        <v>3</v>
      </c>
      <c r="N10" s="220">
        <v>0</v>
      </c>
      <c r="O10" s="221">
        <v>0</v>
      </c>
      <c r="P10" s="231">
        <v>0</v>
      </c>
      <c r="Q10" s="226">
        <f>SUM(B10,H10,K10,N10)</f>
        <v>7</v>
      </c>
      <c r="R10" s="227">
        <f>SUM(C10,I10,L10)</f>
        <v>7</v>
      </c>
      <c r="S10" s="228">
        <f>SUM(D10,J10,M10,P10)</f>
        <v>7</v>
      </c>
    </row>
    <row r="11" spans="1:19" ht="26.25" thickBot="1" x14ac:dyDescent="0.3">
      <c r="A11" s="229" t="s">
        <v>648</v>
      </c>
      <c r="B11" s="230">
        <v>0</v>
      </c>
      <c r="C11" s="221">
        <v>0</v>
      </c>
      <c r="D11" s="222">
        <v>0</v>
      </c>
      <c r="E11" s="220"/>
      <c r="F11" s="221"/>
      <c r="G11" s="222"/>
      <c r="H11" s="232">
        <v>0</v>
      </c>
      <c r="I11" s="233">
        <v>0</v>
      </c>
      <c r="J11" s="231">
        <v>0</v>
      </c>
      <c r="K11" s="232">
        <v>0</v>
      </c>
      <c r="L11" s="233">
        <v>0</v>
      </c>
      <c r="M11" s="231">
        <v>0</v>
      </c>
      <c r="N11" s="232">
        <v>7</v>
      </c>
      <c r="O11" s="233">
        <v>7</v>
      </c>
      <c r="P11" s="231">
        <v>7</v>
      </c>
      <c r="Q11" s="226">
        <f>SUM(B11,H11,K11,N11)</f>
        <v>7</v>
      </c>
      <c r="R11" s="227">
        <f>SUM(C11,I11,L11,O11)</f>
        <v>7</v>
      </c>
      <c r="S11" s="228">
        <f>SUM(D11,J11,M11,P11)</f>
        <v>7</v>
      </c>
    </row>
    <row r="12" spans="1:19" ht="15.75" thickBot="1" x14ac:dyDescent="0.3">
      <c r="A12" s="234" t="s">
        <v>649</v>
      </c>
      <c r="B12" s="235">
        <v>1</v>
      </c>
      <c r="C12" s="235">
        <v>0</v>
      </c>
      <c r="D12" s="235">
        <v>0</v>
      </c>
      <c r="E12" s="235">
        <v>0</v>
      </c>
      <c r="F12" s="235">
        <v>0</v>
      </c>
      <c r="G12" s="235">
        <v>0</v>
      </c>
      <c r="H12" s="235">
        <f t="shared" ref="H12:S12" si="1">SUM(H8:H11)</f>
        <v>4</v>
      </c>
      <c r="I12" s="235">
        <f t="shared" si="1"/>
        <v>4</v>
      </c>
      <c r="J12" s="235">
        <f t="shared" si="1"/>
        <v>4</v>
      </c>
      <c r="K12" s="235">
        <f t="shared" si="1"/>
        <v>3</v>
      </c>
      <c r="L12" s="235">
        <f t="shared" si="1"/>
        <v>3</v>
      </c>
      <c r="M12" s="235">
        <f t="shared" si="1"/>
        <v>3</v>
      </c>
      <c r="N12" s="235">
        <f t="shared" si="1"/>
        <v>7</v>
      </c>
      <c r="O12" s="235">
        <f t="shared" si="1"/>
        <v>7</v>
      </c>
      <c r="P12" s="235">
        <f t="shared" si="1"/>
        <v>7</v>
      </c>
      <c r="Q12" s="235">
        <f t="shared" si="1"/>
        <v>15</v>
      </c>
      <c r="R12" s="235">
        <f t="shared" si="1"/>
        <v>15</v>
      </c>
      <c r="S12" s="235">
        <f t="shared" si="1"/>
        <v>15</v>
      </c>
    </row>
  </sheetData>
  <mergeCells count="10">
    <mergeCell ref="J2:Q2"/>
    <mergeCell ref="R2:S2"/>
    <mergeCell ref="A3:Q3"/>
    <mergeCell ref="A5:A6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13" sqref="D13"/>
    </sheetView>
  </sheetViews>
  <sheetFormatPr defaultRowHeight="15" x14ac:dyDescent="0.25"/>
  <sheetData>
    <row r="1" spans="1:6" x14ac:dyDescent="0.25">
      <c r="A1" s="1"/>
      <c r="B1" s="1"/>
      <c r="C1" s="1"/>
      <c r="D1" s="1"/>
      <c r="E1" s="325" t="s">
        <v>650</v>
      </c>
      <c r="F1" s="325"/>
    </row>
    <row r="2" spans="1:6" x14ac:dyDescent="0.25">
      <c r="A2" s="326" t="s">
        <v>651</v>
      </c>
      <c r="B2" s="326"/>
      <c r="C2" s="326"/>
      <c r="D2" s="326"/>
      <c r="E2" s="326"/>
      <c r="F2" s="326"/>
    </row>
    <row r="3" spans="1:6" x14ac:dyDescent="0.25">
      <c r="A3" s="326" t="s">
        <v>652</v>
      </c>
      <c r="B3" s="326"/>
      <c r="C3" s="326"/>
      <c r="D3" s="326"/>
      <c r="E3" s="326"/>
      <c r="F3" s="326"/>
    </row>
    <row r="4" spans="1:6" x14ac:dyDescent="0.25">
      <c r="A4" s="236"/>
      <c r="B4" s="236"/>
      <c r="C4" s="236"/>
      <c r="D4" s="236"/>
      <c r="E4" s="236"/>
      <c r="F4" s="236"/>
    </row>
    <row r="5" spans="1:6" x14ac:dyDescent="0.25">
      <c r="A5" s="324" t="s">
        <v>463</v>
      </c>
      <c r="B5" s="324"/>
      <c r="C5" s="324"/>
      <c r="D5" s="324"/>
      <c r="E5" s="324" t="s">
        <v>653</v>
      </c>
      <c r="F5" s="324"/>
    </row>
    <row r="6" spans="1:6" x14ac:dyDescent="0.25">
      <c r="A6" s="321" t="s">
        <v>654</v>
      </c>
      <c r="B6" s="322"/>
      <c r="C6" s="322"/>
      <c r="D6" s="323"/>
      <c r="E6" s="324">
        <v>0</v>
      </c>
      <c r="F6" s="324"/>
    </row>
    <row r="7" spans="1:6" x14ac:dyDescent="0.25">
      <c r="A7" s="321" t="s">
        <v>655</v>
      </c>
      <c r="B7" s="322"/>
      <c r="C7" s="322"/>
      <c r="D7" s="323"/>
      <c r="E7" s="324">
        <v>0</v>
      </c>
      <c r="F7" s="324"/>
    </row>
    <row r="8" spans="1:6" x14ac:dyDescent="0.25">
      <c r="A8" s="324"/>
      <c r="B8" s="324"/>
      <c r="C8" s="324"/>
      <c r="D8" s="324"/>
      <c r="E8" s="324"/>
      <c r="F8" s="324"/>
    </row>
    <row r="9" spans="1:6" x14ac:dyDescent="0.25">
      <c r="A9" s="324"/>
      <c r="B9" s="324"/>
      <c r="C9" s="324"/>
      <c r="D9" s="324"/>
      <c r="E9" s="324"/>
      <c r="F9" s="324"/>
    </row>
    <row r="10" spans="1:6" x14ac:dyDescent="0.25">
      <c r="A10" s="324"/>
      <c r="B10" s="324"/>
      <c r="C10" s="324"/>
      <c r="D10" s="324"/>
      <c r="E10" s="324"/>
      <c r="F10" s="324"/>
    </row>
  </sheetData>
  <mergeCells count="15">
    <mergeCell ref="A10:D10"/>
    <mergeCell ref="E10:F10"/>
    <mergeCell ref="A7:D7"/>
    <mergeCell ref="E7:F7"/>
    <mergeCell ref="A8:D8"/>
    <mergeCell ref="E8:F8"/>
    <mergeCell ref="A9:D9"/>
    <mergeCell ref="E9:F9"/>
    <mergeCell ref="A6:D6"/>
    <mergeCell ref="E6:F6"/>
    <mergeCell ref="E1:F1"/>
    <mergeCell ref="A2:F2"/>
    <mergeCell ref="A3:F3"/>
    <mergeCell ref="A5:D5"/>
    <mergeCell ref="E5:F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G9" sqref="G9"/>
    </sheetView>
  </sheetViews>
  <sheetFormatPr defaultRowHeight="15" x14ac:dyDescent="0.25"/>
  <cols>
    <col min="1" max="1" width="32.28515625" customWidth="1"/>
    <col min="2" max="2" width="19.85546875" bestFit="1" customWidth="1"/>
  </cols>
  <sheetData>
    <row r="1" spans="1:4" ht="45" customHeight="1" x14ac:dyDescent="0.25">
      <c r="A1" s="327" t="s">
        <v>656</v>
      </c>
      <c r="B1" s="327"/>
      <c r="C1" s="327"/>
      <c r="D1" s="327"/>
    </row>
    <row r="2" spans="1:4" x14ac:dyDescent="0.25">
      <c r="A2" s="328" t="s">
        <v>463</v>
      </c>
      <c r="B2" s="237" t="s">
        <v>657</v>
      </c>
      <c r="C2" s="238"/>
      <c r="D2" s="239"/>
    </row>
    <row r="3" spans="1:4" x14ac:dyDescent="0.25">
      <c r="A3" s="329"/>
      <c r="B3" s="331" t="s">
        <v>658</v>
      </c>
      <c r="C3" s="238"/>
      <c r="D3" s="239"/>
    </row>
    <row r="4" spans="1:4" x14ac:dyDescent="0.25">
      <c r="A4" s="330"/>
      <c r="B4" s="331"/>
      <c r="C4" s="238"/>
      <c r="D4" s="239"/>
    </row>
    <row r="5" spans="1:4" x14ac:dyDescent="0.25">
      <c r="A5" s="240" t="s">
        <v>659</v>
      </c>
      <c r="B5" s="241">
        <v>1800</v>
      </c>
      <c r="C5" s="238"/>
      <c r="D5" s="239"/>
    </row>
    <row r="6" spans="1:4" x14ac:dyDescent="0.25">
      <c r="A6" s="240" t="s">
        <v>660</v>
      </c>
      <c r="B6" s="241"/>
      <c r="C6" s="238"/>
      <c r="D6" s="239"/>
    </row>
    <row r="7" spans="1:4" x14ac:dyDescent="0.25">
      <c r="A7" s="240" t="s">
        <v>661</v>
      </c>
      <c r="B7" s="241">
        <v>1000</v>
      </c>
      <c r="C7" s="238"/>
      <c r="D7" s="239"/>
    </row>
    <row r="8" spans="1:4" x14ac:dyDescent="0.25">
      <c r="A8" s="240" t="s">
        <v>662</v>
      </c>
      <c r="B8" s="241"/>
      <c r="C8" s="238"/>
      <c r="D8" s="239"/>
    </row>
    <row r="9" spans="1:4" x14ac:dyDescent="0.25">
      <c r="A9" s="240" t="s">
        <v>663</v>
      </c>
      <c r="B9" s="241"/>
      <c r="C9" s="238"/>
      <c r="D9" s="239"/>
    </row>
    <row r="10" spans="1:4" x14ac:dyDescent="0.25">
      <c r="A10" s="240" t="s">
        <v>664</v>
      </c>
      <c r="B10" s="241"/>
      <c r="C10" s="238"/>
      <c r="D10" s="239"/>
    </row>
    <row r="11" spans="1:4" x14ac:dyDescent="0.25">
      <c r="A11" s="240" t="s">
        <v>665</v>
      </c>
      <c r="B11" s="241">
        <v>100</v>
      </c>
      <c r="C11" s="238"/>
      <c r="D11" s="239"/>
    </row>
    <row r="12" spans="1:4" x14ac:dyDescent="0.25">
      <c r="A12" s="240" t="s">
        <v>666</v>
      </c>
      <c r="B12" s="241">
        <v>100</v>
      </c>
      <c r="C12" s="238"/>
      <c r="D12" s="239"/>
    </row>
    <row r="13" spans="1:4" x14ac:dyDescent="0.25">
      <c r="A13" s="240"/>
      <c r="B13" s="241"/>
      <c r="C13" s="238"/>
      <c r="D13" s="239"/>
    </row>
    <row r="14" spans="1:4" x14ac:dyDescent="0.25">
      <c r="A14" s="242" t="s">
        <v>667</v>
      </c>
      <c r="B14" s="243">
        <f>SUM(B5:B13)</f>
        <v>3000</v>
      </c>
      <c r="C14" s="238"/>
      <c r="D14" s="239"/>
    </row>
  </sheetData>
  <mergeCells count="3">
    <mergeCell ref="A1:D1"/>
    <mergeCell ref="A2:A4"/>
    <mergeCell ref="B3:B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G10" sqref="G10"/>
    </sheetView>
  </sheetViews>
  <sheetFormatPr defaultRowHeight="15" x14ac:dyDescent="0.25"/>
  <cols>
    <col min="1" max="1" width="41.5703125" customWidth="1"/>
    <col min="2" max="2" width="34.7109375" bestFit="1" customWidth="1"/>
  </cols>
  <sheetData>
    <row r="1" spans="1:2" ht="68.25" customHeight="1" x14ac:dyDescent="0.25">
      <c r="A1" s="332" t="s">
        <v>668</v>
      </c>
      <c r="B1" s="332"/>
    </row>
    <row r="2" spans="1:2" ht="15.75" x14ac:dyDescent="0.25">
      <c r="A2" s="244" t="s">
        <v>4</v>
      </c>
      <c r="B2" s="245" t="s">
        <v>669</v>
      </c>
    </row>
    <row r="3" spans="1:2" ht="18" x14ac:dyDescent="0.25">
      <c r="A3" s="246" t="s">
        <v>670</v>
      </c>
      <c r="B3" s="247"/>
    </row>
    <row r="4" spans="1:2" x14ac:dyDescent="0.25">
      <c r="A4" s="248" t="s">
        <v>671</v>
      </c>
      <c r="B4" s="247">
        <v>15623</v>
      </c>
    </row>
    <row r="5" spans="1:2" ht="15.75" x14ac:dyDescent="0.25">
      <c r="A5" s="249" t="s">
        <v>616</v>
      </c>
      <c r="B5" s="250">
        <f>SUM(B4)</f>
        <v>15623</v>
      </c>
    </row>
    <row r="6" spans="1:2" ht="18" x14ac:dyDescent="0.25">
      <c r="A6" s="246" t="s">
        <v>672</v>
      </c>
      <c r="B6" s="247"/>
    </row>
    <row r="7" spans="1:2" ht="25.5" x14ac:dyDescent="0.25">
      <c r="A7" s="248" t="s">
        <v>673</v>
      </c>
      <c r="B7" s="247"/>
    </row>
    <row r="8" spans="1:2" x14ac:dyDescent="0.25">
      <c r="A8" s="248" t="s">
        <v>674</v>
      </c>
      <c r="B8" s="247"/>
    </row>
    <row r="9" spans="1:2" ht="25.5" x14ac:dyDescent="0.25">
      <c r="A9" s="248" t="s">
        <v>675</v>
      </c>
      <c r="B9" s="247"/>
    </row>
    <row r="10" spans="1:2" ht="25.5" x14ac:dyDescent="0.25">
      <c r="A10" s="248" t="s">
        <v>676</v>
      </c>
      <c r="B10" s="247">
        <v>6644</v>
      </c>
    </row>
    <row r="11" spans="1:2" ht="15.75" x14ac:dyDescent="0.25">
      <c r="A11" s="249" t="s">
        <v>616</v>
      </c>
      <c r="B11" s="251">
        <f>SUM(B10)</f>
        <v>6644</v>
      </c>
    </row>
    <row r="12" spans="1:2" ht="18" x14ac:dyDescent="0.25">
      <c r="A12" s="246" t="s">
        <v>677</v>
      </c>
      <c r="B12" s="252">
        <f>SUM(B5,B11)</f>
        <v>22267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workbookViewId="0">
      <selection activeCell="B70" sqref="B70"/>
    </sheetView>
  </sheetViews>
  <sheetFormatPr defaultRowHeight="15" x14ac:dyDescent="0.25"/>
  <cols>
    <col min="2" max="2" width="46.140625" customWidth="1"/>
    <col min="4" max="4" width="11" bestFit="1" customWidth="1"/>
    <col min="6" max="6" width="20" customWidth="1"/>
    <col min="7" max="7" width="14" customWidth="1"/>
    <col min="8" max="8" width="11" bestFit="1" customWidth="1"/>
  </cols>
  <sheetData>
    <row r="1" spans="1:19" x14ac:dyDescent="0.25">
      <c r="A1" s="273" t="s">
        <v>58</v>
      </c>
      <c r="B1" s="273"/>
      <c r="C1" s="273"/>
      <c r="D1" s="273"/>
      <c r="E1" s="273"/>
      <c r="F1" s="273"/>
      <c r="G1" s="273"/>
      <c r="H1" s="273"/>
      <c r="I1" s="273"/>
      <c r="J1" s="273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55"/>
      <c r="B2" s="55"/>
      <c r="C2" s="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56"/>
      <c r="B3" s="1"/>
      <c r="C3" s="274" t="s">
        <v>59</v>
      </c>
      <c r="D3" s="274"/>
      <c r="E3" s="274"/>
      <c r="F3" s="274"/>
      <c r="G3" s="274"/>
      <c r="H3" s="274"/>
      <c r="I3" s="274"/>
      <c r="J3" s="274"/>
      <c r="K3" s="1"/>
      <c r="L3" s="1"/>
      <c r="M3" s="1"/>
      <c r="N3" s="1"/>
      <c r="O3" s="1"/>
      <c r="P3" s="1"/>
      <c r="Q3" s="1"/>
      <c r="R3" s="1"/>
      <c r="S3" s="1"/>
    </row>
    <row r="4" spans="1:19" ht="39" x14ac:dyDescent="0.25">
      <c r="A4" s="57" t="s">
        <v>60</v>
      </c>
      <c r="B4" s="57" t="s">
        <v>61</v>
      </c>
      <c r="C4" s="57" t="s">
        <v>62</v>
      </c>
      <c r="D4" s="58" t="s">
        <v>63</v>
      </c>
      <c r="E4" s="59" t="s">
        <v>64</v>
      </c>
      <c r="F4" s="59" t="s">
        <v>65</v>
      </c>
      <c r="G4" s="59" t="s">
        <v>66</v>
      </c>
      <c r="H4" s="60" t="s">
        <v>67</v>
      </c>
      <c r="I4" s="60" t="s">
        <v>68</v>
      </c>
      <c r="J4" s="60" t="s">
        <v>69</v>
      </c>
      <c r="K4" s="61" t="s">
        <v>70</v>
      </c>
      <c r="L4" s="61" t="s">
        <v>71</v>
      </c>
      <c r="M4" s="61" t="s">
        <v>72</v>
      </c>
      <c r="N4" s="61" t="s">
        <v>73</v>
      </c>
      <c r="O4" s="61" t="s">
        <v>74</v>
      </c>
      <c r="P4" s="61" t="s">
        <v>75</v>
      </c>
      <c r="Q4" s="61" t="s">
        <v>76</v>
      </c>
      <c r="R4" s="61" t="s">
        <v>77</v>
      </c>
      <c r="S4" s="62" t="s">
        <v>78</v>
      </c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5.5" x14ac:dyDescent="0.25">
      <c r="A6" s="63" t="s">
        <v>79</v>
      </c>
      <c r="B6" s="64" t="s">
        <v>80</v>
      </c>
      <c r="C6" s="65" t="s">
        <v>81</v>
      </c>
      <c r="D6" s="66">
        <f>SUM(E6:I6)</f>
        <v>70230</v>
      </c>
      <c r="E6" s="67"/>
      <c r="F6" s="68">
        <v>0</v>
      </c>
      <c r="G6" s="68"/>
      <c r="H6" s="68">
        <v>70230</v>
      </c>
      <c r="I6" s="68"/>
      <c r="J6" s="68"/>
      <c r="K6" s="68"/>
      <c r="L6" s="68"/>
      <c r="M6" s="68"/>
      <c r="N6" s="68"/>
      <c r="O6" s="68"/>
      <c r="P6" s="68">
        <v>0</v>
      </c>
      <c r="Q6" s="68">
        <v>0</v>
      </c>
      <c r="R6" s="68">
        <v>0</v>
      </c>
      <c r="S6" s="68"/>
    </row>
    <row r="7" spans="1:19" ht="25.5" x14ac:dyDescent="0.25">
      <c r="A7" s="63" t="s">
        <v>82</v>
      </c>
      <c r="B7" s="64" t="s">
        <v>83</v>
      </c>
      <c r="C7" s="65" t="s">
        <v>84</v>
      </c>
      <c r="D7" s="66">
        <f>SUM(E7:H7)</f>
        <v>21596</v>
      </c>
      <c r="E7" s="67"/>
      <c r="F7" s="68"/>
      <c r="G7" s="68"/>
      <c r="H7" s="68">
        <v>21596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</row>
    <row r="8" spans="1:19" ht="25.5" x14ac:dyDescent="0.25">
      <c r="A8" s="63" t="s">
        <v>85</v>
      </c>
      <c r="B8" s="64" t="s">
        <v>86</v>
      </c>
      <c r="C8" s="65" t="s">
        <v>87</v>
      </c>
      <c r="D8" s="66">
        <f>SUM(E8:H8)</f>
        <v>134432</v>
      </c>
      <c r="E8" s="67"/>
      <c r="F8" s="68"/>
      <c r="G8" s="68"/>
      <c r="H8" s="68">
        <v>134432</v>
      </c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</row>
    <row r="9" spans="1:19" ht="25.5" x14ac:dyDescent="0.25">
      <c r="A9" s="63" t="s">
        <v>88</v>
      </c>
      <c r="B9" s="64" t="s">
        <v>89</v>
      </c>
      <c r="C9" s="65" t="s">
        <v>90</v>
      </c>
      <c r="D9" s="66">
        <f>SUM(E9:H9)</f>
        <v>2136</v>
      </c>
      <c r="E9" s="67"/>
      <c r="F9" s="68"/>
      <c r="G9" s="68"/>
      <c r="H9" s="68">
        <v>2136</v>
      </c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</row>
    <row r="10" spans="1:19" x14ac:dyDescent="0.25">
      <c r="A10" s="63" t="s">
        <v>91</v>
      </c>
      <c r="B10" s="64" t="s">
        <v>92</v>
      </c>
      <c r="C10" s="65" t="s">
        <v>93</v>
      </c>
      <c r="D10" s="66">
        <f>SUM(E10:H10)</f>
        <v>8</v>
      </c>
      <c r="E10" s="67"/>
      <c r="F10" s="68"/>
      <c r="G10" s="68"/>
      <c r="H10" s="68">
        <v>8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</row>
    <row r="11" spans="1:19" x14ac:dyDescent="0.25">
      <c r="A11" s="63" t="s">
        <v>94</v>
      </c>
      <c r="B11" s="64" t="s">
        <v>95</v>
      </c>
      <c r="C11" s="65" t="s">
        <v>96</v>
      </c>
      <c r="D11" s="66">
        <v>0</v>
      </c>
      <c r="E11" s="67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</row>
    <row r="12" spans="1:19" ht="25.5" x14ac:dyDescent="0.25">
      <c r="A12" s="63" t="s">
        <v>97</v>
      </c>
      <c r="B12" s="69" t="s">
        <v>98</v>
      </c>
      <c r="C12" s="70" t="s">
        <v>24</v>
      </c>
      <c r="D12" s="71">
        <f>SUM(E12:H12)</f>
        <v>228402</v>
      </c>
      <c r="E12" s="72"/>
      <c r="F12" s="72"/>
      <c r="G12" s="72"/>
      <c r="H12" s="72">
        <f>SUM(H6:H11)</f>
        <v>228402</v>
      </c>
      <c r="I12" s="72"/>
      <c r="J12" s="72"/>
      <c r="K12" s="68"/>
      <c r="L12" s="68"/>
      <c r="M12" s="68"/>
      <c r="N12" s="68"/>
      <c r="O12" s="68"/>
      <c r="P12" s="68"/>
      <c r="Q12" s="68"/>
      <c r="R12" s="68"/>
      <c r="S12" s="68"/>
    </row>
    <row r="13" spans="1:19" x14ac:dyDescent="0.25">
      <c r="A13" s="63" t="s">
        <v>99</v>
      </c>
      <c r="B13" s="64" t="s">
        <v>100</v>
      </c>
      <c r="C13" s="65" t="s">
        <v>101</v>
      </c>
      <c r="D13" s="66">
        <v>0</v>
      </c>
      <c r="E13" s="73"/>
      <c r="F13" s="73"/>
      <c r="G13" s="73"/>
      <c r="H13" s="73"/>
      <c r="I13" s="73"/>
      <c r="J13" s="73"/>
      <c r="K13" s="72"/>
      <c r="L13" s="72"/>
      <c r="M13" s="72"/>
      <c r="N13" s="72"/>
      <c r="O13" s="72"/>
      <c r="P13" s="72"/>
      <c r="Q13" s="72"/>
      <c r="R13" s="72"/>
      <c r="S13" s="68"/>
    </row>
    <row r="14" spans="1:19" ht="25.5" x14ac:dyDescent="0.25">
      <c r="A14" s="63" t="s">
        <v>102</v>
      </c>
      <c r="B14" s="64" t="s">
        <v>103</v>
      </c>
      <c r="C14" s="65" t="s">
        <v>104</v>
      </c>
      <c r="D14" s="66">
        <v>0</v>
      </c>
      <c r="E14" s="67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</row>
    <row r="15" spans="1:19" ht="25.5" x14ac:dyDescent="0.25">
      <c r="A15" s="63" t="s">
        <v>105</v>
      </c>
      <c r="B15" s="64" t="s">
        <v>106</v>
      </c>
      <c r="C15" s="65" t="s">
        <v>107</v>
      </c>
      <c r="D15" s="66">
        <v>0</v>
      </c>
      <c r="E15" s="67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</row>
    <row r="16" spans="1:19" ht="25.5" x14ac:dyDescent="0.25">
      <c r="A16" s="63" t="s">
        <v>108</v>
      </c>
      <c r="B16" s="64" t="s">
        <v>109</v>
      </c>
      <c r="C16" s="65" t="s">
        <v>110</v>
      </c>
      <c r="D16" s="66">
        <v>0</v>
      </c>
      <c r="E16" s="67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</row>
    <row r="17" spans="1:19" ht="25.5" x14ac:dyDescent="0.25">
      <c r="A17" s="63" t="s">
        <v>111</v>
      </c>
      <c r="B17" s="64" t="s">
        <v>112</v>
      </c>
      <c r="C17" s="65" t="s">
        <v>8</v>
      </c>
      <c r="D17" s="66">
        <f>SUM(E17:H17)</f>
        <v>164721</v>
      </c>
      <c r="E17" s="67"/>
      <c r="F17" s="68"/>
      <c r="G17" s="68"/>
      <c r="H17" s="68">
        <v>164721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</row>
    <row r="18" spans="1:19" ht="25.5" x14ac:dyDescent="0.25">
      <c r="A18" s="63" t="s">
        <v>113</v>
      </c>
      <c r="B18" s="69" t="s">
        <v>114</v>
      </c>
      <c r="C18" s="70" t="s">
        <v>115</v>
      </c>
      <c r="D18" s="72">
        <f>SUM(D12:D17)</f>
        <v>393123</v>
      </c>
      <c r="E18" s="72"/>
      <c r="F18" s="72"/>
      <c r="G18" s="72"/>
      <c r="H18" s="72">
        <f>SUM(H12:H17)</f>
        <v>393123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</row>
    <row r="19" spans="1:19" x14ac:dyDescent="0.25">
      <c r="A19" s="63" t="s">
        <v>116</v>
      </c>
      <c r="B19" s="64" t="s">
        <v>117</v>
      </c>
      <c r="C19" s="65" t="s">
        <v>118</v>
      </c>
      <c r="D19" s="66">
        <v>0</v>
      </c>
      <c r="E19" s="67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</row>
    <row r="20" spans="1:19" ht="25.5" x14ac:dyDescent="0.25">
      <c r="A20" s="63" t="s">
        <v>119</v>
      </c>
      <c r="B20" s="64" t="s">
        <v>120</v>
      </c>
      <c r="C20" s="65" t="s">
        <v>121</v>
      </c>
      <c r="D20" s="66">
        <v>0</v>
      </c>
      <c r="E20" s="67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</row>
    <row r="21" spans="1:19" ht="25.5" x14ac:dyDescent="0.25">
      <c r="A21" s="63" t="s">
        <v>122</v>
      </c>
      <c r="B21" s="64" t="s">
        <v>123</v>
      </c>
      <c r="C21" s="65" t="s">
        <v>124</v>
      </c>
      <c r="D21" s="66">
        <v>0</v>
      </c>
      <c r="E21" s="67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</row>
    <row r="22" spans="1:19" ht="25.5" x14ac:dyDescent="0.25">
      <c r="A22" s="63" t="s">
        <v>125</v>
      </c>
      <c r="B22" s="64" t="s">
        <v>126</v>
      </c>
      <c r="C22" s="65" t="s">
        <v>127</v>
      </c>
      <c r="D22" s="66">
        <v>0</v>
      </c>
      <c r="E22" s="67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</row>
    <row r="23" spans="1:19" ht="25.5" x14ac:dyDescent="0.25">
      <c r="A23" s="63" t="s">
        <v>128</v>
      </c>
      <c r="B23" s="64" t="s">
        <v>129</v>
      </c>
      <c r="C23" s="65" t="s">
        <v>130</v>
      </c>
      <c r="D23" s="66">
        <v>0</v>
      </c>
      <c r="E23" s="67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</row>
    <row r="24" spans="1:19" ht="25.5" x14ac:dyDescent="0.25">
      <c r="A24" s="63" t="s">
        <v>131</v>
      </c>
      <c r="B24" s="69" t="s">
        <v>132</v>
      </c>
      <c r="C24" s="70" t="s">
        <v>31</v>
      </c>
      <c r="D24" s="71">
        <v>0</v>
      </c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68"/>
    </row>
    <row r="25" spans="1:19" x14ac:dyDescent="0.25">
      <c r="A25" s="63" t="s">
        <v>133</v>
      </c>
      <c r="B25" s="64" t="s">
        <v>134</v>
      </c>
      <c r="C25" s="65" t="s">
        <v>135</v>
      </c>
      <c r="D25" s="66">
        <v>0</v>
      </c>
      <c r="E25" s="67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</row>
    <row r="26" spans="1:19" x14ac:dyDescent="0.25">
      <c r="A26" s="63" t="s">
        <v>136</v>
      </c>
      <c r="B26" s="64" t="s">
        <v>137</v>
      </c>
      <c r="C26" s="65" t="s">
        <v>138</v>
      </c>
      <c r="D26" s="66">
        <v>0</v>
      </c>
      <c r="E26" s="67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</row>
    <row r="27" spans="1:19" x14ac:dyDescent="0.25">
      <c r="A27" s="63" t="s">
        <v>139</v>
      </c>
      <c r="B27" s="69" t="s">
        <v>140</v>
      </c>
      <c r="C27" s="70" t="s">
        <v>141</v>
      </c>
      <c r="D27" s="71">
        <v>0</v>
      </c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2"/>
    </row>
    <row r="28" spans="1:19" x14ac:dyDescent="0.25">
      <c r="A28" s="63" t="s">
        <v>142</v>
      </c>
      <c r="B28" s="64" t="s">
        <v>143</v>
      </c>
      <c r="C28" s="65" t="s">
        <v>144</v>
      </c>
      <c r="D28" s="66">
        <v>0</v>
      </c>
      <c r="E28" s="67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</row>
    <row r="29" spans="1:19" x14ac:dyDescent="0.25">
      <c r="A29" s="63" t="s">
        <v>145</v>
      </c>
      <c r="B29" s="64" t="s">
        <v>146</v>
      </c>
      <c r="C29" s="65" t="s">
        <v>147</v>
      </c>
      <c r="D29" s="66">
        <v>0</v>
      </c>
      <c r="E29" s="67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</row>
    <row r="30" spans="1:19" x14ac:dyDescent="0.25">
      <c r="A30" s="63" t="s">
        <v>148</v>
      </c>
      <c r="B30" s="64" t="s">
        <v>149</v>
      </c>
      <c r="C30" s="65" t="s">
        <v>150</v>
      </c>
      <c r="D30" s="66"/>
      <c r="E30" s="67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31" spans="1:19" x14ac:dyDescent="0.25">
      <c r="A31" s="63" t="s">
        <v>151</v>
      </c>
      <c r="B31" s="64" t="s">
        <v>152</v>
      </c>
      <c r="C31" s="65" t="s">
        <v>153</v>
      </c>
      <c r="D31" s="66">
        <v>25500</v>
      </c>
      <c r="E31" s="67"/>
      <c r="F31" s="68"/>
      <c r="G31" s="68"/>
      <c r="H31" s="68">
        <v>25500</v>
      </c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19" x14ac:dyDescent="0.25">
      <c r="A32" s="63" t="s">
        <v>154</v>
      </c>
      <c r="B32" s="64" t="s">
        <v>155</v>
      </c>
      <c r="C32" s="65" t="s">
        <v>156</v>
      </c>
      <c r="D32" s="66">
        <v>0</v>
      </c>
      <c r="E32" s="67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19" x14ac:dyDescent="0.25">
      <c r="A33" s="63" t="s">
        <v>157</v>
      </c>
      <c r="B33" s="64" t="s">
        <v>158</v>
      </c>
      <c r="C33" s="65" t="s">
        <v>159</v>
      </c>
      <c r="D33" s="66">
        <v>0</v>
      </c>
      <c r="E33" s="67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</row>
    <row r="34" spans="1:19" x14ac:dyDescent="0.25">
      <c r="A34" s="63" t="s">
        <v>160</v>
      </c>
      <c r="B34" s="64" t="s">
        <v>161</v>
      </c>
      <c r="C34" s="65" t="s">
        <v>162</v>
      </c>
      <c r="D34" s="66">
        <f>SUM(E34:H34)</f>
        <v>4000</v>
      </c>
      <c r="E34" s="67"/>
      <c r="F34" s="68"/>
      <c r="G34" s="68"/>
      <c r="H34" s="68">
        <v>4000</v>
      </c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</row>
    <row r="35" spans="1:19" x14ac:dyDescent="0.25">
      <c r="A35" s="63" t="s">
        <v>163</v>
      </c>
      <c r="B35" s="64" t="s">
        <v>164</v>
      </c>
      <c r="C35" s="65" t="s">
        <v>165</v>
      </c>
      <c r="D35" s="66">
        <v>0</v>
      </c>
      <c r="E35" s="67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</row>
    <row r="36" spans="1:19" x14ac:dyDescent="0.25">
      <c r="A36" s="63" t="s">
        <v>166</v>
      </c>
      <c r="B36" s="69" t="s">
        <v>167</v>
      </c>
      <c r="C36" s="70" t="s">
        <v>168</v>
      </c>
      <c r="D36" s="71">
        <f>SUM(E36:H36)</f>
        <v>29500</v>
      </c>
      <c r="E36" s="73"/>
      <c r="F36" s="73"/>
      <c r="G36" s="73"/>
      <c r="H36" s="73">
        <f>SUM(H31:H35)</f>
        <v>29500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</row>
    <row r="37" spans="1:19" x14ac:dyDescent="0.25">
      <c r="A37" s="63" t="s">
        <v>169</v>
      </c>
      <c r="B37" s="64" t="s">
        <v>170</v>
      </c>
      <c r="C37" s="65" t="s">
        <v>171</v>
      </c>
      <c r="D37" s="66">
        <v>500</v>
      </c>
      <c r="E37" s="67"/>
      <c r="F37" s="68"/>
      <c r="G37" s="68"/>
      <c r="H37" s="68">
        <v>500</v>
      </c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</row>
    <row r="38" spans="1:19" x14ac:dyDescent="0.25">
      <c r="A38" s="63" t="s">
        <v>172</v>
      </c>
      <c r="B38" s="69" t="s">
        <v>173</v>
      </c>
      <c r="C38" s="70" t="s">
        <v>12</v>
      </c>
      <c r="D38" s="71">
        <f>SUM(D36:D37)</f>
        <v>30000</v>
      </c>
      <c r="E38" s="73"/>
      <c r="F38" s="73"/>
      <c r="G38" s="73"/>
      <c r="H38" s="73">
        <v>30000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</row>
    <row r="39" spans="1:19" x14ac:dyDescent="0.25">
      <c r="A39" s="63" t="s">
        <v>174</v>
      </c>
      <c r="B39" s="74" t="s">
        <v>175</v>
      </c>
      <c r="C39" s="65" t="s">
        <v>176</v>
      </c>
      <c r="D39" s="66">
        <v>0</v>
      </c>
      <c r="E39" s="67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19" x14ac:dyDescent="0.25">
      <c r="A40" s="63" t="s">
        <v>177</v>
      </c>
      <c r="B40" s="74" t="s">
        <v>178</v>
      </c>
      <c r="C40" s="65" t="s">
        <v>179</v>
      </c>
      <c r="D40" s="66"/>
      <c r="E40" s="67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19" x14ac:dyDescent="0.25">
      <c r="A41" s="63" t="s">
        <v>180</v>
      </c>
      <c r="B41" s="74" t="s">
        <v>181</v>
      </c>
      <c r="C41" s="65" t="s">
        <v>182</v>
      </c>
      <c r="D41" s="66">
        <v>0</v>
      </c>
      <c r="E41" s="67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19" x14ac:dyDescent="0.25">
      <c r="A42" s="63" t="s">
        <v>183</v>
      </c>
      <c r="B42" s="74" t="s">
        <v>184</v>
      </c>
      <c r="C42" s="65" t="s">
        <v>185</v>
      </c>
      <c r="D42" s="66">
        <v>4000</v>
      </c>
      <c r="E42" s="67"/>
      <c r="F42" s="68"/>
      <c r="G42" s="68"/>
      <c r="H42" s="68">
        <v>4000</v>
      </c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</row>
    <row r="43" spans="1:19" x14ac:dyDescent="0.25">
      <c r="A43" s="63" t="s">
        <v>186</v>
      </c>
      <c r="B43" s="74" t="s">
        <v>187</v>
      </c>
      <c r="C43" s="65" t="s">
        <v>188</v>
      </c>
      <c r="D43" s="66"/>
      <c r="E43" s="67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</row>
    <row r="44" spans="1:19" x14ac:dyDescent="0.25">
      <c r="A44" s="63" t="s">
        <v>189</v>
      </c>
      <c r="B44" s="74" t="s">
        <v>190</v>
      </c>
      <c r="C44" s="65" t="s">
        <v>191</v>
      </c>
      <c r="D44" s="66">
        <v>1400</v>
      </c>
      <c r="E44" s="67"/>
      <c r="F44" s="68"/>
      <c r="G44" s="68"/>
      <c r="H44" s="68">
        <v>1400</v>
      </c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</row>
    <row r="45" spans="1:19" x14ac:dyDescent="0.25">
      <c r="A45" s="63" t="s">
        <v>192</v>
      </c>
      <c r="B45" s="74" t="s">
        <v>193</v>
      </c>
      <c r="C45" s="65" t="s">
        <v>194</v>
      </c>
      <c r="D45" s="66">
        <v>0</v>
      </c>
      <c r="E45" s="67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</row>
    <row r="46" spans="1:19" x14ac:dyDescent="0.25">
      <c r="A46" s="63" t="s">
        <v>195</v>
      </c>
      <c r="B46" s="74" t="s">
        <v>196</v>
      </c>
      <c r="C46" s="65" t="s">
        <v>197</v>
      </c>
      <c r="D46" s="66"/>
      <c r="E46" s="67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</row>
    <row r="47" spans="1:19" x14ac:dyDescent="0.25">
      <c r="A47" s="63" t="s">
        <v>198</v>
      </c>
      <c r="B47" s="74" t="s">
        <v>199</v>
      </c>
      <c r="C47" s="65" t="s">
        <v>200</v>
      </c>
      <c r="D47" s="66">
        <v>0</v>
      </c>
      <c r="E47" s="67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</row>
    <row r="48" spans="1:19" x14ac:dyDescent="0.25">
      <c r="A48" s="63" t="s">
        <v>201</v>
      </c>
      <c r="B48" s="74" t="s">
        <v>202</v>
      </c>
      <c r="C48" s="65" t="s">
        <v>203</v>
      </c>
      <c r="D48" s="66">
        <v>0</v>
      </c>
      <c r="E48" s="67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 x14ac:dyDescent="0.25">
      <c r="A49" s="63" t="s">
        <v>204</v>
      </c>
      <c r="B49" s="75" t="s">
        <v>205</v>
      </c>
      <c r="C49" s="70" t="s">
        <v>16</v>
      </c>
      <c r="D49" s="71">
        <f>SUM(D39:D48)</f>
        <v>5400</v>
      </c>
      <c r="E49" s="73"/>
      <c r="F49" s="73"/>
      <c r="G49" s="73"/>
      <c r="H49" s="73">
        <f>SUM(H39:H48)</f>
        <v>5400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2"/>
    </row>
    <row r="50" spans="1:19" x14ac:dyDescent="0.25">
      <c r="A50" s="63" t="s">
        <v>206</v>
      </c>
      <c r="B50" s="74" t="s">
        <v>207</v>
      </c>
      <c r="C50" s="65" t="s">
        <v>208</v>
      </c>
      <c r="D50" s="66">
        <v>0</v>
      </c>
      <c r="E50" s="67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x14ac:dyDescent="0.25">
      <c r="A51" s="63" t="s">
        <v>209</v>
      </c>
      <c r="B51" s="74" t="s">
        <v>210</v>
      </c>
      <c r="C51" s="65" t="s">
        <v>211</v>
      </c>
      <c r="D51" s="66">
        <v>3000</v>
      </c>
      <c r="E51" s="67"/>
      <c r="F51" s="68"/>
      <c r="G51" s="68"/>
      <c r="H51" s="68">
        <v>3000</v>
      </c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19" x14ac:dyDescent="0.25">
      <c r="A52" s="63" t="s">
        <v>212</v>
      </c>
      <c r="B52" s="74" t="s">
        <v>213</v>
      </c>
      <c r="C52" s="65" t="s">
        <v>214</v>
      </c>
      <c r="D52" s="66">
        <v>0</v>
      </c>
      <c r="E52" s="67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</row>
    <row r="53" spans="1:19" x14ac:dyDescent="0.25">
      <c r="A53" s="63" t="s">
        <v>215</v>
      </c>
      <c r="B53" s="74" t="s">
        <v>216</v>
      </c>
      <c r="C53" s="65" t="s">
        <v>217</v>
      </c>
      <c r="D53" s="66">
        <v>0</v>
      </c>
      <c r="E53" s="67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</row>
    <row r="54" spans="1:19" ht="25.5" x14ac:dyDescent="0.25">
      <c r="A54" s="63" t="s">
        <v>218</v>
      </c>
      <c r="B54" s="74" t="s">
        <v>219</v>
      </c>
      <c r="C54" s="65" t="s">
        <v>220</v>
      </c>
      <c r="D54" s="66">
        <v>0</v>
      </c>
      <c r="E54" s="67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</row>
    <row r="55" spans="1:19" x14ac:dyDescent="0.25">
      <c r="A55" s="63" t="s">
        <v>221</v>
      </c>
      <c r="B55" s="69" t="s">
        <v>222</v>
      </c>
      <c r="C55" s="70" t="s">
        <v>35</v>
      </c>
      <c r="D55" s="66">
        <f>SUM(D50:D54)</f>
        <v>3000</v>
      </c>
      <c r="E55" s="73"/>
      <c r="F55" s="73"/>
      <c r="G55" s="73"/>
      <c r="H55" s="73">
        <v>3000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2"/>
    </row>
    <row r="56" spans="1:19" ht="25.5" x14ac:dyDescent="0.25">
      <c r="A56" s="63" t="s">
        <v>223</v>
      </c>
      <c r="B56" s="74" t="s">
        <v>224</v>
      </c>
      <c r="C56" s="65" t="s">
        <v>225</v>
      </c>
      <c r="D56" s="66">
        <v>0</v>
      </c>
      <c r="E56" s="67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</row>
    <row r="57" spans="1:19" ht="25.5" x14ac:dyDescent="0.25">
      <c r="A57" s="63" t="s">
        <v>226</v>
      </c>
      <c r="B57" s="64" t="s">
        <v>227</v>
      </c>
      <c r="C57" s="65" t="s">
        <v>228</v>
      </c>
      <c r="D57" s="66">
        <v>0</v>
      </c>
      <c r="E57" s="67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x14ac:dyDescent="0.25">
      <c r="A58" s="63" t="s">
        <v>229</v>
      </c>
      <c r="B58" s="74" t="s">
        <v>230</v>
      </c>
      <c r="C58" s="65" t="s">
        <v>231</v>
      </c>
      <c r="D58" s="66">
        <f>SUM(E58:H58)</f>
        <v>11310</v>
      </c>
      <c r="E58" s="67"/>
      <c r="F58" s="68"/>
      <c r="G58" s="68"/>
      <c r="H58" s="68">
        <v>11310</v>
      </c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 x14ac:dyDescent="0.25">
      <c r="A59" s="63" t="s">
        <v>232</v>
      </c>
      <c r="B59" s="69" t="s">
        <v>233</v>
      </c>
      <c r="C59" s="70" t="s">
        <v>20</v>
      </c>
      <c r="D59" s="66">
        <f>SUM(D56:D58)</f>
        <v>11310</v>
      </c>
      <c r="E59" s="73"/>
      <c r="F59" s="73"/>
      <c r="G59" s="73"/>
      <c r="H59" s="73">
        <f>SUM(H56:H58)</f>
        <v>11310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2"/>
    </row>
    <row r="60" spans="1:19" ht="25.5" x14ac:dyDescent="0.25">
      <c r="A60" s="63" t="s">
        <v>234</v>
      </c>
      <c r="B60" s="74" t="s">
        <v>235</v>
      </c>
      <c r="C60" s="65" t="s">
        <v>236</v>
      </c>
      <c r="D60" s="66">
        <v>0</v>
      </c>
      <c r="E60" s="67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</row>
    <row r="61" spans="1:19" ht="25.5" x14ac:dyDescent="0.25">
      <c r="A61" s="63" t="s">
        <v>237</v>
      </c>
      <c r="B61" s="64" t="s">
        <v>238</v>
      </c>
      <c r="C61" s="65" t="s">
        <v>239</v>
      </c>
      <c r="D61" s="66">
        <v>0</v>
      </c>
      <c r="E61" s="67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</row>
    <row r="62" spans="1:19" x14ac:dyDescent="0.25">
      <c r="A62" s="63" t="s">
        <v>240</v>
      </c>
      <c r="B62" s="74" t="s">
        <v>241</v>
      </c>
      <c r="C62" s="65" t="s">
        <v>242</v>
      </c>
      <c r="D62" s="66">
        <f>SUM(E62:H62)</f>
        <v>10421</v>
      </c>
      <c r="E62" s="67"/>
      <c r="F62" s="68"/>
      <c r="G62" s="68"/>
      <c r="H62" s="68">
        <v>10421</v>
      </c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</row>
    <row r="63" spans="1:19" ht="25.5" x14ac:dyDescent="0.25">
      <c r="A63" s="63" t="s">
        <v>243</v>
      </c>
      <c r="B63" s="69" t="s">
        <v>244</v>
      </c>
      <c r="C63" s="70" t="s">
        <v>39</v>
      </c>
      <c r="D63" s="71">
        <f>SUM(D60:D62)</f>
        <v>10421</v>
      </c>
      <c r="E63" s="73"/>
      <c r="F63" s="73"/>
      <c r="G63" s="73"/>
      <c r="H63" s="73">
        <f>SUM(H60:H62)</f>
        <v>10421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2"/>
    </row>
    <row r="64" spans="1:19" ht="25.5" x14ac:dyDescent="0.25">
      <c r="A64" s="76" t="s">
        <v>245</v>
      </c>
      <c r="B64" s="77" t="s">
        <v>246</v>
      </c>
      <c r="C64" s="78" t="s">
        <v>247</v>
      </c>
      <c r="D64" s="79">
        <f>SUM(D18,D24,D36,D37,D49,D55,D59,D63)</f>
        <v>453254</v>
      </c>
      <c r="E64" s="80"/>
      <c r="F64" s="80"/>
      <c r="G64" s="80"/>
      <c r="H64" s="80">
        <f>SUM(H18,H24,H36,H37,H49,H55,H59,H63)</f>
        <v>453254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</sheetData>
  <mergeCells count="2">
    <mergeCell ref="A1:J1"/>
    <mergeCell ref="C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7"/>
  <sheetViews>
    <sheetView tabSelected="1" workbookViewId="0">
      <selection activeCell="A86" sqref="A86"/>
    </sheetView>
  </sheetViews>
  <sheetFormatPr defaultRowHeight="15" x14ac:dyDescent="0.25"/>
  <cols>
    <col min="2" max="2" width="54" bestFit="1" customWidth="1"/>
    <col min="9" max="10" width="11" bestFit="1" customWidth="1"/>
  </cols>
  <sheetData>
    <row r="2" spans="1:19" x14ac:dyDescent="0.25">
      <c r="A2" s="275" t="s">
        <v>248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82"/>
      <c r="M2" s="82"/>
      <c r="N2" s="82"/>
      <c r="O2" s="82"/>
      <c r="P2" s="82"/>
      <c r="Q2" s="82"/>
      <c r="R2" s="82"/>
      <c r="S2" s="82"/>
    </row>
    <row r="3" spans="1:19" x14ac:dyDescent="0.25">
      <c r="A3" s="83"/>
      <c r="B3" s="83"/>
      <c r="C3" s="83"/>
      <c r="D3" s="84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x14ac:dyDescent="0.25">
      <c r="A4" s="85"/>
      <c r="B4" s="82"/>
      <c r="C4" s="276" t="s">
        <v>249</v>
      </c>
      <c r="D4" s="276"/>
      <c r="E4" s="276"/>
      <c r="F4" s="276"/>
      <c r="G4" s="276"/>
      <c r="H4" s="276"/>
      <c r="I4" s="276"/>
      <c r="J4" s="276"/>
      <c r="K4" s="276"/>
      <c r="L4" s="82"/>
      <c r="M4" s="82"/>
      <c r="N4" s="82"/>
      <c r="O4" s="82"/>
      <c r="P4" s="82"/>
      <c r="Q4" s="82"/>
      <c r="R4" s="82"/>
      <c r="S4" s="82"/>
    </row>
    <row r="5" spans="1:19" x14ac:dyDescent="0.25">
      <c r="A5" s="85"/>
      <c r="B5" s="82"/>
      <c r="C5" s="86"/>
      <c r="D5" s="86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</row>
    <row r="6" spans="1:19" ht="39" x14ac:dyDescent="0.25">
      <c r="A6" s="57" t="s">
        <v>60</v>
      </c>
      <c r="B6" s="57" t="s">
        <v>250</v>
      </c>
      <c r="C6" s="57" t="s">
        <v>62</v>
      </c>
      <c r="D6" s="57" t="s">
        <v>63</v>
      </c>
      <c r="E6" s="60" t="s">
        <v>64</v>
      </c>
      <c r="F6" s="60" t="s">
        <v>251</v>
      </c>
      <c r="G6" s="60" t="s">
        <v>252</v>
      </c>
      <c r="H6" s="60" t="s">
        <v>66</v>
      </c>
      <c r="I6" s="60" t="s">
        <v>67</v>
      </c>
      <c r="J6" s="60" t="s">
        <v>253</v>
      </c>
      <c r="K6" s="60" t="s">
        <v>254</v>
      </c>
      <c r="L6" s="60" t="s">
        <v>255</v>
      </c>
      <c r="M6" s="60" t="s">
        <v>256</v>
      </c>
      <c r="N6" s="60" t="s">
        <v>71</v>
      </c>
      <c r="O6" s="60" t="s">
        <v>72</v>
      </c>
      <c r="P6" s="60" t="s">
        <v>74</v>
      </c>
      <c r="Q6" s="60" t="s">
        <v>257</v>
      </c>
      <c r="R6" s="60" t="s">
        <v>258</v>
      </c>
      <c r="S6" s="87" t="s">
        <v>78</v>
      </c>
    </row>
    <row r="7" spans="1:19" x14ac:dyDescent="0.25">
      <c r="A7" s="85"/>
      <c r="B7" s="82"/>
      <c r="C7" s="86"/>
      <c r="D7" s="84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</row>
    <row r="8" spans="1:19" x14ac:dyDescent="0.25">
      <c r="A8" s="88" t="s">
        <v>79</v>
      </c>
      <c r="B8" s="89" t="s">
        <v>259</v>
      </c>
      <c r="C8" s="90" t="s">
        <v>260</v>
      </c>
      <c r="D8" s="91">
        <f>SUM(E8:P8)</f>
        <v>115843</v>
      </c>
      <c r="E8" s="92"/>
      <c r="F8" s="68">
        <v>2436</v>
      </c>
      <c r="G8" s="68"/>
      <c r="H8" s="68"/>
      <c r="I8" s="68">
        <v>1524</v>
      </c>
      <c r="J8" s="68">
        <v>109241</v>
      </c>
      <c r="K8" s="68"/>
      <c r="L8" s="68"/>
      <c r="M8" s="68">
        <v>2642</v>
      </c>
      <c r="N8" s="68"/>
      <c r="O8" s="68"/>
      <c r="P8" s="68"/>
      <c r="Q8" s="68"/>
      <c r="R8" s="68"/>
      <c r="S8" s="68"/>
    </row>
    <row r="9" spans="1:19" x14ac:dyDescent="0.25">
      <c r="A9" s="88" t="s">
        <v>82</v>
      </c>
      <c r="B9" s="89" t="s">
        <v>261</v>
      </c>
      <c r="C9" s="90" t="s">
        <v>262</v>
      </c>
      <c r="D9" s="91">
        <v>1000</v>
      </c>
      <c r="E9" s="92"/>
      <c r="F9" s="68">
        <v>88</v>
      </c>
      <c r="G9" s="68"/>
      <c r="H9" s="68"/>
      <c r="I9" s="68">
        <v>557</v>
      </c>
      <c r="J9" s="68">
        <v>272</v>
      </c>
      <c r="K9" s="68"/>
      <c r="L9" s="68"/>
      <c r="M9" s="68">
        <v>83</v>
      </c>
      <c r="N9" s="68"/>
      <c r="O9" s="68"/>
      <c r="P9" s="68"/>
      <c r="Q9" s="68"/>
      <c r="R9" s="68"/>
      <c r="S9" s="68"/>
    </row>
    <row r="10" spans="1:19" x14ac:dyDescent="0.25">
      <c r="A10" s="88" t="s">
        <v>85</v>
      </c>
      <c r="B10" s="89" t="s">
        <v>263</v>
      </c>
      <c r="C10" s="90" t="s">
        <v>264</v>
      </c>
      <c r="D10" s="91">
        <v>0</v>
      </c>
      <c r="E10" s="92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</row>
    <row r="11" spans="1:19" x14ac:dyDescent="0.25">
      <c r="A11" s="88" t="s">
        <v>88</v>
      </c>
      <c r="B11" s="64" t="s">
        <v>265</v>
      </c>
      <c r="C11" s="90" t="s">
        <v>266</v>
      </c>
      <c r="D11" s="91">
        <v>0</v>
      </c>
      <c r="E11" s="92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</row>
    <row r="12" spans="1:19" x14ac:dyDescent="0.25">
      <c r="A12" s="88" t="s">
        <v>91</v>
      </c>
      <c r="B12" s="64" t="s">
        <v>267</v>
      </c>
      <c r="C12" s="90" t="s">
        <v>268</v>
      </c>
      <c r="D12" s="91"/>
      <c r="E12" s="92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</row>
    <row r="13" spans="1:19" x14ac:dyDescent="0.25">
      <c r="A13" s="88" t="s">
        <v>94</v>
      </c>
      <c r="B13" s="64" t="s">
        <v>269</v>
      </c>
      <c r="C13" s="90" t="s">
        <v>270</v>
      </c>
      <c r="D13" s="91"/>
      <c r="E13" s="92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</row>
    <row r="14" spans="1:19" x14ac:dyDescent="0.25">
      <c r="A14" s="88" t="s">
        <v>97</v>
      </c>
      <c r="B14" s="64" t="s">
        <v>271</v>
      </c>
      <c r="C14" s="90" t="s">
        <v>272</v>
      </c>
      <c r="D14" s="91">
        <f>SUM(E14:M14)</f>
        <v>1434</v>
      </c>
      <c r="E14" s="92"/>
      <c r="F14" s="68">
        <v>446</v>
      </c>
      <c r="G14" s="68"/>
      <c r="H14" s="68"/>
      <c r="I14" s="68">
        <v>446</v>
      </c>
      <c r="J14" s="68">
        <v>319</v>
      </c>
      <c r="K14" s="68"/>
      <c r="L14" s="68"/>
      <c r="M14" s="68">
        <v>223</v>
      </c>
      <c r="N14" s="68"/>
      <c r="O14" s="68"/>
      <c r="P14" s="68"/>
      <c r="Q14" s="68"/>
      <c r="R14" s="68"/>
      <c r="S14" s="68"/>
    </row>
    <row r="15" spans="1:19" x14ac:dyDescent="0.25">
      <c r="A15" s="88" t="s">
        <v>99</v>
      </c>
      <c r="B15" s="64" t="s">
        <v>273</v>
      </c>
      <c r="C15" s="90" t="s">
        <v>274</v>
      </c>
      <c r="D15" s="91">
        <v>0</v>
      </c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</row>
    <row r="16" spans="1:19" x14ac:dyDescent="0.25">
      <c r="A16" s="88" t="s">
        <v>102</v>
      </c>
      <c r="B16" s="64" t="s">
        <v>275</v>
      </c>
      <c r="C16" s="90" t="s">
        <v>276</v>
      </c>
      <c r="D16" s="91">
        <v>0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</row>
    <row r="17" spans="1:19" x14ac:dyDescent="0.25">
      <c r="A17" s="88" t="s">
        <v>105</v>
      </c>
      <c r="B17" s="64" t="s">
        <v>277</v>
      </c>
      <c r="C17" s="90" t="s">
        <v>278</v>
      </c>
      <c r="D17" s="91">
        <f>SUM(E17:M17)</f>
        <v>1214</v>
      </c>
      <c r="E17" s="68"/>
      <c r="F17" s="68">
        <v>24</v>
      </c>
      <c r="G17" s="68"/>
      <c r="H17" s="68"/>
      <c r="I17" s="68">
        <v>1154</v>
      </c>
      <c r="J17" s="68">
        <v>24</v>
      </c>
      <c r="K17" s="68"/>
      <c r="L17" s="68"/>
      <c r="M17" s="68">
        <v>12</v>
      </c>
      <c r="N17" s="68"/>
      <c r="O17" s="68"/>
      <c r="P17" s="68"/>
      <c r="Q17" s="68"/>
      <c r="R17" s="68"/>
      <c r="S17" s="68"/>
    </row>
    <row r="18" spans="1:19" x14ac:dyDescent="0.25">
      <c r="A18" s="88" t="s">
        <v>108</v>
      </c>
      <c r="B18" s="64" t="s">
        <v>279</v>
      </c>
      <c r="C18" s="90" t="s">
        <v>280</v>
      </c>
      <c r="D18" s="91">
        <v>0</v>
      </c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</row>
    <row r="19" spans="1:19" x14ac:dyDescent="0.25">
      <c r="A19" s="88" t="s">
        <v>111</v>
      </c>
      <c r="B19" s="64" t="s">
        <v>281</v>
      </c>
      <c r="C19" s="90" t="s">
        <v>282</v>
      </c>
      <c r="D19" s="91">
        <v>0</v>
      </c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</row>
    <row r="20" spans="1:19" x14ac:dyDescent="0.25">
      <c r="A20" s="88" t="s">
        <v>113</v>
      </c>
      <c r="B20" s="64" t="s">
        <v>283</v>
      </c>
      <c r="C20" s="90" t="s">
        <v>284</v>
      </c>
      <c r="D20" s="91">
        <v>313</v>
      </c>
      <c r="E20" s="68"/>
      <c r="F20" s="68"/>
      <c r="G20" s="68"/>
      <c r="H20" s="68"/>
      <c r="I20" s="68">
        <v>313</v>
      </c>
      <c r="J20" s="68"/>
      <c r="K20" s="68"/>
      <c r="L20" s="68"/>
      <c r="M20" s="68"/>
      <c r="N20" s="68"/>
      <c r="O20" s="68"/>
      <c r="P20" s="68"/>
      <c r="Q20" s="68"/>
      <c r="R20" s="68"/>
      <c r="S20" s="68"/>
    </row>
    <row r="21" spans="1:19" x14ac:dyDescent="0.25">
      <c r="A21" s="93" t="s">
        <v>116</v>
      </c>
      <c r="B21" s="69" t="s">
        <v>285</v>
      </c>
      <c r="C21" s="94" t="s">
        <v>286</v>
      </c>
      <c r="D21" s="95">
        <f>SUM(D8:D20)</f>
        <v>119804</v>
      </c>
      <c r="E21" s="72"/>
      <c r="F21" s="72">
        <f>SUM(F8:H20)</f>
        <v>2994</v>
      </c>
      <c r="G21" s="72"/>
      <c r="H21" s="72"/>
      <c r="I21" s="72">
        <f>SUM(I8:I20)</f>
        <v>3994</v>
      </c>
      <c r="J21" s="72">
        <f>SUM(J8:J20)</f>
        <v>109856</v>
      </c>
      <c r="K21" s="72"/>
      <c r="L21" s="72"/>
      <c r="M21" s="72">
        <f>SUM(M8:M20)</f>
        <v>2960</v>
      </c>
      <c r="N21" s="72"/>
      <c r="O21" s="72"/>
      <c r="P21" s="72"/>
      <c r="Q21" s="72"/>
      <c r="R21" s="72"/>
      <c r="S21" s="72"/>
    </row>
    <row r="22" spans="1:19" x14ac:dyDescent="0.25">
      <c r="A22" s="88" t="s">
        <v>119</v>
      </c>
      <c r="B22" s="64" t="s">
        <v>287</v>
      </c>
      <c r="C22" s="90" t="s">
        <v>288</v>
      </c>
      <c r="D22" s="91">
        <f>SUM(E22:S22)</f>
        <v>7905</v>
      </c>
      <c r="E22" s="68"/>
      <c r="F22" s="68"/>
      <c r="G22" s="68"/>
      <c r="H22" s="68"/>
      <c r="I22" s="68">
        <v>7905</v>
      </c>
      <c r="J22" s="68"/>
      <c r="K22" s="68"/>
      <c r="L22" s="68"/>
      <c r="M22" s="68"/>
      <c r="N22" s="68"/>
      <c r="O22" s="68"/>
      <c r="P22" s="68"/>
      <c r="Q22" s="68"/>
      <c r="R22" s="68"/>
      <c r="S22" s="68"/>
    </row>
    <row r="23" spans="1:19" ht="25.5" x14ac:dyDescent="0.25">
      <c r="A23" s="88" t="s">
        <v>122</v>
      </c>
      <c r="B23" s="64" t="s">
        <v>289</v>
      </c>
      <c r="C23" s="90" t="s">
        <v>290</v>
      </c>
      <c r="D23" s="91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</row>
    <row r="24" spans="1:19" x14ac:dyDescent="0.25">
      <c r="A24" s="88" t="s">
        <v>125</v>
      </c>
      <c r="B24" s="89" t="s">
        <v>291</v>
      </c>
      <c r="C24" s="90" t="s">
        <v>292</v>
      </c>
      <c r="D24" s="91">
        <v>1900</v>
      </c>
      <c r="E24" s="68"/>
      <c r="F24" s="68"/>
      <c r="G24" s="68"/>
      <c r="H24" s="68"/>
      <c r="I24" s="68">
        <v>1900</v>
      </c>
      <c r="J24" s="68"/>
      <c r="K24" s="68"/>
      <c r="L24" s="68"/>
      <c r="M24" s="68"/>
      <c r="N24" s="68"/>
      <c r="O24" s="68"/>
      <c r="P24" s="68"/>
      <c r="Q24" s="68"/>
      <c r="R24" s="68"/>
      <c r="S24" s="68"/>
    </row>
    <row r="25" spans="1:19" x14ac:dyDescent="0.25">
      <c r="A25" s="93" t="s">
        <v>128</v>
      </c>
      <c r="B25" s="69" t="s">
        <v>293</v>
      </c>
      <c r="C25" s="94" t="s">
        <v>294</v>
      </c>
      <c r="D25" s="95">
        <f>SUM(D22:D24)</f>
        <v>9805</v>
      </c>
      <c r="E25" s="72"/>
      <c r="F25" s="72">
        <f>SUM(F22:F24)</f>
        <v>0</v>
      </c>
      <c r="G25" s="72"/>
      <c r="H25" s="72"/>
      <c r="I25" s="72">
        <f>SUM(I22:I24)</f>
        <v>9805</v>
      </c>
      <c r="J25" s="72">
        <f>SUM(J22:J24)</f>
        <v>0</v>
      </c>
      <c r="K25" s="72"/>
      <c r="L25" s="72"/>
      <c r="M25" s="72">
        <f>SUM(M23,M22,M24)</f>
        <v>0</v>
      </c>
      <c r="N25" s="72"/>
      <c r="O25" s="72"/>
      <c r="P25" s="72"/>
      <c r="Q25" s="72"/>
      <c r="R25" s="72"/>
      <c r="S25" s="72"/>
    </row>
    <row r="26" spans="1:19" x14ac:dyDescent="0.25">
      <c r="A26" s="93" t="s">
        <v>131</v>
      </c>
      <c r="B26" s="69" t="s">
        <v>295</v>
      </c>
      <c r="C26" s="94" t="s">
        <v>10</v>
      </c>
      <c r="D26" s="95">
        <f>SUM(E26:P26)</f>
        <v>129609</v>
      </c>
      <c r="E26" s="72"/>
      <c r="F26" s="72">
        <f>SUM(F25,F21)</f>
        <v>2994</v>
      </c>
      <c r="G26" s="72"/>
      <c r="H26" s="72"/>
      <c r="I26" s="72">
        <f>SUM(I25,I21)</f>
        <v>13799</v>
      </c>
      <c r="J26" s="72">
        <f>SUM(J25,J21)</f>
        <v>109856</v>
      </c>
      <c r="K26" s="72"/>
      <c r="L26" s="72"/>
      <c r="M26" s="72">
        <f>SUM(M21,M25)</f>
        <v>2960</v>
      </c>
      <c r="N26" s="72"/>
      <c r="O26" s="72"/>
      <c r="P26" s="72"/>
      <c r="Q26" s="72"/>
      <c r="R26" s="72"/>
      <c r="S26" s="72"/>
    </row>
    <row r="27" spans="1:19" ht="25.5" x14ac:dyDescent="0.25">
      <c r="A27" s="93" t="s">
        <v>133</v>
      </c>
      <c r="B27" s="69" t="s">
        <v>296</v>
      </c>
      <c r="C27" s="94" t="s">
        <v>14</v>
      </c>
      <c r="D27" s="95">
        <f>SUM(E27:S27)</f>
        <v>20955</v>
      </c>
      <c r="E27" s="72"/>
      <c r="F27" s="72">
        <v>835</v>
      </c>
      <c r="G27" s="72"/>
      <c r="H27" s="72"/>
      <c r="I27" s="72">
        <v>3745</v>
      </c>
      <c r="J27" s="72">
        <v>15562</v>
      </c>
      <c r="K27" s="72"/>
      <c r="L27" s="72"/>
      <c r="M27" s="72">
        <v>813</v>
      </c>
      <c r="N27" s="72"/>
      <c r="O27" s="72"/>
      <c r="P27" s="72"/>
      <c r="Q27" s="72"/>
      <c r="R27" s="72"/>
      <c r="S27" s="68"/>
    </row>
    <row r="28" spans="1:19" x14ac:dyDescent="0.25">
      <c r="A28" s="88" t="s">
        <v>136</v>
      </c>
      <c r="B28" s="64" t="s">
        <v>297</v>
      </c>
      <c r="C28" s="90" t="s">
        <v>298</v>
      </c>
      <c r="D28" s="91">
        <f>SUM(E28:S28)</f>
        <v>50</v>
      </c>
      <c r="E28" s="68"/>
      <c r="F28" s="68"/>
      <c r="G28" s="68"/>
      <c r="H28" s="68"/>
      <c r="I28" s="68">
        <v>30</v>
      </c>
      <c r="J28" s="68"/>
      <c r="K28" s="68"/>
      <c r="L28" s="68"/>
      <c r="M28" s="68"/>
      <c r="N28" s="68">
        <v>20</v>
      </c>
      <c r="O28" s="68"/>
      <c r="P28" s="68"/>
      <c r="Q28" s="68"/>
      <c r="R28" s="68"/>
      <c r="S28" s="68"/>
    </row>
    <row r="29" spans="1:19" x14ac:dyDescent="0.25">
      <c r="A29" s="88" t="s">
        <v>139</v>
      </c>
      <c r="B29" s="64" t="s">
        <v>299</v>
      </c>
      <c r="C29" s="90" t="s">
        <v>300</v>
      </c>
      <c r="D29" s="91">
        <f>SUM(E29:S29)</f>
        <v>8200</v>
      </c>
      <c r="E29" s="68"/>
      <c r="F29" s="68">
        <v>900</v>
      </c>
      <c r="G29" s="68">
        <v>100</v>
      </c>
      <c r="H29" s="68">
        <v>100</v>
      </c>
      <c r="I29" s="68">
        <v>1100</v>
      </c>
      <c r="J29" s="68">
        <v>5500</v>
      </c>
      <c r="K29" s="68"/>
      <c r="L29" s="68"/>
      <c r="M29" s="68"/>
      <c r="N29" s="68">
        <v>150</v>
      </c>
      <c r="O29" s="68">
        <v>350</v>
      </c>
      <c r="P29" s="68"/>
      <c r="Q29" s="68"/>
      <c r="R29" s="68"/>
      <c r="S29" s="68"/>
    </row>
    <row r="30" spans="1:19" x14ac:dyDescent="0.25">
      <c r="A30" s="88" t="s">
        <v>142</v>
      </c>
      <c r="B30" s="64" t="s">
        <v>301</v>
      </c>
      <c r="C30" s="90" t="s">
        <v>302</v>
      </c>
      <c r="D30" s="91">
        <f>SUM(E30:S30)</f>
        <v>70</v>
      </c>
      <c r="E30" s="68"/>
      <c r="F30" s="68">
        <v>10</v>
      </c>
      <c r="G30" s="68"/>
      <c r="H30" s="68"/>
      <c r="I30" s="68">
        <v>20</v>
      </c>
      <c r="J30" s="68">
        <v>20</v>
      </c>
      <c r="K30" s="68"/>
      <c r="L30" s="68"/>
      <c r="M30" s="68"/>
      <c r="N30" s="68">
        <v>20</v>
      </c>
      <c r="O30" s="68"/>
      <c r="P30" s="68"/>
      <c r="Q30" s="68"/>
      <c r="R30" s="68"/>
      <c r="S30" s="68"/>
    </row>
    <row r="31" spans="1:19" x14ac:dyDescent="0.25">
      <c r="A31" s="93" t="s">
        <v>145</v>
      </c>
      <c r="B31" s="69" t="s">
        <v>303</v>
      </c>
      <c r="C31" s="94" t="s">
        <v>304</v>
      </c>
      <c r="D31" s="95">
        <f>SUM(E31:O31)</f>
        <v>8320</v>
      </c>
      <c r="E31" s="72"/>
      <c r="F31" s="72">
        <f t="shared" ref="F31:L31" si="0">SUM(F28:F30)</f>
        <v>910</v>
      </c>
      <c r="G31" s="72">
        <f t="shared" si="0"/>
        <v>100</v>
      </c>
      <c r="H31" s="72">
        <f t="shared" si="0"/>
        <v>100</v>
      </c>
      <c r="I31" s="72">
        <f t="shared" si="0"/>
        <v>1150</v>
      </c>
      <c r="J31" s="72">
        <f t="shared" si="0"/>
        <v>5520</v>
      </c>
      <c r="K31" s="72">
        <f t="shared" si="0"/>
        <v>0</v>
      </c>
      <c r="L31" s="72">
        <f t="shared" si="0"/>
        <v>0</v>
      </c>
      <c r="M31" s="72"/>
      <c r="N31" s="72">
        <f>SUM(N28:N30)</f>
        <v>190</v>
      </c>
      <c r="O31" s="72">
        <f>SUM(O28:O30)</f>
        <v>350</v>
      </c>
      <c r="P31" s="72"/>
      <c r="Q31" s="72"/>
      <c r="R31" s="72"/>
      <c r="S31" s="72"/>
    </row>
    <row r="32" spans="1:19" x14ac:dyDescent="0.25">
      <c r="A32" s="88" t="s">
        <v>148</v>
      </c>
      <c r="B32" s="64" t="s">
        <v>305</v>
      </c>
      <c r="C32" s="90" t="s">
        <v>306</v>
      </c>
      <c r="D32" s="91">
        <f>SUM(E32:S32)</f>
        <v>320</v>
      </c>
      <c r="E32" s="68"/>
      <c r="F32" s="68"/>
      <c r="G32" s="68"/>
      <c r="H32" s="68"/>
      <c r="I32" s="68">
        <v>240</v>
      </c>
      <c r="J32" s="68"/>
      <c r="K32" s="68"/>
      <c r="L32" s="68"/>
      <c r="M32" s="68"/>
      <c r="N32" s="68">
        <v>80</v>
      </c>
      <c r="O32" s="68"/>
      <c r="P32" s="68"/>
      <c r="Q32" s="68"/>
      <c r="R32" s="68"/>
      <c r="S32" s="68"/>
    </row>
    <row r="33" spans="1:19" x14ac:dyDescent="0.25">
      <c r="A33" s="88" t="s">
        <v>151</v>
      </c>
      <c r="B33" s="64" t="s">
        <v>307</v>
      </c>
      <c r="C33" s="90" t="s">
        <v>308</v>
      </c>
      <c r="D33" s="91">
        <f>SUM(E33:S33)</f>
        <v>1100</v>
      </c>
      <c r="E33" s="68"/>
      <c r="F33" s="68"/>
      <c r="G33" s="68"/>
      <c r="H33" s="68"/>
      <c r="I33" s="68">
        <v>1000</v>
      </c>
      <c r="J33" s="68"/>
      <c r="K33" s="68"/>
      <c r="L33" s="68"/>
      <c r="M33" s="68"/>
      <c r="N33" s="68">
        <v>100</v>
      </c>
      <c r="O33" s="68"/>
      <c r="P33" s="68"/>
      <c r="Q33" s="68"/>
      <c r="R33" s="68"/>
      <c r="S33" s="68"/>
    </row>
    <row r="34" spans="1:19" x14ac:dyDescent="0.25">
      <c r="A34" s="93" t="s">
        <v>154</v>
      </c>
      <c r="B34" s="69" t="s">
        <v>309</v>
      </c>
      <c r="C34" s="94" t="s">
        <v>310</v>
      </c>
      <c r="D34" s="95">
        <f>SUM(D32:D33)</f>
        <v>1420</v>
      </c>
      <c r="E34" s="72"/>
      <c r="F34" s="72"/>
      <c r="G34" s="72">
        <f t="shared" ref="G34:L34" si="1">SUM(G32:G33)</f>
        <v>0</v>
      </c>
      <c r="H34" s="72">
        <f t="shared" si="1"/>
        <v>0</v>
      </c>
      <c r="I34" s="72">
        <f t="shared" si="1"/>
        <v>1240</v>
      </c>
      <c r="J34" s="72">
        <f t="shared" si="1"/>
        <v>0</v>
      </c>
      <c r="K34" s="72">
        <f t="shared" si="1"/>
        <v>0</v>
      </c>
      <c r="L34" s="72">
        <f t="shared" si="1"/>
        <v>0</v>
      </c>
      <c r="M34" s="72"/>
      <c r="N34" s="72">
        <f>SUM(N32:N33)</f>
        <v>180</v>
      </c>
      <c r="O34" s="72">
        <f>SUM(O32:O33)</f>
        <v>0</v>
      </c>
      <c r="P34" s="72"/>
      <c r="Q34" s="72"/>
      <c r="R34" s="72"/>
      <c r="S34" s="72"/>
    </row>
    <row r="35" spans="1:19" x14ac:dyDescent="0.25">
      <c r="A35" s="88" t="s">
        <v>157</v>
      </c>
      <c r="B35" s="64" t="s">
        <v>311</v>
      </c>
      <c r="C35" s="90" t="s">
        <v>312</v>
      </c>
      <c r="D35" s="91">
        <f>SUM(E35:S35)</f>
        <v>5640</v>
      </c>
      <c r="E35" s="68"/>
      <c r="F35" s="68">
        <v>20</v>
      </c>
      <c r="G35" s="68"/>
      <c r="H35" s="68">
        <v>70</v>
      </c>
      <c r="I35" s="68">
        <v>1200</v>
      </c>
      <c r="J35" s="68">
        <v>700</v>
      </c>
      <c r="K35" s="68">
        <v>50</v>
      </c>
      <c r="L35" s="68">
        <v>3000</v>
      </c>
      <c r="M35" s="68"/>
      <c r="N35" s="68">
        <v>500</v>
      </c>
      <c r="O35" s="68">
        <v>100</v>
      </c>
      <c r="P35" s="68"/>
      <c r="Q35" s="68"/>
      <c r="R35" s="68"/>
      <c r="S35" s="68"/>
    </row>
    <row r="36" spans="1:19" x14ac:dyDescent="0.25">
      <c r="A36" s="88" t="s">
        <v>160</v>
      </c>
      <c r="B36" s="64" t="s">
        <v>313</v>
      </c>
      <c r="C36" s="90" t="s">
        <v>314</v>
      </c>
      <c r="D36" s="91">
        <f>SUM(E36:S36)</f>
        <v>500</v>
      </c>
      <c r="E36" s="68"/>
      <c r="F36" s="96"/>
      <c r="G36" s="96"/>
      <c r="H36" s="96"/>
      <c r="I36" s="96">
        <v>500</v>
      </c>
      <c r="J36" s="96"/>
      <c r="K36" s="96"/>
      <c r="L36" s="96"/>
      <c r="M36" s="96"/>
      <c r="N36" s="96"/>
      <c r="O36" s="96"/>
      <c r="P36" s="96"/>
      <c r="Q36" s="96"/>
      <c r="R36" s="96"/>
      <c r="S36" s="96"/>
    </row>
    <row r="37" spans="1:19" x14ac:dyDescent="0.25">
      <c r="A37" s="88" t="s">
        <v>163</v>
      </c>
      <c r="B37" s="64" t="s">
        <v>315</v>
      </c>
      <c r="C37" s="90" t="s">
        <v>316</v>
      </c>
      <c r="D37" s="91">
        <v>0</v>
      </c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</row>
    <row r="38" spans="1:19" x14ac:dyDescent="0.25">
      <c r="A38" s="88" t="s">
        <v>166</v>
      </c>
      <c r="B38" s="64" t="s">
        <v>317</v>
      </c>
      <c r="C38" s="90" t="s">
        <v>318</v>
      </c>
      <c r="D38" s="91">
        <f>SUM(E38:S38)</f>
        <v>3200</v>
      </c>
      <c r="E38" s="68"/>
      <c r="F38" s="68">
        <v>200</v>
      </c>
      <c r="G38" s="68"/>
      <c r="H38" s="68">
        <v>100</v>
      </c>
      <c r="I38" s="68">
        <v>300</v>
      </c>
      <c r="J38" s="68">
        <v>2500</v>
      </c>
      <c r="K38" s="68"/>
      <c r="L38" s="68"/>
      <c r="M38" s="68"/>
      <c r="N38" s="68">
        <v>50</v>
      </c>
      <c r="O38" s="68">
        <v>50</v>
      </c>
      <c r="P38" s="68"/>
      <c r="Q38" s="68"/>
      <c r="R38" s="68"/>
      <c r="S38" s="68"/>
    </row>
    <row r="39" spans="1:19" x14ac:dyDescent="0.25">
      <c r="A39" s="88" t="s">
        <v>169</v>
      </c>
      <c r="B39" s="97" t="s">
        <v>319</v>
      </c>
      <c r="C39" s="90" t="s">
        <v>320</v>
      </c>
      <c r="D39" s="91"/>
      <c r="E39" s="68"/>
      <c r="F39" s="68"/>
      <c r="G39" s="68"/>
      <c r="H39" s="68"/>
      <c r="I39" s="68">
        <v>50</v>
      </c>
      <c r="J39" s="68">
        <v>400</v>
      </c>
      <c r="K39" s="68"/>
      <c r="L39" s="68"/>
      <c r="M39" s="68"/>
      <c r="N39" s="68"/>
      <c r="O39" s="68"/>
      <c r="P39" s="68"/>
      <c r="Q39" s="68"/>
      <c r="R39" s="68"/>
      <c r="S39" s="68"/>
    </row>
    <row r="40" spans="1:19" x14ac:dyDescent="0.25">
      <c r="A40" s="88" t="s">
        <v>172</v>
      </c>
      <c r="B40" s="89" t="s">
        <v>321</v>
      </c>
      <c r="C40" s="90" t="s">
        <v>322</v>
      </c>
      <c r="D40" s="91">
        <f>SUM(E40:S40)</f>
        <v>420</v>
      </c>
      <c r="E40" s="68"/>
      <c r="F40" s="68"/>
      <c r="G40" s="68"/>
      <c r="H40" s="68"/>
      <c r="I40" s="68">
        <v>200</v>
      </c>
      <c r="J40" s="68"/>
      <c r="K40" s="68"/>
      <c r="L40" s="68"/>
      <c r="M40" s="68"/>
      <c r="N40" s="68">
        <v>220</v>
      </c>
      <c r="O40" s="68"/>
      <c r="P40" s="68"/>
      <c r="Q40" s="68"/>
      <c r="R40" s="68"/>
      <c r="S40" s="68"/>
    </row>
    <row r="41" spans="1:19" x14ac:dyDescent="0.25">
      <c r="A41" s="88" t="s">
        <v>174</v>
      </c>
      <c r="B41" s="64" t="s">
        <v>323</v>
      </c>
      <c r="C41" s="90" t="s">
        <v>324</v>
      </c>
      <c r="D41" s="91">
        <f>SUM(E41:S41)</f>
        <v>9800</v>
      </c>
      <c r="E41" s="68"/>
      <c r="F41" s="68">
        <v>200</v>
      </c>
      <c r="G41" s="68"/>
      <c r="H41" s="68"/>
      <c r="I41" s="68">
        <v>1500</v>
      </c>
      <c r="J41" s="68">
        <v>8000</v>
      </c>
      <c r="K41" s="68"/>
      <c r="L41" s="68"/>
      <c r="M41" s="68"/>
      <c r="N41" s="68">
        <v>100</v>
      </c>
      <c r="O41" s="68"/>
      <c r="P41" s="68"/>
      <c r="Q41" s="68"/>
      <c r="R41" s="68"/>
      <c r="S41" s="68"/>
    </row>
    <row r="42" spans="1:19" x14ac:dyDescent="0.25">
      <c r="A42" s="93" t="s">
        <v>177</v>
      </c>
      <c r="B42" s="69" t="s">
        <v>325</v>
      </c>
      <c r="C42" s="94" t="s">
        <v>316</v>
      </c>
      <c r="D42" s="95">
        <f>SUM(D35:D41)</f>
        <v>19560</v>
      </c>
      <c r="E42" s="72"/>
      <c r="F42" s="72">
        <f t="shared" ref="F42:L42" si="2">SUM(F35:F41)</f>
        <v>420</v>
      </c>
      <c r="G42" s="72">
        <f t="shared" si="2"/>
        <v>0</v>
      </c>
      <c r="H42" s="72">
        <f t="shared" si="2"/>
        <v>170</v>
      </c>
      <c r="I42" s="72">
        <f t="shared" si="2"/>
        <v>3750</v>
      </c>
      <c r="J42" s="72">
        <f t="shared" si="2"/>
        <v>11600</v>
      </c>
      <c r="K42" s="72">
        <f t="shared" si="2"/>
        <v>50</v>
      </c>
      <c r="L42" s="72">
        <f t="shared" si="2"/>
        <v>3000</v>
      </c>
      <c r="M42" s="72"/>
      <c r="N42" s="72">
        <f>SUM(N35:N41)</f>
        <v>870</v>
      </c>
      <c r="O42" s="72">
        <f>SUM(O35:O41)</f>
        <v>150</v>
      </c>
      <c r="P42" s="72"/>
      <c r="Q42" s="72"/>
      <c r="R42" s="72"/>
      <c r="S42" s="72"/>
    </row>
    <row r="43" spans="1:19" x14ac:dyDescent="0.25">
      <c r="A43" s="88" t="s">
        <v>180</v>
      </c>
      <c r="B43" s="64" t="s">
        <v>326</v>
      </c>
      <c r="C43" s="90" t="s">
        <v>327</v>
      </c>
      <c r="D43" s="91">
        <f>SUM(E43:S43)</f>
        <v>500</v>
      </c>
      <c r="E43" s="68"/>
      <c r="F43" s="68">
        <v>100</v>
      </c>
      <c r="G43" s="68"/>
      <c r="H43" s="68"/>
      <c r="I43" s="68"/>
      <c r="J43" s="68">
        <v>380</v>
      </c>
      <c r="K43" s="68"/>
      <c r="L43" s="68"/>
      <c r="M43" s="68"/>
      <c r="N43" s="68">
        <v>20</v>
      </c>
      <c r="O43" s="68"/>
      <c r="P43" s="68"/>
      <c r="Q43" s="68"/>
      <c r="R43" s="68"/>
      <c r="S43" s="68"/>
    </row>
    <row r="44" spans="1:19" x14ac:dyDescent="0.25">
      <c r="A44" s="88" t="s">
        <v>183</v>
      </c>
      <c r="B44" s="64" t="s">
        <v>328</v>
      </c>
      <c r="C44" s="90" t="s">
        <v>329</v>
      </c>
      <c r="D44" s="91">
        <v>0</v>
      </c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</row>
    <row r="45" spans="1:19" x14ac:dyDescent="0.25">
      <c r="A45" s="93" t="s">
        <v>186</v>
      </c>
      <c r="B45" s="69" t="s">
        <v>330</v>
      </c>
      <c r="C45" s="94" t="s">
        <v>331</v>
      </c>
      <c r="D45" s="95">
        <f>SUM(D43:D44)</f>
        <v>500</v>
      </c>
      <c r="E45" s="72"/>
      <c r="F45" s="72">
        <f t="shared" ref="F45:L45" si="3">SUM(F43:F44)</f>
        <v>100</v>
      </c>
      <c r="G45" s="72">
        <f t="shared" si="3"/>
        <v>0</v>
      </c>
      <c r="H45" s="72">
        <f t="shared" si="3"/>
        <v>0</v>
      </c>
      <c r="I45" s="72">
        <f t="shared" si="3"/>
        <v>0</v>
      </c>
      <c r="J45" s="72">
        <f t="shared" si="3"/>
        <v>380</v>
      </c>
      <c r="K45" s="72">
        <f t="shared" si="3"/>
        <v>0</v>
      </c>
      <c r="L45" s="72">
        <f t="shared" si="3"/>
        <v>0</v>
      </c>
      <c r="M45" s="72"/>
      <c r="N45" s="72">
        <f>SUM(N43:N44)</f>
        <v>20</v>
      </c>
      <c r="O45" s="72">
        <f>SUM(O43:O44)</f>
        <v>0</v>
      </c>
      <c r="P45" s="72"/>
      <c r="Q45" s="72"/>
      <c r="R45" s="72"/>
      <c r="S45" s="72"/>
    </row>
    <row r="46" spans="1:19" x14ac:dyDescent="0.25">
      <c r="A46" s="88" t="s">
        <v>189</v>
      </c>
      <c r="B46" s="64" t="s">
        <v>332</v>
      </c>
      <c r="C46" s="90" t="s">
        <v>333</v>
      </c>
      <c r="D46" s="91">
        <f>SUM(E46:S46)</f>
        <v>10202</v>
      </c>
      <c r="E46" s="68"/>
      <c r="F46" s="68">
        <v>380</v>
      </c>
      <c r="G46" s="68">
        <v>27</v>
      </c>
      <c r="H46" s="68">
        <v>75</v>
      </c>
      <c r="I46" s="68">
        <v>2000</v>
      </c>
      <c r="J46" s="68">
        <v>6400</v>
      </c>
      <c r="K46" s="68">
        <v>20</v>
      </c>
      <c r="L46" s="68">
        <v>810</v>
      </c>
      <c r="M46" s="68"/>
      <c r="N46" s="68">
        <v>350</v>
      </c>
      <c r="O46" s="68">
        <v>140</v>
      </c>
      <c r="P46" s="68"/>
      <c r="Q46" s="68"/>
      <c r="R46" s="68"/>
      <c r="S46" s="68"/>
    </row>
    <row r="47" spans="1:19" x14ac:dyDescent="0.25">
      <c r="A47" s="88" t="s">
        <v>192</v>
      </c>
      <c r="B47" s="64" t="s">
        <v>334</v>
      </c>
      <c r="C47" s="90" t="s">
        <v>335</v>
      </c>
      <c r="D47" s="91">
        <f>SUM(E47:S47)</f>
        <v>900</v>
      </c>
      <c r="E47" s="68"/>
      <c r="F47" s="68"/>
      <c r="G47" s="68"/>
      <c r="H47" s="68"/>
      <c r="I47" s="68">
        <v>900</v>
      </c>
      <c r="J47" s="68"/>
      <c r="K47" s="68"/>
      <c r="L47" s="68"/>
      <c r="M47" s="68"/>
      <c r="N47" s="68"/>
      <c r="O47" s="68"/>
      <c r="P47" s="68"/>
      <c r="Q47" s="68"/>
      <c r="R47" s="68"/>
      <c r="S47" s="68"/>
    </row>
    <row r="48" spans="1:19" x14ac:dyDescent="0.25">
      <c r="A48" s="88" t="s">
        <v>195</v>
      </c>
      <c r="B48" s="64" t="s">
        <v>336</v>
      </c>
      <c r="C48" s="90" t="s">
        <v>337</v>
      </c>
      <c r="D48" s="91">
        <f>SUM(E48:S48)</f>
        <v>1000</v>
      </c>
      <c r="E48" s="68"/>
      <c r="F48" s="68"/>
      <c r="G48" s="68"/>
      <c r="H48" s="68"/>
      <c r="I48" s="68">
        <v>1000</v>
      </c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 x14ac:dyDescent="0.25">
      <c r="A49" s="88" t="s">
        <v>198</v>
      </c>
      <c r="B49" s="64" t="s">
        <v>338</v>
      </c>
      <c r="C49" s="90" t="s">
        <v>339</v>
      </c>
      <c r="D49" s="91">
        <f>SUM(E49:P49)</f>
        <v>0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 x14ac:dyDescent="0.25">
      <c r="A50" s="88" t="s">
        <v>201</v>
      </c>
      <c r="B50" s="64" t="s">
        <v>340</v>
      </c>
      <c r="C50" s="90" t="s">
        <v>341</v>
      </c>
      <c r="D50" s="91">
        <f>SUM(E50:S50)</f>
        <v>18400</v>
      </c>
      <c r="E50" s="68"/>
      <c r="F50" s="68">
        <v>500</v>
      </c>
      <c r="G50" s="68"/>
      <c r="H50" s="68">
        <v>200</v>
      </c>
      <c r="I50" s="68">
        <v>2000</v>
      </c>
      <c r="J50" s="68">
        <v>15200</v>
      </c>
      <c r="K50" s="68"/>
      <c r="L50" s="68"/>
      <c r="M50" s="68"/>
      <c r="N50" s="68">
        <v>300</v>
      </c>
      <c r="O50" s="68">
        <v>200</v>
      </c>
      <c r="P50" s="68"/>
      <c r="Q50" s="68"/>
      <c r="R50" s="68"/>
      <c r="S50" s="68"/>
    </row>
    <row r="51" spans="1:19" ht="25.5" x14ac:dyDescent="0.25">
      <c r="A51" s="93" t="s">
        <v>204</v>
      </c>
      <c r="B51" s="69" t="s">
        <v>342</v>
      </c>
      <c r="C51" s="94" t="s">
        <v>343</v>
      </c>
      <c r="D51" s="95">
        <f>SUM(D46:D50)</f>
        <v>30502</v>
      </c>
      <c r="E51" s="72"/>
      <c r="F51" s="72">
        <f t="shared" ref="F51:K51" si="4">SUM(F46:F50)</f>
        <v>880</v>
      </c>
      <c r="G51" s="72">
        <f t="shared" si="4"/>
        <v>27</v>
      </c>
      <c r="H51" s="72">
        <f t="shared" si="4"/>
        <v>275</v>
      </c>
      <c r="I51" s="72">
        <f t="shared" si="4"/>
        <v>5900</v>
      </c>
      <c r="J51" s="72">
        <f t="shared" si="4"/>
        <v>21600</v>
      </c>
      <c r="K51" s="72">
        <f t="shared" si="4"/>
        <v>20</v>
      </c>
      <c r="L51" s="72">
        <f>SUM(L43:L50)</f>
        <v>810</v>
      </c>
      <c r="M51" s="72"/>
      <c r="N51" s="72">
        <f>SUM(N46:N50)</f>
        <v>650</v>
      </c>
      <c r="O51" s="72">
        <f>SUM(O46:O50)</f>
        <v>340</v>
      </c>
      <c r="P51" s="72"/>
      <c r="Q51" s="72"/>
      <c r="R51" s="72"/>
      <c r="S51" s="72"/>
    </row>
    <row r="52" spans="1:19" x14ac:dyDescent="0.25">
      <c r="A52" s="93" t="s">
        <v>206</v>
      </c>
      <c r="B52" s="69" t="s">
        <v>344</v>
      </c>
      <c r="C52" s="94" t="s">
        <v>18</v>
      </c>
      <c r="D52" s="95">
        <f>SUM(E52:O52)</f>
        <v>60752</v>
      </c>
      <c r="E52" s="72"/>
      <c r="F52" s="72">
        <f>SUM(F51,F45,F42,F31,F34)</f>
        <v>2310</v>
      </c>
      <c r="G52" s="72">
        <f>SUM(G51,G45,G42,G34,G31)</f>
        <v>127</v>
      </c>
      <c r="H52" s="72">
        <f>SUM(H51,H45,H42,H34,H31)</f>
        <v>545</v>
      </c>
      <c r="I52" s="72">
        <f>SUM(I31,I34,I42,I45,I51)</f>
        <v>12040</v>
      </c>
      <c r="J52" s="72">
        <f>SUM(J31,J34,J42,J45,J51)</f>
        <v>39100</v>
      </c>
      <c r="K52" s="72">
        <f>SUM(K31,K34,K42,K45,K51)</f>
        <v>70</v>
      </c>
      <c r="L52" s="72">
        <f>SUM(L31,L34,L42,L51)</f>
        <v>3810</v>
      </c>
      <c r="M52" s="72"/>
      <c r="N52" s="72">
        <f>SUM(N31,N34,N42,N45,N51)</f>
        <v>1910</v>
      </c>
      <c r="O52" s="72">
        <f>SUM(O51,O45,O42,O34,O31)</f>
        <v>840</v>
      </c>
      <c r="P52" s="72"/>
      <c r="Q52" s="72"/>
      <c r="R52" s="72"/>
      <c r="S52" s="72"/>
    </row>
    <row r="53" spans="1:19" x14ac:dyDescent="0.25">
      <c r="A53" s="88" t="s">
        <v>209</v>
      </c>
      <c r="B53" s="74" t="s">
        <v>345</v>
      </c>
      <c r="C53" s="90" t="s">
        <v>346</v>
      </c>
      <c r="D53" s="91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</row>
    <row r="54" spans="1:19" x14ac:dyDescent="0.25">
      <c r="A54" s="88" t="s">
        <v>212</v>
      </c>
      <c r="B54" s="74" t="s">
        <v>347</v>
      </c>
      <c r="C54" s="90" t="s">
        <v>348</v>
      </c>
      <c r="D54" s="91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</row>
    <row r="55" spans="1:19" x14ac:dyDescent="0.25">
      <c r="A55" s="88" t="s">
        <v>215</v>
      </c>
      <c r="B55" s="98" t="s">
        <v>349</v>
      </c>
      <c r="C55" s="90" t="s">
        <v>350</v>
      </c>
      <c r="D55" s="91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</row>
    <row r="56" spans="1:19" x14ac:dyDescent="0.25">
      <c r="A56" s="88" t="s">
        <v>218</v>
      </c>
      <c r="B56" s="98" t="s">
        <v>351</v>
      </c>
      <c r="C56" s="90" t="s">
        <v>352</v>
      </c>
      <c r="D56" s="91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</row>
    <row r="57" spans="1:19" x14ac:dyDescent="0.25">
      <c r="A57" s="88" t="s">
        <v>221</v>
      </c>
      <c r="B57" s="98" t="s">
        <v>353</v>
      </c>
      <c r="C57" s="90" t="s">
        <v>354</v>
      </c>
      <c r="D57" s="91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x14ac:dyDescent="0.25">
      <c r="A58" s="88" t="s">
        <v>223</v>
      </c>
      <c r="B58" s="74" t="s">
        <v>355</v>
      </c>
      <c r="C58" s="90" t="s">
        <v>356</v>
      </c>
      <c r="D58" s="91">
        <f>SUM(E58:I58)</f>
        <v>1000</v>
      </c>
      <c r="E58" s="68"/>
      <c r="F58" s="68"/>
      <c r="G58" s="68"/>
      <c r="H58" s="68"/>
      <c r="I58" s="68">
        <v>1000</v>
      </c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 x14ac:dyDescent="0.25">
      <c r="A59" s="88" t="s">
        <v>226</v>
      </c>
      <c r="B59" s="74" t="s">
        <v>357</v>
      </c>
      <c r="C59" s="90" t="s">
        <v>358</v>
      </c>
      <c r="D59" s="91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x14ac:dyDescent="0.25">
      <c r="A60" s="88" t="s">
        <v>229</v>
      </c>
      <c r="B60" s="74" t="s">
        <v>359</v>
      </c>
      <c r="C60" s="90" t="s">
        <v>360</v>
      </c>
      <c r="D60" s="91">
        <f>SUM(E60:I60)</f>
        <v>2000</v>
      </c>
      <c r="E60" s="68"/>
      <c r="F60" s="68"/>
      <c r="G60" s="68"/>
      <c r="H60" s="68"/>
      <c r="I60" s="68">
        <v>2000</v>
      </c>
      <c r="J60" s="68"/>
      <c r="K60" s="68"/>
      <c r="L60" s="68"/>
      <c r="M60" s="68"/>
      <c r="N60" s="68"/>
      <c r="O60" s="68"/>
      <c r="P60" s="68"/>
      <c r="Q60" s="68"/>
      <c r="R60" s="68"/>
      <c r="S60" s="68"/>
    </row>
    <row r="61" spans="1:19" x14ac:dyDescent="0.25">
      <c r="A61" s="93" t="s">
        <v>232</v>
      </c>
      <c r="B61" s="75" t="s">
        <v>361</v>
      </c>
      <c r="C61" s="94" t="s">
        <v>22</v>
      </c>
      <c r="D61" s="95">
        <f>SUM(E61:I61)</f>
        <v>3000</v>
      </c>
      <c r="E61" s="72"/>
      <c r="F61" s="72"/>
      <c r="G61" s="72"/>
      <c r="H61" s="72"/>
      <c r="I61" s="72">
        <f>SUM(I53:I60)</f>
        <v>3000</v>
      </c>
      <c r="J61" s="72"/>
      <c r="K61" s="72"/>
      <c r="L61" s="72"/>
      <c r="M61" s="72"/>
      <c r="N61" s="72"/>
      <c r="O61" s="72"/>
      <c r="P61" s="72"/>
      <c r="Q61" s="72"/>
      <c r="R61" s="72"/>
      <c r="S61" s="72"/>
    </row>
    <row r="62" spans="1:19" x14ac:dyDescent="0.25">
      <c r="A62" s="88" t="s">
        <v>234</v>
      </c>
      <c r="B62" s="74" t="s">
        <v>362</v>
      </c>
      <c r="C62" s="90" t="s">
        <v>363</v>
      </c>
      <c r="D62" s="91">
        <v>0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</row>
    <row r="63" spans="1:19" x14ac:dyDescent="0.25">
      <c r="A63" s="88" t="s">
        <v>237</v>
      </c>
      <c r="B63" s="74" t="s">
        <v>364</v>
      </c>
      <c r="C63" s="90" t="s">
        <v>365</v>
      </c>
      <c r="D63" s="91">
        <v>0</v>
      </c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</row>
    <row r="64" spans="1:19" ht="25.5" x14ac:dyDescent="0.25">
      <c r="A64" s="88" t="s">
        <v>240</v>
      </c>
      <c r="B64" s="74" t="s">
        <v>366</v>
      </c>
      <c r="C64" s="90" t="s">
        <v>367</v>
      </c>
      <c r="D64" s="91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</row>
    <row r="65" spans="1:19" ht="25.5" x14ac:dyDescent="0.25">
      <c r="A65" s="88" t="s">
        <v>243</v>
      </c>
      <c r="B65" s="74" t="s">
        <v>368</v>
      </c>
      <c r="C65" s="90" t="s">
        <v>369</v>
      </c>
      <c r="D65" s="91">
        <v>0</v>
      </c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</row>
    <row r="66" spans="1:19" ht="25.5" x14ac:dyDescent="0.25">
      <c r="A66" s="88" t="s">
        <v>245</v>
      </c>
      <c r="B66" s="74" t="s">
        <v>370</v>
      </c>
      <c r="C66" s="90" t="s">
        <v>371</v>
      </c>
      <c r="D66" s="91">
        <v>0</v>
      </c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19" x14ac:dyDescent="0.25">
      <c r="A67" s="88" t="s">
        <v>372</v>
      </c>
      <c r="B67" s="74" t="s">
        <v>373</v>
      </c>
      <c r="C67" s="90" t="s">
        <v>374</v>
      </c>
      <c r="D67" s="91">
        <f>SUM(E67:S67)</f>
        <v>111590</v>
      </c>
      <c r="E67" s="68"/>
      <c r="F67" s="68"/>
      <c r="G67" s="68"/>
      <c r="H67" s="68"/>
      <c r="I67" s="68">
        <v>111590</v>
      </c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19" ht="25.5" x14ac:dyDescent="0.25">
      <c r="A68" s="88" t="s">
        <v>375</v>
      </c>
      <c r="B68" s="74" t="s">
        <v>376</v>
      </c>
      <c r="C68" s="90" t="s">
        <v>377</v>
      </c>
      <c r="D68" s="91">
        <v>0</v>
      </c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19" ht="25.5" x14ac:dyDescent="0.25">
      <c r="A69" s="88" t="s">
        <v>378</v>
      </c>
      <c r="B69" s="74" t="s">
        <v>379</v>
      </c>
      <c r="C69" s="90" t="s">
        <v>380</v>
      </c>
      <c r="D69" s="91">
        <v>0</v>
      </c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</row>
    <row r="70" spans="1:19" x14ac:dyDescent="0.25">
      <c r="A70" s="88" t="s">
        <v>381</v>
      </c>
      <c r="B70" s="74" t="s">
        <v>382</v>
      </c>
      <c r="C70" s="90" t="s">
        <v>383</v>
      </c>
      <c r="D70" s="91">
        <v>0</v>
      </c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</row>
    <row r="71" spans="1:19" x14ac:dyDescent="0.25">
      <c r="A71" s="88" t="s">
        <v>384</v>
      </c>
      <c r="B71" s="99" t="s">
        <v>385</v>
      </c>
      <c r="C71" s="90" t="s">
        <v>386</v>
      </c>
      <c r="D71" s="91">
        <v>0</v>
      </c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spans="1:19" x14ac:dyDescent="0.25">
      <c r="A72" s="88" t="s">
        <v>387</v>
      </c>
      <c r="B72" s="74" t="s">
        <v>388</v>
      </c>
      <c r="C72" s="90" t="s">
        <v>389</v>
      </c>
      <c r="D72" s="91">
        <f>SUM(E72:I72)</f>
        <v>6000</v>
      </c>
      <c r="E72" s="68"/>
      <c r="F72" s="68"/>
      <c r="G72" s="68"/>
      <c r="H72" s="68"/>
      <c r="I72" s="68">
        <v>6000</v>
      </c>
      <c r="J72" s="68"/>
      <c r="K72" s="68"/>
      <c r="L72" s="68"/>
      <c r="M72" s="68"/>
      <c r="N72" s="68"/>
      <c r="O72" s="68"/>
      <c r="P72" s="68"/>
      <c r="Q72" s="68"/>
      <c r="R72" s="68"/>
      <c r="S72" s="68">
        <v>5000</v>
      </c>
    </row>
    <row r="73" spans="1:19" x14ac:dyDescent="0.25">
      <c r="A73" s="88" t="s">
        <v>390</v>
      </c>
      <c r="B73" s="99" t="s">
        <v>391</v>
      </c>
      <c r="C73" s="90" t="s">
        <v>392</v>
      </c>
      <c r="D73" s="91">
        <f>SUM(E73:S73)</f>
        <v>15623</v>
      </c>
      <c r="E73" s="68"/>
      <c r="F73" s="68"/>
      <c r="G73" s="68"/>
      <c r="H73" s="68"/>
      <c r="I73" s="68">
        <v>15623</v>
      </c>
      <c r="J73" s="68"/>
      <c r="K73" s="68"/>
      <c r="L73" s="68"/>
      <c r="M73" s="68"/>
      <c r="N73" s="68"/>
      <c r="O73" s="68"/>
      <c r="P73" s="68"/>
      <c r="Q73" s="68"/>
      <c r="R73" s="68"/>
      <c r="S73" s="68"/>
    </row>
    <row r="74" spans="1:19" x14ac:dyDescent="0.25">
      <c r="A74" s="93" t="s">
        <v>393</v>
      </c>
      <c r="B74" s="75" t="s">
        <v>394</v>
      </c>
      <c r="C74" s="94" t="s">
        <v>26</v>
      </c>
      <c r="D74" s="95">
        <f>SUM(D62:D73)</f>
        <v>133213</v>
      </c>
      <c r="E74" s="72"/>
      <c r="F74" s="72"/>
      <c r="G74" s="72"/>
      <c r="H74" s="72"/>
      <c r="I74" s="72">
        <f>SUM(I62:I73)</f>
        <v>133213</v>
      </c>
      <c r="J74" s="72"/>
      <c r="K74" s="72"/>
      <c r="L74" s="72"/>
      <c r="M74" s="68"/>
      <c r="N74" s="68"/>
      <c r="O74" s="68"/>
      <c r="P74" s="68"/>
      <c r="Q74" s="68"/>
      <c r="R74" s="68"/>
      <c r="S74" s="72"/>
    </row>
    <row r="75" spans="1:19" x14ac:dyDescent="0.25">
      <c r="A75" s="88" t="s">
        <v>395</v>
      </c>
      <c r="B75" s="100" t="s">
        <v>396</v>
      </c>
      <c r="C75" s="90" t="s">
        <v>397</v>
      </c>
      <c r="D75" s="91">
        <v>0</v>
      </c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</row>
    <row r="76" spans="1:19" x14ac:dyDescent="0.25">
      <c r="A76" s="88" t="s">
        <v>398</v>
      </c>
      <c r="B76" s="100" t="s">
        <v>399</v>
      </c>
      <c r="C76" s="90" t="s">
        <v>400</v>
      </c>
      <c r="D76" s="91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1:19" x14ac:dyDescent="0.25">
      <c r="A77" s="88" t="s">
        <v>401</v>
      </c>
      <c r="B77" s="100" t="s">
        <v>402</v>
      </c>
      <c r="C77" s="90" t="s">
        <v>403</v>
      </c>
      <c r="D77" s="91">
        <v>1350</v>
      </c>
      <c r="E77" s="68"/>
      <c r="F77" s="68"/>
      <c r="G77" s="68"/>
      <c r="H77" s="68"/>
      <c r="I77" s="68">
        <v>1350</v>
      </c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spans="1:19" x14ac:dyDescent="0.25">
      <c r="A78" s="88" t="s">
        <v>404</v>
      </c>
      <c r="B78" s="100" t="s">
        <v>405</v>
      </c>
      <c r="C78" s="90" t="s">
        <v>406</v>
      </c>
      <c r="D78" s="91">
        <v>1000</v>
      </c>
      <c r="E78" s="68"/>
      <c r="F78" s="68"/>
      <c r="G78" s="68"/>
      <c r="H78" s="68"/>
      <c r="I78" s="68">
        <v>1000</v>
      </c>
      <c r="J78" s="68"/>
      <c r="K78" s="68"/>
      <c r="L78" s="68"/>
      <c r="M78" s="68"/>
      <c r="N78" s="68"/>
      <c r="O78" s="68"/>
      <c r="P78" s="68"/>
      <c r="Q78" s="68"/>
      <c r="R78" s="68"/>
      <c r="S78" s="68"/>
    </row>
    <row r="79" spans="1:19" x14ac:dyDescent="0.25">
      <c r="A79" s="88" t="s">
        <v>407</v>
      </c>
      <c r="B79" s="89" t="s">
        <v>408</v>
      </c>
      <c r="C79" s="90" t="s">
        <v>409</v>
      </c>
      <c r="D79" s="91">
        <v>0</v>
      </c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</row>
    <row r="80" spans="1:19" x14ac:dyDescent="0.25">
      <c r="A80" s="88" t="s">
        <v>410</v>
      </c>
      <c r="B80" s="89" t="s">
        <v>411</v>
      </c>
      <c r="C80" s="90" t="s">
        <v>412</v>
      </c>
      <c r="D80" s="91">
        <v>0</v>
      </c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</row>
    <row r="81" spans="1:19" x14ac:dyDescent="0.25">
      <c r="A81" s="88" t="s">
        <v>413</v>
      </c>
      <c r="B81" s="89" t="s">
        <v>414</v>
      </c>
      <c r="C81" s="90" t="s">
        <v>415</v>
      </c>
      <c r="D81" s="91">
        <v>0</v>
      </c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</row>
    <row r="82" spans="1:19" x14ac:dyDescent="0.25">
      <c r="A82" s="93" t="s">
        <v>416</v>
      </c>
      <c r="B82" s="101" t="s">
        <v>417</v>
      </c>
      <c r="C82" s="94" t="s">
        <v>33</v>
      </c>
      <c r="D82" s="95">
        <f>SUM(D75:D81)</f>
        <v>2350</v>
      </c>
      <c r="E82" s="72"/>
      <c r="F82" s="72"/>
      <c r="G82" s="72"/>
      <c r="H82" s="72"/>
      <c r="I82" s="72">
        <v>2350</v>
      </c>
      <c r="J82" s="72"/>
      <c r="K82" s="72"/>
      <c r="L82" s="72"/>
      <c r="M82" s="68"/>
      <c r="N82" s="68"/>
      <c r="O82" s="68"/>
      <c r="P82" s="68"/>
      <c r="Q82" s="68"/>
      <c r="R82" s="68"/>
      <c r="S82" s="68"/>
    </row>
    <row r="83" spans="1:19" x14ac:dyDescent="0.25">
      <c r="A83" s="88" t="s">
        <v>418</v>
      </c>
      <c r="B83" s="74" t="s">
        <v>419</v>
      </c>
      <c r="C83" s="90" t="s">
        <v>420</v>
      </c>
      <c r="D83" s="91">
        <v>2750</v>
      </c>
      <c r="E83" s="68"/>
      <c r="F83" s="68"/>
      <c r="G83" s="68"/>
      <c r="H83" s="68"/>
      <c r="I83" s="68"/>
      <c r="J83" s="68">
        <v>2750</v>
      </c>
      <c r="K83" s="68"/>
      <c r="L83" s="68"/>
      <c r="M83" s="68"/>
      <c r="N83" s="68"/>
      <c r="O83" s="68"/>
      <c r="P83" s="68"/>
      <c r="Q83" s="68"/>
      <c r="R83" s="68"/>
      <c r="S83" s="68"/>
    </row>
    <row r="84" spans="1:19" x14ac:dyDescent="0.25">
      <c r="A84" s="88" t="s">
        <v>421</v>
      </c>
      <c r="B84" s="74" t="s">
        <v>422</v>
      </c>
      <c r="C84" s="90" t="s">
        <v>423</v>
      </c>
      <c r="D84" s="91">
        <v>0</v>
      </c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</row>
    <row r="85" spans="1:19" x14ac:dyDescent="0.25">
      <c r="A85" s="88" t="s">
        <v>424</v>
      </c>
      <c r="B85" s="74" t="s">
        <v>425</v>
      </c>
      <c r="C85" s="90" t="s">
        <v>426</v>
      </c>
      <c r="D85" s="91">
        <v>0</v>
      </c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</row>
    <row r="86" spans="1:19" x14ac:dyDescent="0.25">
      <c r="A86" s="88" t="s">
        <v>427</v>
      </c>
      <c r="B86" s="74" t="s">
        <v>428</v>
      </c>
      <c r="C86" s="90" t="s">
        <v>429</v>
      </c>
      <c r="D86" s="91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</row>
    <row r="87" spans="1:19" x14ac:dyDescent="0.25">
      <c r="A87" s="93" t="s">
        <v>430</v>
      </c>
      <c r="B87" s="75" t="s">
        <v>431</v>
      </c>
      <c r="C87" s="94" t="s">
        <v>37</v>
      </c>
      <c r="D87" s="95">
        <f>SUM(D83:D86)</f>
        <v>2750</v>
      </c>
      <c r="E87" s="72"/>
      <c r="F87" s="72"/>
      <c r="G87" s="72"/>
      <c r="H87" s="72"/>
      <c r="I87" s="72"/>
      <c r="J87" s="72">
        <v>2750</v>
      </c>
      <c r="K87" s="72"/>
      <c r="L87" s="72"/>
      <c r="M87" s="68"/>
      <c r="N87" s="68"/>
      <c r="O87" s="68"/>
      <c r="P87" s="68"/>
      <c r="Q87" s="68"/>
      <c r="R87" s="68"/>
      <c r="S87" s="68"/>
    </row>
    <row r="88" spans="1:19" ht="25.5" x14ac:dyDescent="0.25">
      <c r="A88" s="88" t="s">
        <v>432</v>
      </c>
      <c r="B88" s="74" t="s">
        <v>433</v>
      </c>
      <c r="C88" s="90" t="s">
        <v>434</v>
      </c>
      <c r="D88" s="91">
        <v>0</v>
      </c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</row>
    <row r="89" spans="1:19" ht="25.5" x14ac:dyDescent="0.25">
      <c r="A89" s="88" t="s">
        <v>435</v>
      </c>
      <c r="B89" s="74" t="s">
        <v>436</v>
      </c>
      <c r="C89" s="90" t="s">
        <v>437</v>
      </c>
      <c r="D89" s="91">
        <v>0</v>
      </c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</row>
    <row r="90" spans="1:19" ht="25.5" x14ac:dyDescent="0.25">
      <c r="A90" s="88" t="s">
        <v>438</v>
      </c>
      <c r="B90" s="74" t="s">
        <v>439</v>
      </c>
      <c r="C90" s="90" t="s">
        <v>440</v>
      </c>
      <c r="D90" s="91">
        <v>0</v>
      </c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</row>
    <row r="91" spans="1:19" ht="25.5" x14ac:dyDescent="0.25">
      <c r="A91" s="88" t="s">
        <v>441</v>
      </c>
      <c r="B91" s="74" t="s">
        <v>442</v>
      </c>
      <c r="C91" s="90" t="s">
        <v>443</v>
      </c>
      <c r="D91" s="91">
        <v>6644</v>
      </c>
      <c r="E91" s="68"/>
      <c r="F91" s="68"/>
      <c r="G91" s="68"/>
      <c r="H91" s="68"/>
      <c r="I91" s="68"/>
      <c r="J91" s="68">
        <v>6644</v>
      </c>
      <c r="K91" s="68"/>
      <c r="L91" s="68"/>
      <c r="M91" s="68"/>
      <c r="N91" s="68"/>
      <c r="O91" s="68"/>
      <c r="P91" s="68"/>
      <c r="Q91" s="68">
        <v>1469</v>
      </c>
      <c r="R91" s="68">
        <v>29036</v>
      </c>
      <c r="S91" s="68"/>
    </row>
    <row r="92" spans="1:19" ht="25.5" x14ac:dyDescent="0.25">
      <c r="A92" s="88" t="s">
        <v>444</v>
      </c>
      <c r="B92" s="74" t="s">
        <v>445</v>
      </c>
      <c r="C92" s="90" t="s">
        <v>446</v>
      </c>
      <c r="D92" s="91">
        <v>0</v>
      </c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</row>
    <row r="93" spans="1:19" ht="25.5" x14ac:dyDescent="0.25">
      <c r="A93" s="88" t="s">
        <v>447</v>
      </c>
      <c r="B93" s="74" t="s">
        <v>448</v>
      </c>
      <c r="C93" s="90" t="s">
        <v>449</v>
      </c>
      <c r="D93" s="91">
        <v>0</v>
      </c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</row>
    <row r="94" spans="1:19" x14ac:dyDescent="0.25">
      <c r="A94" s="88" t="s">
        <v>450</v>
      </c>
      <c r="B94" s="74" t="s">
        <v>451</v>
      </c>
      <c r="C94" s="90" t="s">
        <v>452</v>
      </c>
      <c r="D94" s="91">
        <v>0</v>
      </c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</row>
    <row r="95" spans="1:19" ht="25.5" x14ac:dyDescent="0.25">
      <c r="A95" s="88" t="s">
        <v>453</v>
      </c>
      <c r="B95" s="74" t="s">
        <v>454</v>
      </c>
      <c r="C95" s="90" t="s">
        <v>455</v>
      </c>
      <c r="D95" s="91">
        <v>1677</v>
      </c>
      <c r="E95" s="68"/>
      <c r="F95" s="68"/>
      <c r="G95" s="68"/>
      <c r="H95" s="68"/>
      <c r="I95" s="68"/>
      <c r="J95" s="68"/>
      <c r="K95" s="68">
        <v>1677</v>
      </c>
      <c r="L95" s="68"/>
      <c r="M95" s="68"/>
      <c r="N95" s="68"/>
      <c r="O95" s="68"/>
      <c r="P95" s="68"/>
      <c r="Q95" s="68"/>
      <c r="R95" s="68"/>
      <c r="S95" s="68"/>
    </row>
    <row r="96" spans="1:19" x14ac:dyDescent="0.25">
      <c r="A96" s="93" t="s">
        <v>456</v>
      </c>
      <c r="B96" s="75" t="s">
        <v>457</v>
      </c>
      <c r="C96" s="94" t="s">
        <v>41</v>
      </c>
      <c r="D96" s="91">
        <f>SUM(D88:D95)</f>
        <v>8321</v>
      </c>
      <c r="E96" s="72"/>
      <c r="F96" s="72"/>
      <c r="G96" s="72"/>
      <c r="H96" s="72"/>
      <c r="I96" s="72"/>
      <c r="J96" s="72"/>
      <c r="K96" s="72"/>
      <c r="L96" s="72"/>
      <c r="M96" s="68"/>
      <c r="N96" s="68"/>
      <c r="O96" s="68"/>
      <c r="P96" s="68"/>
      <c r="Q96" s="68"/>
      <c r="R96" s="68"/>
      <c r="S96" s="68"/>
    </row>
    <row r="97" spans="1:19" x14ac:dyDescent="0.25">
      <c r="A97" s="102" t="s">
        <v>458</v>
      </c>
      <c r="B97" s="103" t="s">
        <v>459</v>
      </c>
      <c r="C97" s="104" t="s">
        <v>460</v>
      </c>
      <c r="D97" s="105">
        <f>SUM(D26,D27,D52,D61,D74,D82,D87,D96)</f>
        <v>360950</v>
      </c>
      <c r="E97" s="81"/>
      <c r="F97" s="81">
        <v>2130</v>
      </c>
      <c r="G97" s="81"/>
      <c r="H97" s="81">
        <v>370</v>
      </c>
      <c r="I97" s="81">
        <v>9544</v>
      </c>
      <c r="J97" s="81">
        <v>11710</v>
      </c>
      <c r="K97" s="81">
        <v>1707</v>
      </c>
      <c r="L97" s="81">
        <v>1800</v>
      </c>
      <c r="M97" s="81"/>
      <c r="N97" s="81">
        <v>1060</v>
      </c>
      <c r="O97" s="81">
        <v>540</v>
      </c>
      <c r="P97" s="81"/>
      <c r="Q97" s="81">
        <v>1469</v>
      </c>
      <c r="R97" s="81">
        <v>29036</v>
      </c>
      <c r="S97" s="81">
        <v>5000</v>
      </c>
    </row>
  </sheetData>
  <mergeCells count="2">
    <mergeCell ref="A2:K2"/>
    <mergeCell ref="C4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D5" sqref="D5"/>
    </sheetView>
  </sheetViews>
  <sheetFormatPr defaultRowHeight="15" x14ac:dyDescent="0.25"/>
  <cols>
    <col min="2" max="2" width="30.140625" customWidth="1"/>
    <col min="3" max="3" width="17.28515625" customWidth="1"/>
    <col min="4" max="4" width="15.5703125" customWidth="1"/>
  </cols>
  <sheetData>
    <row r="2" spans="1:5" x14ac:dyDescent="0.25">
      <c r="A2" s="1"/>
      <c r="B2" s="275" t="s">
        <v>461</v>
      </c>
      <c r="C2" s="275"/>
      <c r="D2" s="275"/>
      <c r="E2" s="275"/>
    </row>
    <row r="3" spans="1:5" x14ac:dyDescent="0.25">
      <c r="A3" s="1"/>
      <c r="B3" s="275" t="s">
        <v>462</v>
      </c>
      <c r="C3" s="275"/>
      <c r="D3" s="275"/>
      <c r="E3" s="275"/>
    </row>
    <row r="4" spans="1:5" x14ac:dyDescent="0.25">
      <c r="A4" s="1"/>
      <c r="B4" s="83"/>
      <c r="C4" s="83"/>
      <c r="D4" s="277" t="s">
        <v>678</v>
      </c>
      <c r="E4" s="277"/>
    </row>
    <row r="5" spans="1:5" x14ac:dyDescent="0.25">
      <c r="A5" s="1"/>
      <c r="B5" s="1"/>
      <c r="C5" s="1"/>
      <c r="D5" s="1"/>
      <c r="E5" s="1"/>
    </row>
    <row r="6" spans="1:5" ht="25.5" x14ac:dyDescent="0.25">
      <c r="A6" s="106" t="s">
        <v>60</v>
      </c>
      <c r="B6" s="107" t="s">
        <v>463</v>
      </c>
      <c r="C6" s="57" t="s">
        <v>62</v>
      </c>
      <c r="D6" s="57" t="s">
        <v>63</v>
      </c>
      <c r="E6" s="57"/>
    </row>
    <row r="7" spans="1:5" ht="25.5" x14ac:dyDescent="0.25">
      <c r="A7" s="108" t="s">
        <v>79</v>
      </c>
      <c r="B7" s="74" t="s">
        <v>464</v>
      </c>
      <c r="C7" s="64" t="s">
        <v>465</v>
      </c>
      <c r="D7" s="101"/>
      <c r="E7" s="109"/>
    </row>
    <row r="8" spans="1:5" ht="38.25" x14ac:dyDescent="0.25">
      <c r="A8" s="108" t="s">
        <v>82</v>
      </c>
      <c r="B8" s="74" t="s">
        <v>466</v>
      </c>
      <c r="C8" s="64" t="s">
        <v>467</v>
      </c>
      <c r="D8" s="101"/>
      <c r="E8" s="109"/>
    </row>
    <row r="9" spans="1:5" ht="25.5" x14ac:dyDescent="0.25">
      <c r="A9" s="108" t="s">
        <v>85</v>
      </c>
      <c r="B9" s="74" t="s">
        <v>468</v>
      </c>
      <c r="C9" s="64" t="s">
        <v>469</v>
      </c>
      <c r="D9" s="101"/>
      <c r="E9" s="109"/>
    </row>
    <row r="10" spans="1:5" ht="38.25" x14ac:dyDescent="0.25">
      <c r="A10" s="110" t="s">
        <v>88</v>
      </c>
      <c r="B10" s="75" t="s">
        <v>470</v>
      </c>
      <c r="C10" s="69" t="s">
        <v>471</v>
      </c>
      <c r="D10" s="101"/>
      <c r="E10" s="109"/>
    </row>
    <row r="11" spans="1:5" x14ac:dyDescent="0.25">
      <c r="A11" s="108" t="s">
        <v>91</v>
      </c>
      <c r="B11" s="99" t="s">
        <v>472</v>
      </c>
      <c r="C11" s="64" t="s">
        <v>473</v>
      </c>
      <c r="D11" s="101"/>
      <c r="E11" s="109"/>
    </row>
    <row r="12" spans="1:5" x14ac:dyDescent="0.25">
      <c r="A12" s="108" t="s">
        <v>94</v>
      </c>
      <c r="B12" s="99" t="s">
        <v>474</v>
      </c>
      <c r="C12" s="64" t="s">
        <v>475</v>
      </c>
      <c r="D12" s="101"/>
      <c r="E12" s="109"/>
    </row>
    <row r="13" spans="1:5" ht="25.5" x14ac:dyDescent="0.25">
      <c r="A13" s="108" t="s">
        <v>97</v>
      </c>
      <c r="B13" s="74" t="s">
        <v>476</v>
      </c>
      <c r="C13" s="64" t="s">
        <v>477</v>
      </c>
      <c r="D13" s="101"/>
      <c r="E13" s="109"/>
    </row>
    <row r="14" spans="1:5" ht="25.5" x14ac:dyDescent="0.25">
      <c r="A14" s="108" t="s">
        <v>99</v>
      </c>
      <c r="B14" s="74" t="s">
        <v>478</v>
      </c>
      <c r="C14" s="64" t="s">
        <v>479</v>
      </c>
      <c r="D14" s="101"/>
      <c r="E14" s="109"/>
    </row>
    <row r="15" spans="1:5" x14ac:dyDescent="0.25">
      <c r="A15" s="110" t="s">
        <v>102</v>
      </c>
      <c r="B15" s="111" t="s">
        <v>480</v>
      </c>
      <c r="C15" s="69" t="s">
        <v>481</v>
      </c>
      <c r="D15" s="101"/>
      <c r="E15" s="109"/>
    </row>
    <row r="16" spans="1:5" x14ac:dyDescent="0.25">
      <c r="A16" s="108" t="s">
        <v>105</v>
      </c>
      <c r="B16" s="99" t="s">
        <v>482</v>
      </c>
      <c r="C16" s="64" t="s">
        <v>483</v>
      </c>
      <c r="D16" s="101"/>
      <c r="E16" s="109"/>
    </row>
    <row r="17" spans="1:5" x14ac:dyDescent="0.25">
      <c r="A17" s="108" t="s">
        <v>108</v>
      </c>
      <c r="B17" s="99" t="s">
        <v>484</v>
      </c>
      <c r="C17" s="64" t="s">
        <v>485</v>
      </c>
      <c r="D17" s="101"/>
      <c r="E17" s="109"/>
    </row>
    <row r="18" spans="1:5" x14ac:dyDescent="0.25">
      <c r="A18" s="108" t="s">
        <v>111</v>
      </c>
      <c r="B18" s="99" t="s">
        <v>486</v>
      </c>
      <c r="C18" s="64" t="s">
        <v>487</v>
      </c>
      <c r="D18" s="101">
        <v>121655</v>
      </c>
      <c r="E18" s="109"/>
    </row>
    <row r="19" spans="1:5" x14ac:dyDescent="0.25">
      <c r="A19" s="108" t="s">
        <v>113</v>
      </c>
      <c r="B19" s="99" t="s">
        <v>488</v>
      </c>
      <c r="C19" s="64" t="s">
        <v>489</v>
      </c>
      <c r="D19" s="101"/>
      <c r="E19" s="109"/>
    </row>
    <row r="20" spans="1:5" x14ac:dyDescent="0.25">
      <c r="A20" s="108" t="s">
        <v>116</v>
      </c>
      <c r="B20" s="99" t="s">
        <v>490</v>
      </c>
      <c r="C20" s="64" t="s">
        <v>491</v>
      </c>
      <c r="D20" s="101"/>
      <c r="E20" s="109"/>
    </row>
    <row r="21" spans="1:5" x14ac:dyDescent="0.25">
      <c r="A21" s="108" t="s">
        <v>119</v>
      </c>
      <c r="B21" s="99" t="s">
        <v>492</v>
      </c>
      <c r="C21" s="64" t="s">
        <v>493</v>
      </c>
      <c r="D21" s="101"/>
      <c r="E21" s="109"/>
    </row>
    <row r="22" spans="1:5" x14ac:dyDescent="0.25">
      <c r="A22" s="110" t="s">
        <v>122</v>
      </c>
      <c r="B22" s="111" t="s">
        <v>494</v>
      </c>
      <c r="C22" s="69" t="s">
        <v>495</v>
      </c>
      <c r="D22" s="101">
        <f>SUM(D16:D21)</f>
        <v>121655</v>
      </c>
      <c r="E22" s="101"/>
    </row>
    <row r="23" spans="1:5" x14ac:dyDescent="0.25">
      <c r="A23" s="108" t="s">
        <v>125</v>
      </c>
      <c r="B23" s="99" t="s">
        <v>496</v>
      </c>
      <c r="C23" s="64" t="s">
        <v>497</v>
      </c>
      <c r="D23" s="101"/>
      <c r="E23" s="109"/>
    </row>
    <row r="24" spans="1:5" ht="25.5" x14ac:dyDescent="0.25">
      <c r="A24" s="108" t="s">
        <v>128</v>
      </c>
      <c r="B24" s="74" t="s">
        <v>498</v>
      </c>
      <c r="C24" s="64" t="s">
        <v>499</v>
      </c>
      <c r="D24" s="101"/>
      <c r="E24" s="109"/>
    </row>
    <row r="25" spans="1:5" x14ac:dyDescent="0.25">
      <c r="A25" s="108" t="s">
        <v>131</v>
      </c>
      <c r="B25" s="99" t="s">
        <v>500</v>
      </c>
      <c r="C25" s="64" t="s">
        <v>501</v>
      </c>
      <c r="D25" s="101"/>
      <c r="E25" s="109"/>
    </row>
    <row r="26" spans="1:5" x14ac:dyDescent="0.25">
      <c r="A26" s="108" t="s">
        <v>133</v>
      </c>
      <c r="B26" s="99" t="s">
        <v>502</v>
      </c>
      <c r="C26" s="64" t="s">
        <v>503</v>
      </c>
      <c r="D26" s="101"/>
      <c r="E26" s="109"/>
    </row>
    <row r="27" spans="1:5" x14ac:dyDescent="0.25">
      <c r="A27" s="110" t="s">
        <v>136</v>
      </c>
      <c r="B27" s="111" t="s">
        <v>504</v>
      </c>
      <c r="C27" s="69" t="s">
        <v>505</v>
      </c>
      <c r="D27" s="101"/>
      <c r="E27" s="109"/>
    </row>
    <row r="28" spans="1:5" ht="25.5" x14ac:dyDescent="0.25">
      <c r="A28" s="108" t="s">
        <v>139</v>
      </c>
      <c r="B28" s="74" t="s">
        <v>506</v>
      </c>
      <c r="C28" s="64" t="s">
        <v>507</v>
      </c>
      <c r="D28" s="89"/>
      <c r="E28" s="109"/>
    </row>
    <row r="29" spans="1:5" x14ac:dyDescent="0.25">
      <c r="A29" s="110" t="s">
        <v>142</v>
      </c>
      <c r="B29" s="112" t="s">
        <v>508</v>
      </c>
      <c r="C29" s="69" t="s">
        <v>48</v>
      </c>
      <c r="D29" s="101">
        <f>SUM(D10,D15,D22,D27,D28)</f>
        <v>121655</v>
      </c>
      <c r="E29" s="101"/>
    </row>
  </sheetData>
  <mergeCells count="3">
    <mergeCell ref="B2:E2"/>
    <mergeCell ref="B3:E3"/>
    <mergeCell ref="D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workbookViewId="0">
      <selection activeCell="B40" sqref="B40"/>
    </sheetView>
  </sheetViews>
  <sheetFormatPr defaultRowHeight="15" x14ac:dyDescent="0.25"/>
  <cols>
    <col min="2" max="2" width="58.42578125" bestFit="1" customWidth="1"/>
    <col min="3" max="3" width="18.7109375" customWidth="1"/>
    <col min="4" max="4" width="21.28515625" customWidth="1"/>
  </cols>
  <sheetData>
    <row r="2" spans="1:5" x14ac:dyDescent="0.25">
      <c r="A2" s="1"/>
      <c r="B2" s="275" t="s">
        <v>461</v>
      </c>
      <c r="C2" s="275"/>
      <c r="D2" s="275"/>
      <c r="E2" s="275"/>
    </row>
    <row r="3" spans="1:5" x14ac:dyDescent="0.25">
      <c r="A3" s="1"/>
      <c r="B3" s="275" t="s">
        <v>509</v>
      </c>
      <c r="C3" s="275"/>
      <c r="D3" s="275"/>
      <c r="E3" s="275"/>
    </row>
    <row r="4" spans="1:5" x14ac:dyDescent="0.25">
      <c r="A4" s="1"/>
      <c r="B4" s="83"/>
      <c r="C4" s="83"/>
      <c r="D4" s="277" t="s">
        <v>510</v>
      </c>
      <c r="E4" s="277" t="s">
        <v>59</v>
      </c>
    </row>
    <row r="5" spans="1:5" x14ac:dyDescent="0.25">
      <c r="A5" s="1" t="s">
        <v>60</v>
      </c>
      <c r="B5" s="1" t="s">
        <v>463</v>
      </c>
      <c r="C5" s="1" t="s">
        <v>62</v>
      </c>
      <c r="D5" s="1" t="s">
        <v>63</v>
      </c>
      <c r="E5" s="1" t="s">
        <v>511</v>
      </c>
    </row>
    <row r="6" spans="1:5" x14ac:dyDescent="0.25">
      <c r="A6" s="106" t="s">
        <v>79</v>
      </c>
      <c r="B6" s="107" t="s">
        <v>512</v>
      </c>
      <c r="C6" s="57" t="s">
        <v>513</v>
      </c>
      <c r="D6" s="57">
        <v>0</v>
      </c>
      <c r="E6" s="57"/>
    </row>
    <row r="7" spans="1:5" x14ac:dyDescent="0.25">
      <c r="A7" s="108" t="s">
        <v>82</v>
      </c>
      <c r="B7" s="74" t="s">
        <v>514</v>
      </c>
      <c r="C7" s="64" t="s">
        <v>515</v>
      </c>
      <c r="D7" s="101">
        <v>0</v>
      </c>
      <c r="E7" s="109"/>
    </row>
    <row r="8" spans="1:5" x14ac:dyDescent="0.25">
      <c r="A8" s="108" t="s">
        <v>85</v>
      </c>
      <c r="B8" s="74" t="s">
        <v>516</v>
      </c>
      <c r="C8" s="64" t="s">
        <v>517</v>
      </c>
      <c r="D8" s="101">
        <v>0</v>
      </c>
      <c r="E8" s="109"/>
    </row>
    <row r="9" spans="1:5" x14ac:dyDescent="0.25">
      <c r="A9" s="108" t="s">
        <v>88</v>
      </c>
      <c r="B9" s="74" t="s">
        <v>518</v>
      </c>
      <c r="C9" s="64" t="s">
        <v>519</v>
      </c>
      <c r="D9" s="101">
        <v>0</v>
      </c>
      <c r="E9" s="109">
        <v>0</v>
      </c>
    </row>
    <row r="10" spans="1:5" x14ac:dyDescent="0.25">
      <c r="A10" s="110" t="s">
        <v>91</v>
      </c>
      <c r="B10" s="75" t="s">
        <v>520</v>
      </c>
      <c r="C10" s="69" t="s">
        <v>521</v>
      </c>
      <c r="D10" s="101">
        <v>0</v>
      </c>
      <c r="E10" s="109"/>
    </row>
    <row r="11" spans="1:5" x14ac:dyDescent="0.25">
      <c r="A11" s="108" t="s">
        <v>94</v>
      </c>
      <c r="B11" s="99" t="s">
        <v>522</v>
      </c>
      <c r="C11" s="64" t="s">
        <v>523</v>
      </c>
      <c r="D11" s="101">
        <v>0</v>
      </c>
      <c r="E11" s="109"/>
    </row>
    <row r="12" spans="1:5" x14ac:dyDescent="0.25">
      <c r="A12" s="108" t="s">
        <v>97</v>
      </c>
      <c r="B12" s="99" t="s">
        <v>524</v>
      </c>
      <c r="C12" s="64" t="s">
        <v>525</v>
      </c>
      <c r="D12" s="101">
        <v>0</v>
      </c>
      <c r="E12" s="109"/>
    </row>
    <row r="13" spans="1:5" x14ac:dyDescent="0.25">
      <c r="A13" s="108" t="s">
        <v>99</v>
      </c>
      <c r="B13" s="74" t="s">
        <v>526</v>
      </c>
      <c r="C13" s="64" t="s">
        <v>527</v>
      </c>
      <c r="D13" s="101">
        <v>0</v>
      </c>
      <c r="E13" s="109"/>
    </row>
    <row r="14" spans="1:5" x14ac:dyDescent="0.25">
      <c r="A14" s="108" t="s">
        <v>102</v>
      </c>
      <c r="B14" s="74" t="s">
        <v>528</v>
      </c>
      <c r="C14" s="64" t="s">
        <v>529</v>
      </c>
      <c r="D14" s="101">
        <v>0</v>
      </c>
      <c r="E14" s="109">
        <v>0</v>
      </c>
    </row>
    <row r="15" spans="1:5" x14ac:dyDescent="0.25">
      <c r="A15" s="110" t="s">
        <v>105</v>
      </c>
      <c r="B15" s="111" t="s">
        <v>530</v>
      </c>
      <c r="C15" s="69" t="s">
        <v>531</v>
      </c>
      <c r="D15" s="101">
        <v>29351</v>
      </c>
      <c r="E15" s="109">
        <v>29351</v>
      </c>
    </row>
    <row r="16" spans="1:5" x14ac:dyDescent="0.25">
      <c r="A16" s="108" t="s">
        <v>108</v>
      </c>
      <c r="B16" s="99" t="s">
        <v>532</v>
      </c>
      <c r="C16" s="64" t="s">
        <v>533</v>
      </c>
      <c r="D16" s="101">
        <v>0</v>
      </c>
      <c r="E16" s="109"/>
    </row>
    <row r="17" spans="1:5" x14ac:dyDescent="0.25">
      <c r="A17" s="108" t="s">
        <v>111</v>
      </c>
      <c r="B17" s="99" t="s">
        <v>534</v>
      </c>
      <c r="C17" s="64" t="s">
        <v>46</v>
      </c>
      <c r="D17" s="101">
        <f>SUM(D15:D16)</f>
        <v>29351</v>
      </c>
      <c r="E17" s="109">
        <f>SUM(E15)</f>
        <v>29351</v>
      </c>
    </row>
    <row r="18" spans="1:5" x14ac:dyDescent="0.25">
      <c r="A18" s="108" t="s">
        <v>113</v>
      </c>
      <c r="B18" s="99" t="s">
        <v>535</v>
      </c>
      <c r="C18" s="64" t="s">
        <v>536</v>
      </c>
      <c r="D18" s="101">
        <v>0</v>
      </c>
      <c r="E18" s="109"/>
    </row>
    <row r="19" spans="1:5" x14ac:dyDescent="0.25">
      <c r="A19" s="108" t="s">
        <v>116</v>
      </c>
      <c r="B19" s="99" t="s">
        <v>537</v>
      </c>
      <c r="C19" s="64" t="s">
        <v>538</v>
      </c>
      <c r="D19" s="101">
        <v>0</v>
      </c>
      <c r="E19" s="109"/>
    </row>
    <row r="20" spans="1:5" x14ac:dyDescent="0.25">
      <c r="A20" s="108" t="s">
        <v>119</v>
      </c>
      <c r="B20" s="99" t="s">
        <v>539</v>
      </c>
      <c r="C20" s="64" t="s">
        <v>540</v>
      </c>
      <c r="D20" s="101">
        <v>0</v>
      </c>
      <c r="E20" s="109"/>
    </row>
    <row r="21" spans="1:5" x14ac:dyDescent="0.25">
      <c r="A21" s="108" t="s">
        <v>122</v>
      </c>
      <c r="B21" s="99" t="s">
        <v>541</v>
      </c>
      <c r="C21" s="64" t="s">
        <v>542</v>
      </c>
      <c r="D21" s="101">
        <v>0</v>
      </c>
      <c r="E21" s="109"/>
    </row>
    <row r="22" spans="1:5" x14ac:dyDescent="0.25">
      <c r="A22" s="110" t="s">
        <v>125</v>
      </c>
      <c r="B22" s="111" t="s">
        <v>543</v>
      </c>
      <c r="C22" s="69" t="s">
        <v>544</v>
      </c>
      <c r="D22" s="101">
        <v>0</v>
      </c>
      <c r="E22" s="101"/>
    </row>
    <row r="23" spans="1:5" x14ac:dyDescent="0.25">
      <c r="A23" s="108" t="s">
        <v>128</v>
      </c>
      <c r="B23" s="99" t="s">
        <v>545</v>
      </c>
      <c r="C23" s="64" t="s">
        <v>546</v>
      </c>
      <c r="D23" s="101">
        <f>SUM(D9,D14,D17,D18,D19,D20,D21,D22)</f>
        <v>29351</v>
      </c>
      <c r="E23" s="109">
        <f>SUM(E17)</f>
        <v>29351</v>
      </c>
    </row>
    <row r="24" spans="1:5" x14ac:dyDescent="0.25">
      <c r="A24" s="108" t="s">
        <v>131</v>
      </c>
      <c r="B24" s="74" t="s">
        <v>547</v>
      </c>
      <c r="C24" s="64" t="s">
        <v>548</v>
      </c>
      <c r="D24" s="101">
        <v>0</v>
      </c>
      <c r="E24" s="109"/>
    </row>
    <row r="25" spans="1:5" x14ac:dyDescent="0.25">
      <c r="A25" s="108" t="s">
        <v>133</v>
      </c>
      <c r="B25" s="99" t="s">
        <v>549</v>
      </c>
      <c r="C25" s="64" t="s">
        <v>550</v>
      </c>
      <c r="D25" s="101">
        <v>0</v>
      </c>
      <c r="E25" s="109"/>
    </row>
    <row r="26" spans="1:5" x14ac:dyDescent="0.25">
      <c r="A26" s="108" t="s">
        <v>136</v>
      </c>
      <c r="B26" s="99" t="s">
        <v>551</v>
      </c>
      <c r="C26" s="64" t="s">
        <v>552</v>
      </c>
      <c r="D26" s="101">
        <v>0</v>
      </c>
      <c r="E26" s="109"/>
    </row>
    <row r="27" spans="1:5" x14ac:dyDescent="0.25">
      <c r="A27" s="110" t="s">
        <v>139</v>
      </c>
      <c r="B27" s="111" t="s">
        <v>553</v>
      </c>
      <c r="C27" s="69" t="s">
        <v>554</v>
      </c>
      <c r="D27" s="101">
        <v>0</v>
      </c>
      <c r="E27" s="109"/>
    </row>
    <row r="28" spans="1:5" x14ac:dyDescent="0.25">
      <c r="A28" s="108" t="s">
        <v>142</v>
      </c>
      <c r="B28" s="74" t="s">
        <v>555</v>
      </c>
      <c r="C28" s="64" t="s">
        <v>556</v>
      </c>
      <c r="D28" s="89">
        <v>0</v>
      </c>
      <c r="E28" s="109">
        <v>0</v>
      </c>
    </row>
    <row r="29" spans="1:5" x14ac:dyDescent="0.25">
      <c r="A29" s="113" t="s">
        <v>145</v>
      </c>
      <c r="B29" s="114" t="s">
        <v>557</v>
      </c>
      <c r="C29" s="115" t="s">
        <v>558</v>
      </c>
      <c r="D29" s="116">
        <v>0</v>
      </c>
      <c r="E29" s="116"/>
    </row>
    <row r="30" spans="1:5" x14ac:dyDescent="0.25">
      <c r="A30" s="109" t="s">
        <v>148</v>
      </c>
      <c r="B30" s="109" t="s">
        <v>559</v>
      </c>
      <c r="C30" s="109" t="s">
        <v>50</v>
      </c>
      <c r="D30" s="109">
        <f>SUM(D23,D28,D29)</f>
        <v>29351</v>
      </c>
      <c r="E30" s="109">
        <f>SUM(E23)</f>
        <v>29351</v>
      </c>
    </row>
  </sheetData>
  <mergeCells count="3">
    <mergeCell ref="B2:E2"/>
    <mergeCell ref="B3:E3"/>
    <mergeCell ref="D4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F6" sqref="F6"/>
    </sheetView>
  </sheetViews>
  <sheetFormatPr defaultRowHeight="15" x14ac:dyDescent="0.25"/>
  <cols>
    <col min="1" max="1" width="17.7109375" bestFit="1" customWidth="1"/>
    <col min="2" max="2" width="10" bestFit="1" customWidth="1"/>
    <col min="3" max="3" width="10.5703125" bestFit="1" customWidth="1"/>
    <col min="4" max="4" width="10" bestFit="1" customWidth="1"/>
  </cols>
  <sheetData>
    <row r="1" spans="1:4" x14ac:dyDescent="0.25">
      <c r="A1" s="133" t="s">
        <v>461</v>
      </c>
      <c r="B1" s="133"/>
      <c r="C1" s="133"/>
      <c r="D1" s="1"/>
    </row>
    <row r="2" spans="1:4" x14ac:dyDescent="0.25">
      <c r="A2" s="55"/>
      <c r="B2" s="55"/>
      <c r="C2" s="55"/>
      <c r="D2" s="1"/>
    </row>
    <row r="3" spans="1:4" x14ac:dyDescent="0.25">
      <c r="A3" s="1"/>
      <c r="B3" s="1"/>
      <c r="C3" s="82" t="s">
        <v>560</v>
      </c>
      <c r="D3" s="1"/>
    </row>
    <row r="4" spans="1:4" x14ac:dyDescent="0.25">
      <c r="A4" s="1"/>
      <c r="B4" s="1"/>
      <c r="C4" s="1"/>
      <c r="D4" s="1"/>
    </row>
    <row r="5" spans="1:4" x14ac:dyDescent="0.25">
      <c r="A5" s="132" t="s">
        <v>561</v>
      </c>
      <c r="B5" s="132"/>
      <c r="C5" s="132"/>
      <c r="D5" s="117"/>
    </row>
    <row r="6" spans="1:4" x14ac:dyDescent="0.25">
      <c r="A6" s="117"/>
      <c r="B6" s="117"/>
      <c r="C6" s="117"/>
      <c r="D6" s="117"/>
    </row>
    <row r="7" spans="1:4" x14ac:dyDescent="0.25">
      <c r="A7" s="118"/>
      <c r="B7" s="118" t="s">
        <v>562</v>
      </c>
      <c r="C7" s="278" t="s">
        <v>563</v>
      </c>
      <c r="D7" s="278"/>
    </row>
    <row r="8" spans="1:4" x14ac:dyDescent="0.25">
      <c r="A8" s="109"/>
      <c r="B8" s="109"/>
      <c r="C8" s="119" t="s">
        <v>564</v>
      </c>
      <c r="D8" s="119" t="s">
        <v>565</v>
      </c>
    </row>
    <row r="9" spans="1:4" x14ac:dyDescent="0.25">
      <c r="A9" s="109" t="s">
        <v>566</v>
      </c>
      <c r="B9" s="109"/>
      <c r="C9" s="119">
        <v>2350</v>
      </c>
      <c r="D9" s="119">
        <v>2750</v>
      </c>
    </row>
    <row r="10" spans="1:4" x14ac:dyDescent="0.25">
      <c r="A10" s="109" t="s">
        <v>567</v>
      </c>
      <c r="B10" s="109">
        <v>3000</v>
      </c>
      <c r="C10" s="120"/>
      <c r="D10" s="109"/>
    </row>
    <row r="11" spans="1:4" x14ac:dyDescent="0.25">
      <c r="A11" s="109"/>
      <c r="B11" s="68"/>
      <c r="C11" s="68"/>
      <c r="D11" s="68"/>
    </row>
    <row r="12" spans="1:4" x14ac:dyDescent="0.25">
      <c r="A12" s="109"/>
      <c r="B12" s="68"/>
      <c r="C12" s="68"/>
      <c r="D12" s="68"/>
    </row>
    <row r="13" spans="1:4" x14ac:dyDescent="0.25">
      <c r="A13" s="121" t="s">
        <v>568</v>
      </c>
      <c r="B13" s="122">
        <v>8744</v>
      </c>
      <c r="C13" s="68">
        <v>0</v>
      </c>
      <c r="D13" s="68"/>
    </row>
    <row r="14" spans="1:4" x14ac:dyDescent="0.25">
      <c r="A14" s="123"/>
      <c r="B14" s="122"/>
      <c r="C14" s="122"/>
      <c r="D14" s="122"/>
    </row>
    <row r="15" spans="1:4" x14ac:dyDescent="0.25">
      <c r="A15" s="123" t="s">
        <v>569</v>
      </c>
      <c r="B15" s="122"/>
      <c r="C15" s="122"/>
      <c r="D15" s="122"/>
    </row>
    <row r="16" spans="1:4" x14ac:dyDescent="0.25">
      <c r="A16" s="124" t="s">
        <v>570</v>
      </c>
      <c r="B16" s="122">
        <v>1677</v>
      </c>
      <c r="C16" s="122">
        <v>1677</v>
      </c>
      <c r="D16" s="122"/>
    </row>
    <row r="17" spans="1:4" x14ac:dyDescent="0.25">
      <c r="A17" s="125" t="s">
        <v>571</v>
      </c>
      <c r="B17" s="68"/>
      <c r="C17" s="68">
        <v>6644</v>
      </c>
      <c r="D17" s="68"/>
    </row>
    <row r="18" spans="1:4" x14ac:dyDescent="0.25">
      <c r="A18" s="126"/>
      <c r="B18" s="68"/>
      <c r="C18" s="68"/>
      <c r="D18" s="68"/>
    </row>
    <row r="19" spans="1:4" ht="15.75" thickBot="1" x14ac:dyDescent="0.3">
      <c r="A19" s="127"/>
      <c r="B19" s="128"/>
      <c r="C19" s="128"/>
      <c r="D19" s="128"/>
    </row>
    <row r="20" spans="1:4" ht="15.75" thickBot="1" x14ac:dyDescent="0.3">
      <c r="A20" s="129" t="s">
        <v>572</v>
      </c>
      <c r="B20" s="130">
        <f>SUM(B10:B16)</f>
        <v>13421</v>
      </c>
      <c r="C20" s="130">
        <f>SUM(C9:C19)</f>
        <v>10671</v>
      </c>
      <c r="D20" s="130">
        <f>SUM(D9:D19)</f>
        <v>2750</v>
      </c>
    </row>
    <row r="21" spans="1:4" x14ac:dyDescent="0.25">
      <c r="D21" s="131"/>
    </row>
  </sheetData>
  <mergeCells count="1">
    <mergeCell ref="C7:D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D22" sqref="D22"/>
    </sheetView>
  </sheetViews>
  <sheetFormatPr defaultRowHeight="15" x14ac:dyDescent="0.25"/>
  <cols>
    <col min="1" max="1" width="12.140625" bestFit="1" customWidth="1"/>
  </cols>
  <sheetData>
    <row r="1" spans="1:12" x14ac:dyDescent="0.25">
      <c r="A1" s="279" t="s">
        <v>461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82" t="s">
        <v>573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279" t="s">
        <v>574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60" x14ac:dyDescent="0.25">
      <c r="A7" s="134" t="s">
        <v>575</v>
      </c>
      <c r="B7" s="135" t="s">
        <v>576</v>
      </c>
      <c r="C7" s="136">
        <v>2004</v>
      </c>
      <c r="D7" s="137">
        <v>2005</v>
      </c>
      <c r="E7" s="137">
        <v>2006</v>
      </c>
      <c r="F7" s="137">
        <v>2007</v>
      </c>
      <c r="G7" s="137">
        <v>2008</v>
      </c>
      <c r="H7" s="138">
        <v>2010</v>
      </c>
      <c r="I7" s="138">
        <v>2011</v>
      </c>
      <c r="J7" s="139">
        <v>2014</v>
      </c>
      <c r="K7" s="139">
        <v>2015</v>
      </c>
      <c r="L7" s="139">
        <v>2016</v>
      </c>
    </row>
    <row r="8" spans="1:12" x14ac:dyDescent="0.25">
      <c r="A8" s="140"/>
      <c r="B8" s="141"/>
      <c r="C8" s="142"/>
      <c r="D8" s="143"/>
      <c r="E8" s="143"/>
      <c r="F8" s="144"/>
      <c r="G8" s="145"/>
      <c r="H8" s="120"/>
      <c r="I8" s="120"/>
      <c r="J8" s="146"/>
      <c r="K8" s="146"/>
      <c r="L8" s="146"/>
    </row>
    <row r="9" spans="1:12" x14ac:dyDescent="0.25">
      <c r="A9" s="147"/>
      <c r="B9" s="148"/>
      <c r="C9" s="149"/>
      <c r="D9" s="150"/>
      <c r="E9" s="151"/>
      <c r="F9" s="145"/>
      <c r="G9" s="145"/>
      <c r="H9" s="152"/>
      <c r="I9" s="152"/>
      <c r="J9" s="146"/>
      <c r="K9" s="146"/>
      <c r="L9" s="146"/>
    </row>
    <row r="10" spans="1:12" x14ac:dyDescent="0.25">
      <c r="A10" s="147"/>
      <c r="B10" s="148"/>
      <c r="C10" s="153"/>
      <c r="D10" s="154"/>
      <c r="E10" s="154"/>
      <c r="F10" s="145"/>
      <c r="G10" s="145"/>
      <c r="H10" s="120"/>
      <c r="I10" s="152"/>
      <c r="J10" s="146"/>
      <c r="K10" s="146"/>
      <c r="L10" s="146"/>
    </row>
    <row r="11" spans="1:12" ht="15.75" x14ac:dyDescent="0.25">
      <c r="A11" s="155" t="s">
        <v>572</v>
      </c>
      <c r="B11" s="156">
        <v>0</v>
      </c>
      <c r="C11" s="156">
        <v>0</v>
      </c>
      <c r="D11" s="156">
        <v>0</v>
      </c>
      <c r="E11" s="156">
        <v>0</v>
      </c>
      <c r="F11" s="156">
        <v>0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7">
        <v>0</v>
      </c>
    </row>
    <row r="12" spans="1:12" x14ac:dyDescent="0.2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9"/>
      <c r="L12" s="159"/>
    </row>
    <row r="13" spans="1:12" x14ac:dyDescent="0.2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9"/>
      <c r="L13" s="159"/>
    </row>
    <row r="14" spans="1:12" x14ac:dyDescent="0.25">
      <c r="A14" s="280" t="s">
        <v>577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81"/>
      <c r="L14" s="282"/>
    </row>
    <row r="15" spans="1:12" x14ac:dyDescent="0.25">
      <c r="A15" s="283"/>
      <c r="B15" s="284"/>
      <c r="C15" s="284"/>
      <c r="D15" s="284"/>
      <c r="E15" s="284"/>
      <c r="F15" s="284"/>
      <c r="G15" s="284"/>
      <c r="H15" s="284"/>
      <c r="I15" s="284"/>
      <c r="J15" s="284"/>
      <c r="K15" s="284"/>
      <c r="L15" s="285"/>
    </row>
    <row r="16" spans="1:12" x14ac:dyDescent="0.25">
      <c r="A16" s="106"/>
      <c r="B16" s="120"/>
      <c r="C16" s="145"/>
      <c r="D16" s="145"/>
      <c r="E16" s="145"/>
      <c r="F16" s="145"/>
      <c r="G16" s="286"/>
      <c r="H16" s="287"/>
      <c r="I16" s="287"/>
      <c r="J16" s="287"/>
      <c r="K16" s="287"/>
      <c r="L16" s="288"/>
    </row>
    <row r="17" spans="1:12" x14ac:dyDescent="0.25">
      <c r="A17" s="160"/>
      <c r="B17" s="161"/>
      <c r="C17" s="162"/>
      <c r="D17" s="162"/>
      <c r="E17" s="162"/>
      <c r="F17" s="162"/>
      <c r="G17" s="163"/>
      <c r="H17" s="161"/>
      <c r="I17" s="161"/>
      <c r="J17" s="161"/>
      <c r="K17" s="161"/>
      <c r="L17" s="161"/>
    </row>
    <row r="18" spans="1:12" ht="15.75" x14ac:dyDescent="0.25">
      <c r="A18" s="164" t="s">
        <v>572</v>
      </c>
      <c r="B18" s="165">
        <v>0</v>
      </c>
      <c r="C18" s="165">
        <v>0</v>
      </c>
      <c r="D18" s="165">
        <v>0</v>
      </c>
      <c r="E18" s="165">
        <v>0</v>
      </c>
      <c r="F18" s="165">
        <v>0</v>
      </c>
      <c r="G18" s="165">
        <v>0</v>
      </c>
      <c r="H18" s="165">
        <v>0</v>
      </c>
      <c r="I18" s="165">
        <v>0</v>
      </c>
      <c r="J18" s="165">
        <v>0</v>
      </c>
      <c r="K18" s="165">
        <v>0</v>
      </c>
      <c r="L18" s="165">
        <v>0</v>
      </c>
    </row>
  </sheetData>
  <mergeCells count="4">
    <mergeCell ref="A1:L1"/>
    <mergeCell ref="A5:L5"/>
    <mergeCell ref="A14:L15"/>
    <mergeCell ref="G16:L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R5" sqref="R5"/>
    </sheetView>
  </sheetViews>
  <sheetFormatPr defaultRowHeight="15" x14ac:dyDescent="0.25"/>
  <sheetData>
    <row r="1" spans="1:16" x14ac:dyDescent="0.25">
      <c r="A1" s="1"/>
      <c r="B1" s="1"/>
      <c r="C1" s="1"/>
      <c r="D1" s="1"/>
      <c r="E1" s="1"/>
      <c r="F1" s="1"/>
      <c r="G1" s="1"/>
      <c r="H1" s="1"/>
      <c r="I1" s="307"/>
      <c r="J1" s="307"/>
      <c r="K1" s="1"/>
      <c r="L1" s="1"/>
      <c r="M1" s="1"/>
      <c r="N1" s="1"/>
      <c r="O1" s="289" t="s">
        <v>578</v>
      </c>
      <c r="P1" s="289"/>
    </row>
    <row r="2" spans="1:16" x14ac:dyDescent="0.25">
      <c r="A2" s="290" t="s">
        <v>579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</row>
    <row r="3" spans="1:16" ht="15.75" thickBot="1" x14ac:dyDescent="0.3">
      <c r="A3" s="1"/>
      <c r="B3" s="1"/>
      <c r="C3" s="1"/>
      <c r="D3" s="1"/>
      <c r="E3" s="1"/>
      <c r="F3" s="1"/>
      <c r="G3" s="1"/>
      <c r="H3" s="1"/>
      <c r="I3" s="291"/>
      <c r="J3" s="291"/>
      <c r="K3" s="1"/>
      <c r="L3" s="1"/>
      <c r="M3" s="1"/>
      <c r="N3" s="1"/>
      <c r="O3" s="292" t="s">
        <v>580</v>
      </c>
      <c r="P3" s="292"/>
    </row>
    <row r="4" spans="1:16" ht="23.25" thickBot="1" x14ac:dyDescent="0.3">
      <c r="A4" s="293" t="s">
        <v>4</v>
      </c>
      <c r="B4" s="294"/>
      <c r="C4" s="295"/>
      <c r="D4" s="166" t="s">
        <v>581</v>
      </c>
      <c r="E4" s="166" t="s">
        <v>582</v>
      </c>
      <c r="F4" s="166" t="s">
        <v>583</v>
      </c>
      <c r="G4" s="166" t="s">
        <v>584</v>
      </c>
      <c r="H4" s="166" t="s">
        <v>585</v>
      </c>
      <c r="I4" s="166" t="s">
        <v>586</v>
      </c>
      <c r="J4" s="166" t="s">
        <v>587</v>
      </c>
      <c r="K4" s="166" t="s">
        <v>588</v>
      </c>
      <c r="L4" s="166" t="s">
        <v>589</v>
      </c>
      <c r="M4" s="166" t="s">
        <v>590</v>
      </c>
      <c r="N4" s="166" t="s">
        <v>591</v>
      </c>
      <c r="O4" s="166" t="s">
        <v>592</v>
      </c>
      <c r="P4" s="167" t="s">
        <v>593</v>
      </c>
    </row>
    <row r="5" spans="1:16" x14ac:dyDescent="0.25">
      <c r="A5" s="168" t="s">
        <v>594</v>
      </c>
      <c r="B5" s="169" t="s">
        <v>562</v>
      </c>
      <c r="C5" s="170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2">
        <v>0</v>
      </c>
    </row>
    <row r="6" spans="1:16" x14ac:dyDescent="0.25">
      <c r="A6" s="173"/>
      <c r="B6" s="174" t="s">
        <v>595</v>
      </c>
      <c r="C6" s="175"/>
      <c r="D6" s="176">
        <v>13727</v>
      </c>
      <c r="E6" s="176">
        <v>13727</v>
      </c>
      <c r="F6" s="176">
        <v>13727</v>
      </c>
      <c r="G6" s="176">
        <v>13727</v>
      </c>
      <c r="H6" s="176">
        <v>13727</v>
      </c>
      <c r="I6" s="176">
        <v>13727</v>
      </c>
      <c r="J6" s="176">
        <v>13727</v>
      </c>
      <c r="K6" s="176">
        <v>13727</v>
      </c>
      <c r="L6" s="176">
        <v>13727</v>
      </c>
      <c r="M6" s="176">
        <v>13727</v>
      </c>
      <c r="N6" s="176">
        <v>13727</v>
      </c>
      <c r="O6" s="176">
        <v>13727</v>
      </c>
      <c r="P6" s="172">
        <v>164721</v>
      </c>
    </row>
    <row r="7" spans="1:16" x14ac:dyDescent="0.25">
      <c r="A7" s="173"/>
      <c r="B7" s="174" t="s">
        <v>596</v>
      </c>
      <c r="C7" s="175"/>
      <c r="D7" s="177">
        <v>943</v>
      </c>
      <c r="E7" s="177">
        <v>942</v>
      </c>
      <c r="F7" s="177">
        <v>943</v>
      </c>
      <c r="G7" s="177">
        <v>942</v>
      </c>
      <c r="H7" s="177">
        <v>943</v>
      </c>
      <c r="I7" s="177">
        <v>942</v>
      </c>
      <c r="J7" s="177">
        <v>943</v>
      </c>
      <c r="K7" s="177">
        <v>942</v>
      </c>
      <c r="L7" s="177">
        <v>943</v>
      </c>
      <c r="M7" s="177">
        <v>942</v>
      </c>
      <c r="N7" s="177">
        <v>943</v>
      </c>
      <c r="O7" s="177">
        <v>942</v>
      </c>
      <c r="P7" s="172">
        <v>11310</v>
      </c>
    </row>
    <row r="8" spans="1:16" x14ac:dyDescent="0.25">
      <c r="A8" s="173"/>
      <c r="B8" s="178" t="s">
        <v>597</v>
      </c>
      <c r="C8" s="179"/>
      <c r="D8" s="176">
        <v>100</v>
      </c>
      <c r="E8" s="176">
        <v>100</v>
      </c>
      <c r="F8" s="176">
        <v>1500</v>
      </c>
      <c r="G8" s="176">
        <v>100</v>
      </c>
      <c r="H8" s="176">
        <v>100</v>
      </c>
      <c r="I8" s="176">
        <v>100</v>
      </c>
      <c r="J8" s="176">
        <v>100</v>
      </c>
      <c r="K8" s="176">
        <v>100</v>
      </c>
      <c r="L8" s="176">
        <v>1500</v>
      </c>
      <c r="M8" s="176">
        <v>100</v>
      </c>
      <c r="N8" s="176">
        <v>100</v>
      </c>
      <c r="O8" s="176">
        <v>100</v>
      </c>
      <c r="P8" s="172">
        <f>SUM(D8:O8)</f>
        <v>4000</v>
      </c>
    </row>
    <row r="9" spans="1:16" x14ac:dyDescent="0.25">
      <c r="A9" s="173"/>
      <c r="B9" s="174" t="s">
        <v>11</v>
      </c>
      <c r="C9" s="175"/>
      <c r="D9" s="176">
        <v>2167</v>
      </c>
      <c r="E9" s="176">
        <v>2167</v>
      </c>
      <c r="F9" s="176">
        <v>2167</v>
      </c>
      <c r="G9" s="176">
        <v>2166</v>
      </c>
      <c r="H9" s="176">
        <v>2167</v>
      </c>
      <c r="I9" s="176">
        <v>2166</v>
      </c>
      <c r="J9" s="176">
        <v>2167</v>
      </c>
      <c r="K9" s="176">
        <v>1167</v>
      </c>
      <c r="L9" s="176">
        <v>2167</v>
      </c>
      <c r="M9" s="176">
        <v>1167</v>
      </c>
      <c r="N9" s="176">
        <v>2167</v>
      </c>
      <c r="O9" s="176">
        <v>4165</v>
      </c>
      <c r="P9" s="180">
        <f>SUM(D9:O9)</f>
        <v>26000</v>
      </c>
    </row>
    <row r="10" spans="1:16" x14ac:dyDescent="0.25">
      <c r="A10" s="173"/>
      <c r="B10" s="174" t="s">
        <v>598</v>
      </c>
      <c r="C10" s="175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80"/>
    </row>
    <row r="11" spans="1:16" x14ac:dyDescent="0.25">
      <c r="A11" s="173"/>
      <c r="B11" s="174" t="s">
        <v>599</v>
      </c>
      <c r="C11" s="175"/>
      <c r="D11" s="176"/>
      <c r="E11" s="176"/>
      <c r="F11" s="176"/>
      <c r="G11" s="176"/>
      <c r="H11" s="176"/>
      <c r="I11" s="176"/>
      <c r="J11" s="176"/>
      <c r="K11" s="176">
        <v>3000</v>
      </c>
      <c r="L11" s="176"/>
      <c r="M11" s="176"/>
      <c r="N11" s="176"/>
      <c r="O11" s="176"/>
      <c r="P11" s="180">
        <f>SUM(D11:O11)</f>
        <v>3000</v>
      </c>
    </row>
    <row r="12" spans="1:16" x14ac:dyDescent="0.25">
      <c r="A12" s="173"/>
      <c r="B12" s="296" t="s">
        <v>15</v>
      </c>
      <c r="C12" s="297"/>
      <c r="D12" s="177">
        <v>450</v>
      </c>
      <c r="E12" s="177">
        <v>450</v>
      </c>
      <c r="F12" s="177">
        <v>450</v>
      </c>
      <c r="G12" s="177">
        <v>450</v>
      </c>
      <c r="H12" s="177">
        <v>450</v>
      </c>
      <c r="I12" s="177">
        <v>450</v>
      </c>
      <c r="J12" s="177">
        <v>450</v>
      </c>
      <c r="K12" s="177">
        <v>450</v>
      </c>
      <c r="L12" s="177">
        <v>450</v>
      </c>
      <c r="M12" s="177">
        <v>450</v>
      </c>
      <c r="N12" s="177">
        <v>450</v>
      </c>
      <c r="O12" s="177">
        <v>450</v>
      </c>
      <c r="P12" s="180">
        <v>5400</v>
      </c>
    </row>
    <row r="13" spans="1:16" x14ac:dyDescent="0.25">
      <c r="A13" s="173"/>
      <c r="B13" s="181" t="s">
        <v>600</v>
      </c>
      <c r="C13" s="179"/>
      <c r="D13" s="176">
        <v>868</v>
      </c>
      <c r="E13" s="176">
        <v>868</v>
      </c>
      <c r="F13" s="176">
        <v>866</v>
      </c>
      <c r="G13" s="176">
        <v>868</v>
      </c>
      <c r="H13" s="176">
        <v>868</v>
      </c>
      <c r="I13" s="176">
        <v>866</v>
      </c>
      <c r="J13" s="176">
        <v>868</v>
      </c>
      <c r="K13" s="176">
        <v>867</v>
      </c>
      <c r="L13" s="176">
        <v>868</v>
      </c>
      <c r="M13" s="176">
        <v>868</v>
      </c>
      <c r="N13" s="176">
        <v>867</v>
      </c>
      <c r="O13" s="176">
        <v>867</v>
      </c>
      <c r="P13" s="180">
        <v>10421</v>
      </c>
    </row>
    <row r="14" spans="1:16" x14ac:dyDescent="0.25">
      <c r="A14" s="173"/>
      <c r="B14" s="181" t="s">
        <v>601</v>
      </c>
      <c r="C14" s="175"/>
      <c r="D14" s="177"/>
      <c r="E14" s="177"/>
      <c r="F14" s="177"/>
      <c r="G14" s="177">
        <v>17501</v>
      </c>
      <c r="H14" s="177"/>
      <c r="I14" s="177"/>
      <c r="J14" s="177"/>
      <c r="K14" s="177"/>
      <c r="L14" s="177"/>
      <c r="M14" s="177"/>
      <c r="N14" s="177">
        <v>11850</v>
      </c>
      <c r="O14" s="177"/>
      <c r="P14" s="180">
        <v>29351</v>
      </c>
    </row>
    <row r="15" spans="1:16" x14ac:dyDescent="0.25">
      <c r="A15" s="173"/>
      <c r="B15" s="181" t="s">
        <v>602</v>
      </c>
      <c r="C15" s="175"/>
      <c r="D15" s="176">
        <v>19033</v>
      </c>
      <c r="E15" s="176">
        <v>19034</v>
      </c>
      <c r="F15" s="176">
        <v>19033</v>
      </c>
      <c r="G15" s="176">
        <v>19034</v>
      </c>
      <c r="H15" s="176">
        <v>19033</v>
      </c>
      <c r="I15" s="176">
        <v>19034</v>
      </c>
      <c r="J15" s="176">
        <v>19033</v>
      </c>
      <c r="K15" s="176">
        <v>19034</v>
      </c>
      <c r="L15" s="176">
        <v>19033</v>
      </c>
      <c r="M15" s="176">
        <v>19034</v>
      </c>
      <c r="N15" s="176">
        <v>19033</v>
      </c>
      <c r="O15" s="176">
        <v>19034</v>
      </c>
      <c r="P15" s="180">
        <v>228402</v>
      </c>
    </row>
    <row r="16" spans="1:16" ht="15.75" thickBot="1" x14ac:dyDescent="0.3">
      <c r="A16" s="298" t="s">
        <v>603</v>
      </c>
      <c r="B16" s="299"/>
      <c r="C16" s="300"/>
      <c r="D16" s="182">
        <f t="shared" ref="D16:P16" si="0">SUM(D6:D15)</f>
        <v>37288</v>
      </c>
      <c r="E16" s="182">
        <f t="shared" si="0"/>
        <v>37288</v>
      </c>
      <c r="F16" s="182">
        <f t="shared" si="0"/>
        <v>38686</v>
      </c>
      <c r="G16" s="182">
        <f t="shared" si="0"/>
        <v>54788</v>
      </c>
      <c r="H16" s="182">
        <f t="shared" si="0"/>
        <v>37288</v>
      </c>
      <c r="I16" s="182">
        <f t="shared" si="0"/>
        <v>37285</v>
      </c>
      <c r="J16" s="182">
        <f t="shared" si="0"/>
        <v>37288</v>
      </c>
      <c r="K16" s="182">
        <f t="shared" si="0"/>
        <v>39287</v>
      </c>
      <c r="L16" s="182">
        <f t="shared" si="0"/>
        <v>38688</v>
      </c>
      <c r="M16" s="182">
        <f t="shared" si="0"/>
        <v>36288</v>
      </c>
      <c r="N16" s="182">
        <f t="shared" si="0"/>
        <v>49137</v>
      </c>
      <c r="O16" s="182">
        <f t="shared" si="0"/>
        <v>39285</v>
      </c>
      <c r="P16" s="183">
        <f t="shared" si="0"/>
        <v>482605</v>
      </c>
    </row>
    <row r="17" spans="1:16" x14ac:dyDescent="0.25">
      <c r="A17" s="184" t="s">
        <v>604</v>
      </c>
      <c r="B17" s="185" t="s">
        <v>563</v>
      </c>
      <c r="C17" s="186"/>
      <c r="D17" s="187"/>
      <c r="E17" s="188"/>
      <c r="F17" s="188"/>
      <c r="G17" s="188"/>
      <c r="H17" s="188"/>
      <c r="I17" s="188"/>
      <c r="J17" s="187"/>
      <c r="K17" s="188"/>
      <c r="L17" s="188"/>
      <c r="M17" s="188"/>
      <c r="N17" s="188"/>
      <c r="O17" s="188"/>
      <c r="P17" s="189"/>
    </row>
    <row r="18" spans="1:16" x14ac:dyDescent="0.25">
      <c r="A18" s="190"/>
      <c r="B18" s="178" t="s">
        <v>9</v>
      </c>
      <c r="C18" s="179"/>
      <c r="D18" s="176">
        <v>10842</v>
      </c>
      <c r="E18" s="176">
        <v>10842</v>
      </c>
      <c r="F18" s="176">
        <v>10842</v>
      </c>
      <c r="G18" s="176">
        <v>10842</v>
      </c>
      <c r="H18" s="176">
        <v>10842</v>
      </c>
      <c r="I18" s="176">
        <v>10842</v>
      </c>
      <c r="J18" s="176">
        <v>10842</v>
      </c>
      <c r="K18" s="176">
        <v>10842</v>
      </c>
      <c r="L18" s="176">
        <v>10842</v>
      </c>
      <c r="M18" s="176">
        <v>10842</v>
      </c>
      <c r="N18" s="176">
        <v>10842</v>
      </c>
      <c r="O18" s="176">
        <v>10842</v>
      </c>
      <c r="P18" s="172">
        <v>130104</v>
      </c>
    </row>
    <row r="19" spans="1:16" x14ac:dyDescent="0.25">
      <c r="A19" s="173"/>
      <c r="B19" s="174" t="s">
        <v>605</v>
      </c>
      <c r="C19" s="175"/>
      <c r="D19" s="176">
        <v>1705</v>
      </c>
      <c r="E19" s="176">
        <v>1705</v>
      </c>
      <c r="F19" s="176">
        <v>1705</v>
      </c>
      <c r="G19" s="176">
        <v>1705</v>
      </c>
      <c r="H19" s="176">
        <v>1705</v>
      </c>
      <c r="I19" s="176">
        <v>1705</v>
      </c>
      <c r="J19" s="176">
        <v>1705</v>
      </c>
      <c r="K19" s="176">
        <v>1705</v>
      </c>
      <c r="L19" s="176">
        <v>1705</v>
      </c>
      <c r="M19" s="176">
        <v>1705</v>
      </c>
      <c r="N19" s="176">
        <v>1705</v>
      </c>
      <c r="O19" s="176">
        <v>1705</v>
      </c>
      <c r="P19" s="172">
        <v>20460</v>
      </c>
    </row>
    <row r="20" spans="1:16" x14ac:dyDescent="0.25">
      <c r="A20" s="173"/>
      <c r="B20" s="174" t="s">
        <v>606</v>
      </c>
      <c r="C20" s="175"/>
      <c r="D20" s="176">
        <v>5063</v>
      </c>
      <c r="E20" s="176">
        <v>5063</v>
      </c>
      <c r="F20" s="176">
        <v>5063</v>
      </c>
      <c r="G20" s="176">
        <v>5063</v>
      </c>
      <c r="H20" s="176">
        <v>5063</v>
      </c>
      <c r="I20" s="176">
        <v>5062</v>
      </c>
      <c r="J20" s="176">
        <v>5063</v>
      </c>
      <c r="K20" s="176">
        <v>5063</v>
      </c>
      <c r="L20" s="176">
        <v>5062</v>
      </c>
      <c r="M20" s="176">
        <v>6062</v>
      </c>
      <c r="N20" s="176">
        <v>5063</v>
      </c>
      <c r="O20" s="176">
        <v>5063</v>
      </c>
      <c r="P20" s="172">
        <v>60752</v>
      </c>
    </row>
    <row r="21" spans="1:16" x14ac:dyDescent="0.25">
      <c r="A21" s="173"/>
      <c r="B21" s="174" t="s">
        <v>607</v>
      </c>
      <c r="C21" s="175"/>
      <c r="D21" s="176">
        <v>277</v>
      </c>
      <c r="E21" s="176">
        <v>277</v>
      </c>
      <c r="F21" s="176">
        <v>278</v>
      </c>
      <c r="G21" s="176">
        <v>278</v>
      </c>
      <c r="H21" s="176">
        <v>277</v>
      </c>
      <c r="I21" s="176">
        <v>277</v>
      </c>
      <c r="J21" s="176">
        <v>278</v>
      </c>
      <c r="K21" s="176">
        <v>278</v>
      </c>
      <c r="L21" s="176">
        <v>277</v>
      </c>
      <c r="M21" s="176">
        <v>277</v>
      </c>
      <c r="N21" s="176">
        <v>278</v>
      </c>
      <c r="O21" s="176">
        <v>277</v>
      </c>
      <c r="P21" s="172">
        <v>3000</v>
      </c>
    </row>
    <row r="22" spans="1:16" x14ac:dyDescent="0.25">
      <c r="A22" s="173"/>
      <c r="B22" s="174" t="s">
        <v>608</v>
      </c>
      <c r="C22" s="175"/>
      <c r="D22" s="176">
        <v>11101</v>
      </c>
      <c r="E22" s="176">
        <v>11101</v>
      </c>
      <c r="F22" s="176">
        <v>11101</v>
      </c>
      <c r="G22" s="176">
        <v>11101</v>
      </c>
      <c r="H22" s="176">
        <v>11101</v>
      </c>
      <c r="I22" s="176">
        <v>11101</v>
      </c>
      <c r="J22" s="176">
        <v>11101</v>
      </c>
      <c r="K22" s="176">
        <v>11101</v>
      </c>
      <c r="L22" s="176">
        <v>11101</v>
      </c>
      <c r="M22" s="176">
        <v>11101</v>
      </c>
      <c r="N22" s="176">
        <v>11101</v>
      </c>
      <c r="O22" s="176">
        <v>11101</v>
      </c>
      <c r="P22" s="172">
        <v>133213</v>
      </c>
    </row>
    <row r="23" spans="1:16" x14ac:dyDescent="0.25">
      <c r="A23" s="173"/>
      <c r="B23" s="174" t="s">
        <v>32</v>
      </c>
      <c r="C23" s="175"/>
      <c r="D23" s="176"/>
      <c r="E23" s="176"/>
      <c r="F23" s="176"/>
      <c r="G23" s="176">
        <v>1350</v>
      </c>
      <c r="H23" s="176"/>
      <c r="I23" s="176"/>
      <c r="J23" s="176">
        <v>1000</v>
      </c>
      <c r="K23" s="176"/>
      <c r="L23" s="176"/>
      <c r="M23" s="176"/>
      <c r="N23" s="176"/>
      <c r="O23" s="176"/>
      <c r="P23" s="172">
        <f t="shared" ref="P23:P24" si="1">SUM(D23:O23)</f>
        <v>2350</v>
      </c>
    </row>
    <row r="24" spans="1:16" x14ac:dyDescent="0.25">
      <c r="A24" s="173"/>
      <c r="B24" s="174" t="s">
        <v>36</v>
      </c>
      <c r="C24" s="175"/>
      <c r="D24" s="176"/>
      <c r="E24" s="177"/>
      <c r="F24" s="177"/>
      <c r="G24" s="177"/>
      <c r="H24" s="177">
        <v>1000</v>
      </c>
      <c r="I24" s="177">
        <v>1000</v>
      </c>
      <c r="J24" s="177"/>
      <c r="K24" s="177">
        <v>750</v>
      </c>
      <c r="L24" s="177"/>
      <c r="M24" s="177"/>
      <c r="N24" s="177"/>
      <c r="O24" s="177"/>
      <c r="P24" s="172">
        <f t="shared" si="1"/>
        <v>2750</v>
      </c>
    </row>
    <row r="25" spans="1:16" x14ac:dyDescent="0.25">
      <c r="A25" s="173"/>
      <c r="B25" s="175" t="s">
        <v>609</v>
      </c>
      <c r="C25" s="1"/>
      <c r="D25" s="176">
        <v>10138</v>
      </c>
      <c r="E25" s="176">
        <v>10138</v>
      </c>
      <c r="F25" s="176">
        <v>10138</v>
      </c>
      <c r="G25" s="176">
        <v>10138</v>
      </c>
      <c r="H25" s="176">
        <v>10138</v>
      </c>
      <c r="I25" s="177">
        <v>10138</v>
      </c>
      <c r="J25" s="176">
        <v>10138</v>
      </c>
      <c r="K25" s="176">
        <v>10138</v>
      </c>
      <c r="L25" s="176">
        <v>10138</v>
      </c>
      <c r="M25" s="176">
        <v>10138</v>
      </c>
      <c r="N25" s="176">
        <v>10138</v>
      </c>
      <c r="O25" s="176">
        <v>10138</v>
      </c>
      <c r="P25" s="172">
        <v>121655</v>
      </c>
    </row>
    <row r="26" spans="1:16" ht="15.75" thickBot="1" x14ac:dyDescent="0.3">
      <c r="A26" s="191"/>
      <c r="B26" s="192" t="s">
        <v>610</v>
      </c>
      <c r="C26" s="193"/>
      <c r="D26" s="194"/>
      <c r="E26" s="194"/>
      <c r="F26" s="194">
        <v>8321</v>
      </c>
      <c r="G26" s="194"/>
      <c r="H26" s="194"/>
      <c r="I26" s="194"/>
      <c r="J26" s="194"/>
      <c r="K26" s="194"/>
      <c r="L26" s="194"/>
      <c r="M26" s="194"/>
      <c r="N26" s="194"/>
      <c r="O26" s="194"/>
      <c r="P26" s="172">
        <v>8321</v>
      </c>
    </row>
    <row r="27" spans="1:16" ht="15.75" thickBot="1" x14ac:dyDescent="0.3">
      <c r="A27" s="301" t="s">
        <v>611</v>
      </c>
      <c r="B27" s="302"/>
      <c r="C27" s="303"/>
      <c r="D27" s="195">
        <f t="shared" ref="D27:P27" si="2">SUM(D18:D26)</f>
        <v>39126</v>
      </c>
      <c r="E27" s="195">
        <f t="shared" si="2"/>
        <v>39126</v>
      </c>
      <c r="F27" s="195">
        <f t="shared" si="2"/>
        <v>47448</v>
      </c>
      <c r="G27" s="195">
        <f t="shared" si="2"/>
        <v>40477</v>
      </c>
      <c r="H27" s="195">
        <f t="shared" si="2"/>
        <v>40126</v>
      </c>
      <c r="I27" s="195">
        <f t="shared" si="2"/>
        <v>40125</v>
      </c>
      <c r="J27" s="195">
        <f t="shared" si="2"/>
        <v>40127</v>
      </c>
      <c r="K27" s="195">
        <f t="shared" si="2"/>
        <v>39877</v>
      </c>
      <c r="L27" s="195">
        <f t="shared" si="2"/>
        <v>39125</v>
      </c>
      <c r="M27" s="195">
        <f t="shared" si="2"/>
        <v>40125</v>
      </c>
      <c r="N27" s="195">
        <f t="shared" si="2"/>
        <v>39127</v>
      </c>
      <c r="O27" s="195">
        <f t="shared" si="2"/>
        <v>39126</v>
      </c>
      <c r="P27" s="196">
        <f t="shared" si="2"/>
        <v>482605</v>
      </c>
    </row>
    <row r="28" spans="1:16" ht="15.75" thickBot="1" x14ac:dyDescent="0.3">
      <c r="A28" s="304" t="s">
        <v>612</v>
      </c>
      <c r="B28" s="305"/>
      <c r="C28" s="306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8"/>
    </row>
  </sheetData>
  <mergeCells count="10">
    <mergeCell ref="B12:C12"/>
    <mergeCell ref="A16:C16"/>
    <mergeCell ref="A27:C27"/>
    <mergeCell ref="A28:C28"/>
    <mergeCell ref="I1:J1"/>
    <mergeCell ref="O1:P1"/>
    <mergeCell ref="A2:P2"/>
    <mergeCell ref="I3:J3"/>
    <mergeCell ref="O3:P3"/>
    <mergeCell ref="A4:C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D15" sqref="D15"/>
    </sheetView>
  </sheetViews>
  <sheetFormatPr defaultRowHeight="15" x14ac:dyDescent="0.25"/>
  <cols>
    <col min="1" max="1" width="56" bestFit="1" customWidth="1"/>
    <col min="2" max="2" width="10.5703125" bestFit="1" customWidth="1"/>
  </cols>
  <sheetData>
    <row r="1" spans="1:2" x14ac:dyDescent="0.25">
      <c r="A1" s="210" t="s">
        <v>461</v>
      </c>
      <c r="B1" s="210"/>
    </row>
    <row r="2" spans="1:2" x14ac:dyDescent="0.25">
      <c r="A2" s="1"/>
      <c r="B2" s="1"/>
    </row>
    <row r="3" spans="1:2" x14ac:dyDescent="0.25">
      <c r="A3" s="1"/>
      <c r="B3" s="82" t="s">
        <v>613</v>
      </c>
    </row>
    <row r="4" spans="1:2" x14ac:dyDescent="0.25">
      <c r="A4" s="1"/>
      <c r="B4" s="1"/>
    </row>
    <row r="5" spans="1:2" ht="16.5" x14ac:dyDescent="0.25">
      <c r="A5" s="308" t="s">
        <v>614</v>
      </c>
      <c r="B5" s="308"/>
    </row>
    <row r="6" spans="1:2" x14ac:dyDescent="0.25">
      <c r="A6" s="199"/>
      <c r="B6" s="1"/>
    </row>
    <row r="7" spans="1:2" x14ac:dyDescent="0.25">
      <c r="A7" s="200" t="s">
        <v>615</v>
      </c>
      <c r="B7" s="201" t="s">
        <v>616</v>
      </c>
    </row>
    <row r="8" spans="1:2" x14ac:dyDescent="0.25">
      <c r="A8" s="202" t="s">
        <v>617</v>
      </c>
      <c r="B8" s="203">
        <v>51113</v>
      </c>
    </row>
    <row r="9" spans="1:2" x14ac:dyDescent="0.25">
      <c r="A9" s="125" t="s">
        <v>618</v>
      </c>
      <c r="B9" s="204">
        <v>13670</v>
      </c>
    </row>
    <row r="10" spans="1:2" x14ac:dyDescent="0.25">
      <c r="A10" s="125" t="s">
        <v>619</v>
      </c>
      <c r="B10" s="204">
        <v>5129</v>
      </c>
    </row>
    <row r="11" spans="1:2" x14ac:dyDescent="0.25">
      <c r="A11" s="125" t="s">
        <v>620</v>
      </c>
      <c r="B11" s="204">
        <v>14460</v>
      </c>
    </row>
    <row r="12" spans="1:2" x14ac:dyDescent="0.25">
      <c r="A12" s="125" t="s">
        <v>621</v>
      </c>
      <c r="B12" s="204">
        <v>8</v>
      </c>
    </row>
    <row r="13" spans="1:2" x14ac:dyDescent="0.25">
      <c r="A13" s="125" t="s">
        <v>622</v>
      </c>
      <c r="B13" s="204">
        <v>319</v>
      </c>
    </row>
    <row r="14" spans="1:2" x14ac:dyDescent="0.25">
      <c r="A14" s="125" t="s">
        <v>623</v>
      </c>
      <c r="B14" s="204">
        <v>21596</v>
      </c>
    </row>
    <row r="15" spans="1:2" x14ac:dyDescent="0.25">
      <c r="A15" s="205" t="s">
        <v>624</v>
      </c>
      <c r="B15" s="206">
        <v>7954</v>
      </c>
    </row>
    <row r="16" spans="1:2" x14ac:dyDescent="0.25">
      <c r="A16" s="205" t="s">
        <v>625</v>
      </c>
      <c r="B16" s="206">
        <v>2136</v>
      </c>
    </row>
    <row r="17" spans="1:2" x14ac:dyDescent="0.25">
      <c r="A17" s="205" t="s">
        <v>626</v>
      </c>
      <c r="B17" s="206">
        <v>111234</v>
      </c>
    </row>
    <row r="18" spans="1:2" x14ac:dyDescent="0.25">
      <c r="A18" s="205" t="s">
        <v>627</v>
      </c>
      <c r="B18" s="206">
        <v>783</v>
      </c>
    </row>
    <row r="19" spans="1:2" x14ac:dyDescent="0.25">
      <c r="A19" s="207"/>
      <c r="B19" s="208"/>
    </row>
    <row r="20" spans="1:2" x14ac:dyDescent="0.25">
      <c r="A20" s="205" t="s">
        <v>628</v>
      </c>
      <c r="B20" s="206">
        <f>SUM(B8:B19)</f>
        <v>228402</v>
      </c>
    </row>
    <row r="21" spans="1:2" x14ac:dyDescent="0.25">
      <c r="A21" s="125" t="s">
        <v>629</v>
      </c>
      <c r="B21" s="204"/>
    </row>
    <row r="22" spans="1:2" x14ac:dyDescent="0.25">
      <c r="A22" s="119" t="s">
        <v>630</v>
      </c>
      <c r="B22" s="209">
        <f>SUM(B20:B21)</f>
        <v>228402</v>
      </c>
    </row>
  </sheetData>
  <mergeCells count="1"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1.sz.melléklet</vt:lpstr>
      <vt:lpstr>2.sz.melléklet</vt:lpstr>
      <vt:lpstr>3.sz.melléklet</vt:lpstr>
      <vt:lpstr>4.sz.melléklet</vt:lpstr>
      <vt:lpstr>5.sz.melléklet</vt:lpstr>
      <vt:lpstr>6.sz.melléklet</vt:lpstr>
      <vt:lpstr>7.sz.melléklet</vt:lpstr>
      <vt:lpstr>8.sz.melléklet</vt:lpstr>
      <vt:lpstr>9.sz.melléklet</vt:lpstr>
      <vt:lpstr>10.sz.melléklet</vt:lpstr>
      <vt:lpstr>11.sz.melléklet</vt:lpstr>
      <vt:lpstr>12.sz.melléklet</vt:lpstr>
      <vt:lpstr>13.sz.melléklet</vt:lpstr>
    </vt:vector>
  </TitlesOfParts>
  <Company>ÖNKORMÁNYZAT FELSŐSZENTIVÁN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SZANDIKA</cp:lastModifiedBy>
  <cp:lastPrinted>2014-09-30T06:47:39Z</cp:lastPrinted>
  <dcterms:created xsi:type="dcterms:W3CDTF">2014-03-31T07:49:34Z</dcterms:created>
  <dcterms:modified xsi:type="dcterms:W3CDTF">2016-03-29T12:58:38Z</dcterms:modified>
</cp:coreProperties>
</file>