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95" i="1"/>
  <c r="B93"/>
  <c r="B92"/>
  <c r="B91"/>
  <c r="B90" s="1"/>
  <c r="B88"/>
  <c r="B84"/>
  <c r="B81"/>
  <c r="B80"/>
  <c r="B70"/>
  <c r="B66"/>
  <c r="C75" s="1"/>
  <c r="B65"/>
  <c r="B64"/>
  <c r="B61"/>
  <c r="B58"/>
  <c r="B57" s="1"/>
  <c r="B56" s="1"/>
  <c r="B53"/>
  <c r="B52"/>
  <c r="B51"/>
  <c r="B50"/>
  <c r="B46"/>
  <c r="B45"/>
  <c r="B44"/>
  <c r="B43"/>
  <c r="B42" s="1"/>
  <c r="B40" s="1"/>
  <c r="B85" s="1"/>
  <c r="B38"/>
  <c r="B37"/>
  <c r="B36"/>
  <c r="B35"/>
  <c r="B34"/>
  <c r="B33"/>
  <c r="B32" s="1"/>
  <c r="B30"/>
  <c r="B29"/>
  <c r="B28"/>
  <c r="B24" s="1"/>
  <c r="B27"/>
  <c r="B22"/>
  <c r="B21"/>
  <c r="B20"/>
  <c r="B19"/>
  <c r="B18" s="1"/>
  <c r="B16"/>
  <c r="B15"/>
  <c r="D15" s="1"/>
  <c r="B14"/>
  <c r="B13"/>
  <c r="B12" s="1"/>
  <c r="B10"/>
  <c r="B8"/>
  <c r="C7"/>
  <c r="B7"/>
  <c r="E6"/>
  <c r="D6"/>
  <c r="E7" s="1"/>
  <c r="C6"/>
  <c r="C8" s="1"/>
  <c r="B96" l="1"/>
  <c r="B83"/>
  <c r="B86"/>
  <c r="B98" s="1"/>
  <c r="B9"/>
  <c r="B6" s="1"/>
  <c r="B68" l="1"/>
  <c r="B75" s="1"/>
  <c r="B82"/>
</calcChain>
</file>

<file path=xl/sharedStrings.xml><?xml version="1.0" encoding="utf-8"?>
<sst xmlns="http://schemas.openxmlformats.org/spreadsheetml/2006/main" count="81" uniqueCount="79">
  <si>
    <t>2. melléklet a 7/2017. (IV. 26.) önkormányzati rendelethez</t>
  </si>
  <si>
    <t>"2. melléklet a 3/2017. (II.22.) önkormányzati rendelethez</t>
  </si>
  <si>
    <t>2017. évi költségvetési kiadások (adatok Ft-ban)</t>
  </si>
  <si>
    <t>tételes</t>
  </si>
  <si>
    <t>I. ÖNKORMÁNYZAT KÖLTSÉGVETÉS MŰKÖDÉSI KIADÁSAI</t>
  </si>
  <si>
    <t>1.Nagyszénás Nagyközség Önkormányzata</t>
  </si>
  <si>
    <t>2. Polgármesteri Hivatal</t>
  </si>
  <si>
    <t>3. Gondozási Központ</t>
  </si>
  <si>
    <t>4. Nagyszénási Önkormányzati Óvoda</t>
  </si>
  <si>
    <t xml:space="preserve">1. Személyi juttatások </t>
  </si>
  <si>
    <t>1.1. Nagyszénás Nagyközség Önkormányzata</t>
  </si>
  <si>
    <t>1.2. Polgármesteri Hivatal</t>
  </si>
  <si>
    <t>1.3. Gondozási Központ</t>
  </si>
  <si>
    <t>1.4. Nagyszénási Önkormányzati Óvoda</t>
  </si>
  <si>
    <t>2. Munkaadókat terhelő járulékok</t>
  </si>
  <si>
    <t>2.1. Nagyszénás Nagyközség Önkormányzata</t>
  </si>
  <si>
    <t>2.2. Polgármesteri Hivatal</t>
  </si>
  <si>
    <t>2.3. Gondozási Központ</t>
  </si>
  <si>
    <t>2.4. Nagyszénási Önkormányzati Óvoda</t>
  </si>
  <si>
    <t xml:space="preserve">3. Dologi kiadások </t>
  </si>
  <si>
    <t>(közműköltség, irodaszer, nyomtatvány, foglalkozás eü, belső ell., étkeztetés költsége,</t>
  </si>
  <si>
    <t>szakmai készlet, szakmai szolgáltatások, különféle kiadások, befizetések, ÁFA)</t>
  </si>
  <si>
    <t>3.1. Nagyszénás Nagyközség Önkormányzata</t>
  </si>
  <si>
    <t>3.2. Polgármesteri Hivatal</t>
  </si>
  <si>
    <t>3.3. Gondozási Központ</t>
  </si>
  <si>
    <t>3.4. Nagyszénási Önkormányzati Óvoda</t>
  </si>
  <si>
    <t>4. Működési célú pénzeszköz átadás, egyéb támogatás ÁHT-n kívülre</t>
  </si>
  <si>
    <t xml:space="preserve">4.1. Nagyszénás Nagyközség Önkormányzata </t>
  </si>
  <si>
    <t>4.1.1. társadalmi szervek támogatása</t>
  </si>
  <si>
    <t>4.1.2. egyéb szervezetek támogatása</t>
  </si>
  <si>
    <t xml:space="preserve">4.1.3. rendszeres pénzbeli ellátások </t>
  </si>
  <si>
    <t>4.1.4. eseti  pénzbeli ellátások</t>
  </si>
  <si>
    <t>4.1.5. egyéb átadott pénzeszköz</t>
  </si>
  <si>
    <t>II. FELHALMOZÁSI, FELÚJÍTÁSI KIADÁSOK</t>
  </si>
  <si>
    <t>1. Beruházási kiadások</t>
  </si>
  <si>
    <t>1.1.1. Kisértékű tárgyieszköz beruházás</t>
  </si>
  <si>
    <t>1.1.2. Fürdő személyi emelő 2. részlet</t>
  </si>
  <si>
    <t>1.1.3. Távfűtővezeték kiépítése tervezési díj</t>
  </si>
  <si>
    <t>1.1.4. Szennyvízhálózat fejlesztése</t>
  </si>
  <si>
    <t>1.1.5. Parkfürdő gyermek játszótér kialakítása</t>
  </si>
  <si>
    <t>1.1.6. Napelempark KÁT-engedély beszerzése</t>
  </si>
  <si>
    <t>1.2. Gondozási Központ</t>
  </si>
  <si>
    <t>1.2.1. Kisértékű tárgyieszköz beruházás</t>
  </si>
  <si>
    <t>1.3. Nagyszénási Önkormányzati Óvoda</t>
  </si>
  <si>
    <t>1.3.1. Kisértékű tárgyieszköz beruházás</t>
  </si>
  <si>
    <t>2. Felújítási kiadások</t>
  </si>
  <si>
    <t>2.1.1. Ivóvízhálózat rekonstrukciós munkák</t>
  </si>
  <si>
    <t>2.1.2. Idősek Klubja kazáncsere</t>
  </si>
  <si>
    <t>2.1.3. Útfelújítások</t>
  </si>
  <si>
    <t>2.2. Nagyszénási Önkormányzati Óvoda</t>
  </si>
  <si>
    <t>2.2.1. Továbbszámlázott tavalyi felújítás</t>
  </si>
  <si>
    <t>III. ÖNKORMÁNYZATI TARTALÉKOK</t>
  </si>
  <si>
    <t xml:space="preserve">1. Általános tartalék </t>
  </si>
  <si>
    <t xml:space="preserve">2. Fejlesztési céltartalék </t>
  </si>
  <si>
    <t>plusz 5.000.000 Ft óvadék szeptember 30-ig termálvíz</t>
  </si>
  <si>
    <t>MŰKÖDÉSI ÉS FELHALMOZÁSI CÉLÚ  KIADÁSOK ÉS TARTALÉKOK  ÖSSZESEN: (I+II+III)</t>
  </si>
  <si>
    <t>IV. BELFÖLDI FINANSZÍROZÁSI KIADÁSOK</t>
  </si>
  <si>
    <t xml:space="preserve">1. ÁHT-n belüli megelőlegezés visszafizetése </t>
  </si>
  <si>
    <t>2. Termálvíz-hasznosítási program fejlesztési hitelének visszafizetése</t>
  </si>
  <si>
    <t>3. Magyar Államkötvény vásárlása</t>
  </si>
  <si>
    <t>KIADÁSOK MINDÖSSZESEN (I+II+III+IV)</t>
  </si>
  <si>
    <t xml:space="preserve">                                       Költségvetés egyenlegének finanszírozási módja</t>
  </si>
  <si>
    <t>I. A KÖLTSÉGVETÉS EGYENLEGE A MÜKÖDÉSI BEVÉTELEK,  KIADÁSOK   ÉS A TARTALÉKOK ALAPJÁN(1. -2.):</t>
  </si>
  <si>
    <t xml:space="preserve">1. Működési célú bevételek összesen: </t>
  </si>
  <si>
    <t xml:space="preserve">2. Működési célú kiadások és  tartalékok összesen: </t>
  </si>
  <si>
    <t>II. A  KÖLTSÉGVETÉS EGYENLEGE A FELHALMOZÁSI BEVÉTELEK, KIADÁSOK  ALAPJÁN(1. -2.):</t>
  </si>
  <si>
    <t xml:space="preserve">1. Felhalmozási célú bevételek összesen: </t>
  </si>
  <si>
    <t xml:space="preserve">2. Felhalmozási célú kiadások  összesen: </t>
  </si>
  <si>
    <t>III. A KÖLTSÉGVETÉS EGYENLEGE A MÜKÖDÉSI ÉS FELMOZÁSI BEVÉTELEK ÉS KIADÁSOK  ÉS TARTALÉKOK  ALAPJÁN (I+II):</t>
  </si>
  <si>
    <t>IV. KÖLTSÉGVETÉSI MARADVÁNY</t>
  </si>
  <si>
    <t>V.  MÜKÖDÉSI CÉLÚ FINANSZÍROZÁSI MŰVELETEK EGYENLEGE (1.-2.):</t>
  </si>
  <si>
    <t>1. Működési célú finanszírozási bevételek</t>
  </si>
  <si>
    <t>2. Működési célú   finanszírozási kiadások</t>
  </si>
  <si>
    <t>VI.  FELHALMOZÁSI CÉLÚ FINANSZÍROZÁSI MŰVELETEK EGYENLEGE (1.-2.)</t>
  </si>
  <si>
    <t>1. Felhalmozási célú hitel felvétele pénzintézettől</t>
  </si>
  <si>
    <t>2. Felhalmozási célú hitel visszafizetése pénzintézetnek</t>
  </si>
  <si>
    <t>VII. A KÖLTSÉGVETÉSI MARADVÁNY  ÉS A FINASZÍROZÁSI MŰVELETEK EGYÜTTES EGYENLEGE (IV+V+VI)</t>
  </si>
  <si>
    <t>"</t>
  </si>
  <si>
    <t>EGYENLEG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</si>
</sst>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\ #,##0.00&quot;     &quot;;\-#,##0.00&quot;     &quot;;&quot; -&quot;#&quot;     &quot;;@\ "/>
    <numFmt numFmtId="165" formatCode="#,##0_ ;\-#,##0\ 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u/>
      <sz val="8"/>
      <name val="Arial CE"/>
      <family val="2"/>
      <charset val="238"/>
    </font>
    <font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9" fillId="0" borderId="0"/>
  </cellStyleXfs>
  <cellXfs count="65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2" borderId="1" xfId="0" applyFont="1" applyFill="1" applyBorder="1"/>
    <xf numFmtId="3" fontId="5" fillId="2" borderId="2" xfId="0" applyNumberFormat="1" applyFont="1" applyFill="1" applyBorder="1"/>
    <xf numFmtId="3" fontId="6" fillId="0" borderId="0" xfId="0" applyNumberFormat="1" applyFont="1"/>
    <xf numFmtId="3" fontId="7" fillId="0" borderId="0" xfId="0" applyNumberFormat="1" applyFont="1"/>
    <xf numFmtId="3" fontId="0" fillId="0" borderId="0" xfId="0" applyNumberFormat="1" applyFont="1"/>
    <xf numFmtId="0" fontId="8" fillId="0" borderId="0" xfId="0" applyFont="1" applyBorder="1"/>
    <xf numFmtId="0" fontId="6" fillId="0" borderId="0" xfId="0" applyFont="1"/>
    <xf numFmtId="0" fontId="9" fillId="0" borderId="0" xfId="0" applyFont="1" applyBorder="1"/>
    <xf numFmtId="0" fontId="9" fillId="0" borderId="0" xfId="0" applyFont="1"/>
    <xf numFmtId="0" fontId="10" fillId="0" borderId="0" xfId="0" applyFont="1"/>
    <xf numFmtId="3" fontId="11" fillId="0" borderId="0" xfId="0" applyNumberFormat="1" applyFont="1"/>
    <xf numFmtId="0" fontId="4" fillId="2" borderId="3" xfId="0" applyFont="1" applyFill="1" applyBorder="1"/>
    <xf numFmtId="3" fontId="5" fillId="2" borderId="4" xfId="0" applyNumberFormat="1" applyFont="1" applyFill="1" applyBorder="1"/>
    <xf numFmtId="0" fontId="9" fillId="0" borderId="5" xfId="0" applyFont="1" applyBorder="1"/>
    <xf numFmtId="3" fontId="6" fillId="0" borderId="5" xfId="0" applyNumberFormat="1" applyFont="1" applyBorder="1"/>
    <xf numFmtId="0" fontId="4" fillId="2" borderId="6" xfId="0" applyFont="1" applyFill="1" applyBorder="1"/>
    <xf numFmtId="3" fontId="5" fillId="2" borderId="5" xfId="0" applyNumberFormat="1" applyFont="1" applyFill="1" applyBorder="1"/>
    <xf numFmtId="0" fontId="12" fillId="0" borderId="0" xfId="0" applyFont="1" applyFill="1" applyBorder="1"/>
    <xf numFmtId="3" fontId="13" fillId="0" borderId="0" xfId="0" applyNumberFormat="1" applyFont="1" applyFill="1" applyBorder="1"/>
    <xf numFmtId="3" fontId="6" fillId="0" borderId="0" xfId="0" applyNumberFormat="1" applyFont="1" applyFill="1" applyBorder="1"/>
    <xf numFmtId="0" fontId="14" fillId="0" borderId="0" xfId="0" applyFont="1"/>
    <xf numFmtId="3" fontId="13" fillId="0" borderId="0" xfId="0" applyNumberFormat="1" applyFont="1"/>
    <xf numFmtId="0" fontId="5" fillId="3" borderId="7" xfId="0" applyFont="1" applyFill="1" applyBorder="1"/>
    <xf numFmtId="3" fontId="5" fillId="3" borderId="7" xfId="0" applyNumberFormat="1" applyFont="1" applyFill="1" applyBorder="1"/>
    <xf numFmtId="3" fontId="13" fillId="0" borderId="0" xfId="0" applyNumberFormat="1" applyFont="1" applyFill="1"/>
    <xf numFmtId="49" fontId="6" fillId="0" borderId="0" xfId="0" applyNumberFormat="1" applyFont="1"/>
    <xf numFmtId="0" fontId="6" fillId="0" borderId="5" xfId="0" applyFont="1" applyBorder="1"/>
    <xf numFmtId="3" fontId="6" fillId="0" borderId="0" xfId="1" applyNumberFormat="1" applyFont="1" applyFill="1" applyBorder="1" applyAlignment="1" applyProtection="1"/>
    <xf numFmtId="3" fontId="6" fillId="0" borderId="0" xfId="1" applyNumberFormat="1" applyFont="1" applyFill="1" applyBorder="1" applyAlignment="1" applyProtection="1">
      <alignment horizontal="right"/>
    </xf>
    <xf numFmtId="3" fontId="16" fillId="3" borderId="7" xfId="1" applyNumberFormat="1" applyFont="1" applyFill="1" applyBorder="1" applyAlignment="1" applyProtection="1"/>
    <xf numFmtId="0" fontId="4" fillId="0" borderId="5" xfId="0" applyFont="1" applyFill="1" applyBorder="1"/>
    <xf numFmtId="3" fontId="16" fillId="0" borderId="5" xfId="1" applyNumberFormat="1" applyFont="1" applyFill="1" applyBorder="1" applyAlignment="1" applyProtection="1"/>
    <xf numFmtId="0" fontId="4" fillId="2" borderId="8" xfId="0" applyFont="1" applyFill="1" applyBorder="1"/>
    <xf numFmtId="3" fontId="5" fillId="2" borderId="5" xfId="1" applyNumberFormat="1" applyFont="1" applyFill="1" applyBorder="1" applyAlignment="1">
      <alignment horizontal="right"/>
    </xf>
    <xf numFmtId="3" fontId="6" fillId="0" borderId="0" xfId="1" applyNumberFormat="1" applyFont="1" applyAlignment="1">
      <alignment horizontal="right"/>
    </xf>
    <xf numFmtId="2" fontId="8" fillId="0" borderId="0" xfId="0" applyNumberFormat="1" applyFont="1" applyFill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 applyFill="1" applyBorder="1"/>
    <xf numFmtId="0" fontId="4" fillId="0" borderId="0" xfId="0" applyFont="1" applyFill="1" applyBorder="1"/>
    <xf numFmtId="0" fontId="17" fillId="0" borderId="0" xfId="0" applyFont="1"/>
    <xf numFmtId="0" fontId="0" fillId="0" borderId="5" xfId="0" applyFont="1" applyBorder="1"/>
    <xf numFmtId="0" fontId="16" fillId="3" borderId="9" xfId="2" applyFont="1" applyFill="1" applyBorder="1" applyAlignment="1">
      <alignment vertical="center" wrapText="1"/>
    </xf>
    <xf numFmtId="3" fontId="16" fillId="3" borderId="5" xfId="2" applyNumberFormat="1" applyFont="1" applyFill="1" applyBorder="1"/>
    <xf numFmtId="0" fontId="8" fillId="0" borderId="0" xfId="0" applyFont="1" applyFill="1" applyBorder="1"/>
    <xf numFmtId="3" fontId="6" fillId="0" borderId="5" xfId="1" applyNumberFormat="1" applyFont="1" applyFill="1" applyBorder="1" applyAlignment="1" applyProtection="1"/>
    <xf numFmtId="0" fontId="16" fillId="3" borderId="9" xfId="2" applyFont="1" applyFill="1" applyBorder="1" applyAlignment="1">
      <alignment wrapText="1"/>
    </xf>
    <xf numFmtId="165" fontId="6" fillId="0" borderId="0" xfId="1" applyNumberFormat="1" applyFont="1" applyFill="1" applyBorder="1" applyAlignment="1" applyProtection="1"/>
    <xf numFmtId="3" fontId="16" fillId="3" borderId="5" xfId="1" applyNumberFormat="1" applyFont="1" applyFill="1" applyBorder="1" applyAlignment="1" applyProtection="1"/>
    <xf numFmtId="0" fontId="16" fillId="0" borderId="0" xfId="2" applyFont="1" applyFill="1" applyBorder="1" applyAlignment="1">
      <alignment wrapText="1"/>
    </xf>
    <xf numFmtId="3" fontId="16" fillId="0" borderId="0" xfId="1" applyNumberFormat="1" applyFont="1" applyFill="1" applyBorder="1" applyAlignment="1" applyProtection="1"/>
    <xf numFmtId="0" fontId="4" fillId="2" borderId="9" xfId="0" applyFont="1" applyFill="1" applyBorder="1"/>
    <xf numFmtId="3" fontId="16" fillId="3" borderId="7" xfId="0" applyNumberFormat="1" applyFont="1" applyFill="1" applyBorder="1"/>
    <xf numFmtId="3" fontId="18" fillId="0" borderId="0" xfId="0" applyNumberFormat="1" applyFont="1"/>
    <xf numFmtId="164" fontId="0" fillId="0" borderId="0" xfId="1" applyNumberFormat="1" applyFont="1"/>
    <xf numFmtId="3" fontId="18" fillId="0" borderId="5" xfId="0" applyNumberFormat="1" applyFont="1" applyBorder="1"/>
    <xf numFmtId="0" fontId="4" fillId="3" borderId="5" xfId="3" applyFont="1" applyFill="1" applyBorder="1" applyAlignment="1">
      <alignment wrapText="1"/>
    </xf>
    <xf numFmtId="3" fontId="16" fillId="3" borderId="5" xfId="0" applyNumberFormat="1" applyFont="1" applyFill="1" applyBorder="1"/>
    <xf numFmtId="0" fontId="15" fillId="0" borderId="0" xfId="0" applyFont="1"/>
  </cellXfs>
  <cellStyles count="4">
    <cellStyle name="Ezres" xfId="1" builtinId="3"/>
    <cellStyle name="Normál" xfId="0" builtinId="0"/>
    <cellStyle name="Normál_2011_költségvetés-I. fordulós anyag-alap" xfId="2"/>
    <cellStyle name="Normál_ktgvetés2007_véglege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5_2017.%20&#233;vi%20k&#246;ts&#233;gvet&#233;s%20m&#243;dos&#237;t&#225;s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>
        <row r="70">
          <cell r="B70">
            <v>650477525</v>
          </cell>
        </row>
        <row r="79">
          <cell r="B79">
            <v>1440000</v>
          </cell>
        </row>
        <row r="83">
          <cell r="B83">
            <v>295000000</v>
          </cell>
        </row>
        <row r="87">
          <cell r="B87">
            <v>73258390</v>
          </cell>
        </row>
      </sheetData>
      <sheetData sheetId="2">
        <row r="6">
          <cell r="B6">
            <v>691603361.09000003</v>
          </cell>
        </row>
        <row r="64">
          <cell r="B64">
            <v>14054919</v>
          </cell>
        </row>
      </sheetData>
      <sheetData sheetId="3"/>
      <sheetData sheetId="4">
        <row r="6">
          <cell r="B6">
            <v>82215760</v>
          </cell>
        </row>
        <row r="12">
          <cell r="B12">
            <v>5600000</v>
          </cell>
        </row>
        <row r="18">
          <cell r="B18">
            <v>60119550</v>
          </cell>
        </row>
        <row r="25">
          <cell r="B25">
            <v>6500000</v>
          </cell>
        </row>
        <row r="29">
          <cell r="B29">
            <v>6100000</v>
          </cell>
        </row>
        <row r="35">
          <cell r="B35">
            <v>1496210</v>
          </cell>
        </row>
        <row r="40">
          <cell r="B40">
            <v>2400000</v>
          </cell>
        </row>
      </sheetData>
      <sheetData sheetId="5">
        <row r="18">
          <cell r="B18">
            <v>508000</v>
          </cell>
        </row>
        <row r="28">
          <cell r="B28">
            <v>9652000</v>
          </cell>
        </row>
        <row r="56">
          <cell r="B56">
            <v>7840186</v>
          </cell>
        </row>
        <row r="72">
          <cell r="B72">
            <v>247650</v>
          </cell>
        </row>
        <row r="84">
          <cell r="B84">
            <v>3071961.09</v>
          </cell>
        </row>
        <row r="96">
          <cell r="B96">
            <v>13401933</v>
          </cell>
        </row>
        <row r="118">
          <cell r="B118">
            <v>48163441</v>
          </cell>
        </row>
        <row r="137">
          <cell r="B137">
            <v>13440335</v>
          </cell>
        </row>
        <row r="175">
          <cell r="B175">
            <v>61178762</v>
          </cell>
        </row>
        <row r="200">
          <cell r="B200">
            <v>36580183</v>
          </cell>
        </row>
        <row r="202">
          <cell r="B202">
            <v>88427258</v>
          </cell>
        </row>
        <row r="203">
          <cell r="B203">
            <v>15232856</v>
          </cell>
        </row>
        <row r="204">
          <cell r="B204">
            <v>90424337.090000004</v>
          </cell>
        </row>
        <row r="234">
          <cell r="B234">
            <v>7513640</v>
          </cell>
        </row>
        <row r="252">
          <cell r="B252">
            <v>4627500</v>
          </cell>
        </row>
        <row r="301">
          <cell r="B301">
            <v>97173254</v>
          </cell>
        </row>
        <row r="303">
          <cell r="B303">
            <v>62770819</v>
          </cell>
        </row>
        <row r="304">
          <cell r="B304">
            <v>15631295</v>
          </cell>
        </row>
        <row r="305">
          <cell r="B305">
            <v>30912280</v>
          </cell>
        </row>
        <row r="351">
          <cell r="B351">
            <v>14039421</v>
          </cell>
        </row>
        <row r="372">
          <cell r="B372">
            <v>3418870</v>
          </cell>
        </row>
        <row r="415">
          <cell r="B415">
            <v>20854631</v>
          </cell>
        </row>
        <row r="455">
          <cell r="B455">
            <v>29453647</v>
          </cell>
        </row>
        <row r="493">
          <cell r="B493">
            <v>12353329</v>
          </cell>
        </row>
        <row r="513">
          <cell r="B513">
            <v>19517722</v>
          </cell>
        </row>
        <row r="553">
          <cell r="B553">
            <v>27542752</v>
          </cell>
        </row>
        <row r="567">
          <cell r="B567">
            <v>3691890</v>
          </cell>
        </row>
        <row r="578">
          <cell r="B578">
            <v>22713142</v>
          </cell>
        </row>
        <row r="580">
          <cell r="B580">
            <v>98999261</v>
          </cell>
        </row>
        <row r="581">
          <cell r="B581">
            <v>21351923</v>
          </cell>
        </row>
        <row r="582">
          <cell r="B582">
            <v>33234220</v>
          </cell>
        </row>
        <row r="595">
          <cell r="B595">
            <v>52542338</v>
          </cell>
        </row>
        <row r="627">
          <cell r="B627">
            <v>26495344</v>
          </cell>
        </row>
        <row r="654">
          <cell r="B654">
            <v>64433527</v>
          </cell>
        </row>
        <row r="693">
          <cell r="B693">
            <v>6775931</v>
          </cell>
        </row>
        <row r="706">
          <cell r="B706">
            <v>72176760</v>
          </cell>
        </row>
        <row r="707">
          <cell r="B707">
            <v>17161684</v>
          </cell>
        </row>
        <row r="708">
          <cell r="B708">
            <v>63064908</v>
          </cell>
        </row>
        <row r="709">
          <cell r="F709" t="e">
            <v>#REF!</v>
          </cell>
        </row>
      </sheetData>
      <sheetData sheetId="6"/>
      <sheetData sheetId="7">
        <row r="7">
          <cell r="D7">
            <v>508000</v>
          </cell>
        </row>
        <row r="22">
          <cell r="D22">
            <v>1026120</v>
          </cell>
        </row>
        <row r="28">
          <cell r="D28">
            <v>1132800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328"/>
  <sheetViews>
    <sheetView tabSelected="1" workbookViewId="0">
      <selection sqref="A1:XFD1048576"/>
    </sheetView>
  </sheetViews>
  <sheetFormatPr defaultColWidth="11.5703125" defaultRowHeight="15"/>
  <cols>
    <col min="1" max="1" width="71.42578125" customWidth="1"/>
    <col min="2" max="2" width="13.5703125" customWidth="1"/>
    <col min="3" max="8" width="11.5703125" hidden="1" customWidth="1"/>
    <col min="9" max="9" width="2" customWidth="1"/>
    <col min="10" max="25" width="11.5703125" customWidth="1"/>
    <col min="26" max="26" width="12.7109375" customWidth="1"/>
    <col min="27" max="27" width="11.5703125" customWidth="1"/>
    <col min="257" max="257" width="71.42578125" customWidth="1"/>
    <col min="258" max="258" width="13.5703125" customWidth="1"/>
    <col min="259" max="264" width="0" hidden="1" customWidth="1"/>
    <col min="265" max="265" width="2" customWidth="1"/>
    <col min="266" max="281" width="11.5703125" customWidth="1"/>
    <col min="282" max="282" width="12.7109375" customWidth="1"/>
    <col min="283" max="283" width="11.5703125" customWidth="1"/>
    <col min="513" max="513" width="71.42578125" customWidth="1"/>
    <col min="514" max="514" width="13.5703125" customWidth="1"/>
    <col min="515" max="520" width="0" hidden="1" customWidth="1"/>
    <col min="521" max="521" width="2" customWidth="1"/>
    <col min="522" max="537" width="11.5703125" customWidth="1"/>
    <col min="538" max="538" width="12.7109375" customWidth="1"/>
    <col min="539" max="539" width="11.5703125" customWidth="1"/>
    <col min="769" max="769" width="71.42578125" customWidth="1"/>
    <col min="770" max="770" width="13.5703125" customWidth="1"/>
    <col min="771" max="776" width="0" hidden="1" customWidth="1"/>
    <col min="777" max="777" width="2" customWidth="1"/>
    <col min="778" max="793" width="11.5703125" customWidth="1"/>
    <col min="794" max="794" width="12.7109375" customWidth="1"/>
    <col min="795" max="795" width="11.5703125" customWidth="1"/>
    <col min="1025" max="1025" width="71.42578125" customWidth="1"/>
    <col min="1026" max="1026" width="13.5703125" customWidth="1"/>
    <col min="1027" max="1032" width="0" hidden="1" customWidth="1"/>
    <col min="1033" max="1033" width="2" customWidth="1"/>
    <col min="1034" max="1049" width="11.5703125" customWidth="1"/>
    <col min="1050" max="1050" width="12.7109375" customWidth="1"/>
    <col min="1051" max="1051" width="11.5703125" customWidth="1"/>
    <col min="1281" max="1281" width="71.42578125" customWidth="1"/>
    <col min="1282" max="1282" width="13.5703125" customWidth="1"/>
    <col min="1283" max="1288" width="0" hidden="1" customWidth="1"/>
    <col min="1289" max="1289" width="2" customWidth="1"/>
    <col min="1290" max="1305" width="11.5703125" customWidth="1"/>
    <col min="1306" max="1306" width="12.7109375" customWidth="1"/>
    <col min="1307" max="1307" width="11.5703125" customWidth="1"/>
    <col min="1537" max="1537" width="71.42578125" customWidth="1"/>
    <col min="1538" max="1538" width="13.5703125" customWidth="1"/>
    <col min="1539" max="1544" width="0" hidden="1" customWidth="1"/>
    <col min="1545" max="1545" width="2" customWidth="1"/>
    <col min="1546" max="1561" width="11.5703125" customWidth="1"/>
    <col min="1562" max="1562" width="12.7109375" customWidth="1"/>
    <col min="1563" max="1563" width="11.5703125" customWidth="1"/>
    <col min="1793" max="1793" width="71.42578125" customWidth="1"/>
    <col min="1794" max="1794" width="13.5703125" customWidth="1"/>
    <col min="1795" max="1800" width="0" hidden="1" customWidth="1"/>
    <col min="1801" max="1801" width="2" customWidth="1"/>
    <col min="1802" max="1817" width="11.5703125" customWidth="1"/>
    <col min="1818" max="1818" width="12.7109375" customWidth="1"/>
    <col min="1819" max="1819" width="11.5703125" customWidth="1"/>
    <col min="2049" max="2049" width="71.42578125" customWidth="1"/>
    <col min="2050" max="2050" width="13.5703125" customWidth="1"/>
    <col min="2051" max="2056" width="0" hidden="1" customWidth="1"/>
    <col min="2057" max="2057" width="2" customWidth="1"/>
    <col min="2058" max="2073" width="11.5703125" customWidth="1"/>
    <col min="2074" max="2074" width="12.7109375" customWidth="1"/>
    <col min="2075" max="2075" width="11.5703125" customWidth="1"/>
    <col min="2305" max="2305" width="71.42578125" customWidth="1"/>
    <col min="2306" max="2306" width="13.5703125" customWidth="1"/>
    <col min="2307" max="2312" width="0" hidden="1" customWidth="1"/>
    <col min="2313" max="2313" width="2" customWidth="1"/>
    <col min="2314" max="2329" width="11.5703125" customWidth="1"/>
    <col min="2330" max="2330" width="12.7109375" customWidth="1"/>
    <col min="2331" max="2331" width="11.5703125" customWidth="1"/>
    <col min="2561" max="2561" width="71.42578125" customWidth="1"/>
    <col min="2562" max="2562" width="13.5703125" customWidth="1"/>
    <col min="2563" max="2568" width="0" hidden="1" customWidth="1"/>
    <col min="2569" max="2569" width="2" customWidth="1"/>
    <col min="2570" max="2585" width="11.5703125" customWidth="1"/>
    <col min="2586" max="2586" width="12.7109375" customWidth="1"/>
    <col min="2587" max="2587" width="11.5703125" customWidth="1"/>
    <col min="2817" max="2817" width="71.42578125" customWidth="1"/>
    <col min="2818" max="2818" width="13.5703125" customWidth="1"/>
    <col min="2819" max="2824" width="0" hidden="1" customWidth="1"/>
    <col min="2825" max="2825" width="2" customWidth="1"/>
    <col min="2826" max="2841" width="11.5703125" customWidth="1"/>
    <col min="2842" max="2842" width="12.7109375" customWidth="1"/>
    <col min="2843" max="2843" width="11.5703125" customWidth="1"/>
    <col min="3073" max="3073" width="71.42578125" customWidth="1"/>
    <col min="3074" max="3074" width="13.5703125" customWidth="1"/>
    <col min="3075" max="3080" width="0" hidden="1" customWidth="1"/>
    <col min="3081" max="3081" width="2" customWidth="1"/>
    <col min="3082" max="3097" width="11.5703125" customWidth="1"/>
    <col min="3098" max="3098" width="12.7109375" customWidth="1"/>
    <col min="3099" max="3099" width="11.5703125" customWidth="1"/>
    <col min="3329" max="3329" width="71.42578125" customWidth="1"/>
    <col min="3330" max="3330" width="13.5703125" customWidth="1"/>
    <col min="3331" max="3336" width="0" hidden="1" customWidth="1"/>
    <col min="3337" max="3337" width="2" customWidth="1"/>
    <col min="3338" max="3353" width="11.5703125" customWidth="1"/>
    <col min="3354" max="3354" width="12.7109375" customWidth="1"/>
    <col min="3355" max="3355" width="11.5703125" customWidth="1"/>
    <col min="3585" max="3585" width="71.42578125" customWidth="1"/>
    <col min="3586" max="3586" width="13.5703125" customWidth="1"/>
    <col min="3587" max="3592" width="0" hidden="1" customWidth="1"/>
    <col min="3593" max="3593" width="2" customWidth="1"/>
    <col min="3594" max="3609" width="11.5703125" customWidth="1"/>
    <col min="3610" max="3610" width="12.7109375" customWidth="1"/>
    <col min="3611" max="3611" width="11.5703125" customWidth="1"/>
    <col min="3841" max="3841" width="71.42578125" customWidth="1"/>
    <col min="3842" max="3842" width="13.5703125" customWidth="1"/>
    <col min="3843" max="3848" width="0" hidden="1" customWidth="1"/>
    <col min="3849" max="3849" width="2" customWidth="1"/>
    <col min="3850" max="3865" width="11.5703125" customWidth="1"/>
    <col min="3866" max="3866" width="12.7109375" customWidth="1"/>
    <col min="3867" max="3867" width="11.5703125" customWidth="1"/>
    <col min="4097" max="4097" width="71.42578125" customWidth="1"/>
    <col min="4098" max="4098" width="13.5703125" customWidth="1"/>
    <col min="4099" max="4104" width="0" hidden="1" customWidth="1"/>
    <col min="4105" max="4105" width="2" customWidth="1"/>
    <col min="4106" max="4121" width="11.5703125" customWidth="1"/>
    <col min="4122" max="4122" width="12.7109375" customWidth="1"/>
    <col min="4123" max="4123" width="11.5703125" customWidth="1"/>
    <col min="4353" max="4353" width="71.42578125" customWidth="1"/>
    <col min="4354" max="4354" width="13.5703125" customWidth="1"/>
    <col min="4355" max="4360" width="0" hidden="1" customWidth="1"/>
    <col min="4361" max="4361" width="2" customWidth="1"/>
    <col min="4362" max="4377" width="11.5703125" customWidth="1"/>
    <col min="4378" max="4378" width="12.7109375" customWidth="1"/>
    <col min="4379" max="4379" width="11.5703125" customWidth="1"/>
    <col min="4609" max="4609" width="71.42578125" customWidth="1"/>
    <col min="4610" max="4610" width="13.5703125" customWidth="1"/>
    <col min="4611" max="4616" width="0" hidden="1" customWidth="1"/>
    <col min="4617" max="4617" width="2" customWidth="1"/>
    <col min="4618" max="4633" width="11.5703125" customWidth="1"/>
    <col min="4634" max="4634" width="12.7109375" customWidth="1"/>
    <col min="4635" max="4635" width="11.5703125" customWidth="1"/>
    <col min="4865" max="4865" width="71.42578125" customWidth="1"/>
    <col min="4866" max="4866" width="13.5703125" customWidth="1"/>
    <col min="4867" max="4872" width="0" hidden="1" customWidth="1"/>
    <col min="4873" max="4873" width="2" customWidth="1"/>
    <col min="4874" max="4889" width="11.5703125" customWidth="1"/>
    <col min="4890" max="4890" width="12.7109375" customWidth="1"/>
    <col min="4891" max="4891" width="11.5703125" customWidth="1"/>
    <col min="5121" max="5121" width="71.42578125" customWidth="1"/>
    <col min="5122" max="5122" width="13.5703125" customWidth="1"/>
    <col min="5123" max="5128" width="0" hidden="1" customWidth="1"/>
    <col min="5129" max="5129" width="2" customWidth="1"/>
    <col min="5130" max="5145" width="11.5703125" customWidth="1"/>
    <col min="5146" max="5146" width="12.7109375" customWidth="1"/>
    <col min="5147" max="5147" width="11.5703125" customWidth="1"/>
    <col min="5377" max="5377" width="71.42578125" customWidth="1"/>
    <col min="5378" max="5378" width="13.5703125" customWidth="1"/>
    <col min="5379" max="5384" width="0" hidden="1" customWidth="1"/>
    <col min="5385" max="5385" width="2" customWidth="1"/>
    <col min="5386" max="5401" width="11.5703125" customWidth="1"/>
    <col min="5402" max="5402" width="12.7109375" customWidth="1"/>
    <col min="5403" max="5403" width="11.5703125" customWidth="1"/>
    <col min="5633" max="5633" width="71.42578125" customWidth="1"/>
    <col min="5634" max="5634" width="13.5703125" customWidth="1"/>
    <col min="5635" max="5640" width="0" hidden="1" customWidth="1"/>
    <col min="5641" max="5641" width="2" customWidth="1"/>
    <col min="5642" max="5657" width="11.5703125" customWidth="1"/>
    <col min="5658" max="5658" width="12.7109375" customWidth="1"/>
    <col min="5659" max="5659" width="11.5703125" customWidth="1"/>
    <col min="5889" max="5889" width="71.42578125" customWidth="1"/>
    <col min="5890" max="5890" width="13.5703125" customWidth="1"/>
    <col min="5891" max="5896" width="0" hidden="1" customWidth="1"/>
    <col min="5897" max="5897" width="2" customWidth="1"/>
    <col min="5898" max="5913" width="11.5703125" customWidth="1"/>
    <col min="5914" max="5914" width="12.7109375" customWidth="1"/>
    <col min="5915" max="5915" width="11.5703125" customWidth="1"/>
    <col min="6145" max="6145" width="71.42578125" customWidth="1"/>
    <col min="6146" max="6146" width="13.5703125" customWidth="1"/>
    <col min="6147" max="6152" width="0" hidden="1" customWidth="1"/>
    <col min="6153" max="6153" width="2" customWidth="1"/>
    <col min="6154" max="6169" width="11.5703125" customWidth="1"/>
    <col min="6170" max="6170" width="12.7109375" customWidth="1"/>
    <col min="6171" max="6171" width="11.5703125" customWidth="1"/>
    <col min="6401" max="6401" width="71.42578125" customWidth="1"/>
    <col min="6402" max="6402" width="13.5703125" customWidth="1"/>
    <col min="6403" max="6408" width="0" hidden="1" customWidth="1"/>
    <col min="6409" max="6409" width="2" customWidth="1"/>
    <col min="6410" max="6425" width="11.5703125" customWidth="1"/>
    <col min="6426" max="6426" width="12.7109375" customWidth="1"/>
    <col min="6427" max="6427" width="11.5703125" customWidth="1"/>
    <col min="6657" max="6657" width="71.42578125" customWidth="1"/>
    <col min="6658" max="6658" width="13.5703125" customWidth="1"/>
    <col min="6659" max="6664" width="0" hidden="1" customWidth="1"/>
    <col min="6665" max="6665" width="2" customWidth="1"/>
    <col min="6666" max="6681" width="11.5703125" customWidth="1"/>
    <col min="6682" max="6682" width="12.7109375" customWidth="1"/>
    <col min="6683" max="6683" width="11.5703125" customWidth="1"/>
    <col min="6913" max="6913" width="71.42578125" customWidth="1"/>
    <col min="6914" max="6914" width="13.5703125" customWidth="1"/>
    <col min="6915" max="6920" width="0" hidden="1" customWidth="1"/>
    <col min="6921" max="6921" width="2" customWidth="1"/>
    <col min="6922" max="6937" width="11.5703125" customWidth="1"/>
    <col min="6938" max="6938" width="12.7109375" customWidth="1"/>
    <col min="6939" max="6939" width="11.5703125" customWidth="1"/>
    <col min="7169" max="7169" width="71.42578125" customWidth="1"/>
    <col min="7170" max="7170" width="13.5703125" customWidth="1"/>
    <col min="7171" max="7176" width="0" hidden="1" customWidth="1"/>
    <col min="7177" max="7177" width="2" customWidth="1"/>
    <col min="7178" max="7193" width="11.5703125" customWidth="1"/>
    <col min="7194" max="7194" width="12.7109375" customWidth="1"/>
    <col min="7195" max="7195" width="11.5703125" customWidth="1"/>
    <col min="7425" max="7425" width="71.42578125" customWidth="1"/>
    <col min="7426" max="7426" width="13.5703125" customWidth="1"/>
    <col min="7427" max="7432" width="0" hidden="1" customWidth="1"/>
    <col min="7433" max="7433" width="2" customWidth="1"/>
    <col min="7434" max="7449" width="11.5703125" customWidth="1"/>
    <col min="7450" max="7450" width="12.7109375" customWidth="1"/>
    <col min="7451" max="7451" width="11.5703125" customWidth="1"/>
    <col min="7681" max="7681" width="71.42578125" customWidth="1"/>
    <col min="7682" max="7682" width="13.5703125" customWidth="1"/>
    <col min="7683" max="7688" width="0" hidden="1" customWidth="1"/>
    <col min="7689" max="7689" width="2" customWidth="1"/>
    <col min="7690" max="7705" width="11.5703125" customWidth="1"/>
    <col min="7706" max="7706" width="12.7109375" customWidth="1"/>
    <col min="7707" max="7707" width="11.5703125" customWidth="1"/>
    <col min="7937" max="7937" width="71.42578125" customWidth="1"/>
    <col min="7938" max="7938" width="13.5703125" customWidth="1"/>
    <col min="7939" max="7944" width="0" hidden="1" customWidth="1"/>
    <col min="7945" max="7945" width="2" customWidth="1"/>
    <col min="7946" max="7961" width="11.5703125" customWidth="1"/>
    <col min="7962" max="7962" width="12.7109375" customWidth="1"/>
    <col min="7963" max="7963" width="11.5703125" customWidth="1"/>
    <col min="8193" max="8193" width="71.42578125" customWidth="1"/>
    <col min="8194" max="8194" width="13.5703125" customWidth="1"/>
    <col min="8195" max="8200" width="0" hidden="1" customWidth="1"/>
    <col min="8201" max="8201" width="2" customWidth="1"/>
    <col min="8202" max="8217" width="11.5703125" customWidth="1"/>
    <col min="8218" max="8218" width="12.7109375" customWidth="1"/>
    <col min="8219" max="8219" width="11.5703125" customWidth="1"/>
    <col min="8449" max="8449" width="71.42578125" customWidth="1"/>
    <col min="8450" max="8450" width="13.5703125" customWidth="1"/>
    <col min="8451" max="8456" width="0" hidden="1" customWidth="1"/>
    <col min="8457" max="8457" width="2" customWidth="1"/>
    <col min="8458" max="8473" width="11.5703125" customWidth="1"/>
    <col min="8474" max="8474" width="12.7109375" customWidth="1"/>
    <col min="8475" max="8475" width="11.5703125" customWidth="1"/>
    <col min="8705" max="8705" width="71.42578125" customWidth="1"/>
    <col min="8706" max="8706" width="13.5703125" customWidth="1"/>
    <col min="8707" max="8712" width="0" hidden="1" customWidth="1"/>
    <col min="8713" max="8713" width="2" customWidth="1"/>
    <col min="8714" max="8729" width="11.5703125" customWidth="1"/>
    <col min="8730" max="8730" width="12.7109375" customWidth="1"/>
    <col min="8731" max="8731" width="11.5703125" customWidth="1"/>
    <col min="8961" max="8961" width="71.42578125" customWidth="1"/>
    <col min="8962" max="8962" width="13.5703125" customWidth="1"/>
    <col min="8963" max="8968" width="0" hidden="1" customWidth="1"/>
    <col min="8969" max="8969" width="2" customWidth="1"/>
    <col min="8970" max="8985" width="11.5703125" customWidth="1"/>
    <col min="8986" max="8986" width="12.7109375" customWidth="1"/>
    <col min="8987" max="8987" width="11.5703125" customWidth="1"/>
    <col min="9217" max="9217" width="71.42578125" customWidth="1"/>
    <col min="9218" max="9218" width="13.5703125" customWidth="1"/>
    <col min="9219" max="9224" width="0" hidden="1" customWidth="1"/>
    <col min="9225" max="9225" width="2" customWidth="1"/>
    <col min="9226" max="9241" width="11.5703125" customWidth="1"/>
    <col min="9242" max="9242" width="12.7109375" customWidth="1"/>
    <col min="9243" max="9243" width="11.5703125" customWidth="1"/>
    <col min="9473" max="9473" width="71.42578125" customWidth="1"/>
    <col min="9474" max="9474" width="13.5703125" customWidth="1"/>
    <col min="9475" max="9480" width="0" hidden="1" customWidth="1"/>
    <col min="9481" max="9481" width="2" customWidth="1"/>
    <col min="9482" max="9497" width="11.5703125" customWidth="1"/>
    <col min="9498" max="9498" width="12.7109375" customWidth="1"/>
    <col min="9499" max="9499" width="11.5703125" customWidth="1"/>
    <col min="9729" max="9729" width="71.42578125" customWidth="1"/>
    <col min="9730" max="9730" width="13.5703125" customWidth="1"/>
    <col min="9731" max="9736" width="0" hidden="1" customWidth="1"/>
    <col min="9737" max="9737" width="2" customWidth="1"/>
    <col min="9738" max="9753" width="11.5703125" customWidth="1"/>
    <col min="9754" max="9754" width="12.7109375" customWidth="1"/>
    <col min="9755" max="9755" width="11.5703125" customWidth="1"/>
    <col min="9985" max="9985" width="71.42578125" customWidth="1"/>
    <col min="9986" max="9986" width="13.5703125" customWidth="1"/>
    <col min="9987" max="9992" width="0" hidden="1" customWidth="1"/>
    <col min="9993" max="9993" width="2" customWidth="1"/>
    <col min="9994" max="10009" width="11.5703125" customWidth="1"/>
    <col min="10010" max="10010" width="12.7109375" customWidth="1"/>
    <col min="10011" max="10011" width="11.5703125" customWidth="1"/>
    <col min="10241" max="10241" width="71.42578125" customWidth="1"/>
    <col min="10242" max="10242" width="13.5703125" customWidth="1"/>
    <col min="10243" max="10248" width="0" hidden="1" customWidth="1"/>
    <col min="10249" max="10249" width="2" customWidth="1"/>
    <col min="10250" max="10265" width="11.5703125" customWidth="1"/>
    <col min="10266" max="10266" width="12.7109375" customWidth="1"/>
    <col min="10267" max="10267" width="11.5703125" customWidth="1"/>
    <col min="10497" max="10497" width="71.42578125" customWidth="1"/>
    <col min="10498" max="10498" width="13.5703125" customWidth="1"/>
    <col min="10499" max="10504" width="0" hidden="1" customWidth="1"/>
    <col min="10505" max="10505" width="2" customWidth="1"/>
    <col min="10506" max="10521" width="11.5703125" customWidth="1"/>
    <col min="10522" max="10522" width="12.7109375" customWidth="1"/>
    <col min="10523" max="10523" width="11.5703125" customWidth="1"/>
    <col min="10753" max="10753" width="71.42578125" customWidth="1"/>
    <col min="10754" max="10754" width="13.5703125" customWidth="1"/>
    <col min="10755" max="10760" width="0" hidden="1" customWidth="1"/>
    <col min="10761" max="10761" width="2" customWidth="1"/>
    <col min="10762" max="10777" width="11.5703125" customWidth="1"/>
    <col min="10778" max="10778" width="12.7109375" customWidth="1"/>
    <col min="10779" max="10779" width="11.5703125" customWidth="1"/>
    <col min="11009" max="11009" width="71.42578125" customWidth="1"/>
    <col min="11010" max="11010" width="13.5703125" customWidth="1"/>
    <col min="11011" max="11016" width="0" hidden="1" customWidth="1"/>
    <col min="11017" max="11017" width="2" customWidth="1"/>
    <col min="11018" max="11033" width="11.5703125" customWidth="1"/>
    <col min="11034" max="11034" width="12.7109375" customWidth="1"/>
    <col min="11035" max="11035" width="11.5703125" customWidth="1"/>
    <col min="11265" max="11265" width="71.42578125" customWidth="1"/>
    <col min="11266" max="11266" width="13.5703125" customWidth="1"/>
    <col min="11267" max="11272" width="0" hidden="1" customWidth="1"/>
    <col min="11273" max="11273" width="2" customWidth="1"/>
    <col min="11274" max="11289" width="11.5703125" customWidth="1"/>
    <col min="11290" max="11290" width="12.7109375" customWidth="1"/>
    <col min="11291" max="11291" width="11.5703125" customWidth="1"/>
    <col min="11521" max="11521" width="71.42578125" customWidth="1"/>
    <col min="11522" max="11522" width="13.5703125" customWidth="1"/>
    <col min="11523" max="11528" width="0" hidden="1" customWidth="1"/>
    <col min="11529" max="11529" width="2" customWidth="1"/>
    <col min="11530" max="11545" width="11.5703125" customWidth="1"/>
    <col min="11546" max="11546" width="12.7109375" customWidth="1"/>
    <col min="11547" max="11547" width="11.5703125" customWidth="1"/>
    <col min="11777" max="11777" width="71.42578125" customWidth="1"/>
    <col min="11778" max="11778" width="13.5703125" customWidth="1"/>
    <col min="11779" max="11784" width="0" hidden="1" customWidth="1"/>
    <col min="11785" max="11785" width="2" customWidth="1"/>
    <col min="11786" max="11801" width="11.5703125" customWidth="1"/>
    <col min="11802" max="11802" width="12.7109375" customWidth="1"/>
    <col min="11803" max="11803" width="11.5703125" customWidth="1"/>
    <col min="12033" max="12033" width="71.42578125" customWidth="1"/>
    <col min="12034" max="12034" width="13.5703125" customWidth="1"/>
    <col min="12035" max="12040" width="0" hidden="1" customWidth="1"/>
    <col min="12041" max="12041" width="2" customWidth="1"/>
    <col min="12042" max="12057" width="11.5703125" customWidth="1"/>
    <col min="12058" max="12058" width="12.7109375" customWidth="1"/>
    <col min="12059" max="12059" width="11.5703125" customWidth="1"/>
    <col min="12289" max="12289" width="71.42578125" customWidth="1"/>
    <col min="12290" max="12290" width="13.5703125" customWidth="1"/>
    <col min="12291" max="12296" width="0" hidden="1" customWidth="1"/>
    <col min="12297" max="12297" width="2" customWidth="1"/>
    <col min="12298" max="12313" width="11.5703125" customWidth="1"/>
    <col min="12314" max="12314" width="12.7109375" customWidth="1"/>
    <col min="12315" max="12315" width="11.5703125" customWidth="1"/>
    <col min="12545" max="12545" width="71.42578125" customWidth="1"/>
    <col min="12546" max="12546" width="13.5703125" customWidth="1"/>
    <col min="12547" max="12552" width="0" hidden="1" customWidth="1"/>
    <col min="12553" max="12553" width="2" customWidth="1"/>
    <col min="12554" max="12569" width="11.5703125" customWidth="1"/>
    <col min="12570" max="12570" width="12.7109375" customWidth="1"/>
    <col min="12571" max="12571" width="11.5703125" customWidth="1"/>
    <col min="12801" max="12801" width="71.42578125" customWidth="1"/>
    <col min="12802" max="12802" width="13.5703125" customWidth="1"/>
    <col min="12803" max="12808" width="0" hidden="1" customWidth="1"/>
    <col min="12809" max="12809" width="2" customWidth="1"/>
    <col min="12810" max="12825" width="11.5703125" customWidth="1"/>
    <col min="12826" max="12826" width="12.7109375" customWidth="1"/>
    <col min="12827" max="12827" width="11.5703125" customWidth="1"/>
    <col min="13057" max="13057" width="71.42578125" customWidth="1"/>
    <col min="13058" max="13058" width="13.5703125" customWidth="1"/>
    <col min="13059" max="13064" width="0" hidden="1" customWidth="1"/>
    <col min="13065" max="13065" width="2" customWidth="1"/>
    <col min="13066" max="13081" width="11.5703125" customWidth="1"/>
    <col min="13082" max="13082" width="12.7109375" customWidth="1"/>
    <col min="13083" max="13083" width="11.5703125" customWidth="1"/>
    <col min="13313" max="13313" width="71.42578125" customWidth="1"/>
    <col min="13314" max="13314" width="13.5703125" customWidth="1"/>
    <col min="13315" max="13320" width="0" hidden="1" customWidth="1"/>
    <col min="13321" max="13321" width="2" customWidth="1"/>
    <col min="13322" max="13337" width="11.5703125" customWidth="1"/>
    <col min="13338" max="13338" width="12.7109375" customWidth="1"/>
    <col min="13339" max="13339" width="11.5703125" customWidth="1"/>
    <col min="13569" max="13569" width="71.42578125" customWidth="1"/>
    <col min="13570" max="13570" width="13.5703125" customWidth="1"/>
    <col min="13571" max="13576" width="0" hidden="1" customWidth="1"/>
    <col min="13577" max="13577" width="2" customWidth="1"/>
    <col min="13578" max="13593" width="11.5703125" customWidth="1"/>
    <col min="13594" max="13594" width="12.7109375" customWidth="1"/>
    <col min="13595" max="13595" width="11.5703125" customWidth="1"/>
    <col min="13825" max="13825" width="71.42578125" customWidth="1"/>
    <col min="13826" max="13826" width="13.5703125" customWidth="1"/>
    <col min="13827" max="13832" width="0" hidden="1" customWidth="1"/>
    <col min="13833" max="13833" width="2" customWidth="1"/>
    <col min="13834" max="13849" width="11.5703125" customWidth="1"/>
    <col min="13850" max="13850" width="12.7109375" customWidth="1"/>
    <col min="13851" max="13851" width="11.5703125" customWidth="1"/>
    <col min="14081" max="14081" width="71.42578125" customWidth="1"/>
    <col min="14082" max="14082" width="13.5703125" customWidth="1"/>
    <col min="14083" max="14088" width="0" hidden="1" customWidth="1"/>
    <col min="14089" max="14089" width="2" customWidth="1"/>
    <col min="14090" max="14105" width="11.5703125" customWidth="1"/>
    <col min="14106" max="14106" width="12.7109375" customWidth="1"/>
    <col min="14107" max="14107" width="11.5703125" customWidth="1"/>
    <col min="14337" max="14337" width="71.42578125" customWidth="1"/>
    <col min="14338" max="14338" width="13.5703125" customWidth="1"/>
    <col min="14339" max="14344" width="0" hidden="1" customWidth="1"/>
    <col min="14345" max="14345" width="2" customWidth="1"/>
    <col min="14346" max="14361" width="11.5703125" customWidth="1"/>
    <col min="14362" max="14362" width="12.7109375" customWidth="1"/>
    <col min="14363" max="14363" width="11.5703125" customWidth="1"/>
    <col min="14593" max="14593" width="71.42578125" customWidth="1"/>
    <col min="14594" max="14594" width="13.5703125" customWidth="1"/>
    <col min="14595" max="14600" width="0" hidden="1" customWidth="1"/>
    <col min="14601" max="14601" width="2" customWidth="1"/>
    <col min="14602" max="14617" width="11.5703125" customWidth="1"/>
    <col min="14618" max="14618" width="12.7109375" customWidth="1"/>
    <col min="14619" max="14619" width="11.5703125" customWidth="1"/>
    <col min="14849" max="14849" width="71.42578125" customWidth="1"/>
    <col min="14850" max="14850" width="13.5703125" customWidth="1"/>
    <col min="14851" max="14856" width="0" hidden="1" customWidth="1"/>
    <col min="14857" max="14857" width="2" customWidth="1"/>
    <col min="14858" max="14873" width="11.5703125" customWidth="1"/>
    <col min="14874" max="14874" width="12.7109375" customWidth="1"/>
    <col min="14875" max="14875" width="11.5703125" customWidth="1"/>
    <col min="15105" max="15105" width="71.42578125" customWidth="1"/>
    <col min="15106" max="15106" width="13.5703125" customWidth="1"/>
    <col min="15107" max="15112" width="0" hidden="1" customWidth="1"/>
    <col min="15113" max="15113" width="2" customWidth="1"/>
    <col min="15114" max="15129" width="11.5703125" customWidth="1"/>
    <col min="15130" max="15130" width="12.7109375" customWidth="1"/>
    <col min="15131" max="15131" width="11.5703125" customWidth="1"/>
    <col min="15361" max="15361" width="71.42578125" customWidth="1"/>
    <col min="15362" max="15362" width="13.5703125" customWidth="1"/>
    <col min="15363" max="15368" width="0" hidden="1" customWidth="1"/>
    <col min="15369" max="15369" width="2" customWidth="1"/>
    <col min="15370" max="15385" width="11.5703125" customWidth="1"/>
    <col min="15386" max="15386" width="12.7109375" customWidth="1"/>
    <col min="15387" max="15387" width="11.5703125" customWidth="1"/>
    <col min="15617" max="15617" width="71.42578125" customWidth="1"/>
    <col min="15618" max="15618" width="13.5703125" customWidth="1"/>
    <col min="15619" max="15624" width="0" hidden="1" customWidth="1"/>
    <col min="15625" max="15625" width="2" customWidth="1"/>
    <col min="15626" max="15641" width="11.5703125" customWidth="1"/>
    <col min="15642" max="15642" width="12.7109375" customWidth="1"/>
    <col min="15643" max="15643" width="11.5703125" customWidth="1"/>
    <col min="15873" max="15873" width="71.42578125" customWidth="1"/>
    <col min="15874" max="15874" width="13.5703125" customWidth="1"/>
    <col min="15875" max="15880" width="0" hidden="1" customWidth="1"/>
    <col min="15881" max="15881" width="2" customWidth="1"/>
    <col min="15882" max="15897" width="11.5703125" customWidth="1"/>
    <col min="15898" max="15898" width="12.7109375" customWidth="1"/>
    <col min="15899" max="15899" width="11.5703125" customWidth="1"/>
    <col min="16129" max="16129" width="71.42578125" customWidth="1"/>
    <col min="16130" max="16130" width="13.5703125" customWidth="1"/>
    <col min="16131" max="16136" width="0" hidden="1" customWidth="1"/>
    <col min="16137" max="16137" width="2" customWidth="1"/>
    <col min="16138" max="16153" width="11.5703125" customWidth="1"/>
    <col min="16154" max="16154" width="12.7109375" customWidth="1"/>
    <col min="16155" max="16155" width="11.5703125" customWidth="1"/>
  </cols>
  <sheetData>
    <row r="1" spans="1:10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5" t="s">
        <v>2</v>
      </c>
      <c r="B4" s="5"/>
      <c r="C4" s="2"/>
      <c r="D4" s="2"/>
      <c r="E4" s="2"/>
      <c r="F4" s="2"/>
      <c r="G4" s="2"/>
      <c r="H4" s="2"/>
      <c r="I4" s="2"/>
      <c r="J4" s="2"/>
    </row>
    <row r="5" spans="1:10" ht="15.75" thickBot="1">
      <c r="A5" s="2"/>
      <c r="B5" s="2"/>
      <c r="C5" s="2"/>
      <c r="D5" s="2"/>
      <c r="E5" s="6" t="s">
        <v>3</v>
      </c>
      <c r="F5" s="2"/>
      <c r="G5" s="2"/>
      <c r="H5" s="2"/>
      <c r="I5" s="2"/>
      <c r="J5" s="2"/>
    </row>
    <row r="6" spans="1:10" ht="15.75" thickBot="1">
      <c r="A6" s="7" t="s">
        <v>4</v>
      </c>
      <c r="B6" s="8">
        <f>B7+B8+B9+B10</f>
        <v>691603361.09000003</v>
      </c>
      <c r="C6" s="9">
        <f>'[1]5_melléklet'!B84+'[1]5_melléklet'!B18+'[1]5_melléklet'!B28+'[1]5_melléklet'!B56+'[1]5_melléklet'!B72+'[1]5_melléklet'!B96+'[1]5_melléklet'!B118+'[1]5_melléklet'!B137+'[1]5_melléklet'!B175+'[1]5_melléklet'!B200+'[1]5_melléklet'!B234+'[1]5_melléklet'!B252+'[1]5_melléklet'!B301+'[1]5_melléklet'!B351+'[1]5_melléklet'!B372+'[1]5_melléklet'!B415+'[1]5_melléklet'!B455+'[1]5_melléklet'!B493+'[1]5_melléklet'!B513+'[1]5_melléklet'!B553+'[1]5_melléklet'!B567+'[1]5_melléklet'!B578+'[1]5_melléklet'!B595+'[1]5_melléklet'!B627+'[1]5_melléklet'!B654+'[1]5_melléklet'!B693</f>
        <v>607231389.09000003</v>
      </c>
      <c r="D6" s="9">
        <f>B13+B14+B15+B16+B19+B20+B21+B22+B27+B28+B29+B30+B34+B35+B36+B37+B38</f>
        <v>691603361.09000003</v>
      </c>
      <c r="E6" s="10" t="e">
        <f>'[1]5_melléklet'!F709+'[1]4_ melléklet'!C6</f>
        <v>#REF!</v>
      </c>
      <c r="F6" s="2"/>
      <c r="G6" s="2"/>
      <c r="H6" s="2"/>
      <c r="I6" s="11"/>
      <c r="J6" s="2"/>
    </row>
    <row r="7" spans="1:10">
      <c r="A7" s="12" t="s">
        <v>5</v>
      </c>
      <c r="B7" s="9">
        <f>B13+B19+B27+B33</f>
        <v>276300211.09000003</v>
      </c>
      <c r="C7" s="9">
        <f>'[1]4_ melléklet'!B6</f>
        <v>82215760</v>
      </c>
      <c r="D7" s="13"/>
      <c r="E7" s="11" t="e">
        <f>D6-E6</f>
        <v>#REF!</v>
      </c>
      <c r="F7" s="2"/>
      <c r="G7" s="2"/>
      <c r="H7" s="2"/>
      <c r="I7" s="2"/>
      <c r="J7" s="2"/>
    </row>
    <row r="8" spans="1:10">
      <c r="A8" s="14" t="s">
        <v>6</v>
      </c>
      <c r="B8" s="9">
        <f>B14+B20+B28</f>
        <v>109314394</v>
      </c>
      <c r="C8" s="9">
        <f>SUM(C6:C7)</f>
        <v>689447149.09000003</v>
      </c>
      <c r="D8" s="13"/>
      <c r="E8" s="2"/>
      <c r="F8" s="2"/>
      <c r="G8" s="2"/>
      <c r="H8" s="2"/>
      <c r="I8" s="2"/>
      <c r="J8" s="2"/>
    </row>
    <row r="9" spans="1:10">
      <c r="A9" s="14" t="s">
        <v>7</v>
      </c>
      <c r="B9" s="9">
        <f>B15+B21+B29</f>
        <v>153585404</v>
      </c>
      <c r="C9" s="13"/>
      <c r="D9" s="13"/>
      <c r="E9" s="2"/>
      <c r="F9" s="2"/>
      <c r="G9" s="2"/>
      <c r="H9" s="2"/>
      <c r="I9" s="2"/>
      <c r="J9" s="2"/>
    </row>
    <row r="10" spans="1:10">
      <c r="A10" s="14" t="s">
        <v>8</v>
      </c>
      <c r="B10" s="9">
        <f>B16+B22+B30</f>
        <v>152403352</v>
      </c>
      <c r="C10" s="2"/>
      <c r="D10" s="2"/>
      <c r="E10" s="2"/>
      <c r="F10" s="2"/>
      <c r="G10" s="2"/>
      <c r="H10" s="2"/>
      <c r="I10" s="2"/>
      <c r="J10" s="2"/>
    </row>
    <row r="11" spans="1:10" ht="15.75" thickBot="1">
      <c r="A11" s="15"/>
      <c r="B11" s="9"/>
      <c r="C11" s="2"/>
      <c r="D11" s="2"/>
      <c r="E11" s="2"/>
      <c r="F11" s="2"/>
      <c r="G11" s="2"/>
      <c r="H11" s="2"/>
      <c r="I11" s="2"/>
      <c r="J11" s="2"/>
    </row>
    <row r="12" spans="1:10" ht="15.75" thickBot="1">
      <c r="A12" s="7" t="s">
        <v>9</v>
      </c>
      <c r="B12" s="8">
        <f>SUM(B13:B16)</f>
        <v>322374098</v>
      </c>
      <c r="C12" s="2"/>
      <c r="D12" s="11"/>
      <c r="E12" s="2"/>
      <c r="F12" s="2"/>
      <c r="G12" s="2"/>
      <c r="H12" s="11"/>
      <c r="I12" s="2"/>
      <c r="J12" s="2"/>
    </row>
    <row r="13" spans="1:10">
      <c r="A13" s="12" t="s">
        <v>10</v>
      </c>
      <c r="B13" s="9">
        <f>'[1]5_melléklet'!B202</f>
        <v>88427258</v>
      </c>
      <c r="C13" s="2"/>
      <c r="D13" s="2"/>
      <c r="E13" s="2"/>
      <c r="F13" s="2"/>
      <c r="G13" s="2"/>
      <c r="H13" s="2"/>
      <c r="I13" s="2"/>
      <c r="J13" s="11"/>
    </row>
    <row r="14" spans="1:10">
      <c r="A14" s="14" t="s">
        <v>11</v>
      </c>
      <c r="B14" s="9">
        <f>'[1]5_melléklet'!B303</f>
        <v>62770819</v>
      </c>
      <c r="C14" s="2"/>
      <c r="D14" s="2"/>
      <c r="E14" s="2"/>
      <c r="F14" s="2"/>
      <c r="G14" s="2"/>
      <c r="H14" s="2"/>
      <c r="I14" s="2"/>
      <c r="J14" s="2"/>
    </row>
    <row r="15" spans="1:10">
      <c r="A15" s="14" t="s">
        <v>12</v>
      </c>
      <c r="B15" s="9">
        <f>'[1]5_melléklet'!B580</f>
        <v>98999261</v>
      </c>
      <c r="C15" s="2">
        <v>82822737</v>
      </c>
      <c r="D15" s="11">
        <f>C15-B15</f>
        <v>-16176524</v>
      </c>
      <c r="E15" s="2"/>
      <c r="F15" s="2"/>
      <c r="G15" s="2"/>
      <c r="H15" s="2"/>
      <c r="I15" s="2"/>
      <c r="J15" s="2"/>
    </row>
    <row r="16" spans="1:10">
      <c r="A16" s="14" t="s">
        <v>13</v>
      </c>
      <c r="B16" s="9">
        <f>'[1]5_melléklet'!B706</f>
        <v>72176760</v>
      </c>
      <c r="C16" s="2"/>
      <c r="D16" s="2"/>
      <c r="E16" s="2"/>
      <c r="F16" s="2"/>
      <c r="G16" s="2"/>
      <c r="H16" s="2"/>
      <c r="I16" s="2"/>
      <c r="J16" s="2"/>
    </row>
    <row r="17" spans="1:10" ht="15.75" thickBot="1">
      <c r="A17" s="15"/>
      <c r="B17" s="9"/>
      <c r="C17" s="2"/>
      <c r="D17" s="2"/>
      <c r="E17" s="2"/>
      <c r="F17" s="2"/>
      <c r="G17" s="2"/>
      <c r="H17" s="2"/>
      <c r="I17" s="2"/>
      <c r="J17" s="2"/>
    </row>
    <row r="18" spans="1:10" ht="15.75" thickBot="1">
      <c r="A18" s="7" t="s">
        <v>14</v>
      </c>
      <c r="B18" s="8">
        <f>SUM(B19:B22)</f>
        <v>69377758</v>
      </c>
      <c r="C18" s="2"/>
      <c r="D18" s="11"/>
      <c r="E18" s="2"/>
      <c r="F18" s="2"/>
      <c r="G18" s="2"/>
      <c r="H18" s="11"/>
      <c r="I18" s="2"/>
      <c r="J18" s="2"/>
    </row>
    <row r="19" spans="1:10">
      <c r="A19" s="12" t="s">
        <v>15</v>
      </c>
      <c r="B19" s="9">
        <f>'[1]5_melléklet'!B203</f>
        <v>15232856</v>
      </c>
      <c r="C19" s="2"/>
      <c r="D19" s="2"/>
      <c r="E19" s="2"/>
      <c r="F19" s="2"/>
      <c r="G19" s="2"/>
      <c r="H19" s="11"/>
      <c r="I19" s="2"/>
      <c r="J19" s="2"/>
    </row>
    <row r="20" spans="1:10">
      <c r="A20" s="14" t="s">
        <v>16</v>
      </c>
      <c r="B20" s="9">
        <f>'[1]5_melléklet'!B304</f>
        <v>15631295</v>
      </c>
      <c r="C20" s="2"/>
      <c r="D20" s="2"/>
      <c r="E20" s="2"/>
      <c r="F20" s="2"/>
      <c r="G20" s="2"/>
      <c r="H20" s="2"/>
      <c r="I20" s="2"/>
      <c r="J20" s="2"/>
    </row>
    <row r="21" spans="1:10">
      <c r="A21" s="14" t="s">
        <v>17</v>
      </c>
      <c r="B21" s="9">
        <f>'[1]5_melléklet'!B581</f>
        <v>21351923</v>
      </c>
      <c r="C21" s="2"/>
      <c r="D21" s="2"/>
      <c r="E21" s="2"/>
      <c r="F21" s="2"/>
      <c r="G21" s="2"/>
      <c r="H21" s="2"/>
      <c r="I21" s="2"/>
      <c r="J21" s="2"/>
    </row>
    <row r="22" spans="1:10">
      <c r="A22" s="14" t="s">
        <v>18</v>
      </c>
      <c r="B22" s="9">
        <f>'[1]5_melléklet'!B707</f>
        <v>17161684</v>
      </c>
      <c r="C22" s="2"/>
      <c r="D22" s="2"/>
      <c r="E22" s="2"/>
      <c r="F22" s="2"/>
      <c r="G22" s="2"/>
      <c r="H22" s="2"/>
      <c r="I22" s="2"/>
      <c r="J22" s="2"/>
    </row>
    <row r="23" spans="1:10" ht="15.75" thickBot="1">
      <c r="A23" s="15"/>
      <c r="B23" s="9"/>
      <c r="C23" s="2"/>
      <c r="D23" s="2"/>
      <c r="E23" s="2"/>
      <c r="F23" s="2"/>
      <c r="G23" s="2"/>
      <c r="H23" s="2"/>
      <c r="I23" s="2"/>
      <c r="J23" s="2"/>
    </row>
    <row r="24" spans="1:10" ht="15.75" thickBot="1">
      <c r="A24" s="7" t="s">
        <v>19</v>
      </c>
      <c r="B24" s="8">
        <f>SUM(B27:B30)</f>
        <v>217635745.09</v>
      </c>
      <c r="C24" s="11"/>
      <c r="D24" s="2"/>
      <c r="E24" s="2"/>
      <c r="F24" s="2"/>
      <c r="G24" s="2"/>
      <c r="H24" s="2"/>
      <c r="I24" s="11"/>
      <c r="J24" s="2"/>
    </row>
    <row r="25" spans="1:10">
      <c r="A25" s="15" t="s">
        <v>20</v>
      </c>
      <c r="B25" s="9"/>
      <c r="C25" s="2"/>
      <c r="D25" s="2"/>
      <c r="E25" s="2"/>
      <c r="F25" s="2"/>
      <c r="G25" s="2"/>
      <c r="H25" s="2"/>
      <c r="I25" s="2"/>
      <c r="J25" s="2"/>
    </row>
    <row r="26" spans="1:10">
      <c r="A26" s="15" t="s">
        <v>21</v>
      </c>
      <c r="B26" s="9"/>
      <c r="C26" s="2"/>
      <c r="D26" s="2"/>
      <c r="E26" s="2"/>
      <c r="F26" s="2"/>
      <c r="G26" s="2"/>
      <c r="H26" s="2"/>
      <c r="I26" s="2"/>
      <c r="J26" s="2"/>
    </row>
    <row r="27" spans="1:10">
      <c r="A27" s="12" t="s">
        <v>22</v>
      </c>
      <c r="B27" s="9">
        <f>'[1]5_melléklet'!B204</f>
        <v>90424337.090000004</v>
      </c>
      <c r="C27" s="2"/>
      <c r="D27" s="2"/>
      <c r="E27" s="2"/>
      <c r="F27" s="2"/>
      <c r="G27" s="2"/>
      <c r="H27" s="2"/>
      <c r="I27" s="2"/>
      <c r="J27" s="2"/>
    </row>
    <row r="28" spans="1:10">
      <c r="A28" s="14" t="s">
        <v>23</v>
      </c>
      <c r="B28" s="9">
        <f>'[1]5_melléklet'!B305</f>
        <v>30912280</v>
      </c>
      <c r="C28" s="2"/>
      <c r="D28" s="2"/>
      <c r="E28" s="2"/>
      <c r="F28" s="2"/>
      <c r="G28" s="2"/>
      <c r="H28" s="2"/>
      <c r="I28" s="2"/>
      <c r="J28" s="2"/>
    </row>
    <row r="29" spans="1:10">
      <c r="A29" s="14" t="s">
        <v>24</v>
      </c>
      <c r="B29" s="9">
        <f>'[1]5_melléklet'!B582</f>
        <v>33234220</v>
      </c>
      <c r="C29" s="2"/>
      <c r="D29" s="2"/>
      <c r="E29" s="2"/>
      <c r="F29" s="2"/>
      <c r="G29" s="2"/>
      <c r="H29" s="2"/>
      <c r="I29" s="2"/>
      <c r="J29" s="2"/>
    </row>
    <row r="30" spans="1:10">
      <c r="A30" s="14" t="s">
        <v>25</v>
      </c>
      <c r="B30" s="9">
        <f>'[1]5_melléklet'!B708</f>
        <v>63064908</v>
      </c>
      <c r="C30" s="2"/>
      <c r="D30" s="2"/>
      <c r="E30" s="2"/>
      <c r="F30" s="2"/>
      <c r="G30" s="2"/>
      <c r="H30" s="2"/>
      <c r="I30" s="2"/>
      <c r="J30" s="2"/>
    </row>
    <row r="31" spans="1:10" ht="15.75" thickBot="1">
      <c r="A31" s="15"/>
      <c r="B31" s="9"/>
      <c r="C31" s="2"/>
      <c r="D31" s="2"/>
      <c r="E31" s="2"/>
      <c r="F31" s="2"/>
      <c r="G31" s="2"/>
      <c r="H31" s="2"/>
      <c r="I31" s="2"/>
      <c r="J31" s="2"/>
    </row>
    <row r="32" spans="1:10" ht="15.75" thickBot="1">
      <c r="A32" s="7" t="s">
        <v>26</v>
      </c>
      <c r="B32" s="8">
        <f>B33</f>
        <v>82215760</v>
      </c>
      <c r="C32" s="11"/>
      <c r="D32" s="2"/>
      <c r="E32" s="2"/>
      <c r="F32" s="2"/>
      <c r="G32" s="2"/>
      <c r="H32" s="2"/>
      <c r="I32" s="11"/>
      <c r="J32" s="2"/>
    </row>
    <row r="33" spans="1:10">
      <c r="A33" s="16" t="s">
        <v>27</v>
      </c>
      <c r="B33" s="17">
        <f>SUM(B34:B39)</f>
        <v>82215760</v>
      </c>
      <c r="C33" s="2"/>
      <c r="D33" s="2"/>
      <c r="E33" s="2"/>
      <c r="F33" s="2"/>
      <c r="G33" s="2"/>
      <c r="H33" s="2"/>
      <c r="I33" s="2"/>
      <c r="J33" s="2"/>
    </row>
    <row r="34" spans="1:10">
      <c r="A34" s="15" t="s">
        <v>28</v>
      </c>
      <c r="B34" s="9">
        <f>'[1]4_ melléklet'!B12</f>
        <v>5600000</v>
      </c>
      <c r="C34" s="2"/>
      <c r="D34" s="2"/>
      <c r="E34" s="2"/>
      <c r="F34" s="2"/>
      <c r="G34" s="2"/>
      <c r="H34" s="2"/>
      <c r="I34" s="2"/>
      <c r="J34" s="2"/>
    </row>
    <row r="35" spans="1:10">
      <c r="A35" s="15" t="s">
        <v>29</v>
      </c>
      <c r="B35" s="9">
        <f>'[1]4_ melléklet'!B18</f>
        <v>60119550</v>
      </c>
      <c r="C35" s="2"/>
      <c r="D35" s="2"/>
      <c r="E35" s="2"/>
      <c r="F35" s="2"/>
      <c r="G35" s="2"/>
      <c r="H35" s="2"/>
      <c r="I35" s="2"/>
      <c r="J35" s="2"/>
    </row>
    <row r="36" spans="1:10">
      <c r="A36" s="15" t="s">
        <v>30</v>
      </c>
      <c r="B36" s="9">
        <f>'[1]4_ melléklet'!B25</f>
        <v>6500000</v>
      </c>
      <c r="C36" s="2"/>
      <c r="D36" s="2"/>
      <c r="E36" s="2"/>
      <c r="F36" s="2"/>
      <c r="G36" s="2"/>
      <c r="H36" s="2"/>
      <c r="I36" s="2"/>
      <c r="J36" s="2"/>
    </row>
    <row r="37" spans="1:10">
      <c r="A37" s="15" t="s">
        <v>31</v>
      </c>
      <c r="B37" s="9">
        <f>'[1]4_ melléklet'!B29+'[1]4_ melléklet'!B40</f>
        <v>8500000</v>
      </c>
      <c r="C37" s="2"/>
      <c r="D37" s="2"/>
      <c r="E37" s="2"/>
      <c r="F37" s="2"/>
      <c r="G37" s="2"/>
      <c r="H37" s="2"/>
      <c r="I37" s="2"/>
      <c r="J37" s="2"/>
    </row>
    <row r="38" spans="1:10">
      <c r="A38" s="15" t="s">
        <v>32</v>
      </c>
      <c r="B38" s="9">
        <f>'[1]4_ melléklet'!B35</f>
        <v>1496210</v>
      </c>
      <c r="C38" s="2"/>
      <c r="D38" s="2"/>
      <c r="E38" s="2"/>
      <c r="F38" s="2"/>
      <c r="G38" s="2"/>
      <c r="H38" s="2"/>
      <c r="I38" s="2"/>
      <c r="J38" s="2"/>
    </row>
    <row r="39" spans="1:10" ht="15.75" thickBot="1">
      <c r="A39" s="15"/>
      <c r="B39" s="9"/>
      <c r="C39" s="2"/>
      <c r="D39" s="2"/>
      <c r="E39" s="2"/>
      <c r="F39" s="2"/>
      <c r="G39" s="2"/>
      <c r="H39" s="2"/>
      <c r="I39" s="2"/>
      <c r="J39" s="2"/>
    </row>
    <row r="40" spans="1:10" ht="15.75" thickBot="1">
      <c r="A40" s="18" t="s">
        <v>33</v>
      </c>
      <c r="B40" s="19">
        <f>B42+B56</f>
        <v>19517133</v>
      </c>
      <c r="C40" s="2"/>
      <c r="D40" s="2"/>
      <c r="E40" s="2"/>
      <c r="F40" s="2"/>
      <c r="G40" s="2"/>
      <c r="H40" s="2"/>
      <c r="I40" s="11"/>
      <c r="J40" s="2"/>
    </row>
    <row r="41" spans="1:10" ht="15.75" thickBot="1">
      <c r="A41" s="20"/>
      <c r="B41" s="21"/>
      <c r="C41" s="2"/>
      <c r="D41" s="2"/>
      <c r="E41" s="2"/>
      <c r="F41" s="2"/>
      <c r="G41" s="2"/>
      <c r="H41" s="2"/>
      <c r="I41" s="2"/>
      <c r="J41" s="2"/>
    </row>
    <row r="42" spans="1:10" ht="15.75" thickBot="1">
      <c r="A42" s="22" t="s">
        <v>34</v>
      </c>
      <c r="B42" s="23">
        <f>B43+B50+B52</f>
        <v>8478470</v>
      </c>
      <c r="C42" s="11"/>
      <c r="D42" s="2"/>
      <c r="E42" s="2"/>
      <c r="F42" s="2"/>
      <c r="G42" s="2"/>
      <c r="H42" s="2"/>
      <c r="I42" s="2"/>
      <c r="J42" s="2"/>
    </row>
    <row r="43" spans="1:10">
      <c r="A43" s="24" t="s">
        <v>10</v>
      </c>
      <c r="B43" s="25">
        <f>SUM(B44:B49)</f>
        <v>6319550</v>
      </c>
      <c r="C43" s="2"/>
      <c r="D43" s="2"/>
      <c r="E43" s="2"/>
      <c r="F43" s="2"/>
      <c r="G43" s="2"/>
      <c r="H43" s="2"/>
      <c r="I43" s="2"/>
      <c r="J43" s="2"/>
    </row>
    <row r="44" spans="1:10">
      <c r="A44" s="13" t="s">
        <v>35</v>
      </c>
      <c r="B44" s="26">
        <f>[1]kisértékű!D7</f>
        <v>508000</v>
      </c>
      <c r="C44" s="2"/>
      <c r="D44" s="2"/>
      <c r="E44" s="2"/>
      <c r="F44" s="2"/>
      <c r="G44" s="2"/>
      <c r="H44" s="2"/>
      <c r="I44" s="2"/>
      <c r="J44" s="2"/>
    </row>
    <row r="45" spans="1:10">
      <c r="A45" s="13" t="s">
        <v>36</v>
      </c>
      <c r="B45" s="26">
        <f>365000*1.27</f>
        <v>463550</v>
      </c>
      <c r="C45" s="2"/>
      <c r="D45" s="2"/>
      <c r="E45" s="2"/>
      <c r="F45" s="2"/>
      <c r="G45" s="2"/>
      <c r="H45" s="2"/>
      <c r="I45" s="2"/>
      <c r="J45" s="2"/>
    </row>
    <row r="46" spans="1:10">
      <c r="A46" s="13" t="s">
        <v>37</v>
      </c>
      <c r="B46" s="26">
        <f>(800000+1100000)*1.27</f>
        <v>2413000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13" t="s">
        <v>38</v>
      </c>
      <c r="B47" s="9">
        <v>1500000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13" t="s">
        <v>39</v>
      </c>
      <c r="B48" s="9">
        <v>800000</v>
      </c>
      <c r="C48" s="2"/>
      <c r="D48" s="2"/>
      <c r="E48" s="2"/>
      <c r="F48" s="2"/>
      <c r="G48" s="2"/>
      <c r="H48" s="2"/>
      <c r="I48" s="2"/>
      <c r="J48" s="2"/>
    </row>
    <row r="49" spans="1:10">
      <c r="A49" s="13" t="s">
        <v>40</v>
      </c>
      <c r="B49" s="9">
        <v>635000</v>
      </c>
      <c r="C49" s="2"/>
      <c r="D49" s="2"/>
      <c r="E49" s="2"/>
      <c r="F49" s="2"/>
      <c r="G49" s="2"/>
      <c r="H49" s="2"/>
      <c r="I49" s="2"/>
      <c r="J49" s="2"/>
    </row>
    <row r="50" spans="1:10">
      <c r="A50" s="27" t="s">
        <v>41</v>
      </c>
      <c r="B50" s="28">
        <f>SUM(B51)</f>
        <v>1026120</v>
      </c>
      <c r="C50" s="2"/>
      <c r="D50" s="2"/>
      <c r="E50" s="2"/>
      <c r="F50" s="2"/>
      <c r="G50" s="2"/>
      <c r="H50" s="2"/>
      <c r="I50" s="2"/>
      <c r="J50" s="2"/>
    </row>
    <row r="51" spans="1:10">
      <c r="A51" s="13" t="s">
        <v>42</v>
      </c>
      <c r="B51" s="9">
        <f>[1]kisértékű!D22</f>
        <v>1026120</v>
      </c>
      <c r="C51" s="2"/>
      <c r="D51" s="2"/>
      <c r="E51" s="2"/>
      <c r="F51" s="2"/>
      <c r="G51" s="2"/>
      <c r="H51" s="2"/>
      <c r="I51" s="2"/>
      <c r="J51" s="2"/>
    </row>
    <row r="52" spans="1:10">
      <c r="A52" s="27" t="s">
        <v>43</v>
      </c>
      <c r="B52" s="28">
        <f>B53</f>
        <v>1132800</v>
      </c>
      <c r="C52" s="2"/>
      <c r="D52" s="2"/>
      <c r="E52" s="2"/>
      <c r="F52" s="2"/>
      <c r="G52" s="2"/>
      <c r="H52" s="2"/>
      <c r="I52" s="2"/>
      <c r="J52" s="2"/>
    </row>
    <row r="53" spans="1:10">
      <c r="A53" s="13" t="s">
        <v>44</v>
      </c>
      <c r="B53" s="9">
        <f>[1]kisértékű!D28</f>
        <v>1132800</v>
      </c>
      <c r="C53" s="2"/>
      <c r="D53" s="2"/>
      <c r="E53" s="2"/>
      <c r="F53" s="2"/>
      <c r="G53" s="2"/>
      <c r="H53" s="2"/>
      <c r="I53" s="2"/>
      <c r="J53" s="2"/>
    </row>
    <row r="54" spans="1:10">
      <c r="A54" s="13"/>
      <c r="B54" s="9"/>
      <c r="C54" s="2"/>
      <c r="D54" s="2"/>
      <c r="E54" s="2"/>
      <c r="F54" s="2"/>
      <c r="G54" s="2"/>
      <c r="H54" s="2"/>
      <c r="I54" s="2"/>
      <c r="J54" s="2"/>
    </row>
    <row r="55" spans="1:10" ht="15.75" thickBot="1">
      <c r="A55" s="13"/>
      <c r="B55" s="9"/>
      <c r="C55" s="2"/>
      <c r="D55" s="2"/>
      <c r="E55" s="2"/>
      <c r="F55" s="2"/>
      <c r="G55" s="2"/>
      <c r="H55" s="2"/>
      <c r="I55" s="2"/>
      <c r="J55" s="2"/>
    </row>
    <row r="56" spans="1:10" ht="15.75" thickBot="1">
      <c r="A56" s="29" t="s">
        <v>45</v>
      </c>
      <c r="B56" s="30">
        <f>B57+B61</f>
        <v>11038663</v>
      </c>
      <c r="C56" s="2"/>
      <c r="D56" s="2"/>
      <c r="E56" s="2"/>
      <c r="F56" s="2"/>
      <c r="G56" s="2"/>
      <c r="H56" s="2"/>
      <c r="I56" s="2"/>
      <c r="J56" s="2"/>
    </row>
    <row r="57" spans="1:10">
      <c r="A57" s="24" t="s">
        <v>15</v>
      </c>
      <c r="B57" s="31">
        <f>SUM(B58:B60)</f>
        <v>10843113</v>
      </c>
      <c r="C57" s="2"/>
      <c r="D57" s="2"/>
      <c r="E57" s="2"/>
      <c r="F57" s="2"/>
      <c r="G57" s="2"/>
      <c r="H57" s="2"/>
      <c r="I57" s="2"/>
      <c r="J57" s="2"/>
    </row>
    <row r="58" spans="1:10">
      <c r="A58" s="32" t="s">
        <v>46</v>
      </c>
      <c r="B58" s="9">
        <f>3204592+2188521</f>
        <v>5393113</v>
      </c>
      <c r="C58" s="2"/>
      <c r="D58" s="2"/>
      <c r="E58" s="2"/>
      <c r="F58" s="2"/>
      <c r="G58" s="2"/>
      <c r="H58" s="2"/>
      <c r="I58" s="2"/>
      <c r="J58" s="2"/>
    </row>
    <row r="59" spans="1:10">
      <c r="A59" s="32" t="s">
        <v>47</v>
      </c>
      <c r="B59" s="9">
        <v>450000</v>
      </c>
      <c r="C59" s="2"/>
      <c r="D59" s="2"/>
      <c r="E59" s="2"/>
      <c r="F59" s="2"/>
      <c r="G59" s="2"/>
      <c r="H59" s="2"/>
      <c r="I59" s="2"/>
      <c r="J59" s="2"/>
    </row>
    <row r="60" spans="1:10">
      <c r="A60" s="32" t="s">
        <v>48</v>
      </c>
      <c r="B60" s="9">
        <v>5000000</v>
      </c>
      <c r="C60" s="2"/>
      <c r="D60" s="2"/>
      <c r="E60" s="2"/>
      <c r="F60" s="2"/>
      <c r="G60" s="2"/>
      <c r="H60" s="2"/>
      <c r="I60" s="2"/>
      <c r="J60" s="2"/>
    </row>
    <row r="61" spans="1:10">
      <c r="A61" s="24" t="s">
        <v>49</v>
      </c>
      <c r="B61" s="28">
        <f>B62</f>
        <v>195550</v>
      </c>
      <c r="C61" s="2"/>
      <c r="D61" s="2"/>
      <c r="E61" s="2"/>
      <c r="F61" s="2"/>
      <c r="G61" s="2"/>
      <c r="H61" s="2"/>
      <c r="I61" s="2"/>
      <c r="J61" s="2"/>
    </row>
    <row r="62" spans="1:10">
      <c r="A62" s="32" t="s">
        <v>50</v>
      </c>
      <c r="B62" s="9">
        <v>195550</v>
      </c>
      <c r="C62" s="2"/>
      <c r="D62" s="2"/>
      <c r="E62" s="2"/>
      <c r="F62" s="2"/>
      <c r="G62" s="2"/>
      <c r="H62" s="2"/>
      <c r="I62" s="2"/>
      <c r="J62" s="2"/>
    </row>
    <row r="63" spans="1:10" ht="15.75" thickBot="1">
      <c r="A63" s="33"/>
      <c r="B63" s="21"/>
      <c r="C63" s="2"/>
      <c r="D63" s="2"/>
      <c r="E63" s="2"/>
      <c r="F63" s="2"/>
      <c r="G63" s="2"/>
      <c r="H63" s="2"/>
      <c r="I63" s="2"/>
      <c r="J63" s="2"/>
    </row>
    <row r="64" spans="1:10" ht="15.75" thickBot="1">
      <c r="A64" s="22" t="s">
        <v>51</v>
      </c>
      <c r="B64" s="23">
        <f>B65+B66</f>
        <v>14054919</v>
      </c>
      <c r="C64" s="2"/>
      <c r="D64" s="2"/>
      <c r="E64" s="2"/>
      <c r="F64" s="2"/>
      <c r="G64" s="2"/>
      <c r="H64" s="2"/>
      <c r="I64" s="2"/>
      <c r="J64" s="2"/>
    </row>
    <row r="65" spans="1:26">
      <c r="A65" s="15" t="s">
        <v>52</v>
      </c>
      <c r="B65" s="34">
        <f>10000000-38844-70452+312420-1080000-1036205</f>
        <v>8086919</v>
      </c>
      <c r="C65" s="2"/>
      <c r="D65" s="2"/>
      <c r="E65" s="2"/>
      <c r="F65" s="2"/>
      <c r="G65" s="2"/>
      <c r="H65" s="2"/>
      <c r="I65" s="2"/>
      <c r="J65" s="2"/>
    </row>
    <row r="66" spans="1:26">
      <c r="A66" s="15" t="s">
        <v>53</v>
      </c>
      <c r="B66" s="35">
        <f>8000000-1397000-635000</f>
        <v>5968000</v>
      </c>
      <c r="C66" s="2" t="s">
        <v>54</v>
      </c>
      <c r="D66" s="2"/>
      <c r="E66" s="2"/>
      <c r="F66" s="2"/>
      <c r="G66" s="2"/>
      <c r="H66" s="2"/>
      <c r="I66" s="2"/>
      <c r="J66" s="2"/>
    </row>
    <row r="67" spans="1:26" ht="15.75" thickBot="1">
      <c r="A67" s="2"/>
      <c r="B67" s="34"/>
      <c r="C67" s="2"/>
      <c r="D67" s="2"/>
      <c r="E67" s="2"/>
      <c r="F67" s="2"/>
      <c r="G67" s="2"/>
      <c r="H67" s="2"/>
      <c r="I67" s="2"/>
      <c r="J67" s="2"/>
    </row>
    <row r="68" spans="1:26" ht="15.75" thickBot="1">
      <c r="A68" s="7" t="s">
        <v>55</v>
      </c>
      <c r="B68" s="36">
        <f>B6+B40+B64</f>
        <v>725175413.09000003</v>
      </c>
      <c r="C68" s="2"/>
      <c r="D68" s="2"/>
      <c r="E68" s="2"/>
      <c r="F68" s="2"/>
      <c r="G68" s="2"/>
      <c r="H68" s="2"/>
      <c r="I68" s="2"/>
      <c r="J68" s="2"/>
    </row>
    <row r="69" spans="1:26" ht="15.75" thickBot="1">
      <c r="A69" s="37"/>
      <c r="B69" s="38"/>
      <c r="C69" s="11"/>
      <c r="D69" s="2"/>
      <c r="E69" s="2"/>
      <c r="F69" s="2"/>
      <c r="G69" s="2"/>
      <c r="H69" s="2"/>
      <c r="I69" s="2"/>
      <c r="J69" s="2"/>
    </row>
    <row r="70" spans="1:26" ht="15.75" thickBot="1">
      <c r="A70" s="39" t="s">
        <v>56</v>
      </c>
      <c r="B70" s="40">
        <f>B71+B72+B73</f>
        <v>295000502</v>
      </c>
      <c r="C70" s="2"/>
      <c r="D70" s="2"/>
      <c r="E70" s="2"/>
      <c r="F70" s="2"/>
      <c r="G70" s="2"/>
      <c r="H70" s="2"/>
      <c r="I70" s="2"/>
      <c r="J70" s="2"/>
    </row>
    <row r="71" spans="1:26">
      <c r="A71" s="15" t="s">
        <v>57</v>
      </c>
      <c r="B71" s="41">
        <v>10168502</v>
      </c>
      <c r="C71" s="2"/>
      <c r="D71" s="2"/>
      <c r="E71" s="2"/>
      <c r="F71" s="2"/>
      <c r="G71" s="2"/>
      <c r="H71" s="2"/>
      <c r="I71" s="2"/>
      <c r="J71" s="2"/>
    </row>
    <row r="72" spans="1:26">
      <c r="A72" s="42" t="s">
        <v>58</v>
      </c>
      <c r="B72" s="35">
        <v>14832000</v>
      </c>
      <c r="C72" s="2"/>
      <c r="D72" s="2"/>
      <c r="E72" s="2"/>
      <c r="F72" s="2"/>
      <c r="G72" s="2"/>
      <c r="H72" s="2"/>
      <c r="I72" s="2"/>
      <c r="J72" s="2"/>
    </row>
    <row r="73" spans="1:26">
      <c r="A73" s="42" t="s">
        <v>59</v>
      </c>
      <c r="B73" s="35">
        <v>270000000</v>
      </c>
      <c r="C73" s="2"/>
      <c r="D73" s="2"/>
      <c r="E73" s="2"/>
      <c r="F73" s="2"/>
      <c r="G73" s="2"/>
      <c r="H73" s="2"/>
      <c r="I73" s="2"/>
      <c r="J73" s="2"/>
    </row>
    <row r="74" spans="1:26" ht="15.75" thickBot="1">
      <c r="A74" s="42"/>
      <c r="B74" s="35"/>
      <c r="C74" s="2"/>
      <c r="D74" s="2"/>
      <c r="E74" s="2"/>
      <c r="F74" s="2"/>
      <c r="G74" s="2"/>
      <c r="H74" s="2"/>
      <c r="I74" s="2"/>
      <c r="J74" s="2"/>
    </row>
    <row r="75" spans="1:26" ht="15.75" thickBot="1">
      <c r="A75" s="7" t="s">
        <v>60</v>
      </c>
      <c r="B75" s="19">
        <f>B68+B70</f>
        <v>1020175915.09</v>
      </c>
      <c r="C75" s="11" t="e">
        <f>B72+B71+#REF!+B66+B65+B60+B59+B58+B44+B45+B46+B47+B51+B53+B27+B28+B29+B30+B22+B21+B20+B19+B16+B15+B14+B13+B34+B35+B36+B37+B38</f>
        <v>#REF!</v>
      </c>
      <c r="D75" s="2"/>
      <c r="E75" s="2"/>
      <c r="F75" s="2"/>
      <c r="G75" s="2"/>
      <c r="H75" s="2"/>
      <c r="I75" s="2"/>
      <c r="J75" s="2"/>
      <c r="Z75" s="43"/>
    </row>
    <row r="76" spans="1:26">
      <c r="B76" s="44"/>
      <c r="C76" s="2"/>
      <c r="D76" s="2"/>
      <c r="E76" s="2"/>
      <c r="F76" s="2"/>
      <c r="G76" s="2"/>
      <c r="H76" s="2"/>
      <c r="I76" s="2"/>
      <c r="J76" s="2"/>
      <c r="Z76" s="43"/>
    </row>
    <row r="77" spans="1:26">
      <c r="A77" s="45"/>
      <c r="B77" s="44"/>
      <c r="C77" s="2"/>
      <c r="D77" s="2"/>
      <c r="E77" s="2"/>
      <c r="F77" s="2"/>
      <c r="G77" s="2"/>
      <c r="H77" s="2"/>
      <c r="I77" s="2"/>
      <c r="J77" s="2"/>
    </row>
    <row r="78" spans="1:26">
      <c r="A78" s="46" t="s">
        <v>61</v>
      </c>
      <c r="B78" s="2"/>
      <c r="C78" s="2"/>
      <c r="D78" s="2"/>
      <c r="E78" s="2"/>
      <c r="F78" s="2"/>
      <c r="G78" s="2"/>
      <c r="H78" s="2"/>
      <c r="I78" s="2"/>
      <c r="J78" s="2"/>
    </row>
    <row r="79" spans="1:26" ht="15.75" thickBot="1">
      <c r="A79" s="47"/>
      <c r="B79" s="47"/>
      <c r="C79" s="2"/>
      <c r="D79" s="2"/>
      <c r="E79" s="2"/>
      <c r="F79" s="2"/>
      <c r="G79" s="2"/>
      <c r="H79" s="2"/>
      <c r="I79" s="2"/>
      <c r="J79" s="2"/>
    </row>
    <row r="80" spans="1:26" ht="23.25" thickBot="1">
      <c r="A80" s="48" t="s">
        <v>62</v>
      </c>
      <c r="B80" s="49">
        <f>[1]bevételek!B70-[1]kiadások!B6-[1]kiadások!B64</f>
        <v>-55180755.090000033</v>
      </c>
      <c r="C80" s="2"/>
      <c r="D80" s="2"/>
      <c r="E80" s="2"/>
      <c r="F80" s="2"/>
      <c r="G80" s="2"/>
      <c r="H80" s="2"/>
      <c r="I80" s="2"/>
      <c r="J80" s="2"/>
    </row>
    <row r="81" spans="1:10">
      <c r="A81" s="50" t="s">
        <v>63</v>
      </c>
      <c r="B81" s="34">
        <f>[1]bevételek!B70</f>
        <v>650477525</v>
      </c>
      <c r="C81" s="2"/>
      <c r="D81" s="2"/>
      <c r="E81" s="2"/>
      <c r="F81" s="2"/>
      <c r="G81" s="2"/>
      <c r="H81" s="2"/>
      <c r="I81" s="2"/>
      <c r="J81" s="2"/>
    </row>
    <row r="82" spans="1:10" ht="14.25" customHeight="1" thickBot="1">
      <c r="A82" s="50" t="s">
        <v>64</v>
      </c>
      <c r="B82" s="51">
        <f>B6+B64</f>
        <v>705658280.09000003</v>
      </c>
      <c r="C82" s="2"/>
      <c r="D82" s="2"/>
      <c r="E82" s="2"/>
      <c r="F82" s="2"/>
      <c r="G82" s="2"/>
      <c r="H82" s="2"/>
      <c r="I82" s="2"/>
      <c r="J82" s="2"/>
    </row>
    <row r="83" spans="1:10" ht="24" thickBot="1">
      <c r="A83" s="52" t="s">
        <v>65</v>
      </c>
      <c r="B83" s="49">
        <f>B84-B85</f>
        <v>-18077133</v>
      </c>
      <c r="C83" s="2"/>
      <c r="D83" s="2"/>
      <c r="E83" s="2"/>
      <c r="F83" s="2"/>
      <c r="G83" s="2"/>
      <c r="H83" s="2"/>
      <c r="I83" s="2"/>
      <c r="J83" s="2"/>
    </row>
    <row r="84" spans="1:10">
      <c r="A84" s="50" t="s">
        <v>66</v>
      </c>
      <c r="B84" s="53">
        <f>[1]bevételek!B79</f>
        <v>1440000</v>
      </c>
      <c r="C84" s="2"/>
      <c r="D84" s="2"/>
      <c r="E84" s="2"/>
      <c r="F84" s="2"/>
      <c r="G84" s="2"/>
      <c r="H84" s="2"/>
      <c r="I84" s="2"/>
      <c r="J84" s="2"/>
    </row>
    <row r="85" spans="1:10" ht="15.75" thickBot="1">
      <c r="A85" s="50" t="s">
        <v>67</v>
      </c>
      <c r="B85" s="51">
        <f>B40</f>
        <v>19517133</v>
      </c>
      <c r="C85" s="2"/>
      <c r="D85" s="2"/>
      <c r="E85" s="2"/>
      <c r="F85" s="2"/>
      <c r="G85" s="2"/>
      <c r="H85" s="2"/>
      <c r="I85" s="2"/>
      <c r="J85" s="2"/>
    </row>
    <row r="86" spans="1:10" ht="23.25" thickBot="1">
      <c r="A86" s="48" t="s">
        <v>68</v>
      </c>
      <c r="B86" s="54">
        <f>B80+B83</f>
        <v>-73257888.090000033</v>
      </c>
      <c r="C86" s="2"/>
      <c r="D86" s="2"/>
      <c r="E86" s="2"/>
      <c r="F86" s="2"/>
      <c r="G86" s="2"/>
      <c r="H86" s="2"/>
      <c r="I86" s="2"/>
      <c r="J86" s="2"/>
    </row>
    <row r="87" spans="1:10" ht="15.75" thickBot="1">
      <c r="A87" s="55"/>
      <c r="B87" s="56"/>
      <c r="C87" s="2"/>
      <c r="D87" s="2"/>
      <c r="E87" s="2"/>
      <c r="F87" s="2"/>
      <c r="G87" s="2"/>
      <c r="H87" s="2"/>
      <c r="I87" s="2"/>
      <c r="J87" s="2"/>
    </row>
    <row r="88" spans="1:10" ht="15.75" thickBot="1">
      <c r="A88" s="57" t="s">
        <v>69</v>
      </c>
      <c r="B88" s="58">
        <f>[1]bevételek!B87</f>
        <v>73258390</v>
      </c>
      <c r="C88" s="2"/>
      <c r="D88" s="2"/>
      <c r="E88" s="2"/>
      <c r="F88" s="2"/>
      <c r="G88" s="2"/>
      <c r="H88" s="2"/>
      <c r="I88" s="11"/>
      <c r="J88" s="2"/>
    </row>
    <row r="89" spans="1:10" ht="15.75" thickBot="1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thickBot="1">
      <c r="A90" s="7" t="s">
        <v>70</v>
      </c>
      <c r="B90" s="58">
        <f>B91-B92</f>
        <v>14831498</v>
      </c>
      <c r="C90" s="2"/>
      <c r="D90" s="2"/>
      <c r="E90" s="2"/>
      <c r="F90" s="2"/>
      <c r="G90" s="2"/>
      <c r="H90" s="2"/>
      <c r="I90" s="2"/>
      <c r="J90" s="2"/>
    </row>
    <row r="91" spans="1:10">
      <c r="A91" s="15" t="s">
        <v>71</v>
      </c>
      <c r="B91" s="59">
        <f>[1]bevételek!B83</f>
        <v>295000000</v>
      </c>
      <c r="C91" s="2"/>
      <c r="D91" s="2"/>
      <c r="E91" s="2"/>
      <c r="F91" s="2"/>
      <c r="G91" s="2"/>
      <c r="H91" s="2"/>
      <c r="I91" s="2"/>
      <c r="J91" s="2"/>
    </row>
    <row r="92" spans="1:10" ht="15.75" thickBot="1">
      <c r="A92" s="15" t="s">
        <v>72</v>
      </c>
      <c r="B92" s="59">
        <f>B71+B73</f>
        <v>280168502</v>
      </c>
      <c r="C92" s="2"/>
      <c r="D92" s="2"/>
      <c r="E92" s="2"/>
      <c r="F92" s="2"/>
      <c r="G92" s="2"/>
      <c r="H92" s="2"/>
      <c r="I92" s="2"/>
      <c r="J92" s="2"/>
    </row>
    <row r="93" spans="1:10" ht="15.75" thickBot="1">
      <c r="A93" s="7" t="s">
        <v>73</v>
      </c>
      <c r="B93" s="58">
        <f>B94-B95</f>
        <v>-14832000</v>
      </c>
      <c r="C93" s="2"/>
      <c r="D93" s="2"/>
      <c r="E93" s="2"/>
      <c r="F93" s="2"/>
      <c r="G93" s="2"/>
      <c r="H93" s="2"/>
      <c r="I93" s="2"/>
      <c r="J93" s="2"/>
    </row>
    <row r="94" spans="1:10">
      <c r="A94" s="15" t="s">
        <v>74</v>
      </c>
      <c r="B94" s="60">
        <v>0</v>
      </c>
      <c r="C94" s="2"/>
      <c r="D94" s="2"/>
      <c r="E94" s="2"/>
      <c r="F94" s="2"/>
      <c r="G94" s="2"/>
      <c r="H94" s="2"/>
      <c r="I94" s="2"/>
      <c r="J94" s="2"/>
    </row>
    <row r="95" spans="1:10" ht="15.75" thickBot="1">
      <c r="A95" s="20" t="s">
        <v>75</v>
      </c>
      <c r="B95" s="61">
        <f>B72</f>
        <v>14832000</v>
      </c>
      <c r="C95" s="11"/>
      <c r="D95" s="2"/>
      <c r="E95" s="2"/>
      <c r="F95" s="2"/>
      <c r="G95" s="2"/>
      <c r="H95" s="2"/>
      <c r="I95" s="2"/>
      <c r="J95" s="2"/>
    </row>
    <row r="96" spans="1:10" ht="26.25" customHeight="1" thickBot="1">
      <c r="A96" s="62" t="s">
        <v>76</v>
      </c>
      <c r="B96" s="63">
        <f>B88+B90+B93</f>
        <v>73257888</v>
      </c>
      <c r="C96" s="2"/>
      <c r="D96" s="2"/>
      <c r="E96" s="2"/>
      <c r="F96" s="2"/>
      <c r="G96" s="2"/>
      <c r="H96" s="2"/>
      <c r="I96" s="43" t="s">
        <v>77</v>
      </c>
      <c r="J96" s="2"/>
    </row>
    <row r="97" spans="1:10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idden="1">
      <c r="A98" s="2" t="s">
        <v>78</v>
      </c>
      <c r="B98" s="11">
        <f>B86+B96</f>
        <v>-9.0000033378601074E-2</v>
      </c>
      <c r="C98" s="2"/>
      <c r="D98" s="2"/>
      <c r="E98" s="2"/>
      <c r="F98" s="2"/>
      <c r="G98" s="2"/>
      <c r="H98" s="2"/>
      <c r="I98" s="2"/>
      <c r="J98" s="2"/>
    </row>
    <row r="99" spans="1:10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2"/>
      <c r="B100" s="11"/>
      <c r="C100" s="2"/>
      <c r="D100" s="2"/>
      <c r="E100" s="2"/>
      <c r="F100" s="2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2"/>
      <c r="B102" s="2"/>
    </row>
    <row r="103" spans="1:10">
      <c r="A103" s="2"/>
      <c r="B103" s="2"/>
    </row>
    <row r="104" spans="1:10">
      <c r="A104" s="2"/>
      <c r="B104" s="2"/>
    </row>
    <row r="105" spans="1:10">
      <c r="A105" s="2"/>
      <c r="B105" s="2"/>
    </row>
    <row r="106" spans="1:10">
      <c r="A106" s="2"/>
      <c r="B106" s="2"/>
    </row>
    <row r="107" spans="1:10">
      <c r="A107" s="2"/>
      <c r="B107" s="2"/>
    </row>
    <row r="108" spans="1:10">
      <c r="A108" s="2"/>
      <c r="B108" s="2"/>
    </row>
    <row r="109" spans="1:10">
      <c r="A109" s="2"/>
      <c r="B109" s="2"/>
    </row>
    <row r="110" spans="1:10">
      <c r="A110" s="2"/>
      <c r="B110" s="2"/>
    </row>
    <row r="111" spans="1:10">
      <c r="A111" s="2"/>
      <c r="B111" s="2"/>
    </row>
    <row r="112" spans="1:10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64"/>
      <c r="B136" s="64"/>
    </row>
    <row r="137" spans="1:2">
      <c r="A137" s="64"/>
      <c r="B137" s="64"/>
    </row>
    <row r="138" spans="1:2">
      <c r="A138" s="64"/>
      <c r="B138" s="64"/>
    </row>
    <row r="139" spans="1:2">
      <c r="A139" s="64"/>
      <c r="B139" s="64"/>
    </row>
    <row r="140" spans="1:2">
      <c r="A140" s="64"/>
      <c r="B140" s="64"/>
    </row>
    <row r="141" spans="1:2">
      <c r="A141" s="64"/>
      <c r="B141" s="64"/>
    </row>
    <row r="142" spans="1:2">
      <c r="A142" s="64"/>
      <c r="B142" s="64"/>
    </row>
    <row r="143" spans="1:2">
      <c r="A143" s="64"/>
      <c r="B143" s="64"/>
    </row>
    <row r="144" spans="1:2">
      <c r="A144" s="64"/>
      <c r="B144" s="64"/>
    </row>
    <row r="145" spans="1:2">
      <c r="A145" s="64"/>
      <c r="B145" s="64"/>
    </row>
    <row r="146" spans="1:2">
      <c r="A146" s="64"/>
      <c r="B146" s="64"/>
    </row>
    <row r="147" spans="1:2">
      <c r="A147" s="64"/>
      <c r="B147" s="64"/>
    </row>
    <row r="148" spans="1:2">
      <c r="A148" s="64"/>
      <c r="B148" s="64"/>
    </row>
    <row r="149" spans="1:2">
      <c r="A149" s="64"/>
      <c r="B149" s="64"/>
    </row>
    <row r="150" spans="1:2">
      <c r="A150" s="64"/>
      <c r="B150" s="64"/>
    </row>
    <row r="151" spans="1:2">
      <c r="A151" s="64"/>
      <c r="B151" s="64"/>
    </row>
    <row r="152" spans="1:2">
      <c r="A152" s="64"/>
      <c r="B152" s="64"/>
    </row>
    <row r="153" spans="1:2">
      <c r="A153" s="64"/>
      <c r="B153" s="64"/>
    </row>
    <row r="154" spans="1:2">
      <c r="A154" s="64"/>
      <c r="B154" s="64"/>
    </row>
    <row r="155" spans="1:2">
      <c r="A155" s="64"/>
      <c r="B155" s="64"/>
    </row>
    <row r="156" spans="1:2">
      <c r="A156" s="64"/>
      <c r="B156" s="64"/>
    </row>
    <row r="157" spans="1:2">
      <c r="A157" s="64"/>
      <c r="B157" s="64"/>
    </row>
    <row r="158" spans="1:2">
      <c r="A158" s="64"/>
      <c r="B158" s="64"/>
    </row>
    <row r="159" spans="1:2">
      <c r="A159" s="64"/>
      <c r="B159" s="64"/>
    </row>
    <row r="160" spans="1:2">
      <c r="A160" s="64"/>
      <c r="B160" s="64"/>
    </row>
    <row r="161" spans="1:2">
      <c r="A161" s="64"/>
      <c r="B161" s="64"/>
    </row>
    <row r="162" spans="1:2">
      <c r="A162" s="64"/>
      <c r="B162" s="64"/>
    </row>
    <row r="163" spans="1:2">
      <c r="A163" s="64"/>
      <c r="B163" s="64"/>
    </row>
    <row r="164" spans="1:2">
      <c r="A164" s="64"/>
      <c r="B164" s="64"/>
    </row>
    <row r="165" spans="1:2">
      <c r="A165" s="64"/>
      <c r="B165" s="64"/>
    </row>
    <row r="166" spans="1:2">
      <c r="A166" s="64"/>
      <c r="B166" s="64"/>
    </row>
    <row r="167" spans="1:2">
      <c r="A167" s="64"/>
      <c r="B167" s="64"/>
    </row>
    <row r="168" spans="1:2">
      <c r="A168" s="64"/>
      <c r="B168" s="64"/>
    </row>
    <row r="169" spans="1:2">
      <c r="A169" s="64"/>
      <c r="B169" s="64"/>
    </row>
    <row r="170" spans="1:2">
      <c r="A170" s="64"/>
      <c r="B170" s="64"/>
    </row>
    <row r="171" spans="1:2">
      <c r="A171" s="64"/>
      <c r="B171" s="64"/>
    </row>
    <row r="172" spans="1:2">
      <c r="A172" s="64"/>
      <c r="B172" s="64"/>
    </row>
    <row r="173" spans="1:2">
      <c r="A173" s="64"/>
      <c r="B173" s="64"/>
    </row>
    <row r="174" spans="1:2">
      <c r="A174" s="64"/>
      <c r="B174" s="64"/>
    </row>
    <row r="175" spans="1:2">
      <c r="A175" s="64"/>
      <c r="B175" s="64"/>
    </row>
    <row r="176" spans="1:2">
      <c r="A176" s="64"/>
      <c r="B176" s="64"/>
    </row>
    <row r="177" spans="1:2">
      <c r="A177" s="64"/>
      <c r="B177" s="64"/>
    </row>
    <row r="178" spans="1:2">
      <c r="A178" s="64"/>
      <c r="B178" s="64"/>
    </row>
    <row r="179" spans="1:2">
      <c r="A179" s="64"/>
      <c r="B179" s="64"/>
    </row>
    <row r="180" spans="1:2">
      <c r="A180" s="64"/>
      <c r="B180" s="64"/>
    </row>
    <row r="181" spans="1:2">
      <c r="A181" s="64"/>
      <c r="B181" s="64"/>
    </row>
    <row r="182" spans="1:2">
      <c r="A182" s="64"/>
      <c r="B182" s="64"/>
    </row>
    <row r="183" spans="1:2">
      <c r="A183" s="64"/>
      <c r="B183" s="64"/>
    </row>
    <row r="184" spans="1:2">
      <c r="A184" s="64"/>
      <c r="B184" s="64"/>
    </row>
    <row r="185" spans="1:2">
      <c r="A185" s="64"/>
      <c r="B185" s="64"/>
    </row>
    <row r="186" spans="1:2">
      <c r="A186" s="64"/>
      <c r="B186" s="64"/>
    </row>
    <row r="187" spans="1:2">
      <c r="A187" s="64"/>
      <c r="B187" s="64"/>
    </row>
    <row r="188" spans="1:2">
      <c r="A188" s="64"/>
      <c r="B188" s="64"/>
    </row>
    <row r="189" spans="1:2">
      <c r="A189" s="64"/>
      <c r="B189" s="64"/>
    </row>
    <row r="190" spans="1:2">
      <c r="A190" s="64"/>
      <c r="B190" s="64"/>
    </row>
    <row r="191" spans="1:2">
      <c r="A191" s="64"/>
      <c r="B191" s="64"/>
    </row>
    <row r="192" spans="1:2">
      <c r="A192" s="64"/>
      <c r="B192" s="64"/>
    </row>
    <row r="193" spans="1:2">
      <c r="A193" s="64"/>
      <c r="B193" s="64"/>
    </row>
    <row r="194" spans="1:2">
      <c r="A194" s="64"/>
      <c r="B194" s="64"/>
    </row>
    <row r="195" spans="1:2">
      <c r="A195" s="64"/>
      <c r="B195" s="64"/>
    </row>
    <row r="196" spans="1:2">
      <c r="A196" s="64"/>
      <c r="B196" s="64"/>
    </row>
    <row r="197" spans="1:2">
      <c r="A197" s="64"/>
      <c r="B197" s="64"/>
    </row>
    <row r="198" spans="1:2">
      <c r="A198" s="64"/>
      <c r="B198" s="64"/>
    </row>
    <row r="199" spans="1:2">
      <c r="A199" s="64"/>
      <c r="B199" s="64"/>
    </row>
    <row r="200" spans="1:2">
      <c r="A200" s="64"/>
      <c r="B200" s="64"/>
    </row>
    <row r="201" spans="1:2">
      <c r="A201" s="64"/>
      <c r="B201" s="64"/>
    </row>
    <row r="202" spans="1:2">
      <c r="A202" s="64"/>
      <c r="B202" s="64"/>
    </row>
    <row r="203" spans="1:2">
      <c r="A203" s="64"/>
      <c r="B203" s="64"/>
    </row>
    <row r="204" spans="1:2">
      <c r="A204" s="64"/>
      <c r="B204" s="64"/>
    </row>
    <row r="205" spans="1:2">
      <c r="A205" s="64"/>
      <c r="B205" s="64"/>
    </row>
    <row r="206" spans="1:2">
      <c r="A206" s="64"/>
      <c r="B206" s="64"/>
    </row>
    <row r="207" spans="1:2">
      <c r="A207" s="64"/>
      <c r="B207" s="64"/>
    </row>
    <row r="208" spans="1:2">
      <c r="A208" s="64"/>
      <c r="B208" s="64"/>
    </row>
    <row r="209" spans="1:2">
      <c r="A209" s="64"/>
      <c r="B209" s="64"/>
    </row>
    <row r="210" spans="1:2">
      <c r="A210" s="64"/>
      <c r="B210" s="64"/>
    </row>
    <row r="211" spans="1:2">
      <c r="A211" s="64"/>
      <c r="B211" s="64"/>
    </row>
    <row r="212" spans="1:2">
      <c r="A212" s="64"/>
      <c r="B212" s="64"/>
    </row>
    <row r="213" spans="1:2">
      <c r="A213" s="64"/>
      <c r="B213" s="64"/>
    </row>
    <row r="214" spans="1:2">
      <c r="A214" s="64"/>
      <c r="B214" s="64"/>
    </row>
    <row r="215" spans="1:2">
      <c r="A215" s="64"/>
      <c r="B215" s="64"/>
    </row>
    <row r="216" spans="1:2">
      <c r="A216" s="64"/>
      <c r="B216" s="64"/>
    </row>
    <row r="217" spans="1:2">
      <c r="A217" s="64"/>
      <c r="B217" s="64"/>
    </row>
    <row r="218" spans="1:2">
      <c r="A218" s="64"/>
      <c r="B218" s="64"/>
    </row>
    <row r="219" spans="1:2">
      <c r="A219" s="64"/>
      <c r="B219" s="64"/>
    </row>
    <row r="220" spans="1:2">
      <c r="A220" s="64"/>
      <c r="B220" s="64"/>
    </row>
    <row r="221" spans="1:2">
      <c r="A221" s="64"/>
      <c r="B221" s="64"/>
    </row>
    <row r="222" spans="1:2">
      <c r="A222" s="64"/>
      <c r="B222" s="64"/>
    </row>
    <row r="223" spans="1:2">
      <c r="A223" s="64"/>
      <c r="B223" s="64"/>
    </row>
    <row r="224" spans="1:2">
      <c r="A224" s="64"/>
      <c r="B224" s="64"/>
    </row>
    <row r="225" spans="1:2">
      <c r="A225" s="64"/>
      <c r="B225" s="64"/>
    </row>
    <row r="226" spans="1:2">
      <c r="A226" s="64"/>
      <c r="B226" s="64"/>
    </row>
    <row r="227" spans="1:2">
      <c r="A227" s="64"/>
      <c r="B227" s="64"/>
    </row>
    <row r="228" spans="1:2">
      <c r="A228" s="64"/>
      <c r="B228" s="64"/>
    </row>
    <row r="229" spans="1:2">
      <c r="A229" s="64"/>
      <c r="B229" s="64"/>
    </row>
    <row r="230" spans="1:2">
      <c r="A230" s="64"/>
      <c r="B230" s="64"/>
    </row>
    <row r="231" spans="1:2">
      <c r="A231" s="64"/>
      <c r="B231" s="64"/>
    </row>
    <row r="232" spans="1:2">
      <c r="A232" s="64"/>
      <c r="B232" s="64"/>
    </row>
    <row r="233" spans="1:2">
      <c r="A233" s="64"/>
      <c r="B233" s="64"/>
    </row>
    <row r="234" spans="1:2">
      <c r="A234" s="64"/>
      <c r="B234" s="64"/>
    </row>
    <row r="235" spans="1:2">
      <c r="A235" s="64"/>
      <c r="B235" s="64"/>
    </row>
    <row r="236" spans="1:2">
      <c r="A236" s="64"/>
      <c r="B236" s="64"/>
    </row>
    <row r="237" spans="1:2">
      <c r="A237" s="64"/>
      <c r="B237" s="64"/>
    </row>
    <row r="238" spans="1:2">
      <c r="A238" s="64"/>
      <c r="B238" s="64"/>
    </row>
    <row r="239" spans="1:2">
      <c r="A239" s="64"/>
      <c r="B239" s="64"/>
    </row>
    <row r="240" spans="1:2">
      <c r="A240" s="64"/>
      <c r="B240" s="64"/>
    </row>
    <row r="241" spans="1:2">
      <c r="A241" s="64"/>
      <c r="B241" s="64"/>
    </row>
    <row r="242" spans="1:2">
      <c r="A242" s="64"/>
      <c r="B242" s="64"/>
    </row>
    <row r="243" spans="1:2">
      <c r="A243" s="64"/>
      <c r="B243" s="64"/>
    </row>
    <row r="244" spans="1:2">
      <c r="A244" s="64"/>
      <c r="B244" s="64"/>
    </row>
    <row r="245" spans="1:2">
      <c r="A245" s="64"/>
      <c r="B245" s="64"/>
    </row>
    <row r="246" spans="1:2">
      <c r="A246" s="64"/>
      <c r="B246" s="64"/>
    </row>
    <row r="247" spans="1:2">
      <c r="A247" s="64"/>
      <c r="B247" s="64"/>
    </row>
    <row r="248" spans="1:2">
      <c r="A248" s="64"/>
      <c r="B248" s="64"/>
    </row>
    <row r="249" spans="1:2">
      <c r="A249" s="64"/>
      <c r="B249" s="64"/>
    </row>
    <row r="250" spans="1:2">
      <c r="A250" s="64"/>
      <c r="B250" s="64"/>
    </row>
    <row r="251" spans="1:2">
      <c r="A251" s="64"/>
      <c r="B251" s="64"/>
    </row>
    <row r="252" spans="1:2">
      <c r="A252" s="64"/>
      <c r="B252" s="64"/>
    </row>
    <row r="253" spans="1:2">
      <c r="A253" s="64"/>
      <c r="B253" s="64"/>
    </row>
    <row r="254" spans="1:2">
      <c r="A254" s="64"/>
      <c r="B254" s="64"/>
    </row>
    <row r="255" spans="1:2">
      <c r="A255" s="64"/>
      <c r="B255" s="64"/>
    </row>
    <row r="256" spans="1:2">
      <c r="A256" s="64"/>
      <c r="B256" s="64"/>
    </row>
    <row r="257" spans="1:2">
      <c r="A257" s="64"/>
      <c r="B257" s="64"/>
    </row>
    <row r="258" spans="1:2">
      <c r="A258" s="64"/>
      <c r="B258" s="64"/>
    </row>
    <row r="259" spans="1:2">
      <c r="A259" s="64"/>
      <c r="B259" s="64"/>
    </row>
    <row r="260" spans="1:2">
      <c r="A260" s="64"/>
      <c r="B260" s="64"/>
    </row>
    <row r="261" spans="1:2">
      <c r="A261" s="64"/>
      <c r="B261" s="64"/>
    </row>
    <row r="262" spans="1:2">
      <c r="A262" s="64"/>
      <c r="B262" s="64"/>
    </row>
    <row r="263" spans="1:2">
      <c r="A263" s="64"/>
      <c r="B263" s="64"/>
    </row>
    <row r="264" spans="1:2">
      <c r="A264" s="64"/>
      <c r="B264" s="64"/>
    </row>
    <row r="265" spans="1:2">
      <c r="A265" s="64"/>
      <c r="B265" s="64"/>
    </row>
    <row r="266" spans="1:2">
      <c r="A266" s="64"/>
      <c r="B266" s="64"/>
    </row>
    <row r="267" spans="1:2">
      <c r="A267" s="64"/>
      <c r="B267" s="64"/>
    </row>
    <row r="268" spans="1:2">
      <c r="A268" s="64"/>
      <c r="B268" s="64"/>
    </row>
    <row r="269" spans="1:2">
      <c r="A269" s="64"/>
      <c r="B269" s="64"/>
    </row>
    <row r="270" spans="1:2">
      <c r="A270" s="64"/>
      <c r="B270" s="64"/>
    </row>
    <row r="271" spans="1:2">
      <c r="A271" s="64"/>
      <c r="B271" s="64"/>
    </row>
    <row r="272" spans="1:2">
      <c r="A272" s="64"/>
      <c r="B272" s="64"/>
    </row>
    <row r="273" spans="1:2">
      <c r="A273" s="64"/>
      <c r="B273" s="64"/>
    </row>
    <row r="274" spans="1:2">
      <c r="A274" s="64"/>
      <c r="B274" s="64"/>
    </row>
    <row r="275" spans="1:2">
      <c r="A275" s="64"/>
      <c r="B275" s="64"/>
    </row>
    <row r="276" spans="1:2">
      <c r="A276" s="64"/>
      <c r="B276" s="64"/>
    </row>
    <row r="277" spans="1:2">
      <c r="A277" s="64"/>
      <c r="B277" s="64"/>
    </row>
    <row r="278" spans="1:2">
      <c r="A278" s="64"/>
      <c r="B278" s="64"/>
    </row>
    <row r="279" spans="1:2">
      <c r="A279" s="64"/>
      <c r="B279" s="64"/>
    </row>
    <row r="280" spans="1:2">
      <c r="A280" s="64"/>
      <c r="B280" s="64"/>
    </row>
    <row r="281" spans="1:2">
      <c r="A281" s="64"/>
      <c r="B281" s="64"/>
    </row>
    <row r="282" spans="1:2">
      <c r="A282" s="64"/>
      <c r="B282" s="64"/>
    </row>
    <row r="283" spans="1:2">
      <c r="A283" s="64"/>
      <c r="B283" s="64"/>
    </row>
    <row r="284" spans="1:2">
      <c r="A284" s="64"/>
      <c r="B284" s="64"/>
    </row>
    <row r="285" spans="1:2">
      <c r="A285" s="64"/>
      <c r="B285" s="64"/>
    </row>
    <row r="286" spans="1:2">
      <c r="A286" s="64"/>
      <c r="B286" s="64"/>
    </row>
    <row r="287" spans="1:2">
      <c r="A287" s="64"/>
      <c r="B287" s="64"/>
    </row>
    <row r="288" spans="1:2">
      <c r="A288" s="64"/>
      <c r="B288" s="64"/>
    </row>
    <row r="289" spans="1:2">
      <c r="A289" s="64"/>
      <c r="B289" s="64"/>
    </row>
    <row r="290" spans="1:2">
      <c r="A290" s="64"/>
      <c r="B290" s="64"/>
    </row>
    <row r="291" spans="1:2">
      <c r="A291" s="64"/>
      <c r="B291" s="64"/>
    </row>
    <row r="292" spans="1:2">
      <c r="A292" s="64"/>
      <c r="B292" s="64"/>
    </row>
    <row r="293" spans="1:2">
      <c r="A293" s="64"/>
      <c r="B293" s="64"/>
    </row>
    <row r="294" spans="1:2">
      <c r="A294" s="64"/>
      <c r="B294" s="64"/>
    </row>
    <row r="295" spans="1:2">
      <c r="A295" s="64"/>
      <c r="B295" s="64"/>
    </row>
    <row r="296" spans="1:2">
      <c r="A296" s="64"/>
      <c r="B296" s="64"/>
    </row>
    <row r="297" spans="1:2">
      <c r="A297" s="64"/>
      <c r="B297" s="64"/>
    </row>
    <row r="298" spans="1:2">
      <c r="A298" s="64"/>
      <c r="B298" s="64"/>
    </row>
    <row r="299" spans="1:2">
      <c r="A299" s="64"/>
      <c r="B299" s="64"/>
    </row>
    <row r="300" spans="1:2">
      <c r="A300" s="64"/>
      <c r="B300" s="64"/>
    </row>
    <row r="301" spans="1:2">
      <c r="A301" s="64"/>
      <c r="B301" s="64"/>
    </row>
    <row r="302" spans="1:2">
      <c r="A302" s="64"/>
      <c r="B302" s="64"/>
    </row>
    <row r="303" spans="1:2">
      <c r="A303" s="64"/>
      <c r="B303" s="64"/>
    </row>
    <row r="304" spans="1:2">
      <c r="A304" s="64"/>
      <c r="B304" s="64"/>
    </row>
    <row r="305" spans="1:2">
      <c r="A305" s="64"/>
      <c r="B305" s="64"/>
    </row>
    <row r="306" spans="1:2">
      <c r="A306" s="64"/>
      <c r="B306" s="64"/>
    </row>
    <row r="307" spans="1:2">
      <c r="A307" s="64"/>
      <c r="B307" s="64"/>
    </row>
    <row r="308" spans="1:2">
      <c r="A308" s="64"/>
      <c r="B308" s="64"/>
    </row>
    <row r="309" spans="1:2">
      <c r="A309" s="64"/>
      <c r="B309" s="64"/>
    </row>
    <row r="310" spans="1:2">
      <c r="A310" s="64"/>
      <c r="B310" s="64"/>
    </row>
    <row r="311" spans="1:2">
      <c r="A311" s="64"/>
      <c r="B311" s="64"/>
    </row>
    <row r="312" spans="1:2">
      <c r="A312" s="64"/>
      <c r="B312" s="64"/>
    </row>
    <row r="313" spans="1:2">
      <c r="A313" s="64"/>
      <c r="B313" s="64"/>
    </row>
    <row r="314" spans="1:2">
      <c r="A314" s="64"/>
      <c r="B314" s="64"/>
    </row>
    <row r="315" spans="1:2">
      <c r="A315" s="64"/>
      <c r="B315" s="64"/>
    </row>
    <row r="316" spans="1:2">
      <c r="A316" s="64"/>
      <c r="B316" s="64"/>
    </row>
    <row r="317" spans="1:2">
      <c r="A317" s="64"/>
      <c r="B317" s="64"/>
    </row>
    <row r="318" spans="1:2">
      <c r="A318" s="64"/>
      <c r="B318" s="64"/>
    </row>
    <row r="319" spans="1:2">
      <c r="A319" s="64"/>
      <c r="B319" s="64"/>
    </row>
    <row r="320" spans="1:2">
      <c r="A320" s="64"/>
      <c r="B320" s="64"/>
    </row>
    <row r="321" spans="1:2">
      <c r="A321" s="64"/>
      <c r="B321" s="64"/>
    </row>
    <row r="322" spans="1:2">
      <c r="A322" s="64"/>
      <c r="B322" s="64"/>
    </row>
    <row r="323" spans="1:2">
      <c r="A323" s="64"/>
      <c r="B323" s="64"/>
    </row>
    <row r="324" spans="1:2">
      <c r="A324" s="64"/>
      <c r="B324" s="64"/>
    </row>
    <row r="325" spans="1:2">
      <c r="A325" s="64"/>
      <c r="B325" s="64"/>
    </row>
    <row r="326" spans="1:2">
      <c r="A326" s="64"/>
      <c r="B326" s="64"/>
    </row>
    <row r="327" spans="1:2">
      <c r="A327" s="64"/>
      <c r="B327" s="64"/>
    </row>
    <row r="328" spans="1:2">
      <c r="A328" s="64"/>
      <c r="B328" s="64"/>
    </row>
  </sheetData>
  <mergeCells count="3">
    <mergeCell ref="A1:B1"/>
    <mergeCell ref="A2:B2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2017-04-25T11:56:22Z</dcterms:created>
  <dcterms:modified xsi:type="dcterms:W3CDTF">2017-04-25T11:56:40Z</dcterms:modified>
</cp:coreProperties>
</file>